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055" windowHeight="7440" tabRatio="858" firstSheet="1" activeTab="1"/>
  </bookViews>
  <sheets>
    <sheet name="Database KQ" sheetId="11" state="hidden" r:id="rId1"/>
    <sheet name="Kapasitas Mesin" sheetId="12" r:id="rId2"/>
    <sheet name="SO OR RSO" sheetId="1" r:id="rId3"/>
    <sheet name="Ekatunggal (Tersedia)" sheetId="6" r:id="rId4"/>
    <sheet name="Tools" sheetId="3" state="hidden" r:id="rId5"/>
    <sheet name="Ekatunggal (Tidak Tersedia)" sheetId="13" r:id="rId6"/>
    <sheet name="Foamindo (Tersedia)" sheetId="16" r:id="rId7"/>
    <sheet name="Foamindo (Tdk Tersedia)" sheetId="15" r:id="rId8"/>
    <sheet name="Input Quilting Selesai" sheetId="8" r:id="rId9"/>
  </sheets>
  <calcPr calcId="124519"/>
</workbook>
</file>

<file path=xl/calcChain.xml><?xml version="1.0" encoding="utf-8"?>
<calcChain xmlns="http://schemas.openxmlformats.org/spreadsheetml/2006/main">
  <c r="D361" i="8"/>
  <c r="F361"/>
  <c r="H361"/>
  <c r="D362"/>
  <c r="F362"/>
  <c r="H362"/>
  <c r="D363"/>
  <c r="F363"/>
  <c r="H363"/>
  <c r="D364"/>
  <c r="F364"/>
  <c r="H364"/>
  <c r="D365"/>
  <c r="F365"/>
  <c r="H365"/>
  <c r="D366"/>
  <c r="F366"/>
  <c r="H366"/>
  <c r="D367"/>
  <c r="F367"/>
  <c r="H367"/>
  <c r="D368"/>
  <c r="F368"/>
  <c r="H368"/>
  <c r="D369"/>
  <c r="F369"/>
  <c r="H369"/>
  <c r="D370"/>
  <c r="F370"/>
  <c r="H370"/>
  <c r="D371"/>
  <c r="F371"/>
  <c r="H371"/>
  <c r="D372"/>
  <c r="F372"/>
  <c r="H372"/>
  <c r="D373"/>
  <c r="F373"/>
  <c r="H373"/>
  <c r="D374"/>
  <c r="F374"/>
  <c r="H374"/>
  <c r="D375"/>
  <c r="F375"/>
  <c r="H375"/>
  <c r="D376"/>
  <c r="F376"/>
  <c r="H376"/>
  <c r="D377"/>
  <c r="F377"/>
  <c r="H377"/>
  <c r="D378"/>
  <c r="F378"/>
  <c r="H378"/>
  <c r="D379"/>
  <c r="F379"/>
  <c r="H379"/>
  <c r="D380"/>
  <c r="F380"/>
  <c r="H380"/>
  <c r="D381"/>
  <c r="F381"/>
  <c r="H381"/>
  <c r="D382"/>
  <c r="F382"/>
  <c r="H382"/>
  <c r="D383"/>
  <c r="F383"/>
  <c r="H383"/>
  <c r="D384"/>
  <c r="F384"/>
  <c r="H384"/>
  <c r="D385"/>
  <c r="F385"/>
  <c r="H385"/>
  <c r="D386"/>
  <c r="F386"/>
  <c r="H386"/>
  <c r="D387"/>
  <c r="F387"/>
  <c r="H387"/>
  <c r="D388"/>
  <c r="F388"/>
  <c r="H388"/>
  <c r="D389"/>
  <c r="F389"/>
  <c r="H389"/>
  <c r="D390"/>
  <c r="F390"/>
  <c r="H390"/>
  <c r="D391"/>
  <c r="F391"/>
  <c r="H391"/>
  <c r="D392"/>
  <c r="F392"/>
  <c r="H392"/>
  <c r="D393"/>
  <c r="F393"/>
  <c r="H393"/>
  <c r="D394"/>
  <c r="F394"/>
  <c r="H394"/>
  <c r="D395"/>
  <c r="F395"/>
  <c r="H395"/>
  <c r="D396"/>
  <c r="F396"/>
  <c r="H396"/>
  <c r="D397"/>
  <c r="F397"/>
  <c r="H397"/>
  <c r="D398"/>
  <c r="F398"/>
  <c r="H398"/>
  <c r="D399"/>
  <c r="F399"/>
  <c r="H399"/>
  <c r="D400"/>
  <c r="F400"/>
  <c r="H400"/>
  <c r="D401"/>
  <c r="F401"/>
  <c r="H401"/>
  <c r="D402"/>
  <c r="F402"/>
  <c r="H402"/>
  <c r="D403"/>
  <c r="F403"/>
  <c r="H403"/>
  <c r="D404"/>
  <c r="F404"/>
  <c r="H404"/>
  <c r="D405"/>
  <c r="F405"/>
  <c r="H405"/>
  <c r="D406"/>
  <c r="F406"/>
  <c r="H406"/>
  <c r="D407"/>
  <c r="F407"/>
  <c r="H407"/>
  <c r="D408"/>
  <c r="F408"/>
  <c r="H408"/>
  <c r="D409"/>
  <c r="F409"/>
  <c r="H409"/>
  <c r="D410"/>
  <c r="F410"/>
  <c r="H410"/>
  <c r="D411"/>
  <c r="F411"/>
  <c r="H411"/>
  <c r="D412"/>
  <c r="F412"/>
  <c r="H412"/>
  <c r="D413"/>
  <c r="F413"/>
  <c r="H413"/>
  <c r="D414"/>
  <c r="F414"/>
  <c r="H414"/>
  <c r="D415"/>
  <c r="F415"/>
  <c r="H415"/>
  <c r="D416"/>
  <c r="F416"/>
  <c r="H416"/>
  <c r="D417"/>
  <c r="F417"/>
  <c r="H417"/>
  <c r="D418"/>
  <c r="F418"/>
  <c r="H418"/>
  <c r="D419"/>
  <c r="F419"/>
  <c r="H419"/>
  <c r="D420"/>
  <c r="F420"/>
  <c r="H420"/>
  <c r="D421"/>
  <c r="F421"/>
  <c r="H421"/>
  <c r="D422"/>
  <c r="F422"/>
  <c r="H422"/>
  <c r="D423"/>
  <c r="F423"/>
  <c r="H423"/>
  <c r="D424"/>
  <c r="F424"/>
  <c r="H424"/>
  <c r="D425"/>
  <c r="F425"/>
  <c r="H425"/>
  <c r="D426"/>
  <c r="F426"/>
  <c r="H426"/>
  <c r="D427"/>
  <c r="F427"/>
  <c r="H427"/>
  <c r="D428"/>
  <c r="F428"/>
  <c r="H428"/>
  <c r="D429"/>
  <c r="F429"/>
  <c r="H429"/>
  <c r="D430"/>
  <c r="F430"/>
  <c r="H430"/>
  <c r="D431"/>
  <c r="F431"/>
  <c r="H431"/>
  <c r="D432"/>
  <c r="F432"/>
  <c r="H432"/>
  <c r="D433"/>
  <c r="F433"/>
  <c r="H433"/>
  <c r="D434"/>
  <c r="F434"/>
  <c r="H434"/>
  <c r="D435"/>
  <c r="F435"/>
  <c r="H435"/>
  <c r="D436"/>
  <c r="F436"/>
  <c r="H436"/>
  <c r="D437"/>
  <c r="F437"/>
  <c r="H437"/>
  <c r="D438"/>
  <c r="F438"/>
  <c r="H438"/>
  <c r="D439"/>
  <c r="F439"/>
  <c r="H439"/>
  <c r="D440"/>
  <c r="F440"/>
  <c r="H440"/>
  <c r="D441"/>
  <c r="F441"/>
  <c r="H441"/>
  <c r="D442"/>
  <c r="F442"/>
  <c r="H442"/>
  <c r="D443"/>
  <c r="F443"/>
  <c r="H443"/>
  <c r="D444"/>
  <c r="F444"/>
  <c r="H444"/>
  <c r="D445"/>
  <c r="F445"/>
  <c r="H445"/>
  <c r="D446"/>
  <c r="F446"/>
  <c r="H446"/>
  <c r="D447"/>
  <c r="F447"/>
  <c r="H447"/>
  <c r="D448"/>
  <c r="F448"/>
  <c r="H448"/>
  <c r="D449"/>
  <c r="F449"/>
  <c r="H449"/>
  <c r="D450"/>
  <c r="F450"/>
  <c r="H450"/>
  <c r="D451"/>
  <c r="F451"/>
  <c r="H451"/>
  <c r="D452"/>
  <c r="F452"/>
  <c r="H452"/>
  <c r="D453"/>
  <c r="F453"/>
  <c r="H453"/>
  <c r="D454"/>
  <c r="F454"/>
  <c r="H454"/>
  <c r="D455"/>
  <c r="F455"/>
  <c r="H455"/>
  <c r="D456"/>
  <c r="F456"/>
  <c r="H456"/>
  <c r="D457"/>
  <c r="F457"/>
  <c r="H457"/>
  <c r="D458"/>
  <c r="F458"/>
  <c r="H458"/>
  <c r="D459"/>
  <c r="F459"/>
  <c r="H459"/>
  <c r="D460"/>
  <c r="F460"/>
  <c r="H460"/>
  <c r="D461"/>
  <c r="F461"/>
  <c r="H461"/>
  <c r="D462"/>
  <c r="F462"/>
  <c r="H462"/>
  <c r="D463"/>
  <c r="F463"/>
  <c r="H463"/>
  <c r="D464"/>
  <c r="F464"/>
  <c r="H464"/>
  <c r="D465"/>
  <c r="F465"/>
  <c r="H465"/>
  <c r="D466"/>
  <c r="F466"/>
  <c r="H466"/>
  <c r="D467"/>
  <c r="F467"/>
  <c r="H467"/>
  <c r="D468"/>
  <c r="F468"/>
  <c r="H468"/>
  <c r="D469"/>
  <c r="F469"/>
  <c r="H469"/>
  <c r="D470"/>
  <c r="F470"/>
  <c r="H470"/>
  <c r="D471"/>
  <c r="F471"/>
  <c r="H471"/>
  <c r="D472"/>
  <c r="F472"/>
  <c r="H472"/>
  <c r="D473"/>
  <c r="F473"/>
  <c r="H473"/>
  <c r="D474"/>
  <c r="F474"/>
  <c r="H474"/>
  <c r="D475"/>
  <c r="F475"/>
  <c r="H475"/>
  <c r="D476"/>
  <c r="F476"/>
  <c r="H476"/>
  <c r="D477"/>
  <c r="F477"/>
  <c r="H477"/>
  <c r="D478"/>
  <c r="F478"/>
  <c r="H478"/>
  <c r="D479"/>
  <c r="F479"/>
  <c r="H479"/>
  <c r="D480"/>
  <c r="F480"/>
  <c r="H480"/>
  <c r="D481"/>
  <c r="F481"/>
  <c r="H481"/>
  <c r="D482"/>
  <c r="F482"/>
  <c r="H482"/>
  <c r="D483"/>
  <c r="F483"/>
  <c r="H483"/>
  <c r="D484"/>
  <c r="F484"/>
  <c r="H484"/>
  <c r="D485"/>
  <c r="F485"/>
  <c r="H485"/>
  <c r="D486"/>
  <c r="F486"/>
  <c r="H486"/>
  <c r="D487"/>
  <c r="F487"/>
  <c r="H487"/>
  <c r="D488"/>
  <c r="F488"/>
  <c r="H488"/>
  <c r="D489"/>
  <c r="F489"/>
  <c r="H489"/>
  <c r="D490"/>
  <c r="F490"/>
  <c r="H490"/>
  <c r="D491"/>
  <c r="F491"/>
  <c r="H491"/>
  <c r="D492"/>
  <c r="F492"/>
  <c r="H492"/>
  <c r="D493"/>
  <c r="F493"/>
  <c r="H493"/>
  <c r="D494"/>
  <c r="F494"/>
  <c r="H494"/>
  <c r="D495"/>
  <c r="F495"/>
  <c r="H495"/>
  <c r="D496"/>
  <c r="F496"/>
  <c r="H496"/>
  <c r="D497"/>
  <c r="F497"/>
  <c r="H497"/>
  <c r="D498"/>
  <c r="F498"/>
  <c r="H498"/>
  <c r="D499"/>
  <c r="F499"/>
  <c r="H499"/>
  <c r="D500"/>
  <c r="F500"/>
  <c r="H500"/>
  <c r="D501"/>
  <c r="F501"/>
  <c r="H501"/>
  <c r="D502"/>
  <c r="F502"/>
  <c r="H502"/>
  <c r="D503"/>
  <c r="F503"/>
  <c r="H503"/>
  <c r="D504"/>
  <c r="F504"/>
  <c r="H504"/>
  <c r="D505"/>
  <c r="F505"/>
  <c r="H505"/>
  <c r="D506"/>
  <c r="F506"/>
  <c r="H506"/>
  <c r="D507"/>
  <c r="F507"/>
  <c r="H507"/>
  <c r="D508"/>
  <c r="F508"/>
  <c r="H508"/>
  <c r="D509"/>
  <c r="F509"/>
  <c r="H509"/>
  <c r="D510"/>
  <c r="F510"/>
  <c r="H510"/>
  <c r="D511"/>
  <c r="F511"/>
  <c r="H511"/>
  <c r="D512"/>
  <c r="F512"/>
  <c r="H512"/>
  <c r="D513"/>
  <c r="F513"/>
  <c r="H513"/>
  <c r="D514"/>
  <c r="F514"/>
  <c r="H514"/>
  <c r="D515"/>
  <c r="F515"/>
  <c r="H515"/>
  <c r="D516"/>
  <c r="F516"/>
  <c r="H516"/>
  <c r="D517"/>
  <c r="F517"/>
  <c r="H517"/>
  <c r="D518"/>
  <c r="F518"/>
  <c r="H518"/>
  <c r="D519"/>
  <c r="F519"/>
  <c r="H519"/>
  <c r="D520"/>
  <c r="F520"/>
  <c r="H520"/>
  <c r="D521"/>
  <c r="F521"/>
  <c r="H521"/>
  <c r="D522"/>
  <c r="F522"/>
  <c r="H522"/>
  <c r="D523"/>
  <c r="F523"/>
  <c r="H523"/>
  <c r="D524"/>
  <c r="F524"/>
  <c r="H524"/>
  <c r="D525"/>
  <c r="F525"/>
  <c r="H525"/>
  <c r="D526"/>
  <c r="F526"/>
  <c r="H526"/>
  <c r="D527"/>
  <c r="F527"/>
  <c r="H527"/>
  <c r="D528"/>
  <c r="F528"/>
  <c r="H528"/>
  <c r="D529"/>
  <c r="F529"/>
  <c r="H529"/>
  <c r="D530"/>
  <c r="F530"/>
  <c r="H530"/>
  <c r="D531"/>
  <c r="F531"/>
  <c r="H531"/>
  <c r="D532"/>
  <c r="F532"/>
  <c r="H532"/>
  <c r="D533"/>
  <c r="F533"/>
  <c r="H533"/>
  <c r="D534"/>
  <c r="F534"/>
  <c r="H534"/>
  <c r="D535"/>
  <c r="F535"/>
  <c r="H535"/>
  <c r="D536"/>
  <c r="F536"/>
  <c r="H536"/>
  <c r="D537"/>
  <c r="F537"/>
  <c r="H537"/>
  <c r="D538"/>
  <c r="F538"/>
  <c r="H538"/>
  <c r="D539"/>
  <c r="F539"/>
  <c r="H539"/>
  <c r="D540"/>
  <c r="F540"/>
  <c r="H540"/>
  <c r="D541"/>
  <c r="F541"/>
  <c r="H541"/>
  <c r="D542"/>
  <c r="F542"/>
  <c r="H542"/>
  <c r="D543"/>
  <c r="F543"/>
  <c r="H543"/>
  <c r="D544"/>
  <c r="F544"/>
  <c r="H544"/>
  <c r="D545"/>
  <c r="F545"/>
  <c r="H545"/>
  <c r="D546"/>
  <c r="F546"/>
  <c r="H546"/>
  <c r="D547"/>
  <c r="F547"/>
  <c r="H547"/>
  <c r="D548"/>
  <c r="F548"/>
  <c r="H548"/>
  <c r="D549"/>
  <c r="F549"/>
  <c r="H549"/>
  <c r="D550"/>
  <c r="F550"/>
  <c r="H550"/>
  <c r="D551"/>
  <c r="F551"/>
  <c r="H551"/>
  <c r="D552"/>
  <c r="F552"/>
  <c r="H552"/>
  <c r="D553"/>
  <c r="F553"/>
  <c r="H553"/>
  <c r="D554"/>
  <c r="F554"/>
  <c r="H554"/>
  <c r="D555"/>
  <c r="F555"/>
  <c r="H555"/>
  <c r="D556"/>
  <c r="F556"/>
  <c r="H556"/>
  <c r="D557"/>
  <c r="F557"/>
  <c r="H557"/>
  <c r="D558"/>
  <c r="F558"/>
  <c r="H558"/>
  <c r="D559"/>
  <c r="F559"/>
  <c r="H559"/>
  <c r="D560"/>
  <c r="F560"/>
  <c r="H560"/>
  <c r="D561"/>
  <c r="F561"/>
  <c r="H561"/>
  <c r="D562"/>
  <c r="F562"/>
  <c r="H562"/>
  <c r="D563"/>
  <c r="F563"/>
  <c r="H563"/>
  <c r="D564"/>
  <c r="F564"/>
  <c r="H564"/>
  <c r="D565"/>
  <c r="F565"/>
  <c r="H565"/>
  <c r="D566"/>
  <c r="F566"/>
  <c r="H566"/>
  <c r="D567"/>
  <c r="F567"/>
  <c r="H567"/>
  <c r="D568"/>
  <c r="F568"/>
  <c r="H568"/>
  <c r="D569"/>
  <c r="F569"/>
  <c r="H569"/>
  <c r="D570"/>
  <c r="F570"/>
  <c r="H570"/>
  <c r="D571"/>
  <c r="F571"/>
  <c r="H571"/>
  <c r="D572"/>
  <c r="F572"/>
  <c r="H572"/>
  <c r="D573"/>
  <c r="F573"/>
  <c r="H573"/>
  <c r="D574"/>
  <c r="F574"/>
  <c r="H574"/>
  <c r="D575"/>
  <c r="F575"/>
  <c r="H575"/>
  <c r="D576"/>
  <c r="F576"/>
  <c r="H576"/>
  <c r="D577"/>
  <c r="F577"/>
  <c r="H577"/>
  <c r="D578"/>
  <c r="F578"/>
  <c r="H578"/>
  <c r="D579"/>
  <c r="F579"/>
  <c r="H579"/>
  <c r="D580"/>
  <c r="F580"/>
  <c r="H580"/>
  <c r="D581"/>
  <c r="F581"/>
  <c r="H581"/>
  <c r="D582"/>
  <c r="F582"/>
  <c r="H582"/>
  <c r="D583"/>
  <c r="F583"/>
  <c r="H583"/>
  <c r="D584"/>
  <c r="F584"/>
  <c r="H584"/>
  <c r="D585"/>
  <c r="F585"/>
  <c r="H585"/>
  <c r="D586"/>
  <c r="F586"/>
  <c r="H586"/>
  <c r="D587"/>
  <c r="F587"/>
  <c r="H587"/>
  <c r="D588"/>
  <c r="F588"/>
  <c r="H588"/>
  <c r="D589"/>
  <c r="F589"/>
  <c r="H589"/>
  <c r="D590"/>
  <c r="F590"/>
  <c r="H590"/>
  <c r="D591"/>
  <c r="F591"/>
  <c r="H591"/>
  <c r="D592"/>
  <c r="F592"/>
  <c r="H592"/>
  <c r="D593"/>
  <c r="F593"/>
  <c r="H593"/>
  <c r="D594"/>
  <c r="F594"/>
  <c r="H594"/>
  <c r="D595"/>
  <c r="F595"/>
  <c r="H595"/>
  <c r="D596"/>
  <c r="F596"/>
  <c r="H596"/>
  <c r="D597"/>
  <c r="F597"/>
  <c r="H597"/>
  <c r="D598"/>
  <c r="F598"/>
  <c r="H598"/>
  <c r="D599"/>
  <c r="F599"/>
  <c r="H599"/>
  <c r="D600"/>
  <c r="F600"/>
  <c r="H600"/>
  <c r="D601"/>
  <c r="F601"/>
  <c r="H601"/>
  <c r="D602"/>
  <c r="F602"/>
  <c r="H602"/>
  <c r="D603"/>
  <c r="F603"/>
  <c r="H603"/>
  <c r="D604"/>
  <c r="F604"/>
  <c r="H604"/>
  <c r="D605"/>
  <c r="F605"/>
  <c r="H605"/>
  <c r="D606"/>
  <c r="F606"/>
  <c r="H606"/>
  <c r="D607"/>
  <c r="F607"/>
  <c r="H607"/>
  <c r="D608"/>
  <c r="F608"/>
  <c r="H608"/>
  <c r="D609"/>
  <c r="F609"/>
  <c r="H609"/>
  <c r="D610"/>
  <c r="F610"/>
  <c r="H610"/>
  <c r="D611"/>
  <c r="F611"/>
  <c r="H611"/>
  <c r="D612"/>
  <c r="F612"/>
  <c r="H612"/>
  <c r="D613"/>
  <c r="F613"/>
  <c r="H613"/>
  <c r="D614"/>
  <c r="F614"/>
  <c r="H614"/>
  <c r="D615"/>
  <c r="F615"/>
  <c r="H615"/>
  <c r="D616"/>
  <c r="F616"/>
  <c r="H616"/>
  <c r="D617"/>
  <c r="F617"/>
  <c r="H617"/>
  <c r="D618"/>
  <c r="F618"/>
  <c r="H618"/>
  <c r="D619"/>
  <c r="F619"/>
  <c r="H619"/>
  <c r="D620"/>
  <c r="F620"/>
  <c r="H620"/>
  <c r="D621"/>
  <c r="F621"/>
  <c r="H621"/>
  <c r="D622"/>
  <c r="F622"/>
  <c r="H622"/>
  <c r="D623"/>
  <c r="F623"/>
  <c r="H623"/>
  <c r="D624"/>
  <c r="F624"/>
  <c r="H624"/>
  <c r="D625"/>
  <c r="F625"/>
  <c r="H625"/>
  <c r="D626"/>
  <c r="F626"/>
  <c r="H626"/>
  <c r="D627"/>
  <c r="F627"/>
  <c r="H627"/>
  <c r="D628"/>
  <c r="F628"/>
  <c r="H628"/>
  <c r="D629"/>
  <c r="F629"/>
  <c r="H629"/>
  <c r="D630"/>
  <c r="F630"/>
  <c r="H630"/>
  <c r="D631"/>
  <c r="F631"/>
  <c r="H631"/>
  <c r="D632"/>
  <c r="F632"/>
  <c r="H632"/>
  <c r="D633"/>
  <c r="F633"/>
  <c r="H633"/>
  <c r="D634"/>
  <c r="F634"/>
  <c r="H634"/>
  <c r="D635"/>
  <c r="F635"/>
  <c r="H635"/>
  <c r="D636"/>
  <c r="F636"/>
  <c r="H636"/>
  <c r="D637"/>
  <c r="F637"/>
  <c r="H637"/>
  <c r="D638"/>
  <c r="F638"/>
  <c r="H638"/>
  <c r="D639"/>
  <c r="F639"/>
  <c r="H639"/>
  <c r="D640"/>
  <c r="F640"/>
  <c r="H640"/>
  <c r="D641"/>
  <c r="F641"/>
  <c r="H641"/>
  <c r="D642"/>
  <c r="F642"/>
  <c r="H642"/>
  <c r="D643"/>
  <c r="F643"/>
  <c r="H643"/>
  <c r="D644"/>
  <c r="F644"/>
  <c r="H644"/>
  <c r="D645"/>
  <c r="F645"/>
  <c r="H645"/>
  <c r="D646"/>
  <c r="F646"/>
  <c r="H646"/>
  <c r="D647"/>
  <c r="F647"/>
  <c r="H647"/>
  <c r="D648"/>
  <c r="F648"/>
  <c r="H648"/>
  <c r="D649"/>
  <c r="F649"/>
  <c r="H649"/>
  <c r="D650"/>
  <c r="F650"/>
  <c r="H650"/>
  <c r="D651"/>
  <c r="F651"/>
  <c r="H651"/>
  <c r="D258"/>
  <c r="F258"/>
  <c r="H258"/>
  <c r="D259"/>
  <c r="F259"/>
  <c r="H259"/>
  <c r="D260"/>
  <c r="F260"/>
  <c r="H260"/>
  <c r="D261"/>
  <c r="F261"/>
  <c r="H261"/>
  <c r="D262"/>
  <c r="F262"/>
  <c r="H262"/>
  <c r="D263"/>
  <c r="F263"/>
  <c r="H263"/>
  <c r="D264"/>
  <c r="F264"/>
  <c r="H264"/>
  <c r="D265"/>
  <c r="F265"/>
  <c r="H265"/>
  <c r="D266"/>
  <c r="F266"/>
  <c r="H266"/>
  <c r="D267"/>
  <c r="F267"/>
  <c r="H267"/>
  <c r="D268"/>
  <c r="F268"/>
  <c r="H268"/>
  <c r="D269"/>
  <c r="F269"/>
  <c r="H269"/>
  <c r="D270"/>
  <c r="F270"/>
  <c r="H270"/>
  <c r="D271"/>
  <c r="F271"/>
  <c r="H271"/>
  <c r="D272"/>
  <c r="F272"/>
  <c r="H272"/>
  <c r="D273"/>
  <c r="F273"/>
  <c r="H273"/>
  <c r="D274"/>
  <c r="F274"/>
  <c r="H274"/>
  <c r="D275"/>
  <c r="F275"/>
  <c r="H275"/>
  <c r="D276"/>
  <c r="F276"/>
  <c r="H276"/>
  <c r="D277"/>
  <c r="F277"/>
  <c r="H277"/>
  <c r="D278"/>
  <c r="F278"/>
  <c r="H278"/>
  <c r="D279"/>
  <c r="F279"/>
  <c r="H279"/>
  <c r="D280"/>
  <c r="F280"/>
  <c r="H280"/>
  <c r="D281"/>
  <c r="F281"/>
  <c r="H281"/>
  <c r="D282"/>
  <c r="F282"/>
  <c r="H282"/>
  <c r="D283"/>
  <c r="F283"/>
  <c r="H283"/>
  <c r="D284"/>
  <c r="F284"/>
  <c r="H284"/>
  <c r="D285"/>
  <c r="F285"/>
  <c r="H285"/>
  <c r="D286"/>
  <c r="F286"/>
  <c r="H286"/>
  <c r="D287"/>
  <c r="F287"/>
  <c r="H287"/>
  <c r="D288"/>
  <c r="F288"/>
  <c r="H288"/>
  <c r="D289"/>
  <c r="F289"/>
  <c r="H289"/>
  <c r="D290"/>
  <c r="F290"/>
  <c r="H290"/>
  <c r="D291"/>
  <c r="F291"/>
  <c r="H291"/>
  <c r="D292"/>
  <c r="F292"/>
  <c r="H292"/>
  <c r="D293"/>
  <c r="F293"/>
  <c r="H293"/>
  <c r="D294"/>
  <c r="F294"/>
  <c r="H294"/>
  <c r="D295"/>
  <c r="F295"/>
  <c r="H295"/>
  <c r="D296"/>
  <c r="F296"/>
  <c r="H296"/>
  <c r="D297"/>
  <c r="F297"/>
  <c r="H297"/>
  <c r="D298"/>
  <c r="F298"/>
  <c r="H298"/>
  <c r="D299"/>
  <c r="F299"/>
  <c r="H299"/>
  <c r="D300"/>
  <c r="F300"/>
  <c r="H300"/>
  <c r="D301"/>
  <c r="F301"/>
  <c r="H301"/>
  <c r="D302"/>
  <c r="F302"/>
  <c r="H302"/>
  <c r="D303"/>
  <c r="F303"/>
  <c r="H303"/>
  <c r="D304"/>
  <c r="F304"/>
  <c r="H304"/>
  <c r="D305"/>
  <c r="F305"/>
  <c r="H305"/>
  <c r="D306"/>
  <c r="F306"/>
  <c r="H306"/>
  <c r="D307"/>
  <c r="F307"/>
  <c r="H307"/>
  <c r="D308"/>
  <c r="F308"/>
  <c r="H308"/>
  <c r="D309"/>
  <c r="F309"/>
  <c r="H309"/>
  <c r="D310"/>
  <c r="F310"/>
  <c r="H310"/>
  <c r="D311"/>
  <c r="F311"/>
  <c r="H311"/>
  <c r="D312"/>
  <c r="F312"/>
  <c r="H312"/>
  <c r="D313"/>
  <c r="F313"/>
  <c r="H313"/>
  <c r="D314"/>
  <c r="F314"/>
  <c r="H314"/>
  <c r="D315"/>
  <c r="F315"/>
  <c r="H315"/>
  <c r="D316"/>
  <c r="F316"/>
  <c r="H316"/>
  <c r="D317"/>
  <c r="F317"/>
  <c r="H317"/>
  <c r="D318"/>
  <c r="F318"/>
  <c r="H318"/>
  <c r="D319"/>
  <c r="F319"/>
  <c r="H319"/>
  <c r="D320"/>
  <c r="F320"/>
  <c r="H320"/>
  <c r="D321"/>
  <c r="F321"/>
  <c r="H321"/>
  <c r="D322"/>
  <c r="F322"/>
  <c r="H322"/>
  <c r="D323"/>
  <c r="F323"/>
  <c r="H323"/>
  <c r="D324"/>
  <c r="F324"/>
  <c r="H324"/>
  <c r="D325"/>
  <c r="F325"/>
  <c r="H325"/>
  <c r="D326"/>
  <c r="F326"/>
  <c r="H326"/>
  <c r="D327"/>
  <c r="F327"/>
  <c r="H327"/>
  <c r="D328"/>
  <c r="F328"/>
  <c r="H328"/>
  <c r="D329"/>
  <c r="F329"/>
  <c r="H329"/>
  <c r="D330"/>
  <c r="F330"/>
  <c r="H330"/>
  <c r="D331"/>
  <c r="F331"/>
  <c r="H331"/>
  <c r="D332"/>
  <c r="F332"/>
  <c r="H332"/>
  <c r="D333"/>
  <c r="F333"/>
  <c r="H333"/>
  <c r="D334"/>
  <c r="F334"/>
  <c r="H334"/>
  <c r="D335"/>
  <c r="F335"/>
  <c r="H335"/>
  <c r="D336"/>
  <c r="F336"/>
  <c r="H336"/>
  <c r="D337"/>
  <c r="F337"/>
  <c r="H337"/>
  <c r="D338"/>
  <c r="F338"/>
  <c r="H338"/>
  <c r="D339"/>
  <c r="F339"/>
  <c r="H339"/>
  <c r="D340"/>
  <c r="F340"/>
  <c r="H340"/>
  <c r="D341"/>
  <c r="F341"/>
  <c r="H341"/>
  <c r="D342"/>
  <c r="F342"/>
  <c r="H342"/>
  <c r="D343"/>
  <c r="F343"/>
  <c r="H343"/>
  <c r="D344"/>
  <c r="F344"/>
  <c r="H344"/>
  <c r="D345"/>
  <c r="F345"/>
  <c r="H345"/>
  <c r="D346"/>
  <c r="F346"/>
  <c r="H346"/>
  <c r="D347"/>
  <c r="F347"/>
  <c r="H347"/>
  <c r="D348"/>
  <c r="F348"/>
  <c r="H348"/>
  <c r="D349"/>
  <c r="F349"/>
  <c r="H349"/>
  <c r="D350"/>
  <c r="F350"/>
  <c r="H350"/>
  <c r="D351"/>
  <c r="F351"/>
  <c r="H351"/>
  <c r="D352"/>
  <c r="F352"/>
  <c r="H352"/>
  <c r="D353"/>
  <c r="F353"/>
  <c r="H353"/>
  <c r="D354"/>
  <c r="F354"/>
  <c r="H354"/>
  <c r="D355"/>
  <c r="F355"/>
  <c r="H355"/>
  <c r="D356"/>
  <c r="F356"/>
  <c r="H356"/>
  <c r="D357"/>
  <c r="F357"/>
  <c r="H357"/>
  <c r="D358"/>
  <c r="F358"/>
  <c r="H358"/>
  <c r="D359"/>
  <c r="F359"/>
  <c r="H359"/>
  <c r="D360"/>
  <c r="F360"/>
  <c r="H360"/>
  <c r="B80" i="15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80" i="16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80" i="13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80" i="6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C395" i="1"/>
  <c r="H395"/>
  <c r="J395"/>
  <c r="C396"/>
  <c r="H396"/>
  <c r="J396"/>
  <c r="C397"/>
  <c r="H397"/>
  <c r="J397"/>
  <c r="C398"/>
  <c r="H398"/>
  <c r="J398"/>
  <c r="C399"/>
  <c r="H399"/>
  <c r="J399"/>
  <c r="C400"/>
  <c r="H400"/>
  <c r="J400"/>
  <c r="C401"/>
  <c r="H401"/>
  <c r="J401"/>
  <c r="C402"/>
  <c r="H402"/>
  <c r="J402"/>
  <c r="C403"/>
  <c r="H403"/>
  <c r="J403"/>
  <c r="C404"/>
  <c r="H404"/>
  <c r="J404"/>
  <c r="C405"/>
  <c r="H405"/>
  <c r="J405"/>
  <c r="C406"/>
  <c r="H406"/>
  <c r="J406"/>
  <c r="C407"/>
  <c r="H407"/>
  <c r="J407"/>
  <c r="C408"/>
  <c r="H408"/>
  <c r="J408"/>
  <c r="C409"/>
  <c r="H409"/>
  <c r="J409"/>
  <c r="C410"/>
  <c r="H410"/>
  <c r="J410"/>
  <c r="C411"/>
  <c r="H411"/>
  <c r="J411"/>
  <c r="C412"/>
  <c r="H412"/>
  <c r="J412"/>
  <c r="C413"/>
  <c r="H413"/>
  <c r="J413"/>
  <c r="C414"/>
  <c r="H414"/>
  <c r="J414"/>
  <c r="C415"/>
  <c r="H415"/>
  <c r="J415"/>
  <c r="C416"/>
  <c r="H416"/>
  <c r="J416"/>
  <c r="C417"/>
  <c r="H417"/>
  <c r="J417"/>
  <c r="C418"/>
  <c r="H418"/>
  <c r="J418"/>
  <c r="C419"/>
  <c r="H419"/>
  <c r="J419"/>
  <c r="C420"/>
  <c r="H420"/>
  <c r="J420"/>
  <c r="C421"/>
  <c r="H421"/>
  <c r="J421"/>
  <c r="C422"/>
  <c r="H422"/>
  <c r="J422"/>
  <c r="C423"/>
  <c r="H423"/>
  <c r="J423"/>
  <c r="C424"/>
  <c r="H424"/>
  <c r="J424"/>
  <c r="C425"/>
  <c r="H425"/>
  <c r="J425"/>
  <c r="C426"/>
  <c r="H426"/>
  <c r="J426"/>
  <c r="C427"/>
  <c r="H427"/>
  <c r="J427"/>
  <c r="C428"/>
  <c r="H428"/>
  <c r="J428"/>
  <c r="C429"/>
  <c r="H429"/>
  <c r="J429"/>
  <c r="C430"/>
  <c r="H430"/>
  <c r="J430"/>
  <c r="C431"/>
  <c r="H431"/>
  <c r="J431"/>
  <c r="C432"/>
  <c r="H432"/>
  <c r="J432"/>
  <c r="C433"/>
  <c r="H433"/>
  <c r="J433"/>
  <c r="C434"/>
  <c r="H434"/>
  <c r="J434"/>
  <c r="C435"/>
  <c r="H435"/>
  <c r="J435"/>
  <c r="C436"/>
  <c r="H436"/>
  <c r="J436"/>
  <c r="C437"/>
  <c r="H437"/>
  <c r="J437"/>
  <c r="C438"/>
  <c r="H438"/>
  <c r="J438"/>
  <c r="C439"/>
  <c r="H439"/>
  <c r="J439"/>
  <c r="C440"/>
  <c r="H440"/>
  <c r="J440"/>
  <c r="C441"/>
  <c r="H441"/>
  <c r="J441"/>
  <c r="C442"/>
  <c r="H442"/>
  <c r="J442"/>
  <c r="C443"/>
  <c r="H443"/>
  <c r="J443"/>
  <c r="C444"/>
  <c r="H444"/>
  <c r="J444"/>
  <c r="C445"/>
  <c r="H445"/>
  <c r="J445"/>
  <c r="C446"/>
  <c r="H446"/>
  <c r="J446"/>
  <c r="C447"/>
  <c r="H447"/>
  <c r="J447"/>
  <c r="C448"/>
  <c r="H448"/>
  <c r="J448"/>
  <c r="C449"/>
  <c r="H449"/>
  <c r="J449"/>
  <c r="C450"/>
  <c r="H450"/>
  <c r="J450"/>
  <c r="C451"/>
  <c r="H451"/>
  <c r="J451"/>
  <c r="C452"/>
  <c r="H452"/>
  <c r="J452"/>
  <c r="C453"/>
  <c r="H453"/>
  <c r="J453"/>
  <c r="C454"/>
  <c r="H454"/>
  <c r="J454"/>
  <c r="C455"/>
  <c r="H455"/>
  <c r="J455"/>
  <c r="C456"/>
  <c r="H456"/>
  <c r="J456"/>
  <c r="C457"/>
  <c r="H457"/>
  <c r="J457"/>
  <c r="C458"/>
  <c r="H458"/>
  <c r="J458"/>
  <c r="C459"/>
  <c r="H459"/>
  <c r="J459"/>
  <c r="C460"/>
  <c r="H460"/>
  <c r="J460"/>
  <c r="C461"/>
  <c r="H461"/>
  <c r="J461"/>
  <c r="C462"/>
  <c r="H462"/>
  <c r="J462"/>
  <c r="C463"/>
  <c r="H463"/>
  <c r="J463"/>
  <c r="C464"/>
  <c r="H464"/>
  <c r="J464"/>
  <c r="C465"/>
  <c r="H465"/>
  <c r="J465"/>
  <c r="C466"/>
  <c r="H466"/>
  <c r="J466"/>
  <c r="C467"/>
  <c r="H467"/>
  <c r="J467"/>
  <c r="C468"/>
  <c r="H468"/>
  <c r="J468"/>
  <c r="C469"/>
  <c r="H469"/>
  <c r="J469"/>
  <c r="C470"/>
  <c r="H470"/>
  <c r="J470"/>
  <c r="C471"/>
  <c r="H471"/>
  <c r="J471"/>
  <c r="C472"/>
  <c r="H472"/>
  <c r="J472"/>
  <c r="C473"/>
  <c r="H473"/>
  <c r="J473"/>
  <c r="C474"/>
  <c r="H474"/>
  <c r="J474"/>
  <c r="C475"/>
  <c r="H475"/>
  <c r="J475"/>
  <c r="C476"/>
  <c r="H476"/>
  <c r="J476"/>
  <c r="C477"/>
  <c r="H477"/>
  <c r="J477"/>
  <c r="C478"/>
  <c r="H478"/>
  <c r="J478"/>
  <c r="C479"/>
  <c r="H479"/>
  <c r="J479"/>
  <c r="C480"/>
  <c r="H480"/>
  <c r="J480"/>
  <c r="C481"/>
  <c r="H481"/>
  <c r="J481"/>
  <c r="C482"/>
  <c r="H482"/>
  <c r="J482"/>
  <c r="C483"/>
  <c r="H483"/>
  <c r="J483"/>
  <c r="C484"/>
  <c r="H484"/>
  <c r="J484"/>
  <c r="C485"/>
  <c r="H485"/>
  <c r="J485"/>
  <c r="C486"/>
  <c r="H486"/>
  <c r="J486"/>
  <c r="C487"/>
  <c r="H487"/>
  <c r="J487"/>
  <c r="C488"/>
  <c r="H488"/>
  <c r="J488"/>
  <c r="C489"/>
  <c r="H489"/>
  <c r="J489"/>
  <c r="C490"/>
  <c r="H490"/>
  <c r="J490"/>
  <c r="C491"/>
  <c r="H491"/>
  <c r="J491"/>
  <c r="C492"/>
  <c r="H492"/>
  <c r="J492"/>
  <c r="C493"/>
  <c r="H493"/>
  <c r="J493"/>
  <c r="C494"/>
  <c r="H494"/>
  <c r="J494"/>
  <c r="C495"/>
  <c r="H495"/>
  <c r="J495"/>
  <c r="C496"/>
  <c r="H496"/>
  <c r="J496"/>
  <c r="C497"/>
  <c r="H497"/>
  <c r="J497"/>
  <c r="C498"/>
  <c r="H498"/>
  <c r="J498"/>
  <c r="C499"/>
  <c r="H499"/>
  <c r="J499"/>
  <c r="C500"/>
  <c r="H500"/>
  <c r="J500"/>
  <c r="C501"/>
  <c r="H501"/>
  <c r="J501"/>
  <c r="C502"/>
  <c r="H502"/>
  <c r="J502"/>
  <c r="C503"/>
  <c r="H503"/>
  <c r="J503"/>
  <c r="C294"/>
  <c r="H294"/>
  <c r="J294"/>
  <c r="C295"/>
  <c r="H295"/>
  <c r="J295"/>
  <c r="C296"/>
  <c r="H296"/>
  <c r="J296"/>
  <c r="C297"/>
  <c r="H297"/>
  <c r="J297"/>
  <c r="C298"/>
  <c r="H298"/>
  <c r="J298"/>
  <c r="C299"/>
  <c r="H299"/>
  <c r="J299"/>
  <c r="C300"/>
  <c r="H300"/>
  <c r="J300"/>
  <c r="C301"/>
  <c r="H301"/>
  <c r="J301"/>
  <c r="C302"/>
  <c r="H302"/>
  <c r="J302"/>
  <c r="C303"/>
  <c r="H303"/>
  <c r="J303"/>
  <c r="C304"/>
  <c r="H304"/>
  <c r="J304"/>
  <c r="C305"/>
  <c r="H305"/>
  <c r="J305"/>
  <c r="C306"/>
  <c r="H306"/>
  <c r="J306"/>
  <c r="C307"/>
  <c r="H307"/>
  <c r="J307"/>
  <c r="C308"/>
  <c r="H308"/>
  <c r="J308"/>
  <c r="C309"/>
  <c r="H309"/>
  <c r="J309"/>
  <c r="C310"/>
  <c r="H310"/>
  <c r="J310"/>
  <c r="C311"/>
  <c r="H311"/>
  <c r="J311"/>
  <c r="C312"/>
  <c r="H312"/>
  <c r="J312"/>
  <c r="C313"/>
  <c r="H313"/>
  <c r="J313"/>
  <c r="C314"/>
  <c r="H314"/>
  <c r="J314"/>
  <c r="C315"/>
  <c r="H315"/>
  <c r="J315"/>
  <c r="C316"/>
  <c r="H316"/>
  <c r="J316"/>
  <c r="C317"/>
  <c r="H317"/>
  <c r="J317"/>
  <c r="C318"/>
  <c r="H318"/>
  <c r="J318"/>
  <c r="C319"/>
  <c r="H319"/>
  <c r="J319"/>
  <c r="C320"/>
  <c r="H320"/>
  <c r="J320"/>
  <c r="C321"/>
  <c r="H321"/>
  <c r="J321"/>
  <c r="C322"/>
  <c r="H322"/>
  <c r="J322"/>
  <c r="C323"/>
  <c r="H323"/>
  <c r="J323"/>
  <c r="C324"/>
  <c r="H324"/>
  <c r="J324"/>
  <c r="C325"/>
  <c r="H325"/>
  <c r="J325"/>
  <c r="C326"/>
  <c r="H326"/>
  <c r="J326"/>
  <c r="C327"/>
  <c r="H327"/>
  <c r="J327"/>
  <c r="C328"/>
  <c r="H328"/>
  <c r="J328"/>
  <c r="C329"/>
  <c r="H329"/>
  <c r="J329"/>
  <c r="C330"/>
  <c r="H330"/>
  <c r="J330"/>
  <c r="C331"/>
  <c r="H331"/>
  <c r="J331"/>
  <c r="C332"/>
  <c r="H332"/>
  <c r="J332"/>
  <c r="C333"/>
  <c r="H333"/>
  <c r="J333"/>
  <c r="C334"/>
  <c r="H334"/>
  <c r="J334"/>
  <c r="C335"/>
  <c r="H335"/>
  <c r="J335"/>
  <c r="C336"/>
  <c r="H336"/>
  <c r="J336"/>
  <c r="C337"/>
  <c r="H337"/>
  <c r="J337"/>
  <c r="C338"/>
  <c r="H338"/>
  <c r="J338"/>
  <c r="C339"/>
  <c r="H339"/>
  <c r="J339"/>
  <c r="C340"/>
  <c r="H340"/>
  <c r="J340"/>
  <c r="C341"/>
  <c r="H341"/>
  <c r="J341"/>
  <c r="C342"/>
  <c r="H342"/>
  <c r="J342"/>
  <c r="C343"/>
  <c r="H343"/>
  <c r="J343"/>
  <c r="C344"/>
  <c r="H344"/>
  <c r="J344"/>
  <c r="C345"/>
  <c r="H345"/>
  <c r="J345"/>
  <c r="C346"/>
  <c r="H346"/>
  <c r="J346"/>
  <c r="C347"/>
  <c r="H347"/>
  <c r="J347"/>
  <c r="C348"/>
  <c r="H348"/>
  <c r="J348"/>
  <c r="C349"/>
  <c r="H349"/>
  <c r="J349"/>
  <c r="C350"/>
  <c r="H350"/>
  <c r="J350"/>
  <c r="C351"/>
  <c r="H351"/>
  <c r="J351"/>
  <c r="C352"/>
  <c r="H352"/>
  <c r="J352"/>
  <c r="C353"/>
  <c r="H353"/>
  <c r="J353"/>
  <c r="C354"/>
  <c r="H354"/>
  <c r="J354"/>
  <c r="C355"/>
  <c r="H355"/>
  <c r="J355"/>
  <c r="C356"/>
  <c r="H356"/>
  <c r="J356"/>
  <c r="C357"/>
  <c r="H357"/>
  <c r="J357"/>
  <c r="C358"/>
  <c r="H358"/>
  <c r="J358"/>
  <c r="C359"/>
  <c r="H359"/>
  <c r="J359"/>
  <c r="C360"/>
  <c r="H360"/>
  <c r="J360"/>
  <c r="C361"/>
  <c r="H361"/>
  <c r="J361"/>
  <c r="C362"/>
  <c r="H362"/>
  <c r="J362"/>
  <c r="C363"/>
  <c r="H363"/>
  <c r="J363"/>
  <c r="C364"/>
  <c r="H364"/>
  <c r="J364"/>
  <c r="C365"/>
  <c r="H365"/>
  <c r="J365"/>
  <c r="C366"/>
  <c r="H366"/>
  <c r="J366"/>
  <c r="C367"/>
  <c r="H367"/>
  <c r="J367"/>
  <c r="C368"/>
  <c r="H368"/>
  <c r="J368"/>
  <c r="C369"/>
  <c r="H369"/>
  <c r="J369"/>
  <c r="C370"/>
  <c r="H370"/>
  <c r="J370"/>
  <c r="C371"/>
  <c r="H371"/>
  <c r="J371"/>
  <c r="C372"/>
  <c r="H372"/>
  <c r="J372"/>
  <c r="C373"/>
  <c r="H373"/>
  <c r="J373"/>
  <c r="C374"/>
  <c r="H374"/>
  <c r="J374"/>
  <c r="C375"/>
  <c r="H375"/>
  <c r="J375"/>
  <c r="C376"/>
  <c r="H376"/>
  <c r="J376"/>
  <c r="C377"/>
  <c r="H377"/>
  <c r="J377"/>
  <c r="C378"/>
  <c r="H378"/>
  <c r="J378"/>
  <c r="C379"/>
  <c r="H379"/>
  <c r="J379"/>
  <c r="C380"/>
  <c r="H380"/>
  <c r="J380"/>
  <c r="C381"/>
  <c r="H381"/>
  <c r="J381"/>
  <c r="C382"/>
  <c r="H382"/>
  <c r="J382"/>
  <c r="C383"/>
  <c r="H383"/>
  <c r="J383"/>
  <c r="C384"/>
  <c r="H384"/>
  <c r="J384"/>
  <c r="C385"/>
  <c r="H385"/>
  <c r="J385"/>
  <c r="C386"/>
  <c r="H386"/>
  <c r="J386"/>
  <c r="C387"/>
  <c r="H387"/>
  <c r="J387"/>
  <c r="C388"/>
  <c r="H388"/>
  <c r="J388"/>
  <c r="C389"/>
  <c r="H389"/>
  <c r="J389"/>
  <c r="C390"/>
  <c r="H390"/>
  <c r="J390"/>
  <c r="C391"/>
  <c r="H391"/>
  <c r="J391"/>
  <c r="C392"/>
  <c r="H392"/>
  <c r="J392"/>
  <c r="C393"/>
  <c r="H393"/>
  <c r="J393"/>
  <c r="C394"/>
  <c r="H394"/>
  <c r="J394"/>
  <c r="B79" i="16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2" i="12"/>
  <c r="A9" s="1"/>
  <c r="C82" i="1"/>
  <c r="H82"/>
  <c r="J82"/>
  <c r="C83"/>
  <c r="H83"/>
  <c r="J83"/>
  <c r="C84"/>
  <c r="H84"/>
  <c r="J84"/>
  <c r="C85"/>
  <c r="H85"/>
  <c r="J85"/>
  <c r="C86"/>
  <c r="H86"/>
  <c r="J86"/>
  <c r="C87"/>
  <c r="H87"/>
  <c r="J87"/>
  <c r="C88"/>
  <c r="H88"/>
  <c r="J88"/>
  <c r="C89"/>
  <c r="H89"/>
  <c r="J89"/>
  <c r="C90"/>
  <c r="H90"/>
  <c r="J90"/>
  <c r="C91"/>
  <c r="H91"/>
  <c r="J91"/>
  <c r="C92"/>
  <c r="H92"/>
  <c r="J92"/>
  <c r="C93"/>
  <c r="H93"/>
  <c r="J93"/>
  <c r="C94"/>
  <c r="H94"/>
  <c r="J94"/>
  <c r="C95"/>
  <c r="H95"/>
  <c r="J95"/>
  <c r="C96"/>
  <c r="H96"/>
  <c r="J96"/>
  <c r="C97"/>
  <c r="H97"/>
  <c r="J97"/>
  <c r="C98"/>
  <c r="H98"/>
  <c r="J98"/>
  <c r="C99"/>
  <c r="H99"/>
  <c r="J99"/>
  <c r="C100"/>
  <c r="H100"/>
  <c r="J100"/>
  <c r="C101"/>
  <c r="H101"/>
  <c r="J101"/>
  <c r="C102"/>
  <c r="H102"/>
  <c r="J102"/>
  <c r="C103"/>
  <c r="H103"/>
  <c r="J103"/>
  <c r="C104"/>
  <c r="H104"/>
  <c r="J104"/>
  <c r="C105"/>
  <c r="H105"/>
  <c r="J105"/>
  <c r="C106"/>
  <c r="H106"/>
  <c r="J106"/>
  <c r="C107"/>
  <c r="H107"/>
  <c r="J107"/>
  <c r="C108"/>
  <c r="H108"/>
  <c r="J108"/>
  <c r="C109"/>
  <c r="H109"/>
  <c r="J109"/>
  <c r="C110"/>
  <c r="H110"/>
  <c r="J110"/>
  <c r="C111"/>
  <c r="H111"/>
  <c r="J111"/>
  <c r="C112"/>
  <c r="H112"/>
  <c r="J112"/>
  <c r="C113"/>
  <c r="H113"/>
  <c r="J113"/>
  <c r="C114"/>
  <c r="H114"/>
  <c r="J114"/>
  <c r="C115"/>
  <c r="H115"/>
  <c r="J115"/>
  <c r="C116"/>
  <c r="H116"/>
  <c r="J116"/>
  <c r="C117"/>
  <c r="H117"/>
  <c r="J117"/>
  <c r="C118"/>
  <c r="H118"/>
  <c r="J118"/>
  <c r="C119"/>
  <c r="H119"/>
  <c r="J119"/>
  <c r="C120"/>
  <c r="H120"/>
  <c r="J120"/>
  <c r="C121"/>
  <c r="H121"/>
  <c r="J121"/>
  <c r="C122"/>
  <c r="H122"/>
  <c r="J122"/>
  <c r="C123"/>
  <c r="H123"/>
  <c r="J123"/>
  <c r="C124"/>
  <c r="H124"/>
  <c r="J124"/>
  <c r="C125"/>
  <c r="H125"/>
  <c r="J125"/>
  <c r="C126"/>
  <c r="H126"/>
  <c r="J126"/>
  <c r="C127"/>
  <c r="H127"/>
  <c r="J127"/>
  <c r="C128"/>
  <c r="H128"/>
  <c r="J128"/>
  <c r="C129"/>
  <c r="H129"/>
  <c r="J129"/>
  <c r="C130"/>
  <c r="H130"/>
  <c r="J130"/>
  <c r="C131"/>
  <c r="H131"/>
  <c r="J131"/>
  <c r="C132"/>
  <c r="H132"/>
  <c r="J132"/>
  <c r="C133"/>
  <c r="H133"/>
  <c r="J133"/>
  <c r="C134"/>
  <c r="H134"/>
  <c r="J134"/>
  <c r="C135"/>
  <c r="H135"/>
  <c r="J135"/>
  <c r="C136"/>
  <c r="H136"/>
  <c r="J136"/>
  <c r="C137"/>
  <c r="H137"/>
  <c r="J137"/>
  <c r="C138"/>
  <c r="H138"/>
  <c r="J138"/>
  <c r="C139"/>
  <c r="H139"/>
  <c r="J139"/>
  <c r="C140"/>
  <c r="H140"/>
  <c r="J140"/>
  <c r="C141"/>
  <c r="H141"/>
  <c r="J141"/>
  <c r="C142"/>
  <c r="H142"/>
  <c r="J142"/>
  <c r="C143"/>
  <c r="H143"/>
  <c r="J143"/>
  <c r="C144"/>
  <c r="H144"/>
  <c r="J144"/>
  <c r="C145"/>
  <c r="H145"/>
  <c r="J145"/>
  <c r="C146"/>
  <c r="H146"/>
  <c r="J146"/>
  <c r="C147"/>
  <c r="H147"/>
  <c r="J147"/>
  <c r="C148"/>
  <c r="H148"/>
  <c r="J148"/>
  <c r="C149"/>
  <c r="H149"/>
  <c r="J149"/>
  <c r="C150"/>
  <c r="H150"/>
  <c r="J150"/>
  <c r="C151"/>
  <c r="H151"/>
  <c r="J151"/>
  <c r="C152"/>
  <c r="H152"/>
  <c r="J152"/>
  <c r="C153"/>
  <c r="H153"/>
  <c r="J153"/>
  <c r="C154"/>
  <c r="H154"/>
  <c r="J154"/>
  <c r="C155"/>
  <c r="H155"/>
  <c r="J155"/>
  <c r="C156"/>
  <c r="H156"/>
  <c r="J156"/>
  <c r="C157"/>
  <c r="H157"/>
  <c r="J157"/>
  <c r="C158"/>
  <c r="H158"/>
  <c r="J158"/>
  <c r="C159"/>
  <c r="H159"/>
  <c r="J159"/>
  <c r="C160"/>
  <c r="H160"/>
  <c r="J160"/>
  <c r="C161"/>
  <c r="H161"/>
  <c r="J161"/>
  <c r="C162"/>
  <c r="H162"/>
  <c r="J162"/>
  <c r="C163"/>
  <c r="H163"/>
  <c r="J163"/>
  <c r="C164"/>
  <c r="H164"/>
  <c r="J164"/>
  <c r="C165"/>
  <c r="H165"/>
  <c r="J165"/>
  <c r="C166"/>
  <c r="H166"/>
  <c r="J166"/>
  <c r="C167"/>
  <c r="H167"/>
  <c r="J167"/>
  <c r="C168"/>
  <c r="H168"/>
  <c r="J168"/>
  <c r="C169"/>
  <c r="H169"/>
  <c r="J169"/>
  <c r="C170"/>
  <c r="H170"/>
  <c r="J170"/>
  <c r="C171"/>
  <c r="H171"/>
  <c r="J171"/>
  <c r="C172"/>
  <c r="H172"/>
  <c r="J172"/>
  <c r="C173"/>
  <c r="H173"/>
  <c r="J173"/>
  <c r="C174"/>
  <c r="H174"/>
  <c r="J174"/>
  <c r="C175"/>
  <c r="H175"/>
  <c r="J175"/>
  <c r="C176"/>
  <c r="H176"/>
  <c r="J176"/>
  <c r="C177"/>
  <c r="H177"/>
  <c r="J177"/>
  <c r="C178"/>
  <c r="H178"/>
  <c r="J178"/>
  <c r="C179"/>
  <c r="H179"/>
  <c r="J179"/>
  <c r="C180"/>
  <c r="H180"/>
  <c r="J180"/>
  <c r="C181"/>
  <c r="H181"/>
  <c r="J181"/>
  <c r="C182"/>
  <c r="H182"/>
  <c r="J182"/>
  <c r="C183"/>
  <c r="H183"/>
  <c r="J183"/>
  <c r="C184"/>
  <c r="H184"/>
  <c r="J184"/>
  <c r="C185"/>
  <c r="H185"/>
  <c r="J185"/>
  <c r="C186"/>
  <c r="H186"/>
  <c r="J186"/>
  <c r="C187"/>
  <c r="H187"/>
  <c r="J187"/>
  <c r="C188"/>
  <c r="H188"/>
  <c r="J188"/>
  <c r="C189"/>
  <c r="H189"/>
  <c r="J189"/>
  <c r="C190"/>
  <c r="H190"/>
  <c r="J190"/>
  <c r="C191"/>
  <c r="H191"/>
  <c r="J191"/>
  <c r="C192"/>
  <c r="H192"/>
  <c r="J192"/>
  <c r="C193"/>
  <c r="H193"/>
  <c r="J193"/>
  <c r="C194"/>
  <c r="H194"/>
  <c r="J194"/>
  <c r="C195"/>
  <c r="H195"/>
  <c r="J195"/>
  <c r="C196"/>
  <c r="H196"/>
  <c r="J196"/>
  <c r="C197"/>
  <c r="H197"/>
  <c r="J197"/>
  <c r="C198"/>
  <c r="H198"/>
  <c r="J198"/>
  <c r="C199"/>
  <c r="H199"/>
  <c r="J199"/>
  <c r="C200"/>
  <c r="H200"/>
  <c r="J200"/>
  <c r="C201"/>
  <c r="H201"/>
  <c r="J201"/>
  <c r="C202"/>
  <c r="H202"/>
  <c r="J202"/>
  <c r="C203"/>
  <c r="H203"/>
  <c r="J203"/>
  <c r="C204"/>
  <c r="H204"/>
  <c r="J204"/>
  <c r="C205"/>
  <c r="H205"/>
  <c r="J205"/>
  <c r="C206"/>
  <c r="H206"/>
  <c r="J206"/>
  <c r="C207"/>
  <c r="H207"/>
  <c r="J207"/>
  <c r="C208"/>
  <c r="H208"/>
  <c r="J208"/>
  <c r="C209"/>
  <c r="H209"/>
  <c r="J209"/>
  <c r="C210"/>
  <c r="H210"/>
  <c r="J210"/>
  <c r="C211"/>
  <c r="H211"/>
  <c r="J211"/>
  <c r="C212"/>
  <c r="H212"/>
  <c r="J212"/>
  <c r="C213"/>
  <c r="H213"/>
  <c r="J213"/>
  <c r="C214"/>
  <c r="H214"/>
  <c r="J214"/>
  <c r="C215"/>
  <c r="H215"/>
  <c r="J215"/>
  <c r="C216"/>
  <c r="H216"/>
  <c r="J216"/>
  <c r="C217"/>
  <c r="H217"/>
  <c r="J217"/>
  <c r="C218"/>
  <c r="H218"/>
  <c r="J218"/>
  <c r="C219"/>
  <c r="H219"/>
  <c r="J219"/>
  <c r="C220"/>
  <c r="H220"/>
  <c r="J220"/>
  <c r="C221"/>
  <c r="H221"/>
  <c r="J221"/>
  <c r="C222"/>
  <c r="H222"/>
  <c r="J222"/>
  <c r="C223"/>
  <c r="H223"/>
  <c r="J223"/>
  <c r="C224"/>
  <c r="H224"/>
  <c r="J224"/>
  <c r="C225"/>
  <c r="H225"/>
  <c r="J225"/>
  <c r="C226"/>
  <c r="H226"/>
  <c r="J226"/>
  <c r="C227"/>
  <c r="H227"/>
  <c r="J227"/>
  <c r="C228"/>
  <c r="H228"/>
  <c r="J228"/>
  <c r="C229"/>
  <c r="H229"/>
  <c r="J229"/>
  <c r="C230"/>
  <c r="H230"/>
  <c r="J230"/>
  <c r="C231"/>
  <c r="H231"/>
  <c r="J231"/>
  <c r="C232"/>
  <c r="H232"/>
  <c r="J232"/>
  <c r="C233"/>
  <c r="H233"/>
  <c r="J233"/>
  <c r="C234"/>
  <c r="H234"/>
  <c r="J234"/>
  <c r="C235"/>
  <c r="H235"/>
  <c r="J235"/>
  <c r="C236"/>
  <c r="H236"/>
  <c r="J236"/>
  <c r="C237"/>
  <c r="H237"/>
  <c r="J237"/>
  <c r="C238"/>
  <c r="H238"/>
  <c r="J238"/>
  <c r="C239"/>
  <c r="H239"/>
  <c r="J239"/>
  <c r="C240"/>
  <c r="H240"/>
  <c r="J240"/>
  <c r="C241"/>
  <c r="H241"/>
  <c r="J241"/>
  <c r="C242"/>
  <c r="H242"/>
  <c r="J242"/>
  <c r="C243"/>
  <c r="H243"/>
  <c r="J243"/>
  <c r="C244"/>
  <c r="H244"/>
  <c r="J244"/>
  <c r="C245"/>
  <c r="H245"/>
  <c r="J245"/>
  <c r="C246"/>
  <c r="H246"/>
  <c r="J246"/>
  <c r="C247"/>
  <c r="H247"/>
  <c r="J247"/>
  <c r="C248"/>
  <c r="H248"/>
  <c r="J248"/>
  <c r="C249"/>
  <c r="H249"/>
  <c r="J249"/>
  <c r="C250"/>
  <c r="H250"/>
  <c r="J250"/>
  <c r="C251"/>
  <c r="H251"/>
  <c r="J251"/>
  <c r="C252"/>
  <c r="H252"/>
  <c r="J252"/>
  <c r="C253"/>
  <c r="H253"/>
  <c r="J253"/>
  <c r="C254"/>
  <c r="H254"/>
  <c r="J254"/>
  <c r="C255"/>
  <c r="H255"/>
  <c r="J255"/>
  <c r="C256"/>
  <c r="H256"/>
  <c r="J256"/>
  <c r="C257"/>
  <c r="H257"/>
  <c r="J257"/>
  <c r="C258"/>
  <c r="H258"/>
  <c r="J258"/>
  <c r="C259"/>
  <c r="H259"/>
  <c r="J259"/>
  <c r="C260"/>
  <c r="H260"/>
  <c r="J260"/>
  <c r="C261"/>
  <c r="H261"/>
  <c r="J261"/>
  <c r="C262"/>
  <c r="H262"/>
  <c r="J262"/>
  <c r="C263"/>
  <c r="H263"/>
  <c r="J263"/>
  <c r="C264"/>
  <c r="H264"/>
  <c r="J264"/>
  <c r="C265"/>
  <c r="H265"/>
  <c r="J265"/>
  <c r="C266"/>
  <c r="H266"/>
  <c r="J266"/>
  <c r="C267"/>
  <c r="H267"/>
  <c r="J267"/>
  <c r="C268"/>
  <c r="H268"/>
  <c r="J268"/>
  <c r="C269"/>
  <c r="H269"/>
  <c r="J269"/>
  <c r="C270"/>
  <c r="H270"/>
  <c r="J270"/>
  <c r="C271"/>
  <c r="H271"/>
  <c r="J271"/>
  <c r="C272"/>
  <c r="H272"/>
  <c r="J272"/>
  <c r="C273"/>
  <c r="H273"/>
  <c r="J273"/>
  <c r="C274"/>
  <c r="H274"/>
  <c r="J274"/>
  <c r="C275"/>
  <c r="H275"/>
  <c r="J275"/>
  <c r="C276"/>
  <c r="H276"/>
  <c r="J276"/>
  <c r="C277"/>
  <c r="H277"/>
  <c r="J277"/>
  <c r="C278"/>
  <c r="H278"/>
  <c r="J278"/>
  <c r="C279"/>
  <c r="H279"/>
  <c r="J279"/>
  <c r="C280"/>
  <c r="H280"/>
  <c r="J280"/>
  <c r="C281"/>
  <c r="H281"/>
  <c r="J281"/>
  <c r="C282"/>
  <c r="H282"/>
  <c r="J282"/>
  <c r="C283"/>
  <c r="H283"/>
  <c r="J283"/>
  <c r="C284"/>
  <c r="H284"/>
  <c r="J284"/>
  <c r="C285"/>
  <c r="H285"/>
  <c r="J285"/>
  <c r="C286"/>
  <c r="H286"/>
  <c r="J286"/>
  <c r="C287"/>
  <c r="H287"/>
  <c r="J287"/>
  <c r="C288"/>
  <c r="H288"/>
  <c r="J288"/>
  <c r="C289"/>
  <c r="H289"/>
  <c r="J289"/>
  <c r="C290"/>
  <c r="H290"/>
  <c r="J290"/>
  <c r="C291"/>
  <c r="H291"/>
  <c r="J291"/>
  <c r="C292"/>
  <c r="H292"/>
  <c r="J292"/>
  <c r="C293"/>
  <c r="H293"/>
  <c r="J293"/>
  <c r="A27" i="12"/>
  <c r="A24" s="1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"/>
  <c r="B79" i="15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"/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4"/>
  <c r="B3" i="1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2"/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2"/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4"/>
  <c r="B500" l="1"/>
  <c r="B496"/>
  <c r="B492"/>
  <c r="B488"/>
  <c r="B484"/>
  <c r="B480"/>
  <c r="B476"/>
  <c r="B472"/>
  <c r="B468"/>
  <c r="B464"/>
  <c r="B460"/>
  <c r="B456"/>
  <c r="B452"/>
  <c r="B448"/>
  <c r="B444"/>
  <c r="B440"/>
  <c r="B436"/>
  <c r="B432"/>
  <c r="B428"/>
  <c r="B424"/>
  <c r="B420"/>
  <c r="B416"/>
  <c r="B412"/>
  <c r="B408"/>
  <c r="B404"/>
  <c r="B400"/>
  <c r="B396"/>
  <c r="B503"/>
  <c r="B499"/>
  <c r="B495"/>
  <c r="B491"/>
  <c r="B487"/>
  <c r="B483"/>
  <c r="B479"/>
  <c r="B475"/>
  <c r="B471"/>
  <c r="B467"/>
  <c r="B463"/>
  <c r="B459"/>
  <c r="B455"/>
  <c r="B451"/>
  <c r="B447"/>
  <c r="B443"/>
  <c r="B439"/>
  <c r="B435"/>
  <c r="B431"/>
  <c r="B427"/>
  <c r="B423"/>
  <c r="B419"/>
  <c r="B415"/>
  <c r="B411"/>
  <c r="B407"/>
  <c r="B403"/>
  <c r="B399"/>
  <c r="B395"/>
  <c r="B502"/>
  <c r="B498"/>
  <c r="B494"/>
  <c r="B490"/>
  <c r="B486"/>
  <c r="B482"/>
  <c r="B478"/>
  <c r="B474"/>
  <c r="B470"/>
  <c r="B466"/>
  <c r="B462"/>
  <c r="B458"/>
  <c r="B454"/>
  <c r="B450"/>
  <c r="B446"/>
  <c r="B442"/>
  <c r="B438"/>
  <c r="B434"/>
  <c r="B430"/>
  <c r="B426"/>
  <c r="B422"/>
  <c r="B418"/>
  <c r="B414"/>
  <c r="B410"/>
  <c r="B406"/>
  <c r="B402"/>
  <c r="B398"/>
  <c r="B501"/>
  <c r="B497"/>
  <c r="B493"/>
  <c r="B489"/>
  <c r="B485"/>
  <c r="B481"/>
  <c r="B477"/>
  <c r="B473"/>
  <c r="B469"/>
  <c r="B465"/>
  <c r="B461"/>
  <c r="B457"/>
  <c r="B453"/>
  <c r="B449"/>
  <c r="B445"/>
  <c r="B441"/>
  <c r="B437"/>
  <c r="B433"/>
  <c r="B429"/>
  <c r="B425"/>
  <c r="B421"/>
  <c r="B417"/>
  <c r="B413"/>
  <c r="B409"/>
  <c r="B405"/>
  <c r="B401"/>
  <c r="B397"/>
  <c r="B394"/>
  <c r="B390"/>
  <c r="B386"/>
  <c r="B382"/>
  <c r="B378"/>
  <c r="B374"/>
  <c r="B370"/>
  <c r="B366"/>
  <c r="B362"/>
  <c r="B358"/>
  <c r="B354"/>
  <c r="B350"/>
  <c r="B346"/>
  <c r="B342"/>
  <c r="B338"/>
  <c r="B334"/>
  <c r="B330"/>
  <c r="B326"/>
  <c r="B322"/>
  <c r="B318"/>
  <c r="B314"/>
  <c r="B310"/>
  <c r="B306"/>
  <c r="B302"/>
  <c r="B298"/>
  <c r="B294"/>
  <c r="B393"/>
  <c r="B389"/>
  <c r="B385"/>
  <c r="B381"/>
  <c r="B377"/>
  <c r="B373"/>
  <c r="B369"/>
  <c r="B365"/>
  <c r="B361"/>
  <c r="B357"/>
  <c r="B353"/>
  <c r="B349"/>
  <c r="B345"/>
  <c r="B341"/>
  <c r="B337"/>
  <c r="B333"/>
  <c r="B329"/>
  <c r="B325"/>
  <c r="B321"/>
  <c r="B317"/>
  <c r="B313"/>
  <c r="B309"/>
  <c r="B305"/>
  <c r="B301"/>
  <c r="B297"/>
  <c r="B392"/>
  <c r="B388"/>
  <c r="B384"/>
  <c r="B380"/>
  <c r="B376"/>
  <c r="B372"/>
  <c r="B368"/>
  <c r="B364"/>
  <c r="B360"/>
  <c r="B356"/>
  <c r="B352"/>
  <c r="B348"/>
  <c r="B344"/>
  <c r="B340"/>
  <c r="B336"/>
  <c r="B332"/>
  <c r="B328"/>
  <c r="B324"/>
  <c r="B320"/>
  <c r="B316"/>
  <c r="B312"/>
  <c r="B308"/>
  <c r="B304"/>
  <c r="B300"/>
  <c r="B296"/>
  <c r="B391"/>
  <c r="B387"/>
  <c r="B383"/>
  <c r="B379"/>
  <c r="B375"/>
  <c r="B371"/>
  <c r="B367"/>
  <c r="B363"/>
  <c r="B359"/>
  <c r="B355"/>
  <c r="B351"/>
  <c r="B347"/>
  <c r="B343"/>
  <c r="B339"/>
  <c r="B335"/>
  <c r="B331"/>
  <c r="B327"/>
  <c r="B323"/>
  <c r="B319"/>
  <c r="B315"/>
  <c r="B311"/>
  <c r="B307"/>
  <c r="B303"/>
  <c r="B299"/>
  <c r="B295"/>
  <c r="B7"/>
  <c r="B290"/>
  <c r="B286"/>
  <c r="B282"/>
  <c r="B278"/>
  <c r="B274"/>
  <c r="B270"/>
  <c r="B266"/>
  <c r="B262"/>
  <c r="B258"/>
  <c r="B254"/>
  <c r="B250"/>
  <c r="B246"/>
  <c r="B242"/>
  <c r="B238"/>
  <c r="B234"/>
  <c r="B230"/>
  <c r="B226"/>
  <c r="B222"/>
  <c r="B218"/>
  <c r="B214"/>
  <c r="B210"/>
  <c r="B206"/>
  <c r="B202"/>
  <c r="B198"/>
  <c r="B194"/>
  <c r="B190"/>
  <c r="B186"/>
  <c r="B182"/>
  <c r="B178"/>
  <c r="B174"/>
  <c r="B170"/>
  <c r="B166"/>
  <c r="B162"/>
  <c r="B158"/>
  <c r="B154"/>
  <c r="B150"/>
  <c r="B146"/>
  <c r="B142"/>
  <c r="B138"/>
  <c r="B134"/>
  <c r="B130"/>
  <c r="B126"/>
  <c r="B122"/>
  <c r="B118"/>
  <c r="B114"/>
  <c r="B110"/>
  <c r="B106"/>
  <c r="B102"/>
  <c r="B98"/>
  <c r="B94"/>
  <c r="B90"/>
  <c r="B86"/>
  <c r="B82"/>
  <c r="B293"/>
  <c r="B289"/>
  <c r="B285"/>
  <c r="B281"/>
  <c r="B277"/>
  <c r="B273"/>
  <c r="B269"/>
  <c r="B265"/>
  <c r="B261"/>
  <c r="B257"/>
  <c r="B253"/>
  <c r="B249"/>
  <c r="B245"/>
  <c r="B241"/>
  <c r="B237"/>
  <c r="B233"/>
  <c r="B229"/>
  <c r="B225"/>
  <c r="B221"/>
  <c r="B217"/>
  <c r="B213"/>
  <c r="B209"/>
  <c r="B205"/>
  <c r="B201"/>
  <c r="B197"/>
  <c r="B193"/>
  <c r="B189"/>
  <c r="B185"/>
  <c r="B181"/>
  <c r="B177"/>
  <c r="B173"/>
  <c r="B169"/>
  <c r="B165"/>
  <c r="B161"/>
  <c r="B157"/>
  <c r="B153"/>
  <c r="B149"/>
  <c r="B145"/>
  <c r="B141"/>
  <c r="B137"/>
  <c r="B133"/>
  <c r="B129"/>
  <c r="B125"/>
  <c r="B121"/>
  <c r="B117"/>
  <c r="B113"/>
  <c r="B109"/>
  <c r="B105"/>
  <c r="B101"/>
  <c r="B97"/>
  <c r="B93"/>
  <c r="B89"/>
  <c r="B85"/>
  <c r="B292"/>
  <c r="B288"/>
  <c r="B284"/>
  <c r="B280"/>
  <c r="B276"/>
  <c r="B272"/>
  <c r="B268"/>
  <c r="B264"/>
  <c r="B260"/>
  <c r="B256"/>
  <c r="B252"/>
  <c r="B248"/>
  <c r="B244"/>
  <c r="B240"/>
  <c r="B236"/>
  <c r="B232"/>
  <c r="B228"/>
  <c r="B224"/>
  <c r="B220"/>
  <c r="B216"/>
  <c r="B212"/>
  <c r="B208"/>
  <c r="B204"/>
  <c r="B200"/>
  <c r="B196"/>
  <c r="B192"/>
  <c r="B188"/>
  <c r="B184"/>
  <c r="B180"/>
  <c r="B176"/>
  <c r="B172"/>
  <c r="B168"/>
  <c r="B164"/>
  <c r="B160"/>
  <c r="B156"/>
  <c r="B152"/>
  <c r="B148"/>
  <c r="B144"/>
  <c r="B140"/>
  <c r="B136"/>
  <c r="B132"/>
  <c r="B128"/>
  <c r="B124"/>
  <c r="B120"/>
  <c r="B116"/>
  <c r="B112"/>
  <c r="B108"/>
  <c r="B104"/>
  <c r="B100"/>
  <c r="B96"/>
  <c r="B92"/>
  <c r="B88"/>
  <c r="B84"/>
  <c r="B291"/>
  <c r="B287"/>
  <c r="B283"/>
  <c r="B279"/>
  <c r="B275"/>
  <c r="B271"/>
  <c r="B267"/>
  <c r="B263"/>
  <c r="B259"/>
  <c r="B255"/>
  <c r="B251"/>
  <c r="B247"/>
  <c r="B243"/>
  <c r="B239"/>
  <c r="B235"/>
  <c r="B231"/>
  <c r="B227"/>
  <c r="B223"/>
  <c r="B219"/>
  <c r="B215"/>
  <c r="B211"/>
  <c r="B207"/>
  <c r="B203"/>
  <c r="B199"/>
  <c r="B195"/>
  <c r="B191"/>
  <c r="B187"/>
  <c r="B183"/>
  <c r="B179"/>
  <c r="B175"/>
  <c r="B171"/>
  <c r="B167"/>
  <c r="B163"/>
  <c r="B159"/>
  <c r="B155"/>
  <c r="B151"/>
  <c r="B147"/>
  <c r="B143"/>
  <c r="B139"/>
  <c r="B135"/>
  <c r="B131"/>
  <c r="B127"/>
  <c r="B123"/>
  <c r="B119"/>
  <c r="B115"/>
  <c r="B111"/>
  <c r="B107"/>
  <c r="B103"/>
  <c r="B99"/>
  <c r="B95"/>
  <c r="B91"/>
  <c r="B87"/>
  <c r="B83"/>
  <c r="B59"/>
  <c r="B80"/>
  <c r="B51"/>
  <c r="B48"/>
  <c r="B63"/>
  <c r="B39"/>
  <c r="B72"/>
  <c r="B40"/>
  <c r="B31"/>
  <c r="B71"/>
  <c r="B27"/>
  <c r="B75"/>
  <c r="B64"/>
  <c r="B55"/>
  <c r="B43"/>
  <c r="B32"/>
  <c r="B79"/>
  <c r="B67"/>
  <c r="B56"/>
  <c r="B47"/>
  <c r="B35"/>
  <c r="B23"/>
  <c r="B76"/>
  <c r="B68"/>
  <c r="B60"/>
  <c r="B52"/>
  <c r="B44"/>
  <c r="B36"/>
  <c r="B28"/>
  <c r="B81"/>
  <c r="B77"/>
  <c r="B73"/>
  <c r="B69"/>
  <c r="B65"/>
  <c r="B61"/>
  <c r="B57"/>
  <c r="B53"/>
  <c r="B49"/>
  <c r="B45"/>
  <c r="B41"/>
  <c r="B37"/>
  <c r="B33"/>
  <c r="B29"/>
  <c r="B25"/>
  <c r="B21"/>
  <c r="B17"/>
  <c r="B13"/>
  <c r="B9"/>
  <c r="B5"/>
  <c r="B24"/>
  <c r="B20"/>
  <c r="B16"/>
  <c r="B12"/>
  <c r="B8"/>
  <c r="B4"/>
  <c r="B78"/>
  <c r="B74"/>
  <c r="B70"/>
  <c r="B66"/>
  <c r="B62"/>
  <c r="B58"/>
  <c r="B54"/>
  <c r="B50"/>
  <c r="B46"/>
  <c r="B42"/>
  <c r="B38"/>
  <c r="B34"/>
  <c r="B30"/>
  <c r="B26"/>
  <c r="B22"/>
  <c r="B18"/>
  <c r="B14"/>
  <c r="B10"/>
  <c r="B6"/>
  <c r="B19"/>
  <c r="B15"/>
  <c r="B11"/>
  <c r="K2" i="13" l="1"/>
  <c r="K6" i="15"/>
  <c r="K10"/>
  <c r="K14"/>
  <c r="K18"/>
  <c r="K22"/>
  <c r="K26"/>
  <c r="K30"/>
  <c r="K34"/>
  <c r="K38"/>
  <c r="K42"/>
  <c r="K46"/>
  <c r="K50"/>
  <c r="K54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190"/>
  <c r="K194"/>
  <c r="K198"/>
  <c r="K202"/>
  <c r="K206"/>
  <c r="K210"/>
  <c r="K214"/>
  <c r="K218"/>
  <c r="K222"/>
  <c r="K226"/>
  <c r="K230"/>
  <c r="K234"/>
  <c r="K238"/>
  <c r="K242"/>
  <c r="K246"/>
  <c r="K250"/>
  <c r="K3" i="13"/>
  <c r="K7"/>
  <c r="K11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191"/>
  <c r="K195"/>
  <c r="K199"/>
  <c r="K203"/>
  <c r="K207"/>
  <c r="K211"/>
  <c r="K215"/>
  <c r="K219"/>
  <c r="K223"/>
  <c r="K227"/>
  <c r="K231"/>
  <c r="K235"/>
  <c r="K239"/>
  <c r="K243"/>
  <c r="K247"/>
  <c r="K251"/>
  <c r="K255"/>
  <c r="K259"/>
  <c r="K263"/>
  <c r="K267"/>
  <c r="K271"/>
  <c r="K275"/>
  <c r="K279"/>
  <c r="K283"/>
  <c r="K287"/>
  <c r="K291"/>
  <c r="K295"/>
  <c r="K299"/>
  <c r="K303"/>
  <c r="K307"/>
  <c r="K311"/>
  <c r="K315"/>
  <c r="K319"/>
  <c r="K323"/>
  <c r="K327"/>
  <c r="K5" i="15"/>
  <c r="K9"/>
  <c r="K13"/>
  <c r="K17"/>
  <c r="K21"/>
  <c r="K25"/>
  <c r="K29"/>
  <c r="K33"/>
  <c r="K37"/>
  <c r="K41"/>
  <c r="K45"/>
  <c r="K49"/>
  <c r="K53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197"/>
  <c r="K201"/>
  <c r="K205"/>
  <c r="K209"/>
  <c r="K213"/>
  <c r="K217"/>
  <c r="K221"/>
  <c r="K225"/>
  <c r="K229"/>
  <c r="K233"/>
  <c r="K237"/>
  <c r="K241"/>
  <c r="K245"/>
  <c r="K249"/>
  <c r="K2"/>
  <c r="K6" i="13"/>
  <c r="K10"/>
  <c r="K14"/>
  <c r="K18"/>
  <c r="K22"/>
  <c r="K26"/>
  <c r="K30"/>
  <c r="K34"/>
  <c r="K38"/>
  <c r="K42"/>
  <c r="K46"/>
  <c r="K50"/>
  <c r="K54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190"/>
  <c r="K194"/>
  <c r="K198"/>
  <c r="K202"/>
  <c r="K206"/>
  <c r="K210"/>
  <c r="K214"/>
  <c r="K218"/>
  <c r="K222"/>
  <c r="K226"/>
  <c r="K230"/>
  <c r="K234"/>
  <c r="K238"/>
  <c r="K242"/>
  <c r="K246"/>
  <c r="K250"/>
  <c r="K254"/>
  <c r="K258"/>
  <c r="K262"/>
  <c r="K266"/>
  <c r="K270"/>
  <c r="K274"/>
  <c r="K278"/>
  <c r="K282"/>
  <c r="K286"/>
  <c r="K290"/>
  <c r="K294"/>
  <c r="K298"/>
  <c r="K302"/>
  <c r="K306"/>
  <c r="K310"/>
  <c r="K314"/>
  <c r="K318"/>
  <c r="K322"/>
  <c r="K326"/>
  <c r="K4" i="15"/>
  <c r="K8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88"/>
  <c r="K92"/>
  <c r="K96"/>
  <c r="K100"/>
  <c r="K104"/>
  <c r="K108"/>
  <c r="K112"/>
  <c r="K116"/>
  <c r="K120"/>
  <c r="K124"/>
  <c r="K128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K248"/>
  <c r="K252"/>
  <c r="K5" i="13"/>
  <c r="K9"/>
  <c r="K13"/>
  <c r="K17"/>
  <c r="K21"/>
  <c r="K25"/>
  <c r="K29"/>
  <c r="K33"/>
  <c r="K37"/>
  <c r="K41"/>
  <c r="K45"/>
  <c r="K49"/>
  <c r="K53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197"/>
  <c r="K201"/>
  <c r="K205"/>
  <c r="K209"/>
  <c r="K213"/>
  <c r="K217"/>
  <c r="K221"/>
  <c r="K225"/>
  <c r="K229"/>
  <c r="K233"/>
  <c r="K237"/>
  <c r="K241"/>
  <c r="K245"/>
  <c r="K249"/>
  <c r="K253"/>
  <c r="K257"/>
  <c r="K261"/>
  <c r="K265"/>
  <c r="K269"/>
  <c r="K273"/>
  <c r="K277"/>
  <c r="K281"/>
  <c r="K285"/>
  <c r="K289"/>
  <c r="K293"/>
  <c r="K297"/>
  <c r="K301"/>
  <c r="K305"/>
  <c r="K309"/>
  <c r="K313"/>
  <c r="K317"/>
  <c r="K321"/>
  <c r="K325"/>
  <c r="K3" i="15"/>
  <c r="K7"/>
  <c r="K11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191"/>
  <c r="K195"/>
  <c r="K199"/>
  <c r="K203"/>
  <c r="K207"/>
  <c r="K211"/>
  <c r="K215"/>
  <c r="K219"/>
  <c r="K223"/>
  <c r="K227"/>
  <c r="K231"/>
  <c r="K235"/>
  <c r="K239"/>
  <c r="K243"/>
  <c r="K247"/>
  <c r="K251"/>
  <c r="K4" i="13"/>
  <c r="K8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88"/>
  <c r="K92"/>
  <c r="K96"/>
  <c r="K100"/>
  <c r="K104"/>
  <c r="K108"/>
  <c r="K112"/>
  <c r="K116"/>
  <c r="K120"/>
  <c r="K124"/>
  <c r="K128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K248"/>
  <c r="K252"/>
  <c r="K256"/>
  <c r="K260"/>
  <c r="K264"/>
  <c r="K268"/>
  <c r="K272"/>
  <c r="K276"/>
  <c r="K280"/>
  <c r="K284"/>
  <c r="K288"/>
  <c r="K292"/>
  <c r="K296"/>
  <c r="K300"/>
  <c r="K304"/>
  <c r="K308"/>
  <c r="K312"/>
  <c r="K316"/>
  <c r="K320"/>
  <c r="K324"/>
  <c r="K328"/>
  <c r="J187"/>
  <c r="I84" i="6"/>
  <c r="H89"/>
  <c r="L93"/>
  <c r="I100"/>
  <c r="H105"/>
  <c r="L109"/>
  <c r="I116"/>
  <c r="H121"/>
  <c r="H129"/>
  <c r="H137"/>
  <c r="C81"/>
  <c r="H84"/>
  <c r="I87"/>
  <c r="C89"/>
  <c r="H92"/>
  <c r="I95"/>
  <c r="C97"/>
  <c r="H100"/>
  <c r="I103"/>
  <c r="C105"/>
  <c r="H108"/>
  <c r="I111"/>
  <c r="C113"/>
  <c r="H116"/>
  <c r="I119"/>
  <c r="C121"/>
  <c r="G125"/>
  <c r="I131"/>
  <c r="C137"/>
  <c r="I147"/>
  <c r="C84"/>
  <c r="C92"/>
  <c r="C100"/>
  <c r="C108"/>
  <c r="C116"/>
  <c r="F128"/>
  <c r="F141"/>
  <c r="G148"/>
  <c r="N157"/>
  <c r="N163"/>
  <c r="N165"/>
  <c r="J169"/>
  <c r="N172"/>
  <c r="J176"/>
  <c r="F180"/>
  <c r="D183"/>
  <c r="F187"/>
  <c r="F189"/>
  <c r="I195"/>
  <c r="H200"/>
  <c r="L204"/>
  <c r="G209"/>
  <c r="L216"/>
  <c r="L224"/>
  <c r="L232"/>
  <c r="H132"/>
  <c r="L144"/>
  <c r="E144"/>
  <c r="H149"/>
  <c r="D160"/>
  <c r="H168"/>
  <c r="G177"/>
  <c r="D184"/>
  <c r="J136"/>
  <c r="N153"/>
  <c r="J171"/>
  <c r="J180"/>
  <c r="J189"/>
  <c r="G128"/>
  <c r="D128"/>
  <c r="H140"/>
  <c r="G145"/>
  <c r="D145"/>
  <c r="I156"/>
  <c r="L161"/>
  <c r="E163"/>
  <c r="H172"/>
  <c r="G181"/>
  <c r="D188"/>
  <c r="C148"/>
  <c r="C164"/>
  <c r="C171"/>
  <c r="I173"/>
  <c r="N180"/>
  <c r="N187"/>
  <c r="C195"/>
  <c r="E201"/>
  <c r="E209"/>
  <c r="L124"/>
  <c r="E124"/>
  <c r="H141"/>
  <c r="D152"/>
  <c r="C157"/>
  <c r="I167"/>
  <c r="L176"/>
  <c r="E183"/>
  <c r="H192"/>
  <c r="C136"/>
  <c r="I136"/>
  <c r="D148"/>
  <c r="C153"/>
  <c r="L164"/>
  <c r="E171"/>
  <c r="H180"/>
  <c r="G189"/>
  <c r="L199"/>
  <c r="E199"/>
  <c r="H207"/>
  <c r="I217"/>
  <c r="G219"/>
  <c r="I233"/>
  <c r="I235"/>
  <c r="L244"/>
  <c r="E251"/>
  <c r="H260"/>
  <c r="G269"/>
  <c r="L211"/>
  <c r="N223"/>
  <c r="L227"/>
  <c r="L237"/>
  <c r="H243"/>
  <c r="N245"/>
  <c r="J249"/>
  <c r="L253"/>
  <c r="H259"/>
  <c r="N261"/>
  <c r="J265"/>
  <c r="L269"/>
  <c r="H275"/>
  <c r="L279"/>
  <c r="L283"/>
  <c r="L287"/>
  <c r="L291"/>
  <c r="L295"/>
  <c r="L299"/>
  <c r="L303"/>
  <c r="L307"/>
  <c r="L311"/>
  <c r="L315"/>
  <c r="G320"/>
  <c r="H327"/>
  <c r="L331"/>
  <c r="G336"/>
  <c r="H343"/>
  <c r="L347"/>
  <c r="G352"/>
  <c r="L359"/>
  <c r="L367"/>
  <c r="L375"/>
  <c r="E213"/>
  <c r="C215"/>
  <c r="E229"/>
  <c r="C231"/>
  <c r="E239"/>
  <c r="H248"/>
  <c r="G257"/>
  <c r="D264"/>
  <c r="C273"/>
  <c r="F219"/>
  <c r="F233"/>
  <c r="E237"/>
  <c r="N240"/>
  <c r="J251"/>
  <c r="J260"/>
  <c r="J269"/>
  <c r="D278"/>
  <c r="H282"/>
  <c r="L286"/>
  <c r="D294"/>
  <c r="H298"/>
  <c r="L302"/>
  <c r="D310"/>
  <c r="H314"/>
  <c r="L203"/>
  <c r="E203"/>
  <c r="E211"/>
  <c r="C225"/>
  <c r="E227"/>
  <c r="I243"/>
  <c r="L252"/>
  <c r="E259"/>
  <c r="H268"/>
  <c r="F199"/>
  <c r="D219"/>
  <c r="C235"/>
  <c r="I237"/>
  <c r="N244"/>
  <c r="N251"/>
  <c r="C260"/>
  <c r="C267"/>
  <c r="I269"/>
  <c r="C278"/>
  <c r="C282"/>
  <c r="C286"/>
  <c r="C290"/>
  <c r="C294"/>
  <c r="C298"/>
  <c r="C302"/>
  <c r="C306"/>
  <c r="C310"/>
  <c r="C314"/>
  <c r="E320"/>
  <c r="E328"/>
  <c r="E336"/>
  <c r="E344"/>
  <c r="E352"/>
  <c r="G221"/>
  <c r="I223"/>
  <c r="D240"/>
  <c r="C249"/>
  <c r="I263"/>
  <c r="L272"/>
  <c r="G322"/>
  <c r="D322"/>
  <c r="C330"/>
  <c r="I330"/>
  <c r="L338"/>
  <c r="E338"/>
  <c r="H346"/>
  <c r="G354"/>
  <c r="I368"/>
  <c r="G370"/>
  <c r="L383"/>
  <c r="E390"/>
  <c r="H399"/>
  <c r="G408"/>
  <c r="D415"/>
  <c r="F358"/>
  <c r="F374"/>
  <c r="E388"/>
  <c r="J395"/>
  <c r="J404"/>
  <c r="D418"/>
  <c r="E427"/>
  <c r="G364"/>
  <c r="I366"/>
  <c r="L387"/>
  <c r="E394"/>
  <c r="H403"/>
  <c r="G412"/>
  <c r="D419"/>
  <c r="C428"/>
  <c r="J322"/>
  <c r="F354"/>
  <c r="D358"/>
  <c r="F370"/>
  <c r="D374"/>
  <c r="J383"/>
  <c r="D388"/>
  <c r="J390"/>
  <c r="I395"/>
  <c r="J399"/>
  <c r="D404"/>
  <c r="J406"/>
  <c r="I411"/>
  <c r="J415"/>
  <c r="D420"/>
  <c r="I427"/>
  <c r="H434"/>
  <c r="N436"/>
  <c r="H318"/>
  <c r="G326"/>
  <c r="D326"/>
  <c r="C334"/>
  <c r="I334"/>
  <c r="L342"/>
  <c r="E342"/>
  <c r="H350"/>
  <c r="I360"/>
  <c r="G362"/>
  <c r="I376"/>
  <c r="G378"/>
  <c r="I382"/>
  <c r="L391"/>
  <c r="E398"/>
  <c r="H407"/>
  <c r="G416"/>
  <c r="D423"/>
  <c r="C432"/>
  <c r="I446"/>
  <c r="L455"/>
  <c r="E462"/>
  <c r="F322"/>
  <c r="D354"/>
  <c r="D370"/>
  <c r="N383"/>
  <c r="D392"/>
  <c r="I399"/>
  <c r="N406"/>
  <c r="C415"/>
  <c r="J435"/>
  <c r="C356"/>
  <c r="E358"/>
  <c r="C372"/>
  <c r="E374"/>
  <c r="C388"/>
  <c r="I402"/>
  <c r="L411"/>
  <c r="E418"/>
  <c r="H427"/>
  <c r="G436"/>
  <c r="E443"/>
  <c r="D450"/>
  <c r="N454"/>
  <c r="E459"/>
  <c r="D466"/>
  <c r="F470"/>
  <c r="F472"/>
  <c r="C478"/>
  <c r="D480"/>
  <c r="J482"/>
  <c r="C487"/>
  <c r="L488"/>
  <c r="H494"/>
  <c r="I496"/>
  <c r="E500"/>
  <c r="I500"/>
  <c r="D440"/>
  <c r="C440"/>
  <c r="C476"/>
  <c r="I490"/>
  <c r="L499"/>
  <c r="I459"/>
  <c r="D459"/>
  <c r="C480"/>
  <c r="N422"/>
  <c r="D422"/>
  <c r="N443"/>
  <c r="H443"/>
  <c r="C450"/>
  <c r="I458"/>
  <c r="C466"/>
  <c r="H471"/>
  <c r="G496"/>
  <c r="N424"/>
  <c r="E424"/>
  <c r="C424"/>
  <c r="J431"/>
  <c r="H431"/>
  <c r="G444"/>
  <c r="H451"/>
  <c r="D452"/>
  <c r="E456"/>
  <c r="F460"/>
  <c r="L467"/>
  <c r="C468"/>
  <c r="I482"/>
  <c r="L491"/>
  <c r="E498"/>
  <c r="F450"/>
  <c r="N456"/>
  <c r="N460"/>
  <c r="L468"/>
  <c r="J478"/>
  <c r="E487"/>
  <c r="J496"/>
  <c r="C438"/>
  <c r="I438"/>
  <c r="F442"/>
  <c r="E447"/>
  <c r="J454"/>
  <c r="J463"/>
  <c r="D463"/>
  <c r="C472"/>
  <c r="I486"/>
  <c r="L495"/>
  <c r="I85"/>
  <c r="I93"/>
  <c r="I101"/>
  <c r="I109"/>
  <c r="I117"/>
  <c r="J84"/>
  <c r="J92"/>
  <c r="J100"/>
  <c r="J108"/>
  <c r="J116"/>
  <c r="I125"/>
  <c r="F139"/>
  <c r="N81"/>
  <c r="F88"/>
  <c r="E93"/>
  <c r="N97"/>
  <c r="I102"/>
  <c r="E105"/>
  <c r="F107"/>
  <c r="I110"/>
  <c r="E113"/>
  <c r="F115"/>
  <c r="I118"/>
  <c r="E121"/>
  <c r="F123"/>
  <c r="D130"/>
  <c r="J131"/>
  <c r="L135"/>
  <c r="F147"/>
  <c r="F151"/>
  <c r="N158"/>
  <c r="N154"/>
  <c r="L142"/>
  <c r="I142"/>
  <c r="G152"/>
  <c r="L174"/>
  <c r="C176"/>
  <c r="F184"/>
  <c r="F204"/>
  <c r="G218"/>
  <c r="D220"/>
  <c r="F235"/>
  <c r="F161"/>
  <c r="C182"/>
  <c r="C190"/>
  <c r="D193"/>
  <c r="N194"/>
  <c r="D221"/>
  <c r="C226"/>
  <c r="C232"/>
  <c r="E236"/>
  <c r="D243"/>
  <c r="N250"/>
  <c r="J141"/>
  <c r="J143"/>
  <c r="D163"/>
  <c r="D178"/>
  <c r="F183"/>
  <c r="N203"/>
  <c r="I208"/>
  <c r="H225"/>
  <c r="L230"/>
  <c r="C238"/>
  <c r="F267"/>
  <c r="E174"/>
  <c r="E177"/>
  <c r="H201"/>
  <c r="J206"/>
  <c r="F220"/>
  <c r="F133"/>
  <c r="J140"/>
  <c r="C154"/>
  <c r="J161"/>
  <c r="L182"/>
  <c r="H190"/>
  <c r="J193"/>
  <c r="C194"/>
  <c r="E226"/>
  <c r="E232"/>
  <c r="J236"/>
  <c r="J243"/>
  <c r="D250"/>
  <c r="C264"/>
  <c r="D169"/>
  <c r="J178"/>
  <c r="N191"/>
  <c r="C204"/>
  <c r="N206"/>
  <c r="N213"/>
  <c r="N218"/>
  <c r="L222"/>
  <c r="J238"/>
  <c r="E291"/>
  <c r="E307"/>
  <c r="I137"/>
  <c r="D162"/>
  <c r="F167"/>
  <c r="F179"/>
  <c r="E200"/>
  <c r="D202"/>
  <c r="F224"/>
  <c r="J233"/>
  <c r="I257"/>
  <c r="L266"/>
  <c r="F268"/>
  <c r="G279"/>
  <c r="J286"/>
  <c r="C309"/>
  <c r="J313"/>
  <c r="C321"/>
  <c r="N323"/>
  <c r="C331"/>
  <c r="N333"/>
  <c r="F343"/>
  <c r="F348"/>
  <c r="N357"/>
  <c r="N361"/>
  <c r="D369"/>
  <c r="N371"/>
  <c r="C375"/>
  <c r="E380"/>
  <c r="H385"/>
  <c r="H389"/>
  <c r="C394"/>
  <c r="J398"/>
  <c r="C403"/>
  <c r="L406"/>
  <c r="J410"/>
  <c r="J414"/>
  <c r="L417"/>
  <c r="L421"/>
  <c r="G426"/>
  <c r="C435"/>
  <c r="I441"/>
  <c r="E452"/>
  <c r="C467"/>
  <c r="H473"/>
  <c r="G478"/>
  <c r="G485"/>
  <c r="I493"/>
  <c r="N501"/>
  <c r="J443"/>
  <c r="J473"/>
  <c r="N270"/>
  <c r="C270"/>
  <c r="N278"/>
  <c r="H292"/>
  <c r="F295"/>
  <c r="I297"/>
  <c r="D300"/>
  <c r="D311"/>
  <c r="C335"/>
  <c r="C340"/>
  <c r="E353"/>
  <c r="N256"/>
  <c r="L281"/>
  <c r="D313"/>
  <c r="E323"/>
  <c r="N337"/>
  <c r="N345"/>
  <c r="F360"/>
  <c r="D378"/>
  <c r="C382"/>
  <c r="F388"/>
  <c r="H398"/>
  <c r="C405"/>
  <c r="J412"/>
  <c r="C421"/>
  <c r="G438"/>
  <c r="G473"/>
  <c r="I265"/>
  <c r="F269"/>
  <c r="I289"/>
  <c r="F303"/>
  <c r="L309"/>
  <c r="D319"/>
  <c r="C328"/>
  <c r="L333"/>
  <c r="F352"/>
  <c r="L361"/>
  <c r="H366"/>
  <c r="E371"/>
  <c r="F375"/>
  <c r="F256"/>
  <c r="F271"/>
  <c r="C279"/>
  <c r="C281"/>
  <c r="L284"/>
  <c r="N294"/>
  <c r="C308"/>
  <c r="F320"/>
  <c r="D323"/>
  <c r="G337"/>
  <c r="D343"/>
  <c r="H348"/>
  <c r="J363"/>
  <c r="L270"/>
  <c r="J309"/>
  <c r="J321"/>
  <c r="J333"/>
  <c r="H353"/>
  <c r="N359"/>
  <c r="N375"/>
  <c r="F382"/>
  <c r="G386"/>
  <c r="E389"/>
  <c r="H393"/>
  <c r="G395"/>
  <c r="E401"/>
  <c r="N403"/>
  <c r="N405"/>
  <c r="D410"/>
  <c r="F414"/>
  <c r="G418"/>
  <c r="E421"/>
  <c r="J423"/>
  <c r="L429"/>
  <c r="G435"/>
  <c r="N437"/>
  <c r="I451"/>
  <c r="L453"/>
  <c r="E464"/>
  <c r="I473"/>
  <c r="D481"/>
  <c r="D485"/>
  <c r="E499"/>
  <c r="I274"/>
  <c r="F287"/>
  <c r="N302"/>
  <c r="E305"/>
  <c r="E310"/>
  <c r="D339"/>
  <c r="D344"/>
  <c r="N364"/>
  <c r="E365"/>
  <c r="I479"/>
  <c r="F477"/>
  <c r="C479"/>
  <c r="I484"/>
  <c r="G494"/>
  <c r="J488"/>
  <c r="H490"/>
  <c r="J490"/>
  <c r="G477"/>
  <c r="D477"/>
  <c r="H93" i="13"/>
  <c r="H109"/>
  <c r="H125"/>
  <c r="I83"/>
  <c r="I87"/>
  <c r="I91"/>
  <c r="I95"/>
  <c r="I99"/>
  <c r="I103"/>
  <c r="I107"/>
  <c r="I111"/>
  <c r="I115"/>
  <c r="I119"/>
  <c r="I123"/>
  <c r="I127"/>
  <c r="I135"/>
  <c r="H148"/>
  <c r="C83"/>
  <c r="C87"/>
  <c r="C91"/>
  <c r="C95"/>
  <c r="C99"/>
  <c r="C103"/>
  <c r="C107"/>
  <c r="C111"/>
  <c r="C115"/>
  <c r="C119"/>
  <c r="C123"/>
  <c r="C127"/>
  <c r="C135"/>
  <c r="G129"/>
  <c r="I133"/>
  <c r="H133"/>
  <c r="G137"/>
  <c r="G139"/>
  <c r="I141"/>
  <c r="G147"/>
  <c r="I149"/>
  <c r="I155"/>
  <c r="I163"/>
  <c r="I171"/>
  <c r="I179"/>
  <c r="I187"/>
  <c r="I195"/>
  <c r="I203"/>
  <c r="I211"/>
  <c r="I219"/>
  <c r="D143"/>
  <c r="D157"/>
  <c r="E160"/>
  <c r="C167"/>
  <c r="D173"/>
  <c r="E176"/>
  <c r="C183"/>
  <c r="D189"/>
  <c r="E192"/>
  <c r="C199"/>
  <c r="D205"/>
  <c r="E208"/>
  <c r="C215"/>
  <c r="D221"/>
  <c r="E224"/>
  <c r="D229"/>
  <c r="E232"/>
  <c r="D237"/>
  <c r="E240"/>
  <c r="I245"/>
  <c r="J248"/>
  <c r="G253"/>
  <c r="I259"/>
  <c r="H264"/>
  <c r="G269"/>
  <c r="I275"/>
  <c r="H280"/>
  <c r="G285"/>
  <c r="I291"/>
  <c r="H296"/>
  <c r="G301"/>
  <c r="I307"/>
  <c r="H312"/>
  <c r="G317"/>
  <c r="I323"/>
  <c r="H328"/>
  <c r="E241"/>
  <c r="D251"/>
  <c r="D255"/>
  <c r="D259"/>
  <c r="D263"/>
  <c r="F269"/>
  <c r="C284"/>
  <c r="C288"/>
  <c r="C292"/>
  <c r="H299"/>
  <c r="F305"/>
  <c r="G308"/>
  <c r="G312"/>
  <c r="G316"/>
  <c r="G320"/>
  <c r="G324"/>
  <c r="G328"/>
  <c r="C319"/>
  <c r="D156"/>
  <c r="D172"/>
  <c r="D188"/>
  <c r="D204"/>
  <c r="D220"/>
  <c r="D236"/>
  <c r="C237"/>
  <c r="F141"/>
  <c r="J155"/>
  <c r="J161"/>
  <c r="I168"/>
  <c r="J171"/>
  <c r="C184"/>
  <c r="L81" i="6"/>
  <c r="I88"/>
  <c r="H93"/>
  <c r="L97"/>
  <c r="I104"/>
  <c r="H109"/>
  <c r="L113"/>
  <c r="I120"/>
  <c r="L125"/>
  <c r="L133"/>
  <c r="L80"/>
  <c r="D84"/>
  <c r="G85"/>
  <c r="L88"/>
  <c r="D92"/>
  <c r="G93"/>
  <c r="L96"/>
  <c r="D100"/>
  <c r="G101"/>
  <c r="L104"/>
  <c r="D108"/>
  <c r="G109"/>
  <c r="L112"/>
  <c r="D116"/>
  <c r="G117"/>
  <c r="L120"/>
  <c r="C125"/>
  <c r="G129"/>
  <c r="I135"/>
  <c r="I143"/>
  <c r="I159"/>
  <c r="G88"/>
  <c r="G96"/>
  <c r="G104"/>
  <c r="G112"/>
  <c r="G120"/>
  <c r="C140"/>
  <c r="F157"/>
  <c r="H163"/>
  <c r="I165"/>
  <c r="E169"/>
  <c r="I172"/>
  <c r="E176"/>
  <c r="N179"/>
  <c r="N181"/>
  <c r="J185"/>
  <c r="N188"/>
  <c r="J192"/>
  <c r="G197"/>
  <c r="H204"/>
  <c r="L208"/>
  <c r="H216"/>
  <c r="H224"/>
  <c r="H232"/>
  <c r="L132"/>
  <c r="E132"/>
  <c r="I144"/>
  <c r="L149"/>
  <c r="H160"/>
  <c r="L168"/>
  <c r="E175"/>
  <c r="H184"/>
  <c r="F153"/>
  <c r="D171"/>
  <c r="E180"/>
  <c r="E189"/>
  <c r="L195"/>
  <c r="H128"/>
  <c r="L140"/>
  <c r="E140"/>
  <c r="H145"/>
  <c r="D156"/>
  <c r="C161"/>
  <c r="I163"/>
  <c r="L172"/>
  <c r="E179"/>
  <c r="H188"/>
  <c r="L165"/>
  <c r="D173"/>
  <c r="I180"/>
  <c r="H187"/>
  <c r="N189"/>
  <c r="I197"/>
  <c r="I205"/>
  <c r="C124"/>
  <c r="I124"/>
  <c r="L141"/>
  <c r="H152"/>
  <c r="G157"/>
  <c r="D157"/>
  <c r="C169"/>
  <c r="I183"/>
  <c r="L192"/>
  <c r="G136"/>
  <c r="D136"/>
  <c r="H148"/>
  <c r="G153"/>
  <c r="D153"/>
  <c r="I171"/>
  <c r="L180"/>
  <c r="E187"/>
  <c r="C199"/>
  <c r="I199"/>
  <c r="L207"/>
  <c r="E207"/>
  <c r="C217"/>
  <c r="E219"/>
  <c r="C233"/>
  <c r="C237"/>
  <c r="I251"/>
  <c r="L260"/>
  <c r="E267"/>
  <c r="D276"/>
  <c r="D211"/>
  <c r="F223"/>
  <c r="D227"/>
  <c r="N236"/>
  <c r="C243"/>
  <c r="I245"/>
  <c r="E249"/>
  <c r="N252"/>
  <c r="C259"/>
  <c r="I261"/>
  <c r="E265"/>
  <c r="N268"/>
  <c r="C275"/>
  <c r="H279"/>
  <c r="H283"/>
  <c r="H287"/>
  <c r="H291"/>
  <c r="H295"/>
  <c r="H299"/>
  <c r="H303"/>
  <c r="H307"/>
  <c r="H311"/>
  <c r="H315"/>
  <c r="L319"/>
  <c r="G324"/>
  <c r="H331"/>
  <c r="L335"/>
  <c r="G340"/>
  <c r="H347"/>
  <c r="L351"/>
  <c r="H359"/>
  <c r="H367"/>
  <c r="H375"/>
  <c r="I213"/>
  <c r="G215"/>
  <c r="I229"/>
  <c r="G231"/>
  <c r="I239"/>
  <c r="L248"/>
  <c r="E255"/>
  <c r="H264"/>
  <c r="G273"/>
  <c r="N217"/>
  <c r="J235"/>
  <c r="I240"/>
  <c r="D251"/>
  <c r="E260"/>
  <c r="E269"/>
  <c r="N276"/>
  <c r="D282"/>
  <c r="H286"/>
  <c r="L290"/>
  <c r="D298"/>
  <c r="H302"/>
  <c r="L306"/>
  <c r="D314"/>
  <c r="C203"/>
  <c r="I203"/>
  <c r="I211"/>
  <c r="G225"/>
  <c r="I227"/>
  <c r="D236"/>
  <c r="C245"/>
  <c r="I259"/>
  <c r="L268"/>
  <c r="E275"/>
  <c r="L217"/>
  <c r="L233"/>
  <c r="D237"/>
  <c r="I244"/>
  <c r="H251"/>
  <c r="N253"/>
  <c r="L261"/>
  <c r="D269"/>
  <c r="I276"/>
  <c r="I280"/>
  <c r="I284"/>
  <c r="I288"/>
  <c r="I292"/>
  <c r="I296"/>
  <c r="I300"/>
  <c r="I304"/>
  <c r="I308"/>
  <c r="I312"/>
  <c r="I316"/>
  <c r="I324"/>
  <c r="I332"/>
  <c r="I340"/>
  <c r="I348"/>
  <c r="E221"/>
  <c r="C223"/>
  <c r="H240"/>
  <c r="G249"/>
  <c r="D256"/>
  <c r="C265"/>
  <c r="H322"/>
  <c r="G330"/>
  <c r="D330"/>
  <c r="C338"/>
  <c r="I338"/>
  <c r="L346"/>
  <c r="E346"/>
  <c r="E354"/>
  <c r="C368"/>
  <c r="E370"/>
  <c r="I390"/>
  <c r="L399"/>
  <c r="E406"/>
  <c r="H415"/>
  <c r="N356"/>
  <c r="N372"/>
  <c r="J386"/>
  <c r="E395"/>
  <c r="E404"/>
  <c r="J411"/>
  <c r="J420"/>
  <c r="E364"/>
  <c r="C366"/>
  <c r="C380"/>
  <c r="I394"/>
  <c r="L403"/>
  <c r="E410"/>
  <c r="H419"/>
  <c r="G428"/>
  <c r="D435"/>
  <c r="J346"/>
  <c r="L356"/>
  <c r="N368"/>
  <c r="L372"/>
  <c r="E383"/>
  <c r="N386"/>
  <c r="D390"/>
  <c r="C395"/>
  <c r="E399"/>
  <c r="N402"/>
  <c r="D406"/>
  <c r="C411"/>
  <c r="E415"/>
  <c r="N418"/>
  <c r="C427"/>
  <c r="C434"/>
  <c r="I436"/>
  <c r="L318"/>
  <c r="E318"/>
  <c r="H326"/>
  <c r="G334"/>
  <c r="D334"/>
  <c r="C342"/>
  <c r="I342"/>
  <c r="L350"/>
  <c r="E350"/>
  <c r="C360"/>
  <c r="E362"/>
  <c r="C376"/>
  <c r="E378"/>
  <c r="C384"/>
  <c r="I398"/>
  <c r="L407"/>
  <c r="E414"/>
  <c r="H423"/>
  <c r="G432"/>
  <c r="D439"/>
  <c r="C448"/>
  <c r="I462"/>
  <c r="F346"/>
  <c r="L368"/>
  <c r="I383"/>
  <c r="N390"/>
  <c r="C399"/>
  <c r="H406"/>
  <c r="M406" s="1"/>
  <c r="N408"/>
  <c r="E435"/>
  <c r="G356"/>
  <c r="I358"/>
  <c r="G372"/>
  <c r="I374"/>
  <c r="G388"/>
  <c r="D395"/>
  <c r="C404"/>
  <c r="I418"/>
  <c r="L427"/>
  <c r="E434"/>
  <c r="H442"/>
  <c r="N447"/>
  <c r="G454"/>
  <c r="J458"/>
  <c r="N463"/>
  <c r="J468"/>
  <c r="N471"/>
  <c r="J475"/>
  <c r="F479"/>
  <c r="D482"/>
  <c r="F486"/>
  <c r="F488"/>
  <c r="C494"/>
  <c r="D496"/>
  <c r="J498"/>
  <c r="D500"/>
  <c r="I440"/>
  <c r="G440"/>
  <c r="G476"/>
  <c r="D483"/>
  <c r="C492"/>
  <c r="N459"/>
  <c r="H459"/>
  <c r="G480"/>
  <c r="D487"/>
  <c r="N498"/>
  <c r="J422"/>
  <c r="E422"/>
  <c r="L443"/>
  <c r="H450"/>
  <c r="F458"/>
  <c r="H466"/>
  <c r="L471"/>
  <c r="E494"/>
  <c r="C500"/>
  <c r="L480"/>
  <c r="J424"/>
  <c r="G424"/>
  <c r="C431"/>
  <c r="L431"/>
  <c r="F444"/>
  <c r="L451"/>
  <c r="I452"/>
  <c r="J456"/>
  <c r="L460"/>
  <c r="F467"/>
  <c r="G468"/>
  <c r="D475"/>
  <c r="C484"/>
  <c r="I498"/>
  <c r="N444"/>
  <c r="F459"/>
  <c r="N467"/>
  <c r="D478"/>
  <c r="L484"/>
  <c r="J494"/>
  <c r="H438"/>
  <c r="F438"/>
  <c r="D442"/>
  <c r="J447"/>
  <c r="D447"/>
  <c r="E454"/>
  <c r="H463"/>
  <c r="G472"/>
  <c r="D479"/>
  <c r="C488"/>
  <c r="N84"/>
  <c r="N92"/>
  <c r="N100"/>
  <c r="N108"/>
  <c r="N116"/>
  <c r="F81"/>
  <c r="F89"/>
  <c r="F97"/>
  <c r="F105"/>
  <c r="F113"/>
  <c r="F121"/>
  <c r="F131"/>
  <c r="E81"/>
  <c r="N85"/>
  <c r="F92"/>
  <c r="E97"/>
  <c r="N101"/>
  <c r="F104"/>
  <c r="N106"/>
  <c r="N109"/>
  <c r="F112"/>
  <c r="N114"/>
  <c r="N117"/>
  <c r="F120"/>
  <c r="N122"/>
  <c r="F125"/>
  <c r="D131"/>
  <c r="F135"/>
  <c r="J139"/>
  <c r="N150"/>
  <c r="I158"/>
  <c r="F154"/>
  <c r="C142"/>
  <c r="N142"/>
  <c r="F152"/>
  <c r="D166"/>
  <c r="N176"/>
  <c r="N184"/>
  <c r="C201"/>
  <c r="E206"/>
  <c r="E220"/>
  <c r="L235"/>
  <c r="E154"/>
  <c r="I169"/>
  <c r="N185"/>
  <c r="F192"/>
  <c r="I194"/>
  <c r="L218"/>
  <c r="N222"/>
  <c r="F229"/>
  <c r="N234"/>
  <c r="L241"/>
  <c r="I250"/>
  <c r="N264"/>
  <c r="I141"/>
  <c r="C143"/>
  <c r="E143"/>
  <c r="H178"/>
  <c r="N183"/>
  <c r="J203"/>
  <c r="C205"/>
  <c r="N225"/>
  <c r="D228"/>
  <c r="G238"/>
  <c r="G267"/>
  <c r="F169"/>
  <c r="G176"/>
  <c r="D206"/>
  <c r="J218"/>
  <c r="N239"/>
  <c r="E133"/>
  <c r="F140"/>
  <c r="G154"/>
  <c r="D154"/>
  <c r="F168"/>
  <c r="L190"/>
  <c r="C192"/>
  <c r="G194"/>
  <c r="I226"/>
  <c r="J232"/>
  <c r="E234"/>
  <c r="D241"/>
  <c r="H250"/>
  <c r="I264"/>
  <c r="I166"/>
  <c r="I174"/>
  <c r="J177"/>
  <c r="I185"/>
  <c r="F201"/>
  <c r="H206"/>
  <c r="D213"/>
  <c r="I218"/>
  <c r="L221"/>
  <c r="J230"/>
  <c r="L277"/>
  <c r="J290"/>
  <c r="L293"/>
  <c r="J306"/>
  <c r="F137"/>
  <c r="H162"/>
  <c r="N167"/>
  <c r="D179"/>
  <c r="J200"/>
  <c r="H202"/>
  <c r="N224"/>
  <c r="D231"/>
  <c r="D249"/>
  <c r="F259"/>
  <c r="G268"/>
  <c r="J284"/>
  <c r="L289"/>
  <c r="H308"/>
  <c r="E313"/>
  <c r="H320"/>
  <c r="F323"/>
  <c r="N328"/>
  <c r="I333"/>
  <c r="F342"/>
  <c r="J345"/>
  <c r="I357"/>
  <c r="I361"/>
  <c r="D366"/>
  <c r="C371"/>
  <c r="N373"/>
  <c r="N378"/>
  <c r="G383"/>
  <c r="J387"/>
  <c r="G393"/>
  <c r="N396"/>
  <c r="L401"/>
  <c r="L405"/>
  <c r="C410"/>
  <c r="I413"/>
  <c r="H417"/>
  <c r="M417" s="1"/>
  <c r="H421"/>
  <c r="M421" s="1"/>
  <c r="N425"/>
  <c r="I432"/>
  <c r="N439"/>
  <c r="C451"/>
  <c r="I464"/>
  <c r="J472"/>
  <c r="L476"/>
  <c r="N482"/>
  <c r="C491"/>
  <c r="I501"/>
  <c r="H414"/>
  <c r="F473"/>
  <c r="F251"/>
  <c r="G270"/>
  <c r="F278"/>
  <c r="D292"/>
  <c r="C295"/>
  <c r="C297"/>
  <c r="L300"/>
  <c r="C311"/>
  <c r="I335"/>
  <c r="F340"/>
  <c r="I353"/>
  <c r="D359"/>
  <c r="D281"/>
  <c r="F308"/>
  <c r="D320"/>
  <c r="I337"/>
  <c r="I345"/>
  <c r="J354"/>
  <c r="L376"/>
  <c r="J380"/>
  <c r="G385"/>
  <c r="G390"/>
  <c r="C398"/>
  <c r="F404"/>
  <c r="D412"/>
  <c r="F420"/>
  <c r="G437"/>
  <c r="C473"/>
  <c r="H265"/>
  <c r="H269"/>
  <c r="E286"/>
  <c r="C289"/>
  <c r="D303"/>
  <c r="F319"/>
  <c r="H328"/>
  <c r="D331"/>
  <c r="N352"/>
  <c r="C357"/>
  <c r="F366"/>
  <c r="J371"/>
  <c r="E373"/>
  <c r="C256"/>
  <c r="L271"/>
  <c r="I279"/>
  <c r="G281"/>
  <c r="H284"/>
  <c r="M284" s="1"/>
  <c r="F294"/>
  <c r="D308"/>
  <c r="N320"/>
  <c r="C323"/>
  <c r="C332"/>
  <c r="E343"/>
  <c r="D345"/>
  <c r="D360"/>
  <c r="D270"/>
  <c r="F300"/>
  <c r="N319"/>
  <c r="N331"/>
  <c r="J351"/>
  <c r="J357"/>
  <c r="J373"/>
  <c r="H380"/>
  <c r="I385"/>
  <c r="L388"/>
  <c r="D393"/>
  <c r="L394"/>
  <c r="L398"/>
  <c r="E403"/>
  <c r="I405"/>
  <c r="L409"/>
  <c r="H412"/>
  <c r="I417"/>
  <c r="L420"/>
  <c r="E423"/>
  <c r="H429"/>
  <c r="M429" s="1"/>
  <c r="J432"/>
  <c r="I437"/>
  <c r="J448"/>
  <c r="H453"/>
  <c r="M453" s="1"/>
  <c r="F463"/>
  <c r="H468"/>
  <c r="E473"/>
  <c r="L478"/>
  <c r="G482"/>
  <c r="G491"/>
  <c r="C274"/>
  <c r="D287"/>
  <c r="I305"/>
  <c r="F310"/>
  <c r="F339"/>
  <c r="L344"/>
  <c r="D362"/>
  <c r="I365"/>
  <c r="J477"/>
  <c r="J479"/>
  <c r="E479"/>
  <c r="F484"/>
  <c r="H488"/>
  <c r="E488"/>
  <c r="F490"/>
  <c r="E477"/>
  <c r="H477"/>
  <c r="H89" i="13"/>
  <c r="H105"/>
  <c r="H121"/>
  <c r="G81"/>
  <c r="G85"/>
  <c r="G89"/>
  <c r="G93"/>
  <c r="G97"/>
  <c r="G101"/>
  <c r="G105"/>
  <c r="G109"/>
  <c r="G113"/>
  <c r="G117"/>
  <c r="G121"/>
  <c r="G125"/>
  <c r="H132"/>
  <c r="H144"/>
  <c r="I81"/>
  <c r="I85"/>
  <c r="I89"/>
  <c r="I93"/>
  <c r="I97"/>
  <c r="I101"/>
  <c r="I105"/>
  <c r="I109"/>
  <c r="I113"/>
  <c r="I117"/>
  <c r="I121"/>
  <c r="I125"/>
  <c r="G131"/>
  <c r="E129"/>
  <c r="D129"/>
  <c r="C133"/>
  <c r="E137"/>
  <c r="D137"/>
  <c r="E139"/>
  <c r="C141"/>
  <c r="E147"/>
  <c r="C149"/>
  <c r="C161"/>
  <c r="C169"/>
  <c r="C177"/>
  <c r="C185"/>
  <c r="C193"/>
  <c r="C201"/>
  <c r="C209"/>
  <c r="C217"/>
  <c r="E243"/>
  <c r="D153"/>
  <c r="H159"/>
  <c r="I165"/>
  <c r="J168"/>
  <c r="H175"/>
  <c r="I181"/>
  <c r="J184"/>
  <c r="H191"/>
  <c r="I197"/>
  <c r="J200"/>
  <c r="H207"/>
  <c r="I213"/>
  <c r="J216"/>
  <c r="H223"/>
  <c r="F227"/>
  <c r="H231"/>
  <c r="F235"/>
  <c r="H239"/>
  <c r="D245"/>
  <c r="E248"/>
  <c r="H252"/>
  <c r="G257"/>
  <c r="I263"/>
  <c r="H268"/>
  <c r="G273"/>
  <c r="I279"/>
  <c r="H284"/>
  <c r="G289"/>
  <c r="I295"/>
  <c r="H300"/>
  <c r="G305"/>
  <c r="I311"/>
  <c r="H316"/>
  <c r="G321"/>
  <c r="I327"/>
  <c r="I240"/>
  <c r="J243"/>
  <c r="G252"/>
  <c r="G256"/>
  <c r="G260"/>
  <c r="G264"/>
  <c r="H283"/>
  <c r="H287"/>
  <c r="H291"/>
  <c r="G296"/>
  <c r="J301"/>
  <c r="C308"/>
  <c r="C312"/>
  <c r="C316"/>
  <c r="C320"/>
  <c r="C324"/>
  <c r="C328"/>
  <c r="G315"/>
  <c r="H156"/>
  <c r="H172"/>
  <c r="H188"/>
  <c r="H204"/>
  <c r="H220"/>
  <c r="H236"/>
  <c r="G237"/>
  <c r="F139"/>
  <c r="D155"/>
  <c r="E161"/>
  <c r="C168"/>
  <c r="D171"/>
  <c r="J177"/>
  <c r="C80" i="15"/>
  <c r="I80"/>
  <c r="J81"/>
  <c r="E82"/>
  <c r="I82"/>
  <c r="F83"/>
  <c r="C84"/>
  <c r="I84"/>
  <c r="J85"/>
  <c r="E86"/>
  <c r="I86"/>
  <c r="F87"/>
  <c r="C88"/>
  <c r="I88"/>
  <c r="J89"/>
  <c r="E90"/>
  <c r="I90"/>
  <c r="F91"/>
  <c r="C92"/>
  <c r="I92"/>
  <c r="J93"/>
  <c r="E94"/>
  <c r="I94"/>
  <c r="F95"/>
  <c r="C96"/>
  <c r="I96"/>
  <c r="J97"/>
  <c r="E98"/>
  <c r="I98"/>
  <c r="F99"/>
  <c r="C100"/>
  <c r="I100"/>
  <c r="J101"/>
  <c r="E102"/>
  <c r="I102"/>
  <c r="F103"/>
  <c r="C104"/>
  <c r="I104"/>
  <c r="J105"/>
  <c r="E106"/>
  <c r="I106"/>
  <c r="F107"/>
  <c r="C108"/>
  <c r="I108"/>
  <c r="J109"/>
  <c r="E110"/>
  <c r="I110"/>
  <c r="F111"/>
  <c r="C112"/>
  <c r="I112"/>
  <c r="J113"/>
  <c r="E114"/>
  <c r="I114"/>
  <c r="F115"/>
  <c r="C116"/>
  <c r="I116"/>
  <c r="J117"/>
  <c r="E118"/>
  <c r="I118"/>
  <c r="F119"/>
  <c r="C120"/>
  <c r="I120"/>
  <c r="J121"/>
  <c r="E122"/>
  <c r="I122"/>
  <c r="F123"/>
  <c r="C124"/>
  <c r="I124"/>
  <c r="C126"/>
  <c r="G126"/>
  <c r="J127"/>
  <c r="F128"/>
  <c r="E130"/>
  <c r="I130"/>
  <c r="F131"/>
  <c r="C132"/>
  <c r="I132"/>
  <c r="C134"/>
  <c r="G134"/>
  <c r="J135"/>
  <c r="F136"/>
  <c r="E138"/>
  <c r="I138"/>
  <c r="F139"/>
  <c r="C140"/>
  <c r="I140"/>
  <c r="F142"/>
  <c r="J142"/>
  <c r="J143"/>
  <c r="F144"/>
  <c r="F146"/>
  <c r="J146"/>
  <c r="C148"/>
  <c r="I148"/>
  <c r="F150"/>
  <c r="J150"/>
  <c r="J151"/>
  <c r="F152"/>
  <c r="F154"/>
  <c r="J154"/>
  <c r="C156"/>
  <c r="I156"/>
  <c r="F158"/>
  <c r="J158"/>
  <c r="J159"/>
  <c r="F160"/>
  <c r="F162"/>
  <c r="J162"/>
  <c r="C164"/>
  <c r="I164"/>
  <c r="F166"/>
  <c r="J166"/>
  <c r="C168"/>
  <c r="I168"/>
  <c r="F169"/>
  <c r="C170"/>
  <c r="G170"/>
  <c r="J171"/>
  <c r="D174"/>
  <c r="H174"/>
  <c r="G175"/>
  <c r="F176"/>
  <c r="J177"/>
  <c r="E178"/>
  <c r="I178"/>
  <c r="F179"/>
  <c r="F180"/>
  <c r="F182"/>
  <c r="J182"/>
  <c r="C184"/>
  <c r="I184"/>
  <c r="F185"/>
  <c r="C186"/>
  <c r="G186"/>
  <c r="J187"/>
  <c r="D190"/>
  <c r="H190"/>
  <c r="G191"/>
  <c r="F192"/>
  <c r="J193"/>
  <c r="E194"/>
  <c r="I194"/>
  <c r="F195"/>
  <c r="F196"/>
  <c r="F198"/>
  <c r="J198"/>
  <c r="C200"/>
  <c r="I200"/>
  <c r="F201"/>
  <c r="C202"/>
  <c r="G202"/>
  <c r="F206"/>
  <c r="J206"/>
  <c r="C208"/>
  <c r="I208"/>
  <c r="F209"/>
  <c r="C210"/>
  <c r="G210"/>
  <c r="J211"/>
  <c r="E214"/>
  <c r="I214"/>
  <c r="G216"/>
  <c r="E217"/>
  <c r="F218"/>
  <c r="J218"/>
  <c r="G219"/>
  <c r="G220"/>
  <c r="D222"/>
  <c r="H222"/>
  <c r="G223"/>
  <c r="F224"/>
  <c r="J225"/>
  <c r="E226"/>
  <c r="I226"/>
  <c r="F227"/>
  <c r="F228"/>
  <c r="F230"/>
  <c r="J230"/>
  <c r="C232"/>
  <c r="I232"/>
  <c r="F233"/>
  <c r="C234"/>
  <c r="G234"/>
  <c r="J235"/>
  <c r="E238"/>
  <c r="I238"/>
  <c r="G240"/>
  <c r="E241"/>
  <c r="F242"/>
  <c r="J242"/>
  <c r="G243"/>
  <c r="G244"/>
  <c r="D246"/>
  <c r="H246"/>
  <c r="G247"/>
  <c r="F248"/>
  <c r="J249"/>
  <c r="I250"/>
  <c r="E251"/>
  <c r="J251"/>
  <c r="E252"/>
  <c r="I252"/>
  <c r="F80" i="16"/>
  <c r="C82"/>
  <c r="H82"/>
  <c r="H83"/>
  <c r="J85"/>
  <c r="E86"/>
  <c r="I86"/>
  <c r="N86"/>
  <c r="F87"/>
  <c r="L87"/>
  <c r="N89"/>
  <c r="I90"/>
  <c r="C91"/>
  <c r="H91"/>
  <c r="F93"/>
  <c r="G95"/>
  <c r="J96"/>
  <c r="F97"/>
  <c r="G99"/>
  <c r="J100"/>
  <c r="F101"/>
  <c r="G103"/>
  <c r="J104"/>
  <c r="F105"/>
  <c r="G107"/>
  <c r="J108"/>
  <c r="G80" i="15"/>
  <c r="F81"/>
  <c r="D82"/>
  <c r="H82"/>
  <c r="D83"/>
  <c r="G84"/>
  <c r="F85"/>
  <c r="D86"/>
  <c r="H86"/>
  <c r="D87"/>
  <c r="G88"/>
  <c r="F89"/>
  <c r="D90"/>
  <c r="H90"/>
  <c r="D91"/>
  <c r="G92"/>
  <c r="F93"/>
  <c r="D94"/>
  <c r="H94"/>
  <c r="D95"/>
  <c r="G96"/>
  <c r="F97"/>
  <c r="D98"/>
  <c r="H98"/>
  <c r="D99"/>
  <c r="G100"/>
  <c r="F101"/>
  <c r="D102"/>
  <c r="H102"/>
  <c r="D103"/>
  <c r="G104"/>
  <c r="F105"/>
  <c r="D106"/>
  <c r="H106"/>
  <c r="D107"/>
  <c r="G108"/>
  <c r="F109"/>
  <c r="D110"/>
  <c r="H110"/>
  <c r="D111"/>
  <c r="G112"/>
  <c r="F113"/>
  <c r="D114"/>
  <c r="H114"/>
  <c r="D115"/>
  <c r="G116"/>
  <c r="F117"/>
  <c r="D118"/>
  <c r="H118"/>
  <c r="D119"/>
  <c r="G120"/>
  <c r="F121"/>
  <c r="D122"/>
  <c r="H122"/>
  <c r="D123"/>
  <c r="G124"/>
  <c r="F126"/>
  <c r="J126"/>
  <c r="H127"/>
  <c r="E128"/>
  <c r="J128"/>
  <c r="D130"/>
  <c r="H130"/>
  <c r="D131"/>
  <c r="G132"/>
  <c r="F134"/>
  <c r="J134"/>
  <c r="H135"/>
  <c r="E136"/>
  <c r="J136"/>
  <c r="D138"/>
  <c r="H138"/>
  <c r="D139"/>
  <c r="G140"/>
  <c r="J141"/>
  <c r="E142"/>
  <c r="I142"/>
  <c r="H143"/>
  <c r="E144"/>
  <c r="J144"/>
  <c r="J145"/>
  <c r="E146"/>
  <c r="I146"/>
  <c r="G148"/>
  <c r="J149"/>
  <c r="E150"/>
  <c r="I150"/>
  <c r="H151"/>
  <c r="E152"/>
  <c r="J152"/>
  <c r="J153"/>
  <c r="E154"/>
  <c r="I154"/>
  <c r="G156"/>
  <c r="J157"/>
  <c r="E158"/>
  <c r="I158"/>
  <c r="H159"/>
  <c r="E160"/>
  <c r="J160"/>
  <c r="J161"/>
  <c r="E162"/>
  <c r="I162"/>
  <c r="G164"/>
  <c r="H165"/>
  <c r="E166"/>
  <c r="I166"/>
  <c r="G168"/>
  <c r="E169"/>
  <c r="F170"/>
  <c r="J170"/>
  <c r="G171"/>
  <c r="G172"/>
  <c r="C174"/>
  <c r="G174"/>
  <c r="E176"/>
  <c r="J176"/>
  <c r="H177"/>
  <c r="D178"/>
  <c r="H178"/>
  <c r="D179"/>
  <c r="H181"/>
  <c r="E182"/>
  <c r="I182"/>
  <c r="G184"/>
  <c r="E185"/>
  <c r="F186"/>
  <c r="J186"/>
  <c r="G187"/>
  <c r="G188"/>
  <c r="C190"/>
  <c r="G190"/>
  <c r="E192"/>
  <c r="J192"/>
  <c r="H193"/>
  <c r="D194"/>
  <c r="H194"/>
  <c r="D195"/>
  <c r="H197"/>
  <c r="E198"/>
  <c r="I198"/>
  <c r="G200"/>
  <c r="E201"/>
  <c r="F202"/>
  <c r="J202"/>
  <c r="J203"/>
  <c r="E206"/>
  <c r="I206"/>
  <c r="G208"/>
  <c r="E209"/>
  <c r="F210"/>
  <c r="J210"/>
  <c r="G211"/>
  <c r="G212"/>
  <c r="D214"/>
  <c r="H214"/>
  <c r="G215"/>
  <c r="F216"/>
  <c r="J217"/>
  <c r="E218"/>
  <c r="I218"/>
  <c r="F219"/>
  <c r="F220"/>
  <c r="C222"/>
  <c r="G222"/>
  <c r="E224"/>
  <c r="J224"/>
  <c r="H225"/>
  <c r="D226"/>
  <c r="H226"/>
  <c r="D227"/>
  <c r="H229"/>
  <c r="E230"/>
  <c r="I230"/>
  <c r="G232"/>
  <c r="E233"/>
  <c r="F234"/>
  <c r="J234"/>
  <c r="G235"/>
  <c r="G236"/>
  <c r="D238"/>
  <c r="H238"/>
  <c r="G239"/>
  <c r="F240"/>
  <c r="J241"/>
  <c r="E242"/>
  <c r="I242"/>
  <c r="F243"/>
  <c r="F244"/>
  <c r="C246"/>
  <c r="G246"/>
  <c r="E248"/>
  <c r="J248"/>
  <c r="H249"/>
  <c r="F250"/>
  <c r="D251"/>
  <c r="I251"/>
  <c r="D252"/>
  <c r="H252"/>
  <c r="C80" i="16"/>
  <c r="N80"/>
  <c r="G82"/>
  <c r="L82"/>
  <c r="G83"/>
  <c r="N83"/>
  <c r="F80" i="15"/>
  <c r="C82"/>
  <c r="G82"/>
  <c r="J83"/>
  <c r="F84"/>
  <c r="C86"/>
  <c r="G86"/>
  <c r="J87"/>
  <c r="F88"/>
  <c r="C90"/>
  <c r="G90"/>
  <c r="J91"/>
  <c r="F92"/>
  <c r="C94"/>
  <c r="G94"/>
  <c r="J95"/>
  <c r="F96"/>
  <c r="C98"/>
  <c r="G98"/>
  <c r="J99"/>
  <c r="F100"/>
  <c r="C102"/>
  <c r="G102"/>
  <c r="J103"/>
  <c r="F104"/>
  <c r="C106"/>
  <c r="G106"/>
  <c r="J107"/>
  <c r="F108"/>
  <c r="C110"/>
  <c r="G110"/>
  <c r="J111"/>
  <c r="F112"/>
  <c r="C114"/>
  <c r="G114"/>
  <c r="J115"/>
  <c r="F116"/>
  <c r="C118"/>
  <c r="G118"/>
  <c r="J119"/>
  <c r="F120"/>
  <c r="C122"/>
  <c r="G122"/>
  <c r="J123"/>
  <c r="F124"/>
  <c r="E126"/>
  <c r="I126"/>
  <c r="F127"/>
  <c r="C128"/>
  <c r="I128"/>
  <c r="C130"/>
  <c r="G130"/>
  <c r="J131"/>
  <c r="F132"/>
  <c r="E134"/>
  <c r="I134"/>
  <c r="F135"/>
  <c r="C136"/>
  <c r="I136"/>
  <c r="C138"/>
  <c r="G138"/>
  <c r="J139"/>
  <c r="F140"/>
  <c r="D142"/>
  <c r="H142"/>
  <c r="F143"/>
  <c r="C144"/>
  <c r="I144"/>
  <c r="H145"/>
  <c r="D146"/>
  <c r="H146"/>
  <c r="J147"/>
  <c r="F148"/>
  <c r="D150"/>
  <c r="H150"/>
  <c r="F151"/>
  <c r="C152"/>
  <c r="I152"/>
  <c r="H153"/>
  <c r="D154"/>
  <c r="H154"/>
  <c r="J155"/>
  <c r="F156"/>
  <c r="D158"/>
  <c r="H158"/>
  <c r="F159"/>
  <c r="C160"/>
  <c r="I160"/>
  <c r="H161"/>
  <c r="D162"/>
  <c r="H162"/>
  <c r="J163"/>
  <c r="F164"/>
  <c r="D166"/>
  <c r="H166"/>
  <c r="G167"/>
  <c r="F168"/>
  <c r="J169"/>
  <c r="E170"/>
  <c r="I170"/>
  <c r="F171"/>
  <c r="F172"/>
  <c r="F174"/>
  <c r="J174"/>
  <c r="C176"/>
  <c r="I176"/>
  <c r="F177"/>
  <c r="C178"/>
  <c r="G178"/>
  <c r="J179"/>
  <c r="D182"/>
  <c r="H182"/>
  <c r="G183"/>
  <c r="F184"/>
  <c r="J185"/>
  <c r="E186"/>
  <c r="I186"/>
  <c r="F187"/>
  <c r="F188"/>
  <c r="F190"/>
  <c r="J190"/>
  <c r="C192"/>
  <c r="I192"/>
  <c r="F193"/>
  <c r="C194"/>
  <c r="G194"/>
  <c r="J195"/>
  <c r="D198"/>
  <c r="H198"/>
  <c r="G199"/>
  <c r="F200"/>
  <c r="J201"/>
  <c r="E202"/>
  <c r="I202"/>
  <c r="F203"/>
  <c r="G204"/>
  <c r="D206"/>
  <c r="H206"/>
  <c r="G207"/>
  <c r="F208"/>
  <c r="J209"/>
  <c r="E210"/>
  <c r="I210"/>
  <c r="F211"/>
  <c r="F212"/>
  <c r="C214"/>
  <c r="G214"/>
  <c r="E216"/>
  <c r="J216"/>
  <c r="H217"/>
  <c r="D218"/>
  <c r="H218"/>
  <c r="D219"/>
  <c r="F222"/>
  <c r="J222"/>
  <c r="C224"/>
  <c r="I224"/>
  <c r="F225"/>
  <c r="C226"/>
  <c r="G226"/>
  <c r="J227"/>
  <c r="D230"/>
  <c r="H230"/>
  <c r="G231"/>
  <c r="F232"/>
  <c r="J233"/>
  <c r="E234"/>
  <c r="I234"/>
  <c r="F235"/>
  <c r="F236"/>
  <c r="C238"/>
  <c r="G238"/>
  <c r="E240"/>
  <c r="J240"/>
  <c r="H241"/>
  <c r="D242"/>
  <c r="H242"/>
  <c r="D243"/>
  <c r="F246"/>
  <c r="J246"/>
  <c r="C248"/>
  <c r="I248"/>
  <c r="F249"/>
  <c r="E250"/>
  <c r="H251"/>
  <c r="C252"/>
  <c r="G252"/>
  <c r="I80" i="16"/>
  <c r="J81"/>
  <c r="F82"/>
  <c r="D83"/>
  <c r="L83"/>
  <c r="J84"/>
  <c r="C86"/>
  <c r="G86"/>
  <c r="C87"/>
  <c r="H87"/>
  <c r="F89"/>
  <c r="E90"/>
  <c r="N90"/>
  <c r="F91"/>
  <c r="L91"/>
  <c r="J93"/>
  <c r="J94"/>
  <c r="J97"/>
  <c r="J98"/>
  <c r="J101"/>
  <c r="J102"/>
  <c r="J105"/>
  <c r="E80" i="15"/>
  <c r="J80"/>
  <c r="F82"/>
  <c r="J82"/>
  <c r="H83"/>
  <c r="E84"/>
  <c r="J84"/>
  <c r="F86"/>
  <c r="J86"/>
  <c r="H87"/>
  <c r="E88"/>
  <c r="J88"/>
  <c r="F90"/>
  <c r="J90"/>
  <c r="H91"/>
  <c r="E92"/>
  <c r="J92"/>
  <c r="F94"/>
  <c r="J94"/>
  <c r="H95"/>
  <c r="E96"/>
  <c r="J96"/>
  <c r="F98"/>
  <c r="J98"/>
  <c r="H99"/>
  <c r="E100"/>
  <c r="J100"/>
  <c r="F102"/>
  <c r="J102"/>
  <c r="H103"/>
  <c r="E104"/>
  <c r="J104"/>
  <c r="F106"/>
  <c r="J106"/>
  <c r="H107"/>
  <c r="E108"/>
  <c r="J108"/>
  <c r="F110"/>
  <c r="J110"/>
  <c r="H111"/>
  <c r="E112"/>
  <c r="J112"/>
  <c r="F114"/>
  <c r="J114"/>
  <c r="H115"/>
  <c r="E116"/>
  <c r="J116"/>
  <c r="F118"/>
  <c r="J118"/>
  <c r="H119"/>
  <c r="E120"/>
  <c r="J120"/>
  <c r="F122"/>
  <c r="J122"/>
  <c r="H123"/>
  <c r="E124"/>
  <c r="J124"/>
  <c r="D126"/>
  <c r="H126"/>
  <c r="D127"/>
  <c r="G128"/>
  <c r="F130"/>
  <c r="J130"/>
  <c r="H131"/>
  <c r="E132"/>
  <c r="J132"/>
  <c r="D134"/>
  <c r="H134"/>
  <c r="D135"/>
  <c r="G136"/>
  <c r="F138"/>
  <c r="J138"/>
  <c r="H139"/>
  <c r="E140"/>
  <c r="J140"/>
  <c r="C142"/>
  <c r="G142"/>
  <c r="G144"/>
  <c r="F145"/>
  <c r="C146"/>
  <c r="G146"/>
  <c r="E148"/>
  <c r="J148"/>
  <c r="C150"/>
  <c r="G150"/>
  <c r="G152"/>
  <c r="F153"/>
  <c r="C154"/>
  <c r="G154"/>
  <c r="E156"/>
  <c r="J156"/>
  <c r="C158"/>
  <c r="G158"/>
  <c r="G160"/>
  <c r="F161"/>
  <c r="C162"/>
  <c r="G162"/>
  <c r="E164"/>
  <c r="J164"/>
  <c r="C166"/>
  <c r="G166"/>
  <c r="E168"/>
  <c r="D171"/>
  <c r="G179"/>
  <c r="H185"/>
  <c r="H189"/>
  <c r="E193"/>
  <c r="H202"/>
  <c r="F204"/>
  <c r="G206"/>
  <c r="J208"/>
  <c r="D210"/>
  <c r="J214"/>
  <c r="I216"/>
  <c r="C218"/>
  <c r="I222"/>
  <c r="J226"/>
  <c r="G228"/>
  <c r="G230"/>
  <c r="J232"/>
  <c r="D234"/>
  <c r="J238"/>
  <c r="I240"/>
  <c r="C242"/>
  <c r="I246"/>
  <c r="J252"/>
  <c r="I81" i="16"/>
  <c r="G84"/>
  <c r="F86"/>
  <c r="N87"/>
  <c r="E89"/>
  <c r="J90"/>
  <c r="J91"/>
  <c r="E97"/>
  <c r="F98"/>
  <c r="F100"/>
  <c r="I101"/>
  <c r="N104"/>
  <c r="N105"/>
  <c r="N108"/>
  <c r="I109"/>
  <c r="F110"/>
  <c r="L111"/>
  <c r="N112"/>
  <c r="I113"/>
  <c r="F114"/>
  <c r="L115"/>
  <c r="N116"/>
  <c r="I117"/>
  <c r="F118"/>
  <c r="N119"/>
  <c r="F121"/>
  <c r="G123"/>
  <c r="D126"/>
  <c r="H126"/>
  <c r="L126"/>
  <c r="D127"/>
  <c r="J127"/>
  <c r="J128"/>
  <c r="J129"/>
  <c r="G130"/>
  <c r="C131"/>
  <c r="N131"/>
  <c r="J134"/>
  <c r="G135"/>
  <c r="N137"/>
  <c r="F138"/>
  <c r="L138"/>
  <c r="F139"/>
  <c r="N139"/>
  <c r="J140"/>
  <c r="F142"/>
  <c r="D143"/>
  <c r="L143"/>
  <c r="J144"/>
  <c r="I145"/>
  <c r="D146"/>
  <c r="H146"/>
  <c r="L146"/>
  <c r="D147"/>
  <c r="J147"/>
  <c r="F150"/>
  <c r="N150"/>
  <c r="C154"/>
  <c r="G154"/>
  <c r="C155"/>
  <c r="H155"/>
  <c r="H158"/>
  <c r="D159"/>
  <c r="J159"/>
  <c r="F160"/>
  <c r="C162"/>
  <c r="H163"/>
  <c r="E164"/>
  <c r="N164"/>
  <c r="I165"/>
  <c r="F170"/>
  <c r="J170"/>
  <c r="G171"/>
  <c r="N171"/>
  <c r="N172"/>
  <c r="H173"/>
  <c r="F174"/>
  <c r="J174"/>
  <c r="F178"/>
  <c r="J178"/>
  <c r="H179"/>
  <c r="E180"/>
  <c r="N180"/>
  <c r="I181"/>
  <c r="L183"/>
  <c r="C186"/>
  <c r="G186"/>
  <c r="C187"/>
  <c r="H187"/>
  <c r="E189"/>
  <c r="L189"/>
  <c r="D190"/>
  <c r="H190"/>
  <c r="L190"/>
  <c r="J194"/>
  <c r="D195"/>
  <c r="I195"/>
  <c r="G197"/>
  <c r="C199"/>
  <c r="G199"/>
  <c r="H202"/>
  <c r="E203"/>
  <c r="N204"/>
  <c r="N205"/>
  <c r="H207"/>
  <c r="N207"/>
  <c r="L208"/>
  <c r="F209"/>
  <c r="N209"/>
  <c r="F211"/>
  <c r="J215"/>
  <c r="J216"/>
  <c r="E217"/>
  <c r="J217"/>
  <c r="F218"/>
  <c r="F219"/>
  <c r="J219"/>
  <c r="E221"/>
  <c r="J221"/>
  <c r="L223"/>
  <c r="G225"/>
  <c r="J226"/>
  <c r="E227"/>
  <c r="I227"/>
  <c r="N227"/>
  <c r="H231"/>
  <c r="N232"/>
  <c r="J233"/>
  <c r="I234"/>
  <c r="L235"/>
  <c r="N236"/>
  <c r="I238"/>
  <c r="F239"/>
  <c r="L242"/>
  <c r="E243"/>
  <c r="I243"/>
  <c r="N243"/>
  <c r="J245"/>
  <c r="D247"/>
  <c r="N248"/>
  <c r="H250"/>
  <c r="C251"/>
  <c r="L251"/>
  <c r="F252"/>
  <c r="N252"/>
  <c r="E254"/>
  <c r="N254"/>
  <c r="J255"/>
  <c r="L258"/>
  <c r="E259"/>
  <c r="I259"/>
  <c r="N259"/>
  <c r="C261"/>
  <c r="N261"/>
  <c r="C263"/>
  <c r="G263"/>
  <c r="C264"/>
  <c r="N264"/>
  <c r="C267"/>
  <c r="G267"/>
  <c r="D268"/>
  <c r="G269"/>
  <c r="F270"/>
  <c r="L270"/>
  <c r="L271"/>
  <c r="N273"/>
  <c r="D275"/>
  <c r="I275"/>
  <c r="G276"/>
  <c r="F281"/>
  <c r="F282"/>
  <c r="I283"/>
  <c r="C284"/>
  <c r="G284"/>
  <c r="C285"/>
  <c r="H287"/>
  <c r="G288"/>
  <c r="J289"/>
  <c r="J290"/>
  <c r="H169" i="15"/>
  <c r="H173"/>
  <c r="E177"/>
  <c r="H186"/>
  <c r="I190"/>
  <c r="J194"/>
  <c r="G196"/>
  <c r="G198"/>
  <c r="J200"/>
  <c r="D202"/>
  <c r="C206"/>
  <c r="E208"/>
  <c r="D211"/>
  <c r="F214"/>
  <c r="C216"/>
  <c r="J219"/>
  <c r="E222"/>
  <c r="G224"/>
  <c r="F226"/>
  <c r="C230"/>
  <c r="E232"/>
  <c r="D235"/>
  <c r="F238"/>
  <c r="C240"/>
  <c r="J243"/>
  <c r="E246"/>
  <c r="G248"/>
  <c r="J250"/>
  <c r="F252"/>
  <c r="J82" i="16"/>
  <c r="D86"/>
  <c r="L86"/>
  <c r="J87"/>
  <c r="F90"/>
  <c r="G91"/>
  <c r="J92"/>
  <c r="N93"/>
  <c r="L95"/>
  <c r="E101"/>
  <c r="F102"/>
  <c r="F104"/>
  <c r="I105"/>
  <c r="J106"/>
  <c r="F108"/>
  <c r="F109"/>
  <c r="G111"/>
  <c r="J112"/>
  <c r="F113"/>
  <c r="G115"/>
  <c r="J116"/>
  <c r="F117"/>
  <c r="G119"/>
  <c r="E121"/>
  <c r="N121"/>
  <c r="N124"/>
  <c r="C126"/>
  <c r="G126"/>
  <c r="C127"/>
  <c r="H127"/>
  <c r="I129"/>
  <c r="F130"/>
  <c r="L131"/>
  <c r="N132"/>
  <c r="J133"/>
  <c r="G134"/>
  <c r="C135"/>
  <c r="N135"/>
  <c r="J137"/>
  <c r="E138"/>
  <c r="J138"/>
  <c r="D139"/>
  <c r="L139"/>
  <c r="G140"/>
  <c r="J143"/>
  <c r="F144"/>
  <c r="E145"/>
  <c r="C146"/>
  <c r="G146"/>
  <c r="C147"/>
  <c r="H147"/>
  <c r="C150"/>
  <c r="L151"/>
  <c r="F154"/>
  <c r="J154"/>
  <c r="G155"/>
  <c r="N155"/>
  <c r="J157"/>
  <c r="F158"/>
  <c r="L158"/>
  <c r="C159"/>
  <c r="H159"/>
  <c r="J162"/>
  <c r="G163"/>
  <c r="J164"/>
  <c r="H165"/>
  <c r="N166"/>
  <c r="E170"/>
  <c r="I170"/>
  <c r="N170"/>
  <c r="F171"/>
  <c r="L171"/>
  <c r="I172"/>
  <c r="F173"/>
  <c r="N173"/>
  <c r="E174"/>
  <c r="I174"/>
  <c r="N174"/>
  <c r="J177"/>
  <c r="E178"/>
  <c r="I178"/>
  <c r="N178"/>
  <c r="G179"/>
  <c r="J180"/>
  <c r="H181"/>
  <c r="F186"/>
  <c r="J186"/>
  <c r="G187"/>
  <c r="N187"/>
  <c r="J189"/>
  <c r="C190"/>
  <c r="G190"/>
  <c r="I193"/>
  <c r="H194"/>
  <c r="H195"/>
  <c r="N195"/>
  <c r="N196"/>
  <c r="F197"/>
  <c r="N197"/>
  <c r="F199"/>
  <c r="J199"/>
  <c r="F202"/>
  <c r="N203"/>
  <c r="J204"/>
  <c r="G205"/>
  <c r="L206"/>
  <c r="F207"/>
  <c r="L207"/>
  <c r="J208"/>
  <c r="E209"/>
  <c r="J209"/>
  <c r="N214"/>
  <c r="I215"/>
  <c r="H216"/>
  <c r="C217"/>
  <c r="I217"/>
  <c r="D218"/>
  <c r="N218"/>
  <c r="E219"/>
  <c r="I219"/>
  <c r="N219"/>
  <c r="C221"/>
  <c r="I221"/>
  <c r="D222"/>
  <c r="J223"/>
  <c r="C225"/>
  <c r="D227"/>
  <c r="H227"/>
  <c r="L227"/>
  <c r="L228"/>
  <c r="G231"/>
  <c r="G232"/>
  <c r="G233"/>
  <c r="H234"/>
  <c r="G235"/>
  <c r="H236"/>
  <c r="E238"/>
  <c r="C239"/>
  <c r="N239"/>
  <c r="J240"/>
  <c r="N241"/>
  <c r="J242"/>
  <c r="D243"/>
  <c r="H243"/>
  <c r="L243"/>
  <c r="L244"/>
  <c r="G245"/>
  <c r="L247"/>
  <c r="L248"/>
  <c r="D250"/>
  <c r="H251"/>
  <c r="M251" s="1"/>
  <c r="C252"/>
  <c r="L252"/>
  <c r="D254"/>
  <c r="J254"/>
  <c r="G255"/>
  <c r="D259"/>
  <c r="H259"/>
  <c r="L259"/>
  <c r="I261"/>
  <c r="F263"/>
  <c r="J263"/>
  <c r="L264"/>
  <c r="J265"/>
  <c r="F267"/>
  <c r="J267"/>
  <c r="E270"/>
  <c r="J270"/>
  <c r="G271"/>
  <c r="L272"/>
  <c r="I273"/>
  <c r="H275"/>
  <c r="N275"/>
  <c r="F276"/>
  <c r="N276"/>
  <c r="I279"/>
  <c r="E282"/>
  <c r="N282"/>
  <c r="H283"/>
  <c r="F284"/>
  <c r="J284"/>
  <c r="N285"/>
  <c r="E287"/>
  <c r="C289"/>
  <c r="F290"/>
  <c r="H170" i="15"/>
  <c r="I174"/>
  <c r="J178"/>
  <c r="G180"/>
  <c r="G182"/>
  <c r="J184"/>
  <c r="D186"/>
  <c r="E190"/>
  <c r="G192"/>
  <c r="F194"/>
  <c r="C198"/>
  <c r="E200"/>
  <c r="D203"/>
  <c r="H209"/>
  <c r="F217"/>
  <c r="G227"/>
  <c r="H233"/>
  <c r="F241"/>
  <c r="G80" i="16"/>
  <c r="D82"/>
  <c r="J83"/>
  <c r="J86"/>
  <c r="G87"/>
  <c r="J88"/>
  <c r="D91"/>
  <c r="I93"/>
  <c r="N96"/>
  <c r="N97"/>
  <c r="L99"/>
  <c r="E105"/>
  <c r="F106"/>
  <c r="E109"/>
  <c r="N109"/>
  <c r="F112"/>
  <c r="E113"/>
  <c r="N113"/>
  <c r="F116"/>
  <c r="E117"/>
  <c r="N117"/>
  <c r="J121"/>
  <c r="J122"/>
  <c r="F126"/>
  <c r="J126"/>
  <c r="G127"/>
  <c r="N127"/>
  <c r="F129"/>
  <c r="C130"/>
  <c r="H131"/>
  <c r="M131" s="1"/>
  <c r="J132"/>
  <c r="I133"/>
  <c r="F134"/>
  <c r="L135"/>
  <c r="E137"/>
  <c r="D138"/>
  <c r="I138"/>
  <c r="J139"/>
  <c r="C140"/>
  <c r="J141"/>
  <c r="N142"/>
  <c r="G143"/>
  <c r="F146"/>
  <c r="J146"/>
  <c r="G147"/>
  <c r="N147"/>
  <c r="J150"/>
  <c r="G151"/>
  <c r="E154"/>
  <c r="I154"/>
  <c r="N154"/>
  <c r="F155"/>
  <c r="L155"/>
  <c r="E158"/>
  <c r="J158"/>
  <c r="G159"/>
  <c r="N159"/>
  <c r="E161"/>
  <c r="G162"/>
  <c r="C163"/>
  <c r="N163"/>
  <c r="G164"/>
  <c r="F165"/>
  <c r="D170"/>
  <c r="H170"/>
  <c r="L170"/>
  <c r="D171"/>
  <c r="J171"/>
  <c r="C172"/>
  <c r="E173"/>
  <c r="L173"/>
  <c r="D174"/>
  <c r="H174"/>
  <c r="L174"/>
  <c r="L175"/>
  <c r="H177"/>
  <c r="D178"/>
  <c r="H178"/>
  <c r="L178"/>
  <c r="F179"/>
  <c r="N179"/>
  <c r="G180"/>
  <c r="F181"/>
  <c r="E186"/>
  <c r="I186"/>
  <c r="N186"/>
  <c r="F187"/>
  <c r="L187"/>
  <c r="N188"/>
  <c r="H189"/>
  <c r="F190"/>
  <c r="J190"/>
  <c r="G193"/>
  <c r="F194"/>
  <c r="N194"/>
  <c r="F195"/>
  <c r="L195"/>
  <c r="J196"/>
  <c r="E197"/>
  <c r="J197"/>
  <c r="L198"/>
  <c r="E199"/>
  <c r="I199"/>
  <c r="N199"/>
  <c r="N202"/>
  <c r="J203"/>
  <c r="H204"/>
  <c r="F205"/>
  <c r="J206"/>
  <c r="E207"/>
  <c r="J207"/>
  <c r="D208"/>
  <c r="C209"/>
  <c r="I209"/>
  <c r="J210"/>
  <c r="N211"/>
  <c r="F215"/>
  <c r="G217"/>
  <c r="L218"/>
  <c r="D219"/>
  <c r="H219"/>
  <c r="L219"/>
  <c r="G221"/>
  <c r="G223"/>
  <c r="N225"/>
  <c r="C227"/>
  <c r="G227"/>
  <c r="G228"/>
  <c r="J229"/>
  <c r="F231"/>
  <c r="F233"/>
  <c r="D234"/>
  <c r="F236"/>
  <c r="I239"/>
  <c r="G240"/>
  <c r="G241"/>
  <c r="H242"/>
  <c r="C243"/>
  <c r="G243"/>
  <c r="G244"/>
  <c r="F245"/>
  <c r="J247"/>
  <c r="G248"/>
  <c r="N250"/>
  <c r="G251"/>
  <c r="H252"/>
  <c r="M252" s="1"/>
  <c r="I254"/>
  <c r="E255"/>
  <c r="C259"/>
  <c r="G259"/>
  <c r="L260"/>
  <c r="G261"/>
  <c r="H262"/>
  <c r="E263"/>
  <c r="I263"/>
  <c r="N263"/>
  <c r="H264"/>
  <c r="E265"/>
  <c r="N266"/>
  <c r="E267"/>
  <c r="I267"/>
  <c r="N267"/>
  <c r="N268"/>
  <c r="D270"/>
  <c r="I270"/>
  <c r="G272"/>
  <c r="G273"/>
  <c r="J274"/>
  <c r="F275"/>
  <c r="L275"/>
  <c r="E276"/>
  <c r="J276"/>
  <c r="N280"/>
  <c r="J282"/>
  <c r="F283"/>
  <c r="N283"/>
  <c r="E284"/>
  <c r="I284"/>
  <c r="N284"/>
  <c r="J285"/>
  <c r="L287"/>
  <c r="H291"/>
  <c r="H292"/>
  <c r="F293"/>
  <c r="F294"/>
  <c r="I295"/>
  <c r="C296"/>
  <c r="G296"/>
  <c r="C297"/>
  <c r="H299"/>
  <c r="J300"/>
  <c r="E302"/>
  <c r="N303"/>
  <c r="N304"/>
  <c r="H305"/>
  <c r="J168" i="15"/>
  <c r="D170"/>
  <c r="E174"/>
  <c r="G176"/>
  <c r="F178"/>
  <c r="C182"/>
  <c r="E184"/>
  <c r="D187"/>
  <c r="G195"/>
  <c r="H201"/>
  <c r="H210"/>
  <c r="G218"/>
  <c r="E225"/>
  <c r="H234"/>
  <c r="G242"/>
  <c r="E249"/>
  <c r="F251"/>
  <c r="C83" i="16"/>
  <c r="H86"/>
  <c r="D87"/>
  <c r="J89"/>
  <c r="N91"/>
  <c r="E93"/>
  <c r="F94"/>
  <c r="F96"/>
  <c r="I97"/>
  <c r="N100"/>
  <c r="N101"/>
  <c r="L103"/>
  <c r="L107"/>
  <c r="J109"/>
  <c r="J110"/>
  <c r="J113"/>
  <c r="J114"/>
  <c r="J117"/>
  <c r="J118"/>
  <c r="I121"/>
  <c r="F122"/>
  <c r="N123"/>
  <c r="J125"/>
  <c r="E126"/>
  <c r="I126"/>
  <c r="N126"/>
  <c r="F127"/>
  <c r="L127"/>
  <c r="J130"/>
  <c r="G131"/>
  <c r="F133"/>
  <c r="C134"/>
  <c r="H135"/>
  <c r="H138"/>
  <c r="M138" s="1"/>
  <c r="N138"/>
  <c r="G139"/>
  <c r="J142"/>
  <c r="F143"/>
  <c r="N143"/>
  <c r="N144"/>
  <c r="J145"/>
  <c r="E146"/>
  <c r="I146"/>
  <c r="N146"/>
  <c r="F147"/>
  <c r="L147"/>
  <c r="F149"/>
  <c r="G150"/>
  <c r="J152"/>
  <c r="D154"/>
  <c r="H154"/>
  <c r="L154"/>
  <c r="D155"/>
  <c r="J155"/>
  <c r="C156"/>
  <c r="D158"/>
  <c r="I158"/>
  <c r="N158"/>
  <c r="F159"/>
  <c r="L159"/>
  <c r="F162"/>
  <c r="L163"/>
  <c r="F164"/>
  <c r="N165"/>
  <c r="L167"/>
  <c r="C170"/>
  <c r="K170" s="1"/>
  <c r="G170"/>
  <c r="C171"/>
  <c r="K171" s="1"/>
  <c r="H171"/>
  <c r="M171" s="1"/>
  <c r="J173"/>
  <c r="C174"/>
  <c r="K174" s="1"/>
  <c r="G174"/>
  <c r="D175"/>
  <c r="E177"/>
  <c r="C178"/>
  <c r="G178"/>
  <c r="C179"/>
  <c r="L179"/>
  <c r="F180"/>
  <c r="N181"/>
  <c r="D186"/>
  <c r="H186"/>
  <c r="L186"/>
  <c r="D187"/>
  <c r="J187"/>
  <c r="C188"/>
  <c r="F189"/>
  <c r="N189"/>
  <c r="E190"/>
  <c r="I190"/>
  <c r="N190"/>
  <c r="E193"/>
  <c r="D194"/>
  <c r="L194"/>
  <c r="E195"/>
  <c r="J195"/>
  <c r="F196"/>
  <c r="C197"/>
  <c r="I197"/>
  <c r="D198"/>
  <c r="D199"/>
  <c r="H199"/>
  <c r="L199"/>
  <c r="N201"/>
  <c r="J202"/>
  <c r="F203"/>
  <c r="F204"/>
  <c r="D207"/>
  <c r="I207"/>
  <c r="G209"/>
  <c r="J211"/>
  <c r="G213"/>
  <c r="E215"/>
  <c r="N215"/>
  <c r="N216"/>
  <c r="F217"/>
  <c r="N217"/>
  <c r="J218"/>
  <c r="C219"/>
  <c r="G219"/>
  <c r="L220"/>
  <c r="F221"/>
  <c r="N221"/>
  <c r="D223"/>
  <c r="I225"/>
  <c r="F227"/>
  <c r="J227"/>
  <c r="F229"/>
  <c r="C231"/>
  <c r="L231"/>
  <c r="N234"/>
  <c r="N238"/>
  <c r="G239"/>
  <c r="F240"/>
  <c r="C241"/>
  <c r="E242"/>
  <c r="F243"/>
  <c r="J243"/>
  <c r="E245"/>
  <c r="N245"/>
  <c r="G247"/>
  <c r="C248"/>
  <c r="I250"/>
  <c r="F251"/>
  <c r="N251"/>
  <c r="G252"/>
  <c r="H254"/>
  <c r="F259"/>
  <c r="J259"/>
  <c r="F261"/>
  <c r="D263"/>
  <c r="H263"/>
  <c r="L263"/>
  <c r="G264"/>
  <c r="H266"/>
  <c r="D267"/>
  <c r="H267"/>
  <c r="L267"/>
  <c r="H268"/>
  <c r="H270"/>
  <c r="N270"/>
  <c r="C273"/>
  <c r="E275"/>
  <c r="J275"/>
  <c r="C276"/>
  <c r="I276"/>
  <c r="H280"/>
  <c r="N281"/>
  <c r="I282"/>
  <c r="D283"/>
  <c r="L283"/>
  <c r="D284"/>
  <c r="H284"/>
  <c r="L284"/>
  <c r="F285"/>
  <c r="N286"/>
  <c r="J287"/>
  <c r="L288"/>
  <c r="N289"/>
  <c r="F292"/>
  <c r="E294"/>
  <c r="N294"/>
  <c r="H295"/>
  <c r="F296"/>
  <c r="J296"/>
  <c r="N297"/>
  <c r="E299"/>
  <c r="F300"/>
  <c r="N302"/>
  <c r="I303"/>
  <c r="J304"/>
  <c r="J294"/>
  <c r="L295"/>
  <c r="E296"/>
  <c r="N296"/>
  <c r="G302"/>
  <c r="H303"/>
  <c r="C305"/>
  <c r="E307"/>
  <c r="N307"/>
  <c r="H308"/>
  <c r="G309"/>
  <c r="N309"/>
  <c r="N310"/>
  <c r="J311"/>
  <c r="D312"/>
  <c r="H312"/>
  <c r="L312"/>
  <c r="C314"/>
  <c r="J314"/>
  <c r="F316"/>
  <c r="N318"/>
  <c r="I319"/>
  <c r="J320"/>
  <c r="G321"/>
  <c r="E323"/>
  <c r="N323"/>
  <c r="H324"/>
  <c r="G325"/>
  <c r="N325"/>
  <c r="N326"/>
  <c r="J327"/>
  <c r="D328"/>
  <c r="H328"/>
  <c r="L328"/>
  <c r="C330"/>
  <c r="J330"/>
  <c r="F332"/>
  <c r="N334"/>
  <c r="I335"/>
  <c r="J336"/>
  <c r="G337"/>
  <c r="E339"/>
  <c r="N339"/>
  <c r="H340"/>
  <c r="G341"/>
  <c r="N341"/>
  <c r="N342"/>
  <c r="J343"/>
  <c r="D344"/>
  <c r="H344"/>
  <c r="L344"/>
  <c r="C346"/>
  <c r="J346"/>
  <c r="G348"/>
  <c r="J349"/>
  <c r="N350"/>
  <c r="F351"/>
  <c r="G352"/>
  <c r="J353"/>
  <c r="N354"/>
  <c r="E355"/>
  <c r="I355"/>
  <c r="N355"/>
  <c r="C359"/>
  <c r="I359"/>
  <c r="L360"/>
  <c r="F362"/>
  <c r="C363"/>
  <c r="G363"/>
  <c r="G364"/>
  <c r="J365"/>
  <c r="N366"/>
  <c r="F367"/>
  <c r="G368"/>
  <c r="J369"/>
  <c r="N370"/>
  <c r="E371"/>
  <c r="I371"/>
  <c r="N371"/>
  <c r="C375"/>
  <c r="I375"/>
  <c r="L376"/>
  <c r="F378"/>
  <c r="C379"/>
  <c r="G379"/>
  <c r="G380"/>
  <c r="J381"/>
  <c r="N382"/>
  <c r="F383"/>
  <c r="G384"/>
  <c r="J385"/>
  <c r="D387"/>
  <c r="L387"/>
  <c r="D388"/>
  <c r="J388"/>
  <c r="C389"/>
  <c r="H392"/>
  <c r="F393"/>
  <c r="E394"/>
  <c r="N394"/>
  <c r="F395"/>
  <c r="F396"/>
  <c r="N396"/>
  <c r="N397"/>
  <c r="I398"/>
  <c r="C399"/>
  <c r="I399"/>
  <c r="H400"/>
  <c r="F401"/>
  <c r="E402"/>
  <c r="N402"/>
  <c r="F403"/>
  <c r="F404"/>
  <c r="N404"/>
  <c r="N405"/>
  <c r="I406"/>
  <c r="C407"/>
  <c r="I407"/>
  <c r="H408"/>
  <c r="N409"/>
  <c r="J410"/>
  <c r="D411"/>
  <c r="H411"/>
  <c r="L411"/>
  <c r="D412"/>
  <c r="J412"/>
  <c r="F415"/>
  <c r="L416"/>
  <c r="F418"/>
  <c r="G419"/>
  <c r="N419"/>
  <c r="G420"/>
  <c r="F423"/>
  <c r="N424"/>
  <c r="E426"/>
  <c r="F427"/>
  <c r="J427"/>
  <c r="G428"/>
  <c r="N428"/>
  <c r="J430"/>
  <c r="F431"/>
  <c r="G432"/>
  <c r="F435"/>
  <c r="G436"/>
  <c r="J438"/>
  <c r="F439"/>
  <c r="N440"/>
  <c r="N445"/>
  <c r="J447"/>
  <c r="C448"/>
  <c r="H448"/>
  <c r="J450"/>
  <c r="E451"/>
  <c r="J451"/>
  <c r="D452"/>
  <c r="F455"/>
  <c r="J455"/>
  <c r="G456"/>
  <c r="N456"/>
  <c r="G459"/>
  <c r="N459"/>
  <c r="G460"/>
  <c r="F463"/>
  <c r="J463"/>
  <c r="J466"/>
  <c r="H467"/>
  <c r="G468"/>
  <c r="N468"/>
  <c r="E470"/>
  <c r="G472"/>
  <c r="H475"/>
  <c r="D476"/>
  <c r="J477"/>
  <c r="C480"/>
  <c r="L480"/>
  <c r="F481"/>
  <c r="E482"/>
  <c r="F483"/>
  <c r="J483"/>
  <c r="N483"/>
  <c r="L486"/>
  <c r="F487"/>
  <c r="G489"/>
  <c r="E491"/>
  <c r="J491"/>
  <c r="C492"/>
  <c r="N492"/>
  <c r="F495"/>
  <c r="J495"/>
  <c r="N495"/>
  <c r="E498"/>
  <c r="J498"/>
  <c r="L292"/>
  <c r="I294"/>
  <c r="F295"/>
  <c r="D296"/>
  <c r="L296"/>
  <c r="J297"/>
  <c r="J299"/>
  <c r="D303"/>
  <c r="N305"/>
  <c r="D307"/>
  <c r="J307"/>
  <c r="F308"/>
  <c r="N308"/>
  <c r="F309"/>
  <c r="L309"/>
  <c r="I310"/>
  <c r="H311"/>
  <c r="C312"/>
  <c r="G312"/>
  <c r="I314"/>
  <c r="L317"/>
  <c r="J318"/>
  <c r="H319"/>
  <c r="F320"/>
  <c r="C321"/>
  <c r="N321"/>
  <c r="D323"/>
  <c r="J323"/>
  <c r="F324"/>
  <c r="N324"/>
  <c r="F325"/>
  <c r="L325"/>
  <c r="I326"/>
  <c r="H327"/>
  <c r="C328"/>
  <c r="G328"/>
  <c r="I330"/>
  <c r="L333"/>
  <c r="J334"/>
  <c r="H335"/>
  <c r="F336"/>
  <c r="C337"/>
  <c r="N337"/>
  <c r="D339"/>
  <c r="J339"/>
  <c r="F340"/>
  <c r="N340"/>
  <c r="F341"/>
  <c r="L341"/>
  <c r="I342"/>
  <c r="H343"/>
  <c r="C344"/>
  <c r="G344"/>
  <c r="I346"/>
  <c r="F349"/>
  <c r="F350"/>
  <c r="E351"/>
  <c r="J351"/>
  <c r="D352"/>
  <c r="J354"/>
  <c r="D355"/>
  <c r="H355"/>
  <c r="L355"/>
  <c r="L356"/>
  <c r="N357"/>
  <c r="G359"/>
  <c r="N359"/>
  <c r="J360"/>
  <c r="F363"/>
  <c r="J363"/>
  <c r="F365"/>
  <c r="F366"/>
  <c r="E367"/>
  <c r="J367"/>
  <c r="D368"/>
  <c r="J370"/>
  <c r="D371"/>
  <c r="H371"/>
  <c r="L371"/>
  <c r="L372"/>
  <c r="N373"/>
  <c r="G375"/>
  <c r="N375"/>
  <c r="J376"/>
  <c r="F379"/>
  <c r="J379"/>
  <c r="F381"/>
  <c r="F382"/>
  <c r="E383"/>
  <c r="J383"/>
  <c r="D384"/>
  <c r="J387"/>
  <c r="C388"/>
  <c r="H388"/>
  <c r="N391"/>
  <c r="G392"/>
  <c r="J394"/>
  <c r="E395"/>
  <c r="J395"/>
  <c r="C396"/>
  <c r="L396"/>
  <c r="J397"/>
  <c r="F398"/>
  <c r="G399"/>
  <c r="N399"/>
  <c r="G400"/>
  <c r="J402"/>
  <c r="E403"/>
  <c r="J403"/>
  <c r="C404"/>
  <c r="L404"/>
  <c r="J405"/>
  <c r="F406"/>
  <c r="G407"/>
  <c r="N407"/>
  <c r="G408"/>
  <c r="I410"/>
  <c r="C411"/>
  <c r="G411"/>
  <c r="C412"/>
  <c r="H412"/>
  <c r="D415"/>
  <c r="L415"/>
  <c r="J416"/>
  <c r="E418"/>
  <c r="N418"/>
  <c r="F419"/>
  <c r="F420"/>
  <c r="N420"/>
  <c r="D423"/>
  <c r="L423"/>
  <c r="J424"/>
  <c r="N426"/>
  <c r="E427"/>
  <c r="I427"/>
  <c r="N427"/>
  <c r="F428"/>
  <c r="L428"/>
  <c r="E431"/>
  <c r="J431"/>
  <c r="D432"/>
  <c r="F436"/>
  <c r="N436"/>
  <c r="E438"/>
  <c r="D439"/>
  <c r="L439"/>
  <c r="J440"/>
  <c r="J441"/>
  <c r="G444"/>
  <c r="J445"/>
  <c r="J446"/>
  <c r="H447"/>
  <c r="G448"/>
  <c r="N448"/>
  <c r="N449"/>
  <c r="I450"/>
  <c r="C451"/>
  <c r="I451"/>
  <c r="L452"/>
  <c r="N454"/>
  <c r="E455"/>
  <c r="I455"/>
  <c r="N455"/>
  <c r="F456"/>
  <c r="L456"/>
  <c r="J458"/>
  <c r="F459"/>
  <c r="F460"/>
  <c r="N460"/>
  <c r="E463"/>
  <c r="I463"/>
  <c r="N463"/>
  <c r="F467"/>
  <c r="N467"/>
  <c r="F468"/>
  <c r="L468"/>
  <c r="N470"/>
  <c r="G473"/>
  <c r="F475"/>
  <c r="N476"/>
  <c r="G477"/>
  <c r="I478"/>
  <c r="H480"/>
  <c r="M480" s="1"/>
  <c r="C481"/>
  <c r="N482"/>
  <c r="E483"/>
  <c r="I483"/>
  <c r="L484"/>
  <c r="F486"/>
  <c r="E487"/>
  <c r="J487"/>
  <c r="G488"/>
  <c r="F489"/>
  <c r="N489"/>
  <c r="C491"/>
  <c r="I491"/>
  <c r="J492"/>
  <c r="E495"/>
  <c r="I495"/>
  <c r="N496"/>
  <c r="D498"/>
  <c r="I498"/>
  <c r="L500"/>
  <c r="I501"/>
  <c r="E80" i="13"/>
  <c r="J80"/>
  <c r="F82"/>
  <c r="J82"/>
  <c r="H83"/>
  <c r="E84"/>
  <c r="J84"/>
  <c r="F86"/>
  <c r="J86"/>
  <c r="J292" i="16"/>
  <c r="D295"/>
  <c r="I296"/>
  <c r="F297"/>
  <c r="L301"/>
  <c r="F304"/>
  <c r="J305"/>
  <c r="I307"/>
  <c r="D308"/>
  <c r="L308"/>
  <c r="D309"/>
  <c r="J309"/>
  <c r="C310"/>
  <c r="E311"/>
  <c r="F312"/>
  <c r="J312"/>
  <c r="G314"/>
  <c r="G318"/>
  <c r="D319"/>
  <c r="J321"/>
  <c r="I323"/>
  <c r="D324"/>
  <c r="L324"/>
  <c r="D325"/>
  <c r="J325"/>
  <c r="C326"/>
  <c r="E327"/>
  <c r="F328"/>
  <c r="J328"/>
  <c r="G330"/>
  <c r="G334"/>
  <c r="D335"/>
  <c r="J337"/>
  <c r="I339"/>
  <c r="D340"/>
  <c r="L340"/>
  <c r="D341"/>
  <c r="J341"/>
  <c r="C342"/>
  <c r="E343"/>
  <c r="F344"/>
  <c r="J344"/>
  <c r="G346"/>
  <c r="C351"/>
  <c r="I351"/>
  <c r="L352"/>
  <c r="F354"/>
  <c r="C355"/>
  <c r="G355"/>
  <c r="G356"/>
  <c r="J357"/>
  <c r="N358"/>
  <c r="F359"/>
  <c r="G360"/>
  <c r="J361"/>
  <c r="N362"/>
  <c r="E363"/>
  <c r="I363"/>
  <c r="N363"/>
  <c r="C367"/>
  <c r="I367"/>
  <c r="L368"/>
  <c r="F370"/>
  <c r="C371"/>
  <c r="G371"/>
  <c r="G372"/>
  <c r="J373"/>
  <c r="N374"/>
  <c r="F375"/>
  <c r="G376"/>
  <c r="J377"/>
  <c r="N378"/>
  <c r="E379"/>
  <c r="I379"/>
  <c r="N379"/>
  <c r="C383"/>
  <c r="I383"/>
  <c r="L384"/>
  <c r="J386"/>
  <c r="H387"/>
  <c r="M387" s="1"/>
  <c r="G388"/>
  <c r="N388"/>
  <c r="J389"/>
  <c r="J391"/>
  <c r="F392"/>
  <c r="N392"/>
  <c r="N393"/>
  <c r="I394"/>
  <c r="C395"/>
  <c r="I395"/>
  <c r="H396"/>
  <c r="F397"/>
  <c r="E398"/>
  <c r="N398"/>
  <c r="F399"/>
  <c r="F400"/>
  <c r="N400"/>
  <c r="N401"/>
  <c r="I402"/>
  <c r="C403"/>
  <c r="I403"/>
  <c r="H404"/>
  <c r="M404" s="1"/>
  <c r="F405"/>
  <c r="E406"/>
  <c r="N406"/>
  <c r="F407"/>
  <c r="F408"/>
  <c r="N408"/>
  <c r="E410"/>
  <c r="F411"/>
  <c r="J411"/>
  <c r="G412"/>
  <c r="N412"/>
  <c r="J415"/>
  <c r="G416"/>
  <c r="J418"/>
  <c r="E419"/>
  <c r="J419"/>
  <c r="C420"/>
  <c r="L420"/>
  <c r="J423"/>
  <c r="G424"/>
  <c r="N425"/>
  <c r="J426"/>
  <c r="D427"/>
  <c r="H427"/>
  <c r="L427"/>
  <c r="D428"/>
  <c r="J428"/>
  <c r="J429"/>
  <c r="C431"/>
  <c r="I431"/>
  <c r="L432"/>
  <c r="J434"/>
  <c r="C436"/>
  <c r="L436"/>
  <c r="J439"/>
  <c r="G440"/>
  <c r="G441"/>
  <c r="G445"/>
  <c r="I446"/>
  <c r="F447"/>
  <c r="N447"/>
  <c r="F448"/>
  <c r="L448"/>
  <c r="J449"/>
  <c r="F450"/>
  <c r="G451"/>
  <c r="N451"/>
  <c r="J452"/>
  <c r="F454"/>
  <c r="D455"/>
  <c r="H455"/>
  <c r="L455"/>
  <c r="D456"/>
  <c r="J456"/>
  <c r="E459"/>
  <c r="J459"/>
  <c r="C460"/>
  <c r="L460"/>
  <c r="J461"/>
  <c r="D463"/>
  <c r="H463"/>
  <c r="L463"/>
  <c r="F465"/>
  <c r="D467"/>
  <c r="L467"/>
  <c r="D468"/>
  <c r="J468"/>
  <c r="J469"/>
  <c r="J470"/>
  <c r="J471"/>
  <c r="D475"/>
  <c r="L475"/>
  <c r="J476"/>
  <c r="F477"/>
  <c r="J479"/>
  <c r="G480"/>
  <c r="N481"/>
  <c r="J482"/>
  <c r="D483"/>
  <c r="H483"/>
  <c r="L483"/>
  <c r="G484"/>
  <c r="C487"/>
  <c r="I487"/>
  <c r="E489"/>
  <c r="J489"/>
  <c r="G491"/>
  <c r="N491"/>
  <c r="H492"/>
  <c r="F493"/>
  <c r="D495"/>
  <c r="D292"/>
  <c r="N293"/>
  <c r="N295"/>
  <c r="H296"/>
  <c r="J298"/>
  <c r="J302"/>
  <c r="G305"/>
  <c r="G306"/>
  <c r="H307"/>
  <c r="J308"/>
  <c r="C309"/>
  <c r="H309"/>
  <c r="N311"/>
  <c r="E312"/>
  <c r="I312"/>
  <c r="N312"/>
  <c r="E314"/>
  <c r="N314"/>
  <c r="J316"/>
  <c r="E318"/>
  <c r="N319"/>
  <c r="N320"/>
  <c r="H321"/>
  <c r="G322"/>
  <c r="H323"/>
  <c r="J324"/>
  <c r="C325"/>
  <c r="H325"/>
  <c r="N327"/>
  <c r="E328"/>
  <c r="I328"/>
  <c r="N328"/>
  <c r="E330"/>
  <c r="N330"/>
  <c r="J332"/>
  <c r="E334"/>
  <c r="N335"/>
  <c r="N336"/>
  <c r="H337"/>
  <c r="G338"/>
  <c r="H339"/>
  <c r="J340"/>
  <c r="C341"/>
  <c r="H341"/>
  <c r="N343"/>
  <c r="E344"/>
  <c r="I344"/>
  <c r="N344"/>
  <c r="E346"/>
  <c r="N346"/>
  <c r="L348"/>
  <c r="N349"/>
  <c r="G351"/>
  <c r="N351"/>
  <c r="J352"/>
  <c r="F355"/>
  <c r="J355"/>
  <c r="F357"/>
  <c r="F358"/>
  <c r="E359"/>
  <c r="J359"/>
  <c r="D360"/>
  <c r="J362"/>
  <c r="D363"/>
  <c r="H363"/>
  <c r="L363"/>
  <c r="L364"/>
  <c r="N365"/>
  <c r="G367"/>
  <c r="N367"/>
  <c r="J368"/>
  <c r="F371"/>
  <c r="J371"/>
  <c r="F373"/>
  <c r="F374"/>
  <c r="E375"/>
  <c r="J375"/>
  <c r="D376"/>
  <c r="J378"/>
  <c r="D379"/>
  <c r="H379"/>
  <c r="L379"/>
  <c r="L380"/>
  <c r="N381"/>
  <c r="G383"/>
  <c r="N383"/>
  <c r="J384"/>
  <c r="F387"/>
  <c r="N387"/>
  <c r="F388"/>
  <c r="L388"/>
  <c r="G389"/>
  <c r="F391"/>
  <c r="C392"/>
  <c r="L392"/>
  <c r="J393"/>
  <c r="F394"/>
  <c r="G395"/>
  <c r="N395"/>
  <c r="G396"/>
  <c r="J398"/>
  <c r="E399"/>
  <c r="J399"/>
  <c r="C400"/>
  <c r="L400"/>
  <c r="J401"/>
  <c r="F402"/>
  <c r="G403"/>
  <c r="N403"/>
  <c r="G404"/>
  <c r="J406"/>
  <c r="E407"/>
  <c r="J407"/>
  <c r="C408"/>
  <c r="L408"/>
  <c r="N410"/>
  <c r="E411"/>
  <c r="I411"/>
  <c r="N411"/>
  <c r="F412"/>
  <c r="L412"/>
  <c r="J414"/>
  <c r="H415"/>
  <c r="D416"/>
  <c r="I418"/>
  <c r="C419"/>
  <c r="I419"/>
  <c r="H420"/>
  <c r="H423"/>
  <c r="M423" s="1"/>
  <c r="D424"/>
  <c r="I426"/>
  <c r="C427"/>
  <c r="G427"/>
  <c r="C428"/>
  <c r="H428"/>
  <c r="G431"/>
  <c r="N431"/>
  <c r="J432"/>
  <c r="F434"/>
  <c r="H436"/>
  <c r="J437"/>
  <c r="N438"/>
  <c r="H439"/>
  <c r="D440"/>
  <c r="C445"/>
  <c r="D447"/>
  <c r="L447"/>
  <c r="D448"/>
  <c r="J448"/>
  <c r="C449"/>
  <c r="E450"/>
  <c r="N450"/>
  <c r="F451"/>
  <c r="G452"/>
  <c r="C455"/>
  <c r="G455"/>
  <c r="C456"/>
  <c r="H456"/>
  <c r="C459"/>
  <c r="I459"/>
  <c r="H460"/>
  <c r="F461"/>
  <c r="C463"/>
  <c r="G463"/>
  <c r="J467"/>
  <c r="C468"/>
  <c r="H468"/>
  <c r="F470"/>
  <c r="F471"/>
  <c r="N472"/>
  <c r="J475"/>
  <c r="G476"/>
  <c r="C477"/>
  <c r="N477"/>
  <c r="F479"/>
  <c r="F480"/>
  <c r="N480"/>
  <c r="J481"/>
  <c r="I482"/>
  <c r="C483"/>
  <c r="G483"/>
  <c r="N485"/>
  <c r="G487"/>
  <c r="N487"/>
  <c r="C489"/>
  <c r="I489"/>
  <c r="H490"/>
  <c r="F491"/>
  <c r="G492"/>
  <c r="C495"/>
  <c r="G495"/>
  <c r="G497"/>
  <c r="F498"/>
  <c r="L498"/>
  <c r="C501"/>
  <c r="G80" i="13"/>
  <c r="F81"/>
  <c r="D82"/>
  <c r="H82"/>
  <c r="D83"/>
  <c r="G84"/>
  <c r="F85"/>
  <c r="D86"/>
  <c r="H86"/>
  <c r="H495" i="16"/>
  <c r="C80" i="13"/>
  <c r="J81"/>
  <c r="G82"/>
  <c r="J83"/>
  <c r="I84"/>
  <c r="C86"/>
  <c r="J87"/>
  <c r="F88"/>
  <c r="C90"/>
  <c r="G90"/>
  <c r="J91"/>
  <c r="F92"/>
  <c r="C94"/>
  <c r="G94"/>
  <c r="J95"/>
  <c r="F96"/>
  <c r="C98"/>
  <c r="G98"/>
  <c r="J99"/>
  <c r="F100"/>
  <c r="C102"/>
  <c r="G102"/>
  <c r="J103"/>
  <c r="F104"/>
  <c r="C106"/>
  <c r="G106"/>
  <c r="J107"/>
  <c r="F108"/>
  <c r="C110"/>
  <c r="G110"/>
  <c r="J111"/>
  <c r="F112"/>
  <c r="C114"/>
  <c r="G114"/>
  <c r="J115"/>
  <c r="F116"/>
  <c r="C118"/>
  <c r="G118"/>
  <c r="J119"/>
  <c r="F120"/>
  <c r="C122"/>
  <c r="G122"/>
  <c r="J123"/>
  <c r="F124"/>
  <c r="C126"/>
  <c r="G126"/>
  <c r="J127"/>
  <c r="F128"/>
  <c r="E130"/>
  <c r="I130"/>
  <c r="F131"/>
  <c r="C132"/>
  <c r="I132"/>
  <c r="C134"/>
  <c r="G134"/>
  <c r="J135"/>
  <c r="F136"/>
  <c r="E138"/>
  <c r="I138"/>
  <c r="G140"/>
  <c r="J141"/>
  <c r="E142"/>
  <c r="I142"/>
  <c r="H143"/>
  <c r="E144"/>
  <c r="J144"/>
  <c r="J145"/>
  <c r="E146"/>
  <c r="I146"/>
  <c r="G148"/>
  <c r="J149"/>
  <c r="E150"/>
  <c r="I150"/>
  <c r="H151"/>
  <c r="E152"/>
  <c r="J152"/>
  <c r="J153"/>
  <c r="E154"/>
  <c r="I154"/>
  <c r="G156"/>
  <c r="E157"/>
  <c r="F158"/>
  <c r="J158"/>
  <c r="G159"/>
  <c r="G160"/>
  <c r="C162"/>
  <c r="G162"/>
  <c r="E164"/>
  <c r="J164"/>
  <c r="H165"/>
  <c r="D166"/>
  <c r="H166"/>
  <c r="D167"/>
  <c r="H169"/>
  <c r="E170"/>
  <c r="I170"/>
  <c r="G172"/>
  <c r="E173"/>
  <c r="F174"/>
  <c r="J174"/>
  <c r="G175"/>
  <c r="G176"/>
  <c r="C178"/>
  <c r="G178"/>
  <c r="E180"/>
  <c r="J180"/>
  <c r="H181"/>
  <c r="D182"/>
  <c r="H182"/>
  <c r="D183"/>
  <c r="H185"/>
  <c r="E186"/>
  <c r="I186"/>
  <c r="G188"/>
  <c r="E189"/>
  <c r="F190"/>
  <c r="J190"/>
  <c r="G191"/>
  <c r="G192"/>
  <c r="C194"/>
  <c r="G194"/>
  <c r="E196"/>
  <c r="J196"/>
  <c r="H197"/>
  <c r="D198"/>
  <c r="H198"/>
  <c r="D199"/>
  <c r="H201"/>
  <c r="E202"/>
  <c r="I202"/>
  <c r="G204"/>
  <c r="E205"/>
  <c r="F206"/>
  <c r="J206"/>
  <c r="G207"/>
  <c r="G208"/>
  <c r="C210"/>
  <c r="G210"/>
  <c r="E212"/>
  <c r="J212"/>
  <c r="H213"/>
  <c r="D214"/>
  <c r="H214"/>
  <c r="D215"/>
  <c r="H217"/>
  <c r="E218"/>
  <c r="I218"/>
  <c r="G220"/>
  <c r="E221"/>
  <c r="F222"/>
  <c r="J222"/>
  <c r="G223"/>
  <c r="G224"/>
  <c r="C226"/>
  <c r="G226"/>
  <c r="F228"/>
  <c r="J229"/>
  <c r="E230"/>
  <c r="I230"/>
  <c r="F231"/>
  <c r="F232"/>
  <c r="F234"/>
  <c r="J234"/>
  <c r="C236"/>
  <c r="I236"/>
  <c r="F237"/>
  <c r="C238"/>
  <c r="G238"/>
  <c r="J239"/>
  <c r="E242"/>
  <c r="I242"/>
  <c r="G244"/>
  <c r="E245"/>
  <c r="F246"/>
  <c r="J246"/>
  <c r="G247"/>
  <c r="G248"/>
  <c r="D250"/>
  <c r="H250"/>
  <c r="F251"/>
  <c r="F252"/>
  <c r="D253"/>
  <c r="I253"/>
  <c r="D254"/>
  <c r="H254"/>
  <c r="F255"/>
  <c r="F256"/>
  <c r="D257"/>
  <c r="I257"/>
  <c r="D258"/>
  <c r="H258"/>
  <c r="F259"/>
  <c r="F260"/>
  <c r="D261"/>
  <c r="I261"/>
  <c r="D262"/>
  <c r="H262"/>
  <c r="F263"/>
  <c r="F264"/>
  <c r="D265"/>
  <c r="I265"/>
  <c r="D266"/>
  <c r="H266"/>
  <c r="F267"/>
  <c r="F268"/>
  <c r="D269"/>
  <c r="F270"/>
  <c r="J270"/>
  <c r="J272"/>
  <c r="F273"/>
  <c r="F274"/>
  <c r="J274"/>
  <c r="J276"/>
  <c r="F277"/>
  <c r="F278"/>
  <c r="J278"/>
  <c r="J280"/>
  <c r="F281"/>
  <c r="F282"/>
  <c r="J282"/>
  <c r="G496" i="16"/>
  <c r="N498"/>
  <c r="F500"/>
  <c r="E82" i="13"/>
  <c r="F83"/>
  <c r="F84"/>
  <c r="I86"/>
  <c r="H87"/>
  <c r="E88"/>
  <c r="J88"/>
  <c r="F90"/>
  <c r="J90"/>
  <c r="H91"/>
  <c r="E92"/>
  <c r="J92"/>
  <c r="F94"/>
  <c r="J94"/>
  <c r="H95"/>
  <c r="E96"/>
  <c r="J96"/>
  <c r="F98"/>
  <c r="J98"/>
  <c r="H99"/>
  <c r="E100"/>
  <c r="J100"/>
  <c r="F102"/>
  <c r="J102"/>
  <c r="H103"/>
  <c r="E104"/>
  <c r="J104"/>
  <c r="F106"/>
  <c r="J106"/>
  <c r="H107"/>
  <c r="E108"/>
  <c r="J108"/>
  <c r="F110"/>
  <c r="J110"/>
  <c r="H111"/>
  <c r="E112"/>
  <c r="J112"/>
  <c r="F114"/>
  <c r="J114"/>
  <c r="H115"/>
  <c r="E116"/>
  <c r="J116"/>
  <c r="F118"/>
  <c r="J118"/>
  <c r="H119"/>
  <c r="E120"/>
  <c r="J120"/>
  <c r="F122"/>
  <c r="J122"/>
  <c r="H123"/>
  <c r="E124"/>
  <c r="J124"/>
  <c r="F126"/>
  <c r="J126"/>
  <c r="H127"/>
  <c r="E128"/>
  <c r="J128"/>
  <c r="D130"/>
  <c r="H130"/>
  <c r="D131"/>
  <c r="G132"/>
  <c r="F134"/>
  <c r="J134"/>
  <c r="H135"/>
  <c r="E136"/>
  <c r="J136"/>
  <c r="D138"/>
  <c r="H138"/>
  <c r="J139"/>
  <c r="F140"/>
  <c r="D142"/>
  <c r="H142"/>
  <c r="F143"/>
  <c r="C144"/>
  <c r="I144"/>
  <c r="H145"/>
  <c r="D146"/>
  <c r="H146"/>
  <c r="J147"/>
  <c r="F148"/>
  <c r="D150"/>
  <c r="H150"/>
  <c r="F151"/>
  <c r="C152"/>
  <c r="I152"/>
  <c r="H153"/>
  <c r="D154"/>
  <c r="H154"/>
  <c r="G155"/>
  <c r="F156"/>
  <c r="J157"/>
  <c r="E158"/>
  <c r="I158"/>
  <c r="F159"/>
  <c r="F160"/>
  <c r="F162"/>
  <c r="J162"/>
  <c r="C164"/>
  <c r="I164"/>
  <c r="F165"/>
  <c r="C166"/>
  <c r="G166"/>
  <c r="J167"/>
  <c r="D170"/>
  <c r="H170"/>
  <c r="G171"/>
  <c r="F172"/>
  <c r="J173"/>
  <c r="E174"/>
  <c r="I174"/>
  <c r="F175"/>
  <c r="F176"/>
  <c r="F178"/>
  <c r="J178"/>
  <c r="C180"/>
  <c r="I180"/>
  <c r="F181"/>
  <c r="C182"/>
  <c r="G182"/>
  <c r="J183"/>
  <c r="D186"/>
  <c r="H186"/>
  <c r="G187"/>
  <c r="F188"/>
  <c r="J189"/>
  <c r="E190"/>
  <c r="I190"/>
  <c r="F191"/>
  <c r="F192"/>
  <c r="F194"/>
  <c r="J194"/>
  <c r="C196"/>
  <c r="I196"/>
  <c r="F197"/>
  <c r="C198"/>
  <c r="G198"/>
  <c r="J199"/>
  <c r="D202"/>
  <c r="H202"/>
  <c r="G203"/>
  <c r="F204"/>
  <c r="J205"/>
  <c r="E206"/>
  <c r="I206"/>
  <c r="F207"/>
  <c r="F208"/>
  <c r="F210"/>
  <c r="J210"/>
  <c r="C212"/>
  <c r="I212"/>
  <c r="F213"/>
  <c r="C214"/>
  <c r="G214"/>
  <c r="J215"/>
  <c r="D218"/>
  <c r="H218"/>
  <c r="G219"/>
  <c r="F220"/>
  <c r="J221"/>
  <c r="E222"/>
  <c r="I222"/>
  <c r="F223"/>
  <c r="F224"/>
  <c r="F226"/>
  <c r="J226"/>
  <c r="E228"/>
  <c r="J228"/>
  <c r="H229"/>
  <c r="D230"/>
  <c r="H230"/>
  <c r="D231"/>
  <c r="H233"/>
  <c r="E234"/>
  <c r="I234"/>
  <c r="G236"/>
  <c r="E237"/>
  <c r="F238"/>
  <c r="J238"/>
  <c r="G239"/>
  <c r="G240"/>
  <c r="D242"/>
  <c r="H242"/>
  <c r="G243"/>
  <c r="F244"/>
  <c r="J245"/>
  <c r="E246"/>
  <c r="I246"/>
  <c r="F247"/>
  <c r="F248"/>
  <c r="C250"/>
  <c r="G250"/>
  <c r="E252"/>
  <c r="H253"/>
  <c r="C254"/>
  <c r="G254"/>
  <c r="E256"/>
  <c r="H257"/>
  <c r="C258"/>
  <c r="G258"/>
  <c r="E260"/>
  <c r="H261"/>
  <c r="C262"/>
  <c r="G262"/>
  <c r="E264"/>
  <c r="H265"/>
  <c r="C266"/>
  <c r="G266"/>
  <c r="E268"/>
  <c r="I269"/>
  <c r="E270"/>
  <c r="I270"/>
  <c r="J271"/>
  <c r="I272"/>
  <c r="E273"/>
  <c r="J273"/>
  <c r="E274"/>
  <c r="I274"/>
  <c r="J275"/>
  <c r="I276"/>
  <c r="E277"/>
  <c r="J277"/>
  <c r="E278"/>
  <c r="I278"/>
  <c r="J279"/>
  <c r="I280"/>
  <c r="E281"/>
  <c r="H498" i="16"/>
  <c r="J501"/>
  <c r="I80" i="13"/>
  <c r="C82"/>
  <c r="C84"/>
  <c r="J85"/>
  <c r="G86"/>
  <c r="F87"/>
  <c r="C88"/>
  <c r="I88"/>
  <c r="J89"/>
  <c r="E90"/>
  <c r="I90"/>
  <c r="F91"/>
  <c r="C92"/>
  <c r="I92"/>
  <c r="J93"/>
  <c r="E94"/>
  <c r="I94"/>
  <c r="F95"/>
  <c r="C96"/>
  <c r="I96"/>
  <c r="J97"/>
  <c r="E98"/>
  <c r="I98"/>
  <c r="F99"/>
  <c r="C100"/>
  <c r="I100"/>
  <c r="J101"/>
  <c r="E102"/>
  <c r="I102"/>
  <c r="F103"/>
  <c r="C104"/>
  <c r="I104"/>
  <c r="J105"/>
  <c r="E106"/>
  <c r="I106"/>
  <c r="F107"/>
  <c r="C108"/>
  <c r="I108"/>
  <c r="J109"/>
  <c r="E110"/>
  <c r="I110"/>
  <c r="F111"/>
  <c r="C112"/>
  <c r="I112"/>
  <c r="J113"/>
  <c r="E114"/>
  <c r="I114"/>
  <c r="F115"/>
  <c r="C116"/>
  <c r="I116"/>
  <c r="J117"/>
  <c r="E118"/>
  <c r="I118"/>
  <c r="F119"/>
  <c r="C120"/>
  <c r="I120"/>
  <c r="J121"/>
  <c r="E122"/>
  <c r="I122"/>
  <c r="F123"/>
  <c r="C124"/>
  <c r="I124"/>
  <c r="J125"/>
  <c r="E126"/>
  <c r="I126"/>
  <c r="F127"/>
  <c r="C128"/>
  <c r="I128"/>
  <c r="C130"/>
  <c r="G130"/>
  <c r="J131"/>
  <c r="F132"/>
  <c r="E134"/>
  <c r="I134"/>
  <c r="F135"/>
  <c r="C136"/>
  <c r="I136"/>
  <c r="C138"/>
  <c r="G138"/>
  <c r="E140"/>
  <c r="J140"/>
  <c r="C142"/>
  <c r="G142"/>
  <c r="G144"/>
  <c r="F145"/>
  <c r="C146"/>
  <c r="G146"/>
  <c r="E148"/>
  <c r="J148"/>
  <c r="C150"/>
  <c r="G150"/>
  <c r="G152"/>
  <c r="F153"/>
  <c r="C154"/>
  <c r="G154"/>
  <c r="E156"/>
  <c r="J156"/>
  <c r="H157"/>
  <c r="D158"/>
  <c r="H158"/>
  <c r="D159"/>
  <c r="H161"/>
  <c r="E162"/>
  <c r="I162"/>
  <c r="G164"/>
  <c r="E165"/>
  <c r="F166"/>
  <c r="J166"/>
  <c r="G167"/>
  <c r="G168"/>
  <c r="C170"/>
  <c r="G170"/>
  <c r="E172"/>
  <c r="J172"/>
  <c r="H173"/>
  <c r="D174"/>
  <c r="H174"/>
  <c r="D175"/>
  <c r="H177"/>
  <c r="E178"/>
  <c r="I178"/>
  <c r="G180"/>
  <c r="E181"/>
  <c r="F182"/>
  <c r="J182"/>
  <c r="G183"/>
  <c r="G184"/>
  <c r="C186"/>
  <c r="G186"/>
  <c r="E188"/>
  <c r="J188"/>
  <c r="H189"/>
  <c r="D190"/>
  <c r="H190"/>
  <c r="D191"/>
  <c r="H193"/>
  <c r="E194"/>
  <c r="I194"/>
  <c r="G196"/>
  <c r="E197"/>
  <c r="F198"/>
  <c r="J198"/>
  <c r="G199"/>
  <c r="G200"/>
  <c r="C202"/>
  <c r="G202"/>
  <c r="E204"/>
  <c r="J204"/>
  <c r="H205"/>
  <c r="D206"/>
  <c r="H206"/>
  <c r="D207"/>
  <c r="H209"/>
  <c r="E210"/>
  <c r="I210"/>
  <c r="G212"/>
  <c r="E213"/>
  <c r="F214"/>
  <c r="J214"/>
  <c r="G215"/>
  <c r="G216"/>
  <c r="C218"/>
  <c r="G218"/>
  <c r="E220"/>
  <c r="J220"/>
  <c r="H221"/>
  <c r="D222"/>
  <c r="H222"/>
  <c r="D223"/>
  <c r="H225"/>
  <c r="E226"/>
  <c r="I226"/>
  <c r="C228"/>
  <c r="I228"/>
  <c r="F229"/>
  <c r="C230"/>
  <c r="G230"/>
  <c r="J231"/>
  <c r="D234"/>
  <c r="H234"/>
  <c r="G235"/>
  <c r="F236"/>
  <c r="J237"/>
  <c r="E238"/>
  <c r="I238"/>
  <c r="F239"/>
  <c r="F240"/>
  <c r="C242"/>
  <c r="G242"/>
  <c r="E244"/>
  <c r="J244"/>
  <c r="H245"/>
  <c r="D246"/>
  <c r="H246"/>
  <c r="D247"/>
  <c r="F250"/>
  <c r="J250"/>
  <c r="J252"/>
  <c r="F253"/>
  <c r="F254"/>
  <c r="J254"/>
  <c r="J256"/>
  <c r="F257"/>
  <c r="F258"/>
  <c r="J258"/>
  <c r="J260"/>
  <c r="F261"/>
  <c r="F262"/>
  <c r="J262"/>
  <c r="J264"/>
  <c r="F265"/>
  <c r="F266"/>
  <c r="J266"/>
  <c r="J268"/>
  <c r="H269"/>
  <c r="D270"/>
  <c r="H270"/>
  <c r="F271"/>
  <c r="F272"/>
  <c r="D273"/>
  <c r="I273"/>
  <c r="D274"/>
  <c r="H274"/>
  <c r="F275"/>
  <c r="F276"/>
  <c r="D277"/>
  <c r="I277"/>
  <c r="D278"/>
  <c r="H278"/>
  <c r="F279"/>
  <c r="F280"/>
  <c r="D281"/>
  <c r="I281"/>
  <c r="D282"/>
  <c r="H282"/>
  <c r="F283"/>
  <c r="F284"/>
  <c r="D285"/>
  <c r="I285"/>
  <c r="D286"/>
  <c r="H286"/>
  <c r="F287"/>
  <c r="F288"/>
  <c r="D289"/>
  <c r="I289"/>
  <c r="D290"/>
  <c r="H290"/>
  <c r="F291"/>
  <c r="F292"/>
  <c r="L495" i="16"/>
  <c r="N499"/>
  <c r="G501"/>
  <c r="F80" i="13"/>
  <c r="I82"/>
  <c r="E86"/>
  <c r="D87"/>
  <c r="G88"/>
  <c r="F89"/>
  <c r="D90"/>
  <c r="H90"/>
  <c r="D91"/>
  <c r="G92"/>
  <c r="F93"/>
  <c r="D94"/>
  <c r="H94"/>
  <c r="D95"/>
  <c r="G96"/>
  <c r="F97"/>
  <c r="D98"/>
  <c r="H98"/>
  <c r="D99"/>
  <c r="G100"/>
  <c r="F101"/>
  <c r="D102"/>
  <c r="H102"/>
  <c r="D103"/>
  <c r="G104"/>
  <c r="F105"/>
  <c r="D106"/>
  <c r="H106"/>
  <c r="D107"/>
  <c r="G108"/>
  <c r="F109"/>
  <c r="D110"/>
  <c r="H110"/>
  <c r="D111"/>
  <c r="G112"/>
  <c r="F113"/>
  <c r="D114"/>
  <c r="H114"/>
  <c r="D115"/>
  <c r="G116"/>
  <c r="F117"/>
  <c r="D118"/>
  <c r="H118"/>
  <c r="D119"/>
  <c r="G120"/>
  <c r="F121"/>
  <c r="D122"/>
  <c r="H122"/>
  <c r="D123"/>
  <c r="G124"/>
  <c r="F125"/>
  <c r="D126"/>
  <c r="H126"/>
  <c r="D127"/>
  <c r="G128"/>
  <c r="F130"/>
  <c r="J130"/>
  <c r="H131"/>
  <c r="E132"/>
  <c r="J132"/>
  <c r="D134"/>
  <c r="H134"/>
  <c r="D135"/>
  <c r="G136"/>
  <c r="F138"/>
  <c r="J138"/>
  <c r="C140"/>
  <c r="I140"/>
  <c r="F142"/>
  <c r="J142"/>
  <c r="J143"/>
  <c r="F144"/>
  <c r="F146"/>
  <c r="J146"/>
  <c r="C148"/>
  <c r="I148"/>
  <c r="F150"/>
  <c r="J150"/>
  <c r="J151"/>
  <c r="F152"/>
  <c r="F154"/>
  <c r="J154"/>
  <c r="C156"/>
  <c r="I156"/>
  <c r="F157"/>
  <c r="C158"/>
  <c r="G158"/>
  <c r="J159"/>
  <c r="D162"/>
  <c r="H162"/>
  <c r="G163"/>
  <c r="F164"/>
  <c r="J165"/>
  <c r="E166"/>
  <c r="I166"/>
  <c r="F167"/>
  <c r="F168"/>
  <c r="F170"/>
  <c r="J170"/>
  <c r="C172"/>
  <c r="I172"/>
  <c r="F173"/>
  <c r="C174"/>
  <c r="G174"/>
  <c r="J175"/>
  <c r="D178"/>
  <c r="H178"/>
  <c r="G179"/>
  <c r="F180"/>
  <c r="J181"/>
  <c r="E182"/>
  <c r="I182"/>
  <c r="F183"/>
  <c r="F184"/>
  <c r="F186"/>
  <c r="J186"/>
  <c r="C188"/>
  <c r="I188"/>
  <c r="F189"/>
  <c r="C190"/>
  <c r="G190"/>
  <c r="J191"/>
  <c r="D194"/>
  <c r="H194"/>
  <c r="G195"/>
  <c r="F196"/>
  <c r="J197"/>
  <c r="E198"/>
  <c r="I198"/>
  <c r="F199"/>
  <c r="F200"/>
  <c r="F202"/>
  <c r="J202"/>
  <c r="C204"/>
  <c r="I204"/>
  <c r="F205"/>
  <c r="C206"/>
  <c r="G206"/>
  <c r="J207"/>
  <c r="D210"/>
  <c r="H210"/>
  <c r="G211"/>
  <c r="F212"/>
  <c r="J213"/>
  <c r="E214"/>
  <c r="I214"/>
  <c r="F215"/>
  <c r="F216"/>
  <c r="F218"/>
  <c r="J218"/>
  <c r="C220"/>
  <c r="I220"/>
  <c r="F221"/>
  <c r="C222"/>
  <c r="G222"/>
  <c r="J223"/>
  <c r="D226"/>
  <c r="H226"/>
  <c r="G228"/>
  <c r="E229"/>
  <c r="F230"/>
  <c r="J230"/>
  <c r="G231"/>
  <c r="G232"/>
  <c r="C234"/>
  <c r="G234"/>
  <c r="E236"/>
  <c r="J236"/>
  <c r="H237"/>
  <c r="D238"/>
  <c r="H238"/>
  <c r="D239"/>
  <c r="F242"/>
  <c r="J242"/>
  <c r="C244"/>
  <c r="I244"/>
  <c r="F245"/>
  <c r="C246"/>
  <c r="G246"/>
  <c r="J247"/>
  <c r="E250"/>
  <c r="I250"/>
  <c r="J251"/>
  <c r="I252"/>
  <c r="E253"/>
  <c r="J253"/>
  <c r="E254"/>
  <c r="I254"/>
  <c r="J255"/>
  <c r="I256"/>
  <c r="E257"/>
  <c r="J257"/>
  <c r="E258"/>
  <c r="I258"/>
  <c r="J259"/>
  <c r="I260"/>
  <c r="E261"/>
  <c r="J261"/>
  <c r="E262"/>
  <c r="I262"/>
  <c r="J263"/>
  <c r="I264"/>
  <c r="E265"/>
  <c r="J265"/>
  <c r="E266"/>
  <c r="I266"/>
  <c r="J267"/>
  <c r="I268"/>
  <c r="E269"/>
  <c r="C270"/>
  <c r="G270"/>
  <c r="E272"/>
  <c r="H273"/>
  <c r="C274"/>
  <c r="G274"/>
  <c r="E276"/>
  <c r="H277"/>
  <c r="C278"/>
  <c r="G278"/>
  <c r="E280"/>
  <c r="H281"/>
  <c r="C282"/>
  <c r="G282"/>
  <c r="E284"/>
  <c r="H285"/>
  <c r="C286"/>
  <c r="G286"/>
  <c r="E288"/>
  <c r="H289"/>
  <c r="J281"/>
  <c r="J284"/>
  <c r="J285"/>
  <c r="I286"/>
  <c r="E289"/>
  <c r="C290"/>
  <c r="I290"/>
  <c r="H293"/>
  <c r="C294"/>
  <c r="G294"/>
  <c r="E296"/>
  <c r="I297"/>
  <c r="E298"/>
  <c r="I298"/>
  <c r="E300"/>
  <c r="I301"/>
  <c r="E302"/>
  <c r="I302"/>
  <c r="J303"/>
  <c r="I304"/>
  <c r="E305"/>
  <c r="F306"/>
  <c r="J306"/>
  <c r="J308"/>
  <c r="F309"/>
  <c r="F310"/>
  <c r="J310"/>
  <c r="J312"/>
  <c r="F313"/>
  <c r="F314"/>
  <c r="J314"/>
  <c r="E316"/>
  <c r="H317"/>
  <c r="C318"/>
  <c r="G318"/>
  <c r="E320"/>
  <c r="H321"/>
  <c r="C322"/>
  <c r="G322"/>
  <c r="E324"/>
  <c r="H325"/>
  <c r="C326"/>
  <c r="G326"/>
  <c r="E328"/>
  <c r="I80" i="6"/>
  <c r="I81"/>
  <c r="D82"/>
  <c r="H82"/>
  <c r="L82"/>
  <c r="D83"/>
  <c r="J83"/>
  <c r="D86"/>
  <c r="H86"/>
  <c r="L86"/>
  <c r="D87"/>
  <c r="J87"/>
  <c r="D90"/>
  <c r="H90"/>
  <c r="L90"/>
  <c r="D91"/>
  <c r="J91"/>
  <c r="D94"/>
  <c r="H94"/>
  <c r="L94"/>
  <c r="D95"/>
  <c r="J95"/>
  <c r="D98"/>
  <c r="H98"/>
  <c r="L98"/>
  <c r="D99"/>
  <c r="J99"/>
  <c r="D102"/>
  <c r="J102"/>
  <c r="C103"/>
  <c r="J103"/>
  <c r="D106"/>
  <c r="J106"/>
  <c r="C107"/>
  <c r="J107"/>
  <c r="D110"/>
  <c r="J110"/>
  <c r="C111"/>
  <c r="J111"/>
  <c r="D114"/>
  <c r="J114"/>
  <c r="C115"/>
  <c r="J115"/>
  <c r="D118"/>
  <c r="J118"/>
  <c r="C119"/>
  <c r="J119"/>
  <c r="D122"/>
  <c r="J122"/>
  <c r="C123"/>
  <c r="J123"/>
  <c r="F126"/>
  <c r="J126"/>
  <c r="G127"/>
  <c r="L127"/>
  <c r="J129"/>
  <c r="F130"/>
  <c r="L131"/>
  <c r="N132"/>
  <c r="C134"/>
  <c r="H134"/>
  <c r="H135"/>
  <c r="D138"/>
  <c r="J138"/>
  <c r="N139"/>
  <c r="F144"/>
  <c r="F145"/>
  <c r="C146"/>
  <c r="G146"/>
  <c r="H147"/>
  <c r="G150"/>
  <c r="L150"/>
  <c r="G151"/>
  <c r="D155"/>
  <c r="J155"/>
  <c r="F156"/>
  <c r="I157"/>
  <c r="F158"/>
  <c r="D159"/>
  <c r="L159"/>
  <c r="G160"/>
  <c r="N161"/>
  <c r="F162"/>
  <c r="L163"/>
  <c r="E165"/>
  <c r="N166"/>
  <c r="H167"/>
  <c r="I168"/>
  <c r="C170"/>
  <c r="G170"/>
  <c r="G171"/>
  <c r="J172"/>
  <c r="G174"/>
  <c r="F175"/>
  <c r="N175"/>
  <c r="I178"/>
  <c r="J179"/>
  <c r="G182"/>
  <c r="C183"/>
  <c r="I184"/>
  <c r="F186"/>
  <c r="J186"/>
  <c r="E188"/>
  <c r="H189"/>
  <c r="J190"/>
  <c r="G191"/>
  <c r="G192"/>
  <c r="L193"/>
  <c r="J194"/>
  <c r="N195"/>
  <c r="F196"/>
  <c r="N196"/>
  <c r="J197"/>
  <c r="C198"/>
  <c r="G198"/>
  <c r="G200"/>
  <c r="N201"/>
  <c r="F202"/>
  <c r="I204"/>
  <c r="L205"/>
  <c r="J208"/>
  <c r="H209"/>
  <c r="H210"/>
  <c r="N210"/>
  <c r="N211"/>
  <c r="F212"/>
  <c r="N212"/>
  <c r="C214"/>
  <c r="G214"/>
  <c r="D215"/>
  <c r="G216"/>
  <c r="N216"/>
  <c r="H222"/>
  <c r="H223"/>
  <c r="C224"/>
  <c r="J224"/>
  <c r="D226"/>
  <c r="I228"/>
  <c r="I230"/>
  <c r="H231"/>
  <c r="F232"/>
  <c r="L234"/>
  <c r="F238"/>
  <c r="N238"/>
  <c r="F240"/>
  <c r="J241"/>
  <c r="D242"/>
  <c r="H242"/>
  <c r="L242"/>
  <c r="J245"/>
  <c r="E246"/>
  <c r="I246"/>
  <c r="N246"/>
  <c r="G247"/>
  <c r="N248"/>
  <c r="I249"/>
  <c r="G250"/>
  <c r="J252"/>
  <c r="C254"/>
  <c r="G254"/>
  <c r="C255"/>
  <c r="H255"/>
  <c r="H257"/>
  <c r="F258"/>
  <c r="J258"/>
  <c r="H261"/>
  <c r="D262"/>
  <c r="H262"/>
  <c r="L262"/>
  <c r="F263"/>
  <c r="N263"/>
  <c r="F266"/>
  <c r="N271"/>
  <c r="I272"/>
  <c r="E273"/>
  <c r="J273"/>
  <c r="D274"/>
  <c r="L274"/>
  <c r="J275"/>
  <c r="C277"/>
  <c r="I277"/>
  <c r="F280"/>
  <c r="N280"/>
  <c r="F282"/>
  <c r="C283"/>
  <c r="I283"/>
  <c r="F285"/>
  <c r="J285"/>
  <c r="J287"/>
  <c r="H288"/>
  <c r="H289"/>
  <c r="N290"/>
  <c r="G291"/>
  <c r="J292"/>
  <c r="E293"/>
  <c r="J293"/>
  <c r="J296"/>
  <c r="F297"/>
  <c r="G299"/>
  <c r="N299"/>
  <c r="C301"/>
  <c r="G301"/>
  <c r="J302"/>
  <c r="L304"/>
  <c r="H305"/>
  <c r="C307"/>
  <c r="N307"/>
  <c r="F309"/>
  <c r="N310"/>
  <c r="J311"/>
  <c r="F312"/>
  <c r="N312"/>
  <c r="F314"/>
  <c r="C315"/>
  <c r="I315"/>
  <c r="D316"/>
  <c r="N316"/>
  <c r="E317"/>
  <c r="I317"/>
  <c r="N317"/>
  <c r="G319"/>
  <c r="D324"/>
  <c r="L324"/>
  <c r="F325"/>
  <c r="G327"/>
  <c r="C329"/>
  <c r="G329"/>
  <c r="N332"/>
  <c r="F335"/>
  <c r="J336"/>
  <c r="H337"/>
  <c r="E339"/>
  <c r="N339"/>
  <c r="L340"/>
  <c r="F341"/>
  <c r="L341"/>
  <c r="I343"/>
  <c r="J344"/>
  <c r="F347"/>
  <c r="N347"/>
  <c r="C349"/>
  <c r="G349"/>
  <c r="F350"/>
  <c r="G351"/>
  <c r="J352"/>
  <c r="F353"/>
  <c r="F355"/>
  <c r="N355"/>
  <c r="F359"/>
  <c r="N360"/>
  <c r="N362"/>
  <c r="F364"/>
  <c r="C365"/>
  <c r="H365"/>
  <c r="C367"/>
  <c r="I367"/>
  <c r="J368"/>
  <c r="L369"/>
  <c r="G371"/>
  <c r="I375"/>
  <c r="C377"/>
  <c r="G377"/>
  <c r="J378"/>
  <c r="F379"/>
  <c r="N379"/>
  <c r="C381"/>
  <c r="G381"/>
  <c r="G382"/>
  <c r="D384"/>
  <c r="I384"/>
  <c r="I387"/>
  <c r="J389"/>
  <c r="E391"/>
  <c r="J391"/>
  <c r="J393"/>
  <c r="H394"/>
  <c r="F397"/>
  <c r="J397"/>
  <c r="H400"/>
  <c r="N400"/>
  <c r="N401"/>
  <c r="G403"/>
  <c r="F405"/>
  <c r="C407"/>
  <c r="J407"/>
  <c r="E409"/>
  <c r="N409"/>
  <c r="N410"/>
  <c r="G413"/>
  <c r="N413"/>
  <c r="H416"/>
  <c r="I419"/>
  <c r="J421"/>
  <c r="G423"/>
  <c r="C425"/>
  <c r="H425"/>
  <c r="C426"/>
  <c r="L426"/>
  <c r="I428"/>
  <c r="E429"/>
  <c r="N429"/>
  <c r="F430"/>
  <c r="L430"/>
  <c r="N432"/>
  <c r="E433"/>
  <c r="I433"/>
  <c r="N433"/>
  <c r="J434"/>
  <c r="N435"/>
  <c r="H436"/>
  <c r="G439"/>
  <c r="F440"/>
  <c r="D441"/>
  <c r="J441"/>
  <c r="G442"/>
  <c r="D444"/>
  <c r="C445"/>
  <c r="G445"/>
  <c r="C446"/>
  <c r="J446"/>
  <c r="I447"/>
  <c r="L448"/>
  <c r="D449"/>
  <c r="H449"/>
  <c r="L449"/>
  <c r="J453"/>
  <c r="L454"/>
  <c r="F455"/>
  <c r="N455"/>
  <c r="L456"/>
  <c r="E457"/>
  <c r="I457"/>
  <c r="N457"/>
  <c r="F461"/>
  <c r="J461"/>
  <c r="H462"/>
  <c r="H464"/>
  <c r="C465"/>
  <c r="G465"/>
  <c r="J466"/>
  <c r="I468"/>
  <c r="D469"/>
  <c r="H469"/>
  <c r="L469"/>
  <c r="D470"/>
  <c r="I472"/>
  <c r="F474"/>
  <c r="N475"/>
  <c r="H476"/>
  <c r="H480"/>
  <c r="I481"/>
  <c r="H482"/>
  <c r="E483"/>
  <c r="N483"/>
  <c r="E485"/>
  <c r="N485"/>
  <c r="G486"/>
  <c r="N486"/>
  <c r="G489"/>
  <c r="L489"/>
  <c r="I491"/>
  <c r="I282" i="13"/>
  <c r="I284"/>
  <c r="F285"/>
  <c r="F286"/>
  <c r="J287"/>
  <c r="G290"/>
  <c r="J291"/>
  <c r="J292"/>
  <c r="F293"/>
  <c r="F294"/>
  <c r="J294"/>
  <c r="J296"/>
  <c r="H297"/>
  <c r="D298"/>
  <c r="H298"/>
  <c r="J300"/>
  <c r="H301"/>
  <c r="D302"/>
  <c r="H302"/>
  <c r="F303"/>
  <c r="F304"/>
  <c r="D305"/>
  <c r="J305"/>
  <c r="E306"/>
  <c r="I306"/>
  <c r="J307"/>
  <c r="I308"/>
  <c r="E309"/>
  <c r="J309"/>
  <c r="E310"/>
  <c r="I310"/>
  <c r="J311"/>
  <c r="I312"/>
  <c r="E313"/>
  <c r="J313"/>
  <c r="E314"/>
  <c r="I314"/>
  <c r="J316"/>
  <c r="F317"/>
  <c r="F318"/>
  <c r="J318"/>
  <c r="J320"/>
  <c r="F321"/>
  <c r="F322"/>
  <c r="J322"/>
  <c r="J324"/>
  <c r="F325"/>
  <c r="F326"/>
  <c r="J326"/>
  <c r="J328"/>
  <c r="G80" i="6"/>
  <c r="C82"/>
  <c r="G82"/>
  <c r="C83"/>
  <c r="H83"/>
  <c r="C86"/>
  <c r="G86"/>
  <c r="C87"/>
  <c r="H87"/>
  <c r="C90"/>
  <c r="G90"/>
  <c r="C91"/>
  <c r="H91"/>
  <c r="C94"/>
  <c r="G94"/>
  <c r="C95"/>
  <c r="H95"/>
  <c r="C98"/>
  <c r="G98"/>
  <c r="C99"/>
  <c r="H99"/>
  <c r="C102"/>
  <c r="H102"/>
  <c r="H103"/>
  <c r="C106"/>
  <c r="H106"/>
  <c r="H107"/>
  <c r="C110"/>
  <c r="H110"/>
  <c r="H111"/>
  <c r="C114"/>
  <c r="H114"/>
  <c r="H115"/>
  <c r="C118"/>
  <c r="H118"/>
  <c r="H119"/>
  <c r="C122"/>
  <c r="H122"/>
  <c r="H123"/>
  <c r="F124"/>
  <c r="N125"/>
  <c r="E126"/>
  <c r="I126"/>
  <c r="N126"/>
  <c r="F127"/>
  <c r="J128"/>
  <c r="I129"/>
  <c r="C130"/>
  <c r="H131"/>
  <c r="F132"/>
  <c r="G134"/>
  <c r="L134"/>
  <c r="G135"/>
  <c r="C138"/>
  <c r="H138"/>
  <c r="N138"/>
  <c r="H139"/>
  <c r="C144"/>
  <c r="F146"/>
  <c r="J146"/>
  <c r="N146"/>
  <c r="G147"/>
  <c r="N147"/>
  <c r="I149"/>
  <c r="F150"/>
  <c r="D151"/>
  <c r="N151"/>
  <c r="J153"/>
  <c r="C155"/>
  <c r="H155"/>
  <c r="E157"/>
  <c r="D158"/>
  <c r="J158"/>
  <c r="C159"/>
  <c r="J159"/>
  <c r="F160"/>
  <c r="E162"/>
  <c r="J162"/>
  <c r="G163"/>
  <c r="G166"/>
  <c r="G167"/>
  <c r="E168"/>
  <c r="F170"/>
  <c r="J170"/>
  <c r="G172"/>
  <c r="C175"/>
  <c r="L175"/>
  <c r="I177"/>
  <c r="G178"/>
  <c r="G179"/>
  <c r="G180"/>
  <c r="E182"/>
  <c r="L185"/>
  <c r="E186"/>
  <c r="I186"/>
  <c r="N186"/>
  <c r="G190"/>
  <c r="C191"/>
  <c r="H193"/>
  <c r="H194"/>
  <c r="J195"/>
  <c r="E196"/>
  <c r="J196"/>
  <c r="F197"/>
  <c r="F198"/>
  <c r="J198"/>
  <c r="N198"/>
  <c r="F200"/>
  <c r="E202"/>
  <c r="J202"/>
  <c r="J205"/>
  <c r="L206"/>
  <c r="G208"/>
  <c r="F209"/>
  <c r="N209"/>
  <c r="F210"/>
  <c r="L210"/>
  <c r="J211"/>
  <c r="E212"/>
  <c r="J212"/>
  <c r="F214"/>
  <c r="J214"/>
  <c r="N215"/>
  <c r="F216"/>
  <c r="H218"/>
  <c r="I220"/>
  <c r="E222"/>
  <c r="D223"/>
  <c r="I224"/>
  <c r="L226"/>
  <c r="G228"/>
  <c r="N229"/>
  <c r="G230"/>
  <c r="F231"/>
  <c r="J234"/>
  <c r="G236"/>
  <c r="D238"/>
  <c r="L238"/>
  <c r="F241"/>
  <c r="C242"/>
  <c r="G242"/>
  <c r="G243"/>
  <c r="H245"/>
  <c r="D246"/>
  <c r="H246"/>
  <c r="L246"/>
  <c r="F247"/>
  <c r="N247"/>
  <c r="J248"/>
  <c r="H249"/>
  <c r="E250"/>
  <c r="F254"/>
  <c r="J254"/>
  <c r="G255"/>
  <c r="N255"/>
  <c r="F257"/>
  <c r="N257"/>
  <c r="E258"/>
  <c r="I258"/>
  <c r="N258"/>
  <c r="L259"/>
  <c r="E261"/>
  <c r="C262"/>
  <c r="G262"/>
  <c r="C263"/>
  <c r="L263"/>
  <c r="J264"/>
  <c r="E266"/>
  <c r="J266"/>
  <c r="L267"/>
  <c r="G272"/>
  <c r="D273"/>
  <c r="I273"/>
  <c r="J274"/>
  <c r="D275"/>
  <c r="G277"/>
  <c r="D280"/>
  <c r="L280"/>
  <c r="G283"/>
  <c r="E285"/>
  <c r="I285"/>
  <c r="N285"/>
  <c r="G287"/>
  <c r="D288"/>
  <c r="F290"/>
  <c r="F291"/>
  <c r="C293"/>
  <c r="I293"/>
  <c r="N295"/>
  <c r="H296"/>
  <c r="N297"/>
  <c r="N298"/>
  <c r="F299"/>
  <c r="F301"/>
  <c r="J301"/>
  <c r="N303"/>
  <c r="J304"/>
  <c r="F305"/>
  <c r="N305"/>
  <c r="I307"/>
  <c r="J310"/>
  <c r="G311"/>
  <c r="D312"/>
  <c r="L312"/>
  <c r="G315"/>
  <c r="L316"/>
  <c r="D317"/>
  <c r="H317"/>
  <c r="L317"/>
  <c r="L320"/>
  <c r="L321"/>
  <c r="J324"/>
  <c r="E325"/>
  <c r="L325"/>
  <c r="N326"/>
  <c r="F327"/>
  <c r="N327"/>
  <c r="F329"/>
  <c r="J329"/>
  <c r="G333"/>
  <c r="N335"/>
  <c r="H336"/>
  <c r="C339"/>
  <c r="J339"/>
  <c r="J340"/>
  <c r="D341"/>
  <c r="J341"/>
  <c r="H344"/>
  <c r="M344" s="1"/>
  <c r="G345"/>
  <c r="E347"/>
  <c r="J347"/>
  <c r="F349"/>
  <c r="J349"/>
  <c r="E351"/>
  <c r="D353"/>
  <c r="L353"/>
  <c r="E355"/>
  <c r="J355"/>
  <c r="J356"/>
  <c r="L357"/>
  <c r="G361"/>
  <c r="J362"/>
  <c r="G365"/>
  <c r="N365"/>
  <c r="G367"/>
  <c r="H369"/>
  <c r="H372"/>
  <c r="L373"/>
  <c r="G375"/>
  <c r="F377"/>
  <c r="J377"/>
  <c r="E379"/>
  <c r="J379"/>
  <c r="F381"/>
  <c r="J381"/>
  <c r="H384"/>
  <c r="N384"/>
  <c r="N385"/>
  <c r="G387"/>
  <c r="F389"/>
  <c r="C391"/>
  <c r="I391"/>
  <c r="H392"/>
  <c r="I393"/>
  <c r="G394"/>
  <c r="E397"/>
  <c r="I397"/>
  <c r="N397"/>
  <c r="F400"/>
  <c r="L400"/>
  <c r="J401"/>
  <c r="I407"/>
  <c r="J409"/>
  <c r="H410"/>
  <c r="I412"/>
  <c r="F413"/>
  <c r="L413"/>
  <c r="N414"/>
  <c r="E416"/>
  <c r="N416"/>
  <c r="N417"/>
  <c r="G419"/>
  <c r="F421"/>
  <c r="F423"/>
  <c r="G425"/>
  <c r="J426"/>
  <c r="G427"/>
  <c r="H428"/>
  <c r="J429"/>
  <c r="D430"/>
  <c r="J430"/>
  <c r="G431"/>
  <c r="L432"/>
  <c r="D433"/>
  <c r="H433"/>
  <c r="L433"/>
  <c r="F434"/>
  <c r="I435"/>
  <c r="F436"/>
  <c r="E439"/>
  <c r="C441"/>
  <c r="H441"/>
  <c r="C442"/>
  <c r="F445"/>
  <c r="J445"/>
  <c r="H446"/>
  <c r="H448"/>
  <c r="C449"/>
  <c r="G449"/>
  <c r="J450"/>
  <c r="L452"/>
  <c r="I453"/>
  <c r="H454"/>
  <c r="E455"/>
  <c r="J455"/>
  <c r="I456"/>
  <c r="D457"/>
  <c r="H457"/>
  <c r="L457"/>
  <c r="J460"/>
  <c r="E461"/>
  <c r="I461"/>
  <c r="N461"/>
  <c r="G462"/>
  <c r="N462"/>
  <c r="F464"/>
  <c r="F465"/>
  <c r="J465"/>
  <c r="C469"/>
  <c r="G469"/>
  <c r="C470"/>
  <c r="L470"/>
  <c r="H472"/>
  <c r="N474"/>
  <c r="I475"/>
  <c r="E476"/>
  <c r="N476"/>
  <c r="F481"/>
  <c r="C483"/>
  <c r="J483"/>
  <c r="J485"/>
  <c r="D486"/>
  <c r="L486"/>
  <c r="F489"/>
  <c r="D492"/>
  <c r="I492"/>
  <c r="E282" i="13"/>
  <c r="E285"/>
  <c r="E286"/>
  <c r="J288"/>
  <c r="J289"/>
  <c r="F290"/>
  <c r="I292"/>
  <c r="E293"/>
  <c r="J293"/>
  <c r="E294"/>
  <c r="I294"/>
  <c r="J295"/>
  <c r="I296"/>
  <c r="E297"/>
  <c r="C298"/>
  <c r="G298"/>
  <c r="I300"/>
  <c r="E301"/>
  <c r="C302"/>
  <c r="G302"/>
  <c r="E304"/>
  <c r="I305"/>
  <c r="D306"/>
  <c r="H306"/>
  <c r="F307"/>
  <c r="F308"/>
  <c r="D309"/>
  <c r="I309"/>
  <c r="D310"/>
  <c r="H310"/>
  <c r="F311"/>
  <c r="F312"/>
  <c r="D313"/>
  <c r="I313"/>
  <c r="D314"/>
  <c r="H314"/>
  <c r="J315"/>
  <c r="I316"/>
  <c r="E317"/>
  <c r="J317"/>
  <c r="E318"/>
  <c r="I318"/>
  <c r="J319"/>
  <c r="I320"/>
  <c r="E321"/>
  <c r="J321"/>
  <c r="E322"/>
  <c r="I322"/>
  <c r="J323"/>
  <c r="I324"/>
  <c r="E325"/>
  <c r="J325"/>
  <c r="E326"/>
  <c r="I326"/>
  <c r="J327"/>
  <c r="I328"/>
  <c r="F80" i="6"/>
  <c r="N80"/>
  <c r="F82"/>
  <c r="J82"/>
  <c r="G83"/>
  <c r="N83"/>
  <c r="F86"/>
  <c r="J86"/>
  <c r="G87"/>
  <c r="N87"/>
  <c r="F90"/>
  <c r="J90"/>
  <c r="G91"/>
  <c r="N91"/>
  <c r="F94"/>
  <c r="J94"/>
  <c r="G95"/>
  <c r="N95"/>
  <c r="F98"/>
  <c r="J98"/>
  <c r="G99"/>
  <c r="N99"/>
  <c r="G102"/>
  <c r="L102"/>
  <c r="G103"/>
  <c r="N103"/>
  <c r="G106"/>
  <c r="L106"/>
  <c r="G107"/>
  <c r="N107"/>
  <c r="G110"/>
  <c r="L110"/>
  <c r="G111"/>
  <c r="N111"/>
  <c r="G114"/>
  <c r="L114"/>
  <c r="G115"/>
  <c r="N115"/>
  <c r="G118"/>
  <c r="L118"/>
  <c r="G119"/>
  <c r="N119"/>
  <c r="G122"/>
  <c r="L122"/>
  <c r="G123"/>
  <c r="J125"/>
  <c r="D126"/>
  <c r="H126"/>
  <c r="L126"/>
  <c r="D127"/>
  <c r="J127"/>
  <c r="F129"/>
  <c r="J130"/>
  <c r="G131"/>
  <c r="J133"/>
  <c r="F134"/>
  <c r="D135"/>
  <c r="N135"/>
  <c r="G138"/>
  <c r="L138"/>
  <c r="G139"/>
  <c r="N144"/>
  <c r="N145"/>
  <c r="E146"/>
  <c r="I146"/>
  <c r="D147"/>
  <c r="L147"/>
  <c r="E149"/>
  <c r="D150"/>
  <c r="J150"/>
  <c r="C151"/>
  <c r="J151"/>
  <c r="G155"/>
  <c r="N155"/>
  <c r="C158"/>
  <c r="K158" s="1"/>
  <c r="H158"/>
  <c r="H159"/>
  <c r="N160"/>
  <c r="C162"/>
  <c r="I162"/>
  <c r="G164"/>
  <c r="C167"/>
  <c r="L169"/>
  <c r="E170"/>
  <c r="I170"/>
  <c r="N170"/>
  <c r="E172"/>
  <c r="H173"/>
  <c r="H175"/>
  <c r="M175" s="1"/>
  <c r="F178"/>
  <c r="N182"/>
  <c r="L183"/>
  <c r="F185"/>
  <c r="D186"/>
  <c r="H186"/>
  <c r="L186"/>
  <c r="L187"/>
  <c r="J188"/>
  <c r="E190"/>
  <c r="L191"/>
  <c r="E193"/>
  <c r="E194"/>
  <c r="F195"/>
  <c r="C196"/>
  <c r="I196"/>
  <c r="D197"/>
  <c r="N197"/>
  <c r="E198"/>
  <c r="I198"/>
  <c r="C200"/>
  <c r="N200"/>
  <c r="C202"/>
  <c r="K202" s="1"/>
  <c r="I202"/>
  <c r="D205"/>
  <c r="G206"/>
  <c r="E208"/>
  <c r="D209"/>
  <c r="L209"/>
  <c r="E210"/>
  <c r="J210"/>
  <c r="F211"/>
  <c r="C212"/>
  <c r="K212" s="1"/>
  <c r="I212"/>
  <c r="L213"/>
  <c r="E214"/>
  <c r="I214"/>
  <c r="N214"/>
  <c r="L215"/>
  <c r="E216"/>
  <c r="J216"/>
  <c r="L223"/>
  <c r="G224"/>
  <c r="F225"/>
  <c r="J226"/>
  <c r="C228"/>
  <c r="H229"/>
  <c r="F230"/>
  <c r="N231"/>
  <c r="N232"/>
  <c r="G234"/>
  <c r="I238"/>
  <c r="J239"/>
  <c r="F242"/>
  <c r="J242"/>
  <c r="E245"/>
  <c r="C246"/>
  <c r="G246"/>
  <c r="C247"/>
  <c r="L247"/>
  <c r="G248"/>
  <c r="F249"/>
  <c r="H253"/>
  <c r="E254"/>
  <c r="I254"/>
  <c r="N254"/>
  <c r="F255"/>
  <c r="L255"/>
  <c r="E257"/>
  <c r="L257"/>
  <c r="D258"/>
  <c r="H258"/>
  <c r="L258"/>
  <c r="G259"/>
  <c r="F262"/>
  <c r="J262"/>
  <c r="H263"/>
  <c r="F264"/>
  <c r="C266"/>
  <c r="I266"/>
  <c r="J268"/>
  <c r="J270"/>
  <c r="C272"/>
  <c r="H273"/>
  <c r="N273"/>
  <c r="H274"/>
  <c r="M274" s="1"/>
  <c r="F277"/>
  <c r="N277"/>
  <c r="J280"/>
  <c r="J281"/>
  <c r="N282"/>
  <c r="F283"/>
  <c r="N283"/>
  <c r="D285"/>
  <c r="H285"/>
  <c r="L285"/>
  <c r="E287"/>
  <c r="L288"/>
  <c r="C291"/>
  <c r="N291"/>
  <c r="G293"/>
  <c r="N293"/>
  <c r="J295"/>
  <c r="F296"/>
  <c r="N296"/>
  <c r="J297"/>
  <c r="J298"/>
  <c r="E299"/>
  <c r="J299"/>
  <c r="J300"/>
  <c r="E301"/>
  <c r="I301"/>
  <c r="N301"/>
  <c r="J303"/>
  <c r="H304"/>
  <c r="D305"/>
  <c r="L305"/>
  <c r="N306"/>
  <c r="G307"/>
  <c r="N308"/>
  <c r="F311"/>
  <c r="J312"/>
  <c r="H313"/>
  <c r="N314"/>
  <c r="F315"/>
  <c r="N315"/>
  <c r="J316"/>
  <c r="C317"/>
  <c r="G317"/>
  <c r="J318"/>
  <c r="G321"/>
  <c r="J323"/>
  <c r="H324"/>
  <c r="M324" s="1"/>
  <c r="J325"/>
  <c r="J326"/>
  <c r="E327"/>
  <c r="J327"/>
  <c r="L328"/>
  <c r="E329"/>
  <c r="I329"/>
  <c r="N329"/>
  <c r="I331"/>
  <c r="F333"/>
  <c r="N334"/>
  <c r="J335"/>
  <c r="F336"/>
  <c r="N336"/>
  <c r="I339"/>
  <c r="H340"/>
  <c r="M340" s="1"/>
  <c r="C341"/>
  <c r="H341"/>
  <c r="F344"/>
  <c r="C347"/>
  <c r="I347"/>
  <c r="L348"/>
  <c r="E349"/>
  <c r="I349"/>
  <c r="N349"/>
  <c r="N351"/>
  <c r="J353"/>
  <c r="C355"/>
  <c r="I355"/>
  <c r="H356"/>
  <c r="M356" s="1"/>
  <c r="H357"/>
  <c r="J358"/>
  <c r="J359"/>
  <c r="F361"/>
  <c r="H362"/>
  <c r="I363"/>
  <c r="L364"/>
  <c r="F365"/>
  <c r="L365"/>
  <c r="N366"/>
  <c r="F367"/>
  <c r="N367"/>
  <c r="F369"/>
  <c r="J370"/>
  <c r="G373"/>
  <c r="J376"/>
  <c r="E377"/>
  <c r="I377"/>
  <c r="N377"/>
  <c r="C379"/>
  <c r="I379"/>
  <c r="I380"/>
  <c r="E381"/>
  <c r="I381"/>
  <c r="N381"/>
  <c r="F384"/>
  <c r="L384"/>
  <c r="J385"/>
  <c r="G391"/>
  <c r="F393"/>
  <c r="D397"/>
  <c r="H397"/>
  <c r="L397"/>
  <c r="N398"/>
  <c r="E400"/>
  <c r="J400"/>
  <c r="F401"/>
  <c r="L402"/>
  <c r="G407"/>
  <c r="H408"/>
  <c r="I409"/>
  <c r="G410"/>
  <c r="D413"/>
  <c r="J413"/>
  <c r="G414"/>
  <c r="D416"/>
  <c r="J416"/>
  <c r="J417"/>
  <c r="F425"/>
  <c r="L425"/>
  <c r="H426"/>
  <c r="M426" s="1"/>
  <c r="F427"/>
  <c r="E428"/>
  <c r="N428"/>
  <c r="I429"/>
  <c r="C430"/>
  <c r="H430"/>
  <c r="H432"/>
  <c r="C433"/>
  <c r="G433"/>
  <c r="D434"/>
  <c r="E436"/>
  <c r="L436"/>
  <c r="C439"/>
  <c r="J439"/>
  <c r="G441"/>
  <c r="J444"/>
  <c r="E445"/>
  <c r="I445"/>
  <c r="N445"/>
  <c r="G446"/>
  <c r="N446"/>
  <c r="F448"/>
  <c r="F449"/>
  <c r="J449"/>
  <c r="F453"/>
  <c r="C455"/>
  <c r="I455"/>
  <c r="D456"/>
  <c r="C457"/>
  <c r="G457"/>
  <c r="H458"/>
  <c r="I460"/>
  <c r="D461"/>
  <c r="H461"/>
  <c r="L461"/>
  <c r="D462"/>
  <c r="L462"/>
  <c r="N464"/>
  <c r="E465"/>
  <c r="I465"/>
  <c r="N465"/>
  <c r="J467"/>
  <c r="F469"/>
  <c r="J469"/>
  <c r="J470"/>
  <c r="N473"/>
  <c r="L474"/>
  <c r="G475"/>
  <c r="D476"/>
  <c r="J476"/>
  <c r="E481"/>
  <c r="N481"/>
  <c r="I483"/>
  <c r="N484"/>
  <c r="I485"/>
  <c r="C486"/>
  <c r="J486"/>
  <c r="G487"/>
  <c r="D489"/>
  <c r="J489"/>
  <c r="H492"/>
  <c r="N492"/>
  <c r="J283" i="13"/>
  <c r="J286"/>
  <c r="I288"/>
  <c r="F289"/>
  <c r="E290"/>
  <c r="J290"/>
  <c r="E292"/>
  <c r="D293"/>
  <c r="I293"/>
  <c r="D294"/>
  <c r="H294"/>
  <c r="F295"/>
  <c r="F296"/>
  <c r="D297"/>
  <c r="F298"/>
  <c r="J298"/>
  <c r="F300"/>
  <c r="D301"/>
  <c r="F302"/>
  <c r="J302"/>
  <c r="J304"/>
  <c r="H305"/>
  <c r="C306"/>
  <c r="G306"/>
  <c r="E308"/>
  <c r="H309"/>
  <c r="C310"/>
  <c r="G310"/>
  <c r="E312"/>
  <c r="H313"/>
  <c r="C314"/>
  <c r="G314"/>
  <c r="F316"/>
  <c r="D317"/>
  <c r="I317"/>
  <c r="D318"/>
  <c r="H318"/>
  <c r="F319"/>
  <c r="F320"/>
  <c r="D321"/>
  <c r="I321"/>
  <c r="D322"/>
  <c r="H322"/>
  <c r="F323"/>
  <c r="F324"/>
  <c r="D325"/>
  <c r="I325"/>
  <c r="D326"/>
  <c r="H326"/>
  <c r="F327"/>
  <c r="F328"/>
  <c r="C80" i="6"/>
  <c r="J80"/>
  <c r="J81"/>
  <c r="E82"/>
  <c r="I82"/>
  <c r="N82"/>
  <c r="F83"/>
  <c r="L83"/>
  <c r="J85"/>
  <c r="E86"/>
  <c r="I86"/>
  <c r="N86"/>
  <c r="F87"/>
  <c r="L87"/>
  <c r="J89"/>
  <c r="E90"/>
  <c r="I90"/>
  <c r="N90"/>
  <c r="F91"/>
  <c r="L91"/>
  <c r="J93"/>
  <c r="E94"/>
  <c r="I94"/>
  <c r="N94"/>
  <c r="F95"/>
  <c r="L95"/>
  <c r="J97"/>
  <c r="E98"/>
  <c r="I98"/>
  <c r="N98"/>
  <c r="F99"/>
  <c r="L99"/>
  <c r="J101"/>
  <c r="F102"/>
  <c r="D103"/>
  <c r="L103"/>
  <c r="J105"/>
  <c r="F106"/>
  <c r="D107"/>
  <c r="L107"/>
  <c r="J109"/>
  <c r="F110"/>
  <c r="D111"/>
  <c r="L111"/>
  <c r="J113"/>
  <c r="F114"/>
  <c r="D115"/>
  <c r="L115"/>
  <c r="J117"/>
  <c r="F118"/>
  <c r="D119"/>
  <c r="L119"/>
  <c r="J121"/>
  <c r="F122"/>
  <c r="D123"/>
  <c r="N123"/>
  <c r="E125"/>
  <c r="C126"/>
  <c r="K126" s="1"/>
  <c r="G126"/>
  <c r="C127"/>
  <c r="H127"/>
  <c r="N127"/>
  <c r="E129"/>
  <c r="N129"/>
  <c r="G130"/>
  <c r="C131"/>
  <c r="N131"/>
  <c r="D134"/>
  <c r="J134"/>
  <c r="C135"/>
  <c r="J135"/>
  <c r="J137"/>
  <c r="F138"/>
  <c r="C139"/>
  <c r="G143"/>
  <c r="J144"/>
  <c r="J145"/>
  <c r="D146"/>
  <c r="H146"/>
  <c r="L146"/>
  <c r="C147"/>
  <c r="J147"/>
  <c r="C150"/>
  <c r="H150"/>
  <c r="M150" s="1"/>
  <c r="H151"/>
  <c r="J152"/>
  <c r="J154"/>
  <c r="F155"/>
  <c r="L155"/>
  <c r="J156"/>
  <c r="G158"/>
  <c r="L158"/>
  <c r="G159"/>
  <c r="N159"/>
  <c r="J160"/>
  <c r="G162"/>
  <c r="N162"/>
  <c r="J165"/>
  <c r="L167"/>
  <c r="D170"/>
  <c r="H170"/>
  <c r="L170"/>
  <c r="N174"/>
  <c r="G175"/>
  <c r="C178"/>
  <c r="N178"/>
  <c r="L179"/>
  <c r="E181"/>
  <c r="J182"/>
  <c r="H183"/>
  <c r="C186"/>
  <c r="K186" s="1"/>
  <c r="G186"/>
  <c r="G187"/>
  <c r="G188"/>
  <c r="N190"/>
  <c r="H191"/>
  <c r="M191" s="1"/>
  <c r="G196"/>
  <c r="L197"/>
  <c r="D198"/>
  <c r="H198"/>
  <c r="L198"/>
  <c r="I200"/>
  <c r="G202"/>
  <c r="N202"/>
  <c r="J209"/>
  <c r="D210"/>
  <c r="I210"/>
  <c r="G212"/>
  <c r="D214"/>
  <c r="H214"/>
  <c r="L214"/>
  <c r="J215"/>
  <c r="C216"/>
  <c r="I216"/>
  <c r="J219"/>
  <c r="J221"/>
  <c r="J222"/>
  <c r="J223"/>
  <c r="E224"/>
  <c r="G226"/>
  <c r="C230"/>
  <c r="N230"/>
  <c r="J231"/>
  <c r="I232"/>
  <c r="D234"/>
  <c r="H237"/>
  <c r="H238"/>
  <c r="M238" s="1"/>
  <c r="G240"/>
  <c r="N241"/>
  <c r="E242"/>
  <c r="I242"/>
  <c r="N242"/>
  <c r="F246"/>
  <c r="J246"/>
  <c r="H247"/>
  <c r="E248"/>
  <c r="N249"/>
  <c r="J250"/>
  <c r="D254"/>
  <c r="H254"/>
  <c r="L254"/>
  <c r="D255"/>
  <c r="J255"/>
  <c r="J257"/>
  <c r="C258"/>
  <c r="K258" s="1"/>
  <c r="G258"/>
  <c r="D259"/>
  <c r="G260"/>
  <c r="J261"/>
  <c r="E262"/>
  <c r="I262"/>
  <c r="N262"/>
  <c r="G263"/>
  <c r="G266"/>
  <c r="N266"/>
  <c r="E268"/>
  <c r="F270"/>
  <c r="N272"/>
  <c r="F273"/>
  <c r="L273"/>
  <c r="F274"/>
  <c r="N274"/>
  <c r="L275"/>
  <c r="E277"/>
  <c r="J277"/>
  <c r="N279"/>
  <c r="H280"/>
  <c r="M280" s="1"/>
  <c r="J282"/>
  <c r="E283"/>
  <c r="J283"/>
  <c r="C285"/>
  <c r="G285"/>
  <c r="N287"/>
  <c r="J288"/>
  <c r="J289"/>
  <c r="I291"/>
  <c r="N292"/>
  <c r="F293"/>
  <c r="G295"/>
  <c r="D296"/>
  <c r="L296"/>
  <c r="H297"/>
  <c r="F298"/>
  <c r="C299"/>
  <c r="I299"/>
  <c r="D301"/>
  <c r="H301"/>
  <c r="L301"/>
  <c r="D304"/>
  <c r="J305"/>
  <c r="F306"/>
  <c r="F307"/>
  <c r="G309"/>
  <c r="N311"/>
  <c r="H312"/>
  <c r="J314"/>
  <c r="E315"/>
  <c r="J315"/>
  <c r="K315" s="1"/>
  <c r="F316"/>
  <c r="F317"/>
  <c r="J317"/>
  <c r="I319"/>
  <c r="F321"/>
  <c r="F324"/>
  <c r="N324"/>
  <c r="H325"/>
  <c r="F326"/>
  <c r="C327"/>
  <c r="I327"/>
  <c r="J328"/>
  <c r="D329"/>
  <c r="H329"/>
  <c r="L329"/>
  <c r="G331"/>
  <c r="J334"/>
  <c r="G335"/>
  <c r="D336"/>
  <c r="L336"/>
  <c r="G339"/>
  <c r="G341"/>
  <c r="N341"/>
  <c r="N344"/>
  <c r="G347"/>
  <c r="D349"/>
  <c r="H349"/>
  <c r="L349"/>
  <c r="J350"/>
  <c r="I351"/>
  <c r="L352"/>
  <c r="G353"/>
  <c r="G355"/>
  <c r="F357"/>
  <c r="H358"/>
  <c r="G359"/>
  <c r="F362"/>
  <c r="J364"/>
  <c r="D365"/>
  <c r="J365"/>
  <c r="L366"/>
  <c r="E367"/>
  <c r="J367"/>
  <c r="I371"/>
  <c r="F373"/>
  <c r="H374"/>
  <c r="D377"/>
  <c r="H377"/>
  <c r="L377"/>
  <c r="G379"/>
  <c r="D381"/>
  <c r="H381"/>
  <c r="L381"/>
  <c r="N382"/>
  <c r="E384"/>
  <c r="J384"/>
  <c r="F385"/>
  <c r="L386"/>
  <c r="F391"/>
  <c r="N391"/>
  <c r="E393"/>
  <c r="N393"/>
  <c r="N394"/>
  <c r="C397"/>
  <c r="K397" s="1"/>
  <c r="G397"/>
  <c r="G398"/>
  <c r="D400"/>
  <c r="I400"/>
  <c r="I403"/>
  <c r="J405"/>
  <c r="E407"/>
  <c r="F409"/>
  <c r="C413"/>
  <c r="H413"/>
  <c r="I416"/>
  <c r="F417"/>
  <c r="L418"/>
  <c r="N423"/>
  <c r="D425"/>
  <c r="J425"/>
  <c r="D426"/>
  <c r="D428"/>
  <c r="J428"/>
  <c r="F429"/>
  <c r="G430"/>
  <c r="N430"/>
  <c r="F432"/>
  <c r="F433"/>
  <c r="J433"/>
  <c r="L434"/>
  <c r="J436"/>
  <c r="I439"/>
  <c r="H440"/>
  <c r="F441"/>
  <c r="L441"/>
  <c r="N442"/>
  <c r="I444"/>
  <c r="D445"/>
  <c r="H445"/>
  <c r="L445"/>
  <c r="D446"/>
  <c r="L446"/>
  <c r="N448"/>
  <c r="E449"/>
  <c r="I449"/>
  <c r="N449"/>
  <c r="J451"/>
  <c r="E453"/>
  <c r="N453"/>
  <c r="G455"/>
  <c r="F457"/>
  <c r="J457"/>
  <c r="D460"/>
  <c r="C461"/>
  <c r="G461"/>
  <c r="C462"/>
  <c r="J462"/>
  <c r="I463"/>
  <c r="L464"/>
  <c r="M464" s="1"/>
  <c r="D465"/>
  <c r="H465"/>
  <c r="L465"/>
  <c r="N468"/>
  <c r="E469"/>
  <c r="I469"/>
  <c r="N469"/>
  <c r="H470"/>
  <c r="G471"/>
  <c r="G474"/>
  <c r="C475"/>
  <c r="I476"/>
  <c r="J481"/>
  <c r="L482"/>
  <c r="G483"/>
  <c r="F485"/>
  <c r="H486"/>
  <c r="M486" s="1"/>
  <c r="C489"/>
  <c r="H489"/>
  <c r="M489" s="1"/>
  <c r="N489"/>
  <c r="N491"/>
  <c r="F492"/>
  <c r="E492"/>
  <c r="C493"/>
  <c r="H493"/>
  <c r="I495"/>
  <c r="F496"/>
  <c r="C497"/>
  <c r="G497"/>
  <c r="G498"/>
  <c r="N499"/>
  <c r="D501"/>
  <c r="J501"/>
  <c r="G493"/>
  <c r="N493"/>
  <c r="E495"/>
  <c r="F497"/>
  <c r="J497"/>
  <c r="F499"/>
  <c r="C501"/>
  <c r="H501"/>
  <c r="L492"/>
  <c r="F493"/>
  <c r="L493"/>
  <c r="C495"/>
  <c r="N495"/>
  <c r="L496"/>
  <c r="E497"/>
  <c r="I497"/>
  <c r="N497"/>
  <c r="G501"/>
  <c r="J492"/>
  <c r="D493"/>
  <c r="J493"/>
  <c r="J495"/>
  <c r="H496"/>
  <c r="D497"/>
  <c r="H497"/>
  <c r="L497"/>
  <c r="L498"/>
  <c r="F501"/>
  <c r="L501"/>
  <c r="F500"/>
  <c r="E496"/>
  <c r="F476"/>
  <c r="H456"/>
  <c r="M456" s="1"/>
  <c r="L422"/>
  <c r="F411"/>
  <c r="D401"/>
  <c r="D379"/>
  <c r="G363"/>
  <c r="D347"/>
  <c r="G323"/>
  <c r="J308"/>
  <c r="H281"/>
  <c r="F245"/>
  <c r="F228"/>
  <c r="D212"/>
  <c r="F206"/>
  <c r="F194"/>
  <c r="I176"/>
  <c r="E151"/>
  <c r="E311" i="13"/>
  <c r="F483" i="6"/>
  <c r="C454"/>
  <c r="L442"/>
  <c r="C423"/>
  <c r="F406"/>
  <c r="F392"/>
  <c r="E375"/>
  <c r="F345"/>
  <c r="C312"/>
  <c r="C280"/>
  <c r="K280" s="1"/>
  <c r="F250"/>
  <c r="F222"/>
  <c r="F182"/>
  <c r="J163"/>
  <c r="E155"/>
  <c r="E130"/>
  <c r="E118"/>
  <c r="E102"/>
  <c r="E87"/>
  <c r="E299" i="13"/>
  <c r="F482" i="6"/>
  <c r="G466"/>
  <c r="H444"/>
  <c r="F426"/>
  <c r="D405"/>
  <c r="D382"/>
  <c r="D367"/>
  <c r="N350"/>
  <c r="J332"/>
  <c r="D315"/>
  <c r="D297"/>
  <c r="D283"/>
  <c r="J271"/>
  <c r="G204"/>
  <c r="G184"/>
  <c r="G156"/>
  <c r="E123"/>
  <c r="E115"/>
  <c r="E107"/>
  <c r="E96"/>
  <c r="D81"/>
  <c r="D316" i="13"/>
  <c r="F475" i="6"/>
  <c r="H460"/>
  <c r="D432"/>
  <c r="F415"/>
  <c r="F386"/>
  <c r="J366"/>
  <c r="C336"/>
  <c r="D327"/>
  <c r="C304"/>
  <c r="E295"/>
  <c r="F248"/>
  <c r="E230"/>
  <c r="D216"/>
  <c r="E178"/>
  <c r="J148"/>
  <c r="E135"/>
  <c r="D125"/>
  <c r="D109"/>
  <c r="D93"/>
  <c r="E327" i="13"/>
  <c r="E319"/>
  <c r="C301"/>
  <c r="D292"/>
  <c r="C285"/>
  <c r="C277"/>
  <c r="D249"/>
  <c r="F193"/>
  <c r="D128"/>
  <c r="D112"/>
  <c r="D96"/>
  <c r="D268"/>
  <c r="D252"/>
  <c r="F203"/>
  <c r="D152"/>
  <c r="J133"/>
  <c r="E267"/>
  <c r="E259"/>
  <c r="E251"/>
  <c r="F169"/>
  <c r="D81"/>
  <c r="D272"/>
  <c r="F163"/>
  <c r="E135"/>
  <c r="E123"/>
  <c r="E115"/>
  <c r="E107"/>
  <c r="E99"/>
  <c r="E91"/>
  <c r="D84"/>
  <c r="D487" i="16"/>
  <c r="C465"/>
  <c r="F441"/>
  <c r="J422"/>
  <c r="D406"/>
  <c r="E397"/>
  <c r="E377"/>
  <c r="E361"/>
  <c r="D343"/>
  <c r="G326"/>
  <c r="C308"/>
  <c r="K308" s="1"/>
  <c r="C488"/>
  <c r="I458"/>
  <c r="E432"/>
  <c r="E412"/>
  <c r="E384"/>
  <c r="D366"/>
  <c r="E349"/>
  <c r="F337"/>
  <c r="F329"/>
  <c r="H317"/>
  <c r="M317" s="1"/>
  <c r="C299"/>
  <c r="E476"/>
  <c r="D426"/>
  <c r="D402"/>
  <c r="E393"/>
  <c r="E385"/>
  <c r="E369"/>
  <c r="E353"/>
  <c r="F330"/>
  <c r="F497"/>
  <c r="C461"/>
  <c r="C447"/>
  <c r="K447" s="1"/>
  <c r="G437"/>
  <c r="N421"/>
  <c r="E408"/>
  <c r="E376"/>
  <c r="D358"/>
  <c r="F322"/>
  <c r="C292"/>
  <c r="K292" s="1"/>
  <c r="C291"/>
  <c r="G260"/>
  <c r="F244"/>
  <c r="L224"/>
  <c r="H206"/>
  <c r="M206" s="1"/>
  <c r="E165"/>
  <c r="F140"/>
  <c r="E130"/>
  <c r="E116"/>
  <c r="E99"/>
  <c r="I298"/>
  <c r="H279"/>
  <c r="H238"/>
  <c r="J222"/>
  <c r="D216"/>
  <c r="E159"/>
  <c r="F145"/>
  <c r="J124"/>
  <c r="E111"/>
  <c r="D250" i="15"/>
  <c r="G268" i="16"/>
  <c r="H226"/>
  <c r="N200"/>
  <c r="F183"/>
  <c r="N160"/>
  <c r="E131"/>
  <c r="E110"/>
  <c r="N277"/>
  <c r="H220"/>
  <c r="M220" s="1"/>
  <c r="G201"/>
  <c r="C193"/>
  <c r="F167"/>
  <c r="N149"/>
  <c r="D125"/>
  <c r="E87"/>
  <c r="D160" i="15"/>
  <c r="D144"/>
  <c r="E104" i="16"/>
  <c r="E96"/>
  <c r="C251" i="15"/>
  <c r="D197"/>
  <c r="H149"/>
  <c r="E131"/>
  <c r="E119"/>
  <c r="E111"/>
  <c r="E103"/>
  <c r="E95"/>
  <c r="E87"/>
  <c r="E82" i="16"/>
  <c r="F175" i="15"/>
  <c r="D140"/>
  <c r="D116"/>
  <c r="D100"/>
  <c r="D84"/>
  <c r="E98" i="16"/>
  <c r="E84"/>
  <c r="G203" i="15"/>
  <c r="E135"/>
  <c r="I247"/>
  <c r="G221"/>
  <c r="H236"/>
  <c r="H212"/>
  <c r="H196"/>
  <c r="H180"/>
  <c r="H239"/>
  <c r="H223"/>
  <c r="H215"/>
  <c r="H207"/>
  <c r="H199"/>
  <c r="C191"/>
  <c r="C183"/>
  <c r="C175"/>
  <c r="C167"/>
  <c r="D157"/>
  <c r="D141"/>
  <c r="F125"/>
  <c r="I231"/>
  <c r="H228"/>
  <c r="I235"/>
  <c r="I219"/>
  <c r="G201"/>
  <c r="G193"/>
  <c r="G185"/>
  <c r="G177"/>
  <c r="G169"/>
  <c r="I161"/>
  <c r="G159"/>
  <c r="I153"/>
  <c r="G151"/>
  <c r="I145"/>
  <c r="G143"/>
  <c r="H231"/>
  <c r="J247"/>
  <c r="I244"/>
  <c r="I228"/>
  <c r="J213"/>
  <c r="J205"/>
  <c r="D199"/>
  <c r="C196"/>
  <c r="E189"/>
  <c r="D183"/>
  <c r="C180"/>
  <c r="E173"/>
  <c r="D167"/>
  <c r="F157"/>
  <c r="F141"/>
  <c r="G205"/>
  <c r="G249"/>
  <c r="G233"/>
  <c r="G217"/>
  <c r="I203"/>
  <c r="H240"/>
  <c r="H224"/>
  <c r="H208"/>
  <c r="H192"/>
  <c r="H176"/>
  <c r="H213"/>
  <c r="D237"/>
  <c r="E237"/>
  <c r="D223"/>
  <c r="C220"/>
  <c r="H250"/>
  <c r="F245"/>
  <c r="C243"/>
  <c r="J236"/>
  <c r="I233"/>
  <c r="J228"/>
  <c r="I225"/>
  <c r="E220"/>
  <c r="D217"/>
  <c r="H211"/>
  <c r="F205"/>
  <c r="C203"/>
  <c r="J196"/>
  <c r="I193"/>
  <c r="H187"/>
  <c r="J180"/>
  <c r="I177"/>
  <c r="H171"/>
  <c r="D161"/>
  <c r="D145"/>
  <c r="E223"/>
  <c r="E207"/>
  <c r="E191"/>
  <c r="E183"/>
  <c r="E175"/>
  <c r="E167"/>
  <c r="E163"/>
  <c r="C157"/>
  <c r="E155"/>
  <c r="C149"/>
  <c r="E147"/>
  <c r="C141"/>
  <c r="D137"/>
  <c r="E137"/>
  <c r="C133"/>
  <c r="D129"/>
  <c r="E129"/>
  <c r="C125"/>
  <c r="H245"/>
  <c r="C135"/>
  <c r="C127"/>
  <c r="E121"/>
  <c r="E117"/>
  <c r="E113"/>
  <c r="E109"/>
  <c r="E105"/>
  <c r="E101"/>
  <c r="E97"/>
  <c r="E93"/>
  <c r="E89"/>
  <c r="E85"/>
  <c r="E81"/>
  <c r="H152"/>
  <c r="I139"/>
  <c r="I131"/>
  <c r="I123"/>
  <c r="I119"/>
  <c r="I115"/>
  <c r="I111"/>
  <c r="I107"/>
  <c r="I103"/>
  <c r="I99"/>
  <c r="I95"/>
  <c r="I91"/>
  <c r="I87"/>
  <c r="I83"/>
  <c r="H121"/>
  <c r="H105"/>
  <c r="H89"/>
  <c r="J453" i="16"/>
  <c r="D444"/>
  <c r="E435"/>
  <c r="L435"/>
  <c r="F429"/>
  <c r="E464"/>
  <c r="C464"/>
  <c r="J457"/>
  <c r="N443"/>
  <c r="C443"/>
  <c r="N494"/>
  <c r="I499"/>
  <c r="C499"/>
  <c r="D484"/>
  <c r="N484"/>
  <c r="D472"/>
  <c r="I466"/>
  <c r="I494"/>
  <c r="N444"/>
  <c r="L496"/>
  <c r="H496"/>
  <c r="H479"/>
  <c r="I474"/>
  <c r="N471"/>
  <c r="C471"/>
  <c r="K471" s="1"/>
  <c r="I462"/>
  <c r="N433"/>
  <c r="E422"/>
  <c r="C287"/>
  <c r="G281"/>
  <c r="C265"/>
  <c r="F246"/>
  <c r="L239"/>
  <c r="I231"/>
  <c r="L215"/>
  <c r="H185"/>
  <c r="N475"/>
  <c r="E467"/>
  <c r="J454"/>
  <c r="L440"/>
  <c r="E439"/>
  <c r="F424"/>
  <c r="F417"/>
  <c r="E415"/>
  <c r="G391"/>
  <c r="E387"/>
  <c r="F384"/>
  <c r="C380"/>
  <c r="N372"/>
  <c r="F368"/>
  <c r="C364"/>
  <c r="N356"/>
  <c r="F352"/>
  <c r="C348"/>
  <c r="I340"/>
  <c r="F334"/>
  <c r="C332"/>
  <c r="K332" s="1"/>
  <c r="I324"/>
  <c r="F318"/>
  <c r="C316"/>
  <c r="K316" s="1"/>
  <c r="I308"/>
  <c r="F302"/>
  <c r="C300"/>
  <c r="K300" s="1"/>
  <c r="E298"/>
  <c r="I292"/>
  <c r="D291"/>
  <c r="E286"/>
  <c r="J279"/>
  <c r="N274"/>
  <c r="C271"/>
  <c r="F249"/>
  <c r="L268"/>
  <c r="M268" s="1"/>
  <c r="F253"/>
  <c r="N247"/>
  <c r="J236"/>
  <c r="I229"/>
  <c r="J214"/>
  <c r="N213"/>
  <c r="H211"/>
  <c r="D205"/>
  <c r="I205"/>
  <c r="C203"/>
  <c r="K203" s="1"/>
  <c r="E182"/>
  <c r="L182"/>
  <c r="G168"/>
  <c r="D151"/>
  <c r="N151"/>
  <c r="D391"/>
  <c r="D380"/>
  <c r="D372"/>
  <c r="D364"/>
  <c r="D356"/>
  <c r="D348"/>
  <c r="H336"/>
  <c r="H332"/>
  <c r="L320"/>
  <c r="L316"/>
  <c r="G301"/>
  <c r="J288"/>
  <c r="E280"/>
  <c r="F274"/>
  <c r="G257"/>
  <c r="J235"/>
  <c r="J283"/>
  <c r="E261"/>
  <c r="D252"/>
  <c r="C245"/>
  <c r="K245" s="1"/>
  <c r="F241"/>
  <c r="L240"/>
  <c r="E225"/>
  <c r="E198"/>
  <c r="E188"/>
  <c r="G176"/>
  <c r="F153"/>
  <c r="F148"/>
  <c r="J413"/>
  <c r="G493"/>
  <c r="L487"/>
  <c r="J480"/>
  <c r="K480" s="1"/>
  <c r="C476"/>
  <c r="N465"/>
  <c r="L459"/>
  <c r="C452"/>
  <c r="J442"/>
  <c r="J436"/>
  <c r="K436" s="1"/>
  <c r="H432"/>
  <c r="M432" s="1"/>
  <c r="I430"/>
  <c r="G423"/>
  <c r="H419"/>
  <c r="G415"/>
  <c r="D408"/>
  <c r="D404"/>
  <c r="D400"/>
  <c r="D396"/>
  <c r="D392"/>
  <c r="F389"/>
  <c r="K389" s="1"/>
  <c r="N384"/>
  <c r="H383"/>
  <c r="G377"/>
  <c r="L375"/>
  <c r="F372"/>
  <c r="C368"/>
  <c r="K368" s="1"/>
  <c r="C365"/>
  <c r="K365" s="1"/>
  <c r="C499" i="6"/>
  <c r="F498"/>
  <c r="F478"/>
  <c r="G458"/>
  <c r="G434"/>
  <c r="D414"/>
  <c r="F402"/>
  <c r="F380"/>
  <c r="E369"/>
  <c r="J348"/>
  <c r="E333"/>
  <c r="E311"/>
  <c r="D291"/>
  <c r="F253"/>
  <c r="J229"/>
  <c r="H213"/>
  <c r="M213" s="1"/>
  <c r="F208"/>
  <c r="E195"/>
  <c r="H185"/>
  <c r="E158"/>
  <c r="C313" i="13"/>
  <c r="D304"/>
  <c r="D464" i="6"/>
  <c r="G443"/>
  <c r="H424"/>
  <c r="F412"/>
  <c r="F394"/>
  <c r="F383"/>
  <c r="C351"/>
  <c r="J320"/>
  <c r="C288"/>
  <c r="F261"/>
  <c r="E238"/>
  <c r="F191"/>
  <c r="F166"/>
  <c r="J157"/>
  <c r="J132"/>
  <c r="E122"/>
  <c r="E106"/>
  <c r="E91"/>
  <c r="E303" i="13"/>
  <c r="C485" i="6"/>
  <c r="F468"/>
  <c r="F446"/>
  <c r="C429"/>
  <c r="F407"/>
  <c r="F396"/>
  <c r="H368"/>
  <c r="H352"/>
  <c r="M352" s="1"/>
  <c r="E335"/>
  <c r="E319"/>
  <c r="D307"/>
  <c r="N284"/>
  <c r="D277"/>
  <c r="H215"/>
  <c r="M215" s="1"/>
  <c r="F188"/>
  <c r="L171"/>
  <c r="E134"/>
  <c r="E116"/>
  <c r="E108"/>
  <c r="E100"/>
  <c r="E84"/>
  <c r="D320" i="13"/>
  <c r="E489" i="6"/>
  <c r="F462"/>
  <c r="L438"/>
  <c r="D417"/>
  <c r="C393"/>
  <c r="D373"/>
  <c r="N346"/>
  <c r="F328"/>
  <c r="E306"/>
  <c r="C296"/>
  <c r="K296" s="1"/>
  <c r="F260"/>
  <c r="F234"/>
  <c r="H219"/>
  <c r="J181"/>
  <c r="E150"/>
  <c r="E139"/>
  <c r="E127"/>
  <c r="D113"/>
  <c r="D97"/>
  <c r="D80"/>
  <c r="C321" i="13"/>
  <c r="D308"/>
  <c r="C293"/>
  <c r="E287"/>
  <c r="E279"/>
  <c r="E271"/>
  <c r="F209"/>
  <c r="D136"/>
  <c r="D116"/>
  <c r="D100"/>
  <c r="D85"/>
  <c r="D256"/>
  <c r="F219"/>
  <c r="F155"/>
  <c r="H139"/>
  <c r="C269"/>
  <c r="C261"/>
  <c r="C253"/>
  <c r="F185"/>
  <c r="D132"/>
  <c r="D276"/>
  <c r="F179"/>
  <c r="J137"/>
  <c r="D125"/>
  <c r="D117"/>
  <c r="D109"/>
  <c r="D101"/>
  <c r="D93"/>
  <c r="E501" i="16"/>
  <c r="E493"/>
  <c r="C467"/>
  <c r="K467" s="1"/>
  <c r="F446"/>
  <c r="J425"/>
  <c r="D410"/>
  <c r="D398"/>
  <c r="D383"/>
  <c r="D367"/>
  <c r="D351"/>
  <c r="D327"/>
  <c r="G310"/>
  <c r="D491"/>
  <c r="F473"/>
  <c r="F438"/>
  <c r="C415"/>
  <c r="K415" s="1"/>
  <c r="E388"/>
  <c r="E368"/>
  <c r="D350"/>
  <c r="F339"/>
  <c r="F331"/>
  <c r="E320"/>
  <c r="F307"/>
  <c r="E480"/>
  <c r="F430"/>
  <c r="D407"/>
  <c r="D394"/>
  <c r="C387"/>
  <c r="K387" s="1"/>
  <c r="D375"/>
  <c r="D359"/>
  <c r="E332"/>
  <c r="F305"/>
  <c r="E468"/>
  <c r="F449"/>
  <c r="E440"/>
  <c r="E424"/>
  <c r="D414"/>
  <c r="E391"/>
  <c r="E360"/>
  <c r="C334"/>
  <c r="E300"/>
  <c r="G293"/>
  <c r="J272"/>
  <c r="J249"/>
  <c r="F228"/>
  <c r="H208"/>
  <c r="M208" s="1"/>
  <c r="E172"/>
  <c r="I141"/>
  <c r="F132"/>
  <c r="D117"/>
  <c r="D109"/>
  <c r="F207" i="15"/>
  <c r="G289" i="16"/>
  <c r="F250"/>
  <c r="F225"/>
  <c r="D217"/>
  <c r="J166"/>
  <c r="E147"/>
  <c r="E127"/>
  <c r="E115"/>
  <c r="D90"/>
  <c r="C275"/>
  <c r="K275" s="1"/>
  <c r="F247"/>
  <c r="I203"/>
  <c r="D189"/>
  <c r="E162"/>
  <c r="E142"/>
  <c r="E114"/>
  <c r="F280"/>
  <c r="F223"/>
  <c r="D204"/>
  <c r="E194"/>
  <c r="J175"/>
  <c r="G152"/>
  <c r="D133"/>
  <c r="E103"/>
  <c r="H163" i="15"/>
  <c r="H147"/>
  <c r="D105" i="16"/>
  <c r="D97"/>
  <c r="D80"/>
  <c r="F215" i="15"/>
  <c r="H157"/>
  <c r="J133"/>
  <c r="D121"/>
  <c r="D113"/>
  <c r="D105"/>
  <c r="D97"/>
  <c r="D89"/>
  <c r="D81"/>
  <c r="F191"/>
  <c r="D148"/>
  <c r="D120"/>
  <c r="D104"/>
  <c r="D88"/>
  <c r="E102" i="16"/>
  <c r="D89"/>
  <c r="F237" i="15"/>
  <c r="J137"/>
  <c r="E247"/>
  <c r="C221"/>
  <c r="D236"/>
  <c r="D212"/>
  <c r="D196"/>
  <c r="D180"/>
  <c r="H205"/>
  <c r="D229"/>
  <c r="D221"/>
  <c r="D213"/>
  <c r="D205"/>
  <c r="H191"/>
  <c r="H183"/>
  <c r="H175"/>
  <c r="H167"/>
  <c r="D163"/>
  <c r="D147"/>
  <c r="F129"/>
  <c r="E231"/>
  <c r="D228"/>
  <c r="E235"/>
  <c r="E219"/>
  <c r="C201"/>
  <c r="C193"/>
  <c r="C185"/>
  <c r="C177"/>
  <c r="C169"/>
  <c r="E161"/>
  <c r="C159"/>
  <c r="E153"/>
  <c r="C151"/>
  <c r="E145"/>
  <c r="C143"/>
  <c r="D245"/>
  <c r="C250"/>
  <c r="E245"/>
  <c r="J229"/>
  <c r="D215"/>
  <c r="C212"/>
  <c r="J199"/>
  <c r="I196"/>
  <c r="J189"/>
  <c r="J183"/>
  <c r="I180"/>
  <c r="J173"/>
  <c r="J167"/>
  <c r="F163"/>
  <c r="F147"/>
  <c r="C205"/>
  <c r="C249"/>
  <c r="C233"/>
  <c r="C217"/>
  <c r="E203"/>
  <c r="D240"/>
  <c r="D224"/>
  <c r="D208"/>
  <c r="D192"/>
  <c r="D176"/>
  <c r="H221"/>
  <c r="I237"/>
  <c r="J237"/>
  <c r="J223"/>
  <c r="I220"/>
  <c r="G251"/>
  <c r="F247"/>
  <c r="H243"/>
  <c r="F239"/>
  <c r="C235"/>
  <c r="F229"/>
  <c r="C227"/>
  <c r="J220"/>
  <c r="I217"/>
  <c r="E212"/>
  <c r="D209"/>
  <c r="H203"/>
  <c r="F197"/>
  <c r="C195"/>
  <c r="E188"/>
  <c r="D185"/>
  <c r="C179"/>
  <c r="E172"/>
  <c r="D169"/>
  <c r="D151"/>
  <c r="G237"/>
  <c r="I215"/>
  <c r="I199"/>
  <c r="G189"/>
  <c r="G181"/>
  <c r="G173"/>
  <c r="G165"/>
  <c r="G163"/>
  <c r="I157"/>
  <c r="G155"/>
  <c r="I149"/>
  <c r="G147"/>
  <c r="I141"/>
  <c r="G137"/>
  <c r="H133"/>
  <c r="I133"/>
  <c r="G129"/>
  <c r="H125"/>
  <c r="I125"/>
  <c r="G135"/>
  <c r="G127"/>
  <c r="I121"/>
  <c r="I117"/>
  <c r="I113"/>
  <c r="I109"/>
  <c r="I105"/>
  <c r="I101"/>
  <c r="I97"/>
  <c r="I93"/>
  <c r="I89"/>
  <c r="I85"/>
  <c r="I81"/>
  <c r="H156"/>
  <c r="H140"/>
  <c r="H132"/>
  <c r="H124"/>
  <c r="H120"/>
  <c r="H116"/>
  <c r="H112"/>
  <c r="H108"/>
  <c r="H104"/>
  <c r="H100"/>
  <c r="H96"/>
  <c r="H92"/>
  <c r="H88"/>
  <c r="H84"/>
  <c r="H80"/>
  <c r="H109"/>
  <c r="H93"/>
  <c r="G453" i="16"/>
  <c r="L444"/>
  <c r="H444"/>
  <c r="H435"/>
  <c r="G429"/>
  <c r="J464"/>
  <c r="F457"/>
  <c r="I443"/>
  <c r="L443"/>
  <c r="E494"/>
  <c r="E499"/>
  <c r="L499"/>
  <c r="F484"/>
  <c r="H484"/>
  <c r="M484" s="1"/>
  <c r="L472"/>
  <c r="H472"/>
  <c r="N466"/>
  <c r="F496"/>
  <c r="C496"/>
  <c r="D479"/>
  <c r="G479"/>
  <c r="I471"/>
  <c r="L471"/>
  <c r="J462"/>
  <c r="C433"/>
  <c r="F422"/>
  <c r="N435"/>
  <c r="N287"/>
  <c r="D266"/>
  <c r="I251"/>
  <c r="H239"/>
  <c r="E231"/>
  <c r="H215"/>
  <c r="F185"/>
  <c r="F476"/>
  <c r="I467"/>
  <c r="E447"/>
  <c r="I439"/>
  <c r="L424"/>
  <c r="E423"/>
  <c r="I415"/>
  <c r="F413"/>
  <c r="I387"/>
  <c r="C385"/>
  <c r="H380"/>
  <c r="M380" s="1"/>
  <c r="G373"/>
  <c r="C369"/>
  <c r="H364"/>
  <c r="M364" s="1"/>
  <c r="G357"/>
  <c r="C353"/>
  <c r="H348"/>
  <c r="M348" s="1"/>
  <c r="F343"/>
  <c r="C336"/>
  <c r="K336" s="1"/>
  <c r="G332"/>
  <c r="F327"/>
  <c r="C320"/>
  <c r="K320" s="1"/>
  <c r="G316"/>
  <c r="F311"/>
  <c r="C304"/>
  <c r="K304" s="1"/>
  <c r="G300"/>
  <c r="N298"/>
  <c r="N292"/>
  <c r="I291"/>
  <c r="C288"/>
  <c r="D280"/>
  <c r="C277"/>
  <c r="H271"/>
  <c r="M271" s="1"/>
  <c r="F256"/>
  <c r="C235"/>
  <c r="D220"/>
  <c r="F166"/>
  <c r="F268"/>
  <c r="L255"/>
  <c r="I247"/>
  <c r="D236"/>
  <c r="C229"/>
  <c r="K229" s="1"/>
  <c r="D214"/>
  <c r="F213"/>
  <c r="D211"/>
  <c r="G211"/>
  <c r="C205"/>
  <c r="L203"/>
  <c r="G191"/>
  <c r="H182"/>
  <c r="J168"/>
  <c r="F151"/>
  <c r="H151"/>
  <c r="M151" s="1"/>
  <c r="H391"/>
  <c r="J380"/>
  <c r="J372"/>
  <c r="J364"/>
  <c r="J356"/>
  <c r="J348"/>
  <c r="L336"/>
  <c r="L332"/>
  <c r="G317"/>
  <c r="L313"/>
  <c r="D304"/>
  <c r="D300"/>
  <c r="E291"/>
  <c r="J280"/>
  <c r="J277"/>
  <c r="H258"/>
  <c r="M258" s="1"/>
  <c r="E283"/>
  <c r="L276"/>
  <c r="L254"/>
  <c r="M254" s="1"/>
  <c r="H248"/>
  <c r="M248" s="1"/>
  <c r="F242"/>
  <c r="D240"/>
  <c r="D225"/>
  <c r="L222"/>
  <c r="N198"/>
  <c r="F176"/>
  <c r="I153"/>
  <c r="G148"/>
  <c r="F414"/>
  <c r="G500"/>
  <c r="H491"/>
  <c r="I485"/>
  <c r="H476"/>
  <c r="G467"/>
  <c r="D460"/>
  <c r="H452"/>
  <c r="M452" s="1"/>
  <c r="G447"/>
  <c r="G439"/>
  <c r="N432"/>
  <c r="H431"/>
  <c r="C424"/>
  <c r="L419"/>
  <c r="C416"/>
  <c r="J408"/>
  <c r="K408" s="1"/>
  <c r="J404"/>
  <c r="K404" s="1"/>
  <c r="J400"/>
  <c r="K400" s="1"/>
  <c r="J396"/>
  <c r="K396" s="1"/>
  <c r="J392"/>
  <c r="K392" s="1"/>
  <c r="N389"/>
  <c r="G385"/>
  <c r="L383"/>
  <c r="F380"/>
  <c r="C376"/>
  <c r="C373"/>
  <c r="K373" s="1"/>
  <c r="H368"/>
  <c r="M368" s="1"/>
  <c r="J366"/>
  <c r="N360"/>
  <c r="H359"/>
  <c r="G353"/>
  <c r="L351"/>
  <c r="F348"/>
  <c r="E501" i="6"/>
  <c r="C481"/>
  <c r="G467"/>
  <c r="F439"/>
  <c r="F416"/>
  <c r="F408"/>
  <c r="H388"/>
  <c r="H370"/>
  <c r="D355"/>
  <c r="N338"/>
  <c r="F313"/>
  <c r="N300"/>
  <c r="G264"/>
  <c r="G235"/>
  <c r="H217"/>
  <c r="C209"/>
  <c r="K209" s="1"/>
  <c r="D196"/>
  <c r="F190"/>
  <c r="H169"/>
  <c r="E315" i="13"/>
  <c r="E307"/>
  <c r="G470" i="6"/>
  <c r="G450"/>
  <c r="F435"/>
  <c r="F419"/>
  <c r="F395"/>
  <c r="F387"/>
  <c r="C353"/>
  <c r="K353" s="1"/>
  <c r="D325"/>
  <c r="E290"/>
  <c r="F275"/>
  <c r="H241"/>
  <c r="F218"/>
  <c r="G168"/>
  <c r="E159"/>
  <c r="E138"/>
  <c r="N124"/>
  <c r="E110"/>
  <c r="E95"/>
  <c r="C305" i="13"/>
  <c r="F491" i="6"/>
  <c r="C474"/>
  <c r="C447"/>
  <c r="D437"/>
  <c r="C409"/>
  <c r="K409" s="1"/>
  <c r="F399"/>
  <c r="F371"/>
  <c r="E359"/>
  <c r="F337"/>
  <c r="C324"/>
  <c r="E309"/>
  <c r="F289"/>
  <c r="J278"/>
  <c r="F226"/>
  <c r="I192"/>
  <c r="F174"/>
  <c r="J142"/>
  <c r="E119"/>
  <c r="E111"/>
  <c r="E103"/>
  <c r="E88"/>
  <c r="D324" i="13"/>
  <c r="D296"/>
  <c r="C463" i="6"/>
  <c r="G451"/>
  <c r="F418"/>
  <c r="D398"/>
  <c r="J374"/>
  <c r="H354"/>
  <c r="F331"/>
  <c r="D321"/>
  <c r="E298"/>
  <c r="H270"/>
  <c r="F237"/>
  <c r="H221"/>
  <c r="N199"/>
  <c r="C152"/>
  <c r="L143"/>
  <c r="D129"/>
  <c r="D117"/>
  <c r="D101"/>
  <c r="D85"/>
  <c r="E323" i="13"/>
  <c r="D312"/>
  <c r="E295"/>
  <c r="C289"/>
  <c r="C281"/>
  <c r="C273"/>
  <c r="D225"/>
  <c r="F161"/>
  <c r="D120"/>
  <c r="D104"/>
  <c r="D88"/>
  <c r="D260"/>
  <c r="D233"/>
  <c r="F171"/>
  <c r="D144"/>
  <c r="E83"/>
  <c r="E263"/>
  <c r="E255"/>
  <c r="F201"/>
  <c r="H141"/>
  <c r="D280"/>
  <c r="F195"/>
  <c r="D140"/>
  <c r="E127"/>
  <c r="E119"/>
  <c r="E111"/>
  <c r="E103"/>
  <c r="E95"/>
  <c r="E87"/>
  <c r="D500" i="16"/>
  <c r="G469"/>
  <c r="E454"/>
  <c r="D431"/>
  <c r="J417"/>
  <c r="D403"/>
  <c r="D386"/>
  <c r="D370"/>
  <c r="D354"/>
  <c r="C340"/>
  <c r="K340" s="1"/>
  <c r="D311"/>
  <c r="H301"/>
  <c r="M301" s="1"/>
  <c r="F478"/>
  <c r="C439"/>
  <c r="K439" s="1"/>
  <c r="D418"/>
  <c r="E396"/>
  <c r="E381"/>
  <c r="E352"/>
  <c r="F345"/>
  <c r="H333"/>
  <c r="M333" s="1"/>
  <c r="F321"/>
  <c r="F313"/>
  <c r="F482"/>
  <c r="E448"/>
  <c r="J409"/>
  <c r="D399"/>
  <c r="E389"/>
  <c r="D378"/>
  <c r="D362"/>
  <c r="F346"/>
  <c r="F314"/>
  <c r="N479"/>
  <c r="E456"/>
  <c r="I442"/>
  <c r="E428"/>
  <c r="E416"/>
  <c r="E392"/>
  <c r="E373"/>
  <c r="F338"/>
  <c r="F306"/>
  <c r="G297"/>
  <c r="I274"/>
  <c r="F255"/>
  <c r="F234"/>
  <c r="D209"/>
  <c r="D173"/>
  <c r="F161"/>
  <c r="I137"/>
  <c r="N120"/>
  <c r="E112"/>
  <c r="D85"/>
  <c r="E290"/>
  <c r="N257"/>
  <c r="L232"/>
  <c r="H218"/>
  <c r="M218" s="1"/>
  <c r="N182"/>
  <c r="E150"/>
  <c r="E135"/>
  <c r="E119"/>
  <c r="E95"/>
  <c r="G285"/>
  <c r="J258"/>
  <c r="I211"/>
  <c r="G192"/>
  <c r="C164"/>
  <c r="K164" s="1"/>
  <c r="E143"/>
  <c r="E118"/>
  <c r="I286"/>
  <c r="G229"/>
  <c r="C207"/>
  <c r="K207" s="1"/>
  <c r="D197"/>
  <c r="D179"/>
  <c r="F156"/>
  <c r="E134"/>
  <c r="E107"/>
  <c r="F167" i="15"/>
  <c r="D152"/>
  <c r="D128"/>
  <c r="E100" i="16"/>
  <c r="E88"/>
  <c r="E229" i="15"/>
  <c r="F165"/>
  <c r="E139"/>
  <c r="E123"/>
  <c r="E115"/>
  <c r="E107"/>
  <c r="E99"/>
  <c r="E91"/>
  <c r="E83"/>
  <c r="E205"/>
  <c r="D156"/>
  <c r="D124"/>
  <c r="D108"/>
  <c r="D92"/>
  <c r="E106" i="16"/>
  <c r="E92"/>
  <c r="D81"/>
  <c r="F173" i="15"/>
  <c r="E127"/>
  <c r="I239"/>
  <c r="G213"/>
  <c r="H220"/>
  <c r="H204"/>
  <c r="H188"/>
  <c r="H172"/>
  <c r="I229"/>
  <c r="I221"/>
  <c r="I213"/>
  <c r="I205"/>
  <c r="I197"/>
  <c r="D189"/>
  <c r="D181"/>
  <c r="D173"/>
  <c r="D165"/>
  <c r="D149"/>
  <c r="F133"/>
  <c r="G245"/>
  <c r="G197"/>
  <c r="G241"/>
  <c r="G225"/>
  <c r="G209"/>
  <c r="I195"/>
  <c r="I187"/>
  <c r="I179"/>
  <c r="I171"/>
  <c r="G161"/>
  <c r="I159"/>
  <c r="G153"/>
  <c r="I151"/>
  <c r="G145"/>
  <c r="I143"/>
  <c r="I245"/>
  <c r="G250"/>
  <c r="J245"/>
  <c r="D231"/>
  <c r="J215"/>
  <c r="I212"/>
  <c r="C204"/>
  <c r="E197"/>
  <c r="D191"/>
  <c r="C188"/>
  <c r="E181"/>
  <c r="D175"/>
  <c r="C172"/>
  <c r="E165"/>
  <c r="F149"/>
  <c r="G229"/>
  <c r="H244"/>
  <c r="I243"/>
  <c r="I227"/>
  <c r="I211"/>
  <c r="H248"/>
  <c r="H232"/>
  <c r="H216"/>
  <c r="H200"/>
  <c r="H184"/>
  <c r="H168"/>
  <c r="C247"/>
  <c r="D239"/>
  <c r="C236"/>
  <c r="E221"/>
  <c r="D207"/>
  <c r="D249"/>
  <c r="E244"/>
  <c r="D241"/>
  <c r="H235"/>
  <c r="F231"/>
  <c r="H227"/>
  <c r="F221"/>
  <c r="C219"/>
  <c r="J212"/>
  <c r="I209"/>
  <c r="E204"/>
  <c r="D201"/>
  <c r="H195"/>
  <c r="J188"/>
  <c r="I185"/>
  <c r="H179"/>
  <c r="J172"/>
  <c r="I169"/>
  <c r="D153"/>
  <c r="C237"/>
  <c r="E215"/>
  <c r="E199"/>
  <c r="C189"/>
  <c r="C181"/>
  <c r="C173"/>
  <c r="C165"/>
  <c r="C163"/>
  <c r="E157"/>
  <c r="C155"/>
  <c r="E149"/>
  <c r="C147"/>
  <c r="E141"/>
  <c r="C137"/>
  <c r="D133"/>
  <c r="E133"/>
  <c r="C129"/>
  <c r="D125"/>
  <c r="E125"/>
  <c r="C139"/>
  <c r="C131"/>
  <c r="C123"/>
  <c r="C119"/>
  <c r="C115"/>
  <c r="C111"/>
  <c r="C107"/>
  <c r="C103"/>
  <c r="C99"/>
  <c r="C95"/>
  <c r="C91"/>
  <c r="C87"/>
  <c r="C83"/>
  <c r="H160"/>
  <c r="H144"/>
  <c r="I135"/>
  <c r="I127"/>
  <c r="C121"/>
  <c r="C117"/>
  <c r="C113"/>
  <c r="C109"/>
  <c r="C105"/>
  <c r="C101"/>
  <c r="C97"/>
  <c r="C93"/>
  <c r="C89"/>
  <c r="C85"/>
  <c r="C81"/>
  <c r="H113"/>
  <c r="H97"/>
  <c r="H81"/>
  <c r="F444" i="16"/>
  <c r="C444"/>
  <c r="D435"/>
  <c r="G435"/>
  <c r="N429"/>
  <c r="D464"/>
  <c r="N464"/>
  <c r="E443"/>
  <c r="H443"/>
  <c r="H494"/>
  <c r="J494"/>
  <c r="H499"/>
  <c r="E484"/>
  <c r="C484"/>
  <c r="F472"/>
  <c r="C472"/>
  <c r="E466"/>
  <c r="G464"/>
  <c r="J435"/>
  <c r="J496"/>
  <c r="I479"/>
  <c r="C479"/>
  <c r="K479" s="1"/>
  <c r="E471"/>
  <c r="H471"/>
  <c r="F462"/>
  <c r="F433"/>
  <c r="I422"/>
  <c r="J499"/>
  <c r="J443"/>
  <c r="I287"/>
  <c r="F266"/>
  <c r="E251"/>
  <c r="D239"/>
  <c r="G237"/>
  <c r="D215"/>
  <c r="G215"/>
  <c r="L476"/>
  <c r="E475"/>
  <c r="G461"/>
  <c r="I447"/>
  <c r="N439"/>
  <c r="F432"/>
  <c r="I423"/>
  <c r="N415"/>
  <c r="E414"/>
  <c r="F390"/>
  <c r="N385"/>
  <c r="N380"/>
  <c r="F376"/>
  <c r="C372"/>
  <c r="N364"/>
  <c r="F360"/>
  <c r="C356"/>
  <c r="N348"/>
  <c r="L343"/>
  <c r="M343" s="1"/>
  <c r="G336"/>
  <c r="C333"/>
  <c r="L327"/>
  <c r="M327" s="1"/>
  <c r="G320"/>
  <c r="C317"/>
  <c r="L311"/>
  <c r="M311" s="1"/>
  <c r="G304"/>
  <c r="C301"/>
  <c r="F299"/>
  <c r="J293"/>
  <c r="N291"/>
  <c r="H288"/>
  <c r="M288" s="1"/>
  <c r="I280"/>
  <c r="F278"/>
  <c r="N271"/>
  <c r="C257"/>
  <c r="H235"/>
  <c r="M235" s="1"/>
  <c r="N220"/>
  <c r="F272"/>
  <c r="H255"/>
  <c r="M255" s="1"/>
  <c r="E247"/>
  <c r="L238"/>
  <c r="M238" s="1"/>
  <c r="H232"/>
  <c r="I223"/>
  <c r="D213"/>
  <c r="J213"/>
  <c r="C211"/>
  <c r="K211" s="1"/>
  <c r="J205"/>
  <c r="H203"/>
  <c r="M203" s="1"/>
  <c r="J191"/>
  <c r="D182"/>
  <c r="G182"/>
  <c r="E151"/>
  <c r="C151"/>
  <c r="L391"/>
  <c r="F385"/>
  <c r="F377"/>
  <c r="F369"/>
  <c r="F361"/>
  <c r="F353"/>
  <c r="G333"/>
  <c r="L329"/>
  <c r="D320"/>
  <c r="D316"/>
  <c r="H304"/>
  <c r="H300"/>
  <c r="J291"/>
  <c r="F286"/>
  <c r="I278"/>
  <c r="D271"/>
  <c r="G249"/>
  <c r="F220"/>
  <c r="C283"/>
  <c r="K283" s="1"/>
  <c r="H276"/>
  <c r="F254"/>
  <c r="F248"/>
  <c r="D242"/>
  <c r="C240"/>
  <c r="K240" s="1"/>
  <c r="E233"/>
  <c r="H222"/>
  <c r="F198"/>
  <c r="F188"/>
  <c r="H169"/>
  <c r="N153"/>
  <c r="C148"/>
  <c r="N501"/>
  <c r="L491"/>
  <c r="H486"/>
  <c r="M486" s="1"/>
  <c r="J478"/>
  <c r="J473"/>
  <c r="J460"/>
  <c r="K460" s="1"/>
  <c r="N452"/>
  <c r="H451"/>
  <c r="C440"/>
  <c r="N434"/>
  <c r="L431"/>
  <c r="H424"/>
  <c r="D420"/>
  <c r="H416"/>
  <c r="M416" s="1"/>
  <c r="F410"/>
  <c r="H407"/>
  <c r="H403"/>
  <c r="H399"/>
  <c r="H395"/>
  <c r="N390"/>
  <c r="F386"/>
  <c r="C384"/>
  <c r="K384" s="1"/>
  <c r="C381"/>
  <c r="K381" s="1"/>
  <c r="H376"/>
  <c r="M376" s="1"/>
  <c r="J374"/>
  <c r="N368"/>
  <c r="H367"/>
  <c r="G495" i="6"/>
  <c r="E493"/>
  <c r="F487"/>
  <c r="D473"/>
  <c r="D448"/>
  <c r="H420"/>
  <c r="F410"/>
  <c r="F390"/>
  <c r="F376"/>
  <c r="E361"/>
  <c r="D340"/>
  <c r="N318"/>
  <c r="G303"/>
  <c r="F272"/>
  <c r="G239"/>
  <c r="J225"/>
  <c r="H211"/>
  <c r="H205"/>
  <c r="M205" s="1"/>
  <c r="G193"/>
  <c r="F172"/>
  <c r="F149"/>
  <c r="C309" i="13"/>
  <c r="D472" i="6"/>
  <c r="H452"/>
  <c r="M452" s="1"/>
  <c r="E441"/>
  <c r="D421"/>
  <c r="H404"/>
  <c r="D389"/>
  <c r="J372"/>
  <c r="J342"/>
  <c r="D293"/>
  <c r="L276"/>
  <c r="L243"/>
  <c r="G220"/>
  <c r="H177"/>
  <c r="C160"/>
  <c r="K160" s="1"/>
  <c r="G144"/>
  <c r="N128"/>
  <c r="E114"/>
  <c r="E99"/>
  <c r="E83"/>
  <c r="E291" i="13"/>
  <c r="F480" i="6"/>
  <c r="J459"/>
  <c r="L440"/>
  <c r="E425"/>
  <c r="F403"/>
  <c r="F378"/>
  <c r="J360"/>
  <c r="G343"/>
  <c r="N330"/>
  <c r="E314"/>
  <c r="F292"/>
  <c r="E282"/>
  <c r="G232"/>
  <c r="J201"/>
  <c r="G183"/>
  <c r="I145"/>
  <c r="E120"/>
  <c r="E112"/>
  <c r="E104"/>
  <c r="E92"/>
  <c r="D328" i="13"/>
  <c r="D300"/>
  <c r="F471" i="6"/>
  <c r="C453"/>
  <c r="K453" s="1"/>
  <c r="F428"/>
  <c r="E413"/>
  <c r="D385"/>
  <c r="E357"/>
  <c r="F334"/>
  <c r="N322"/>
  <c r="D299"/>
  <c r="J279"/>
  <c r="F244"/>
  <c r="N227"/>
  <c r="N207"/>
  <c r="I154"/>
  <c r="E147"/>
  <c r="E131"/>
  <c r="D121"/>
  <c r="D105"/>
  <c r="D89"/>
  <c r="C325" i="13"/>
  <c r="C317"/>
  <c r="C297"/>
  <c r="D288"/>
  <c r="E283"/>
  <c r="E275"/>
  <c r="C235"/>
  <c r="F177"/>
  <c r="D124"/>
  <c r="D108"/>
  <c r="D92"/>
  <c r="D264"/>
  <c r="F243"/>
  <c r="F187"/>
  <c r="H147"/>
  <c r="E131"/>
  <c r="C265"/>
  <c r="C257"/>
  <c r="F217"/>
  <c r="H149"/>
  <c r="D284"/>
  <c r="F211"/>
  <c r="D148"/>
  <c r="J129"/>
  <c r="D121"/>
  <c r="D113"/>
  <c r="D105"/>
  <c r="D97"/>
  <c r="D89"/>
  <c r="D80"/>
  <c r="C475" i="16"/>
  <c r="K475" s="1"/>
  <c r="E460"/>
  <c r="E436"/>
  <c r="E420"/>
  <c r="E405"/>
  <c r="D395"/>
  <c r="E372"/>
  <c r="E356"/>
  <c r="G342"/>
  <c r="C324"/>
  <c r="K324" s="1"/>
  <c r="E304"/>
  <c r="E486"/>
  <c r="D451"/>
  <c r="C423"/>
  <c r="K423" s="1"/>
  <c r="E404"/>
  <c r="D382"/>
  <c r="E365"/>
  <c r="F347"/>
  <c r="E336"/>
  <c r="F323"/>
  <c r="F315"/>
  <c r="D492"/>
  <c r="E452"/>
  <c r="N413"/>
  <c r="E401"/>
  <c r="D390"/>
  <c r="E380"/>
  <c r="E364"/>
  <c r="E348"/>
  <c r="E316"/>
  <c r="G485"/>
  <c r="D459"/>
  <c r="F445"/>
  <c r="K445" s="1"/>
  <c r="E434"/>
  <c r="D419"/>
  <c r="E400"/>
  <c r="D374"/>
  <c r="E357"/>
  <c r="C318"/>
  <c r="C302"/>
  <c r="J278"/>
  <c r="J256"/>
  <c r="G236"/>
  <c r="H210"/>
  <c r="E181"/>
  <c r="E163"/>
  <c r="C138"/>
  <c r="K138" s="1"/>
  <c r="D129"/>
  <c r="D113"/>
  <c r="E91"/>
  <c r="C295"/>
  <c r="F271"/>
  <c r="F235"/>
  <c r="D221"/>
  <c r="E202"/>
  <c r="I157"/>
  <c r="E139"/>
  <c r="D121"/>
  <c r="E108"/>
  <c r="F288"/>
  <c r="F264"/>
  <c r="H212"/>
  <c r="C195"/>
  <c r="K195" s="1"/>
  <c r="C180"/>
  <c r="K180" s="1"/>
  <c r="E155"/>
  <c r="E123"/>
  <c r="F183" i="15"/>
  <c r="F273" i="16"/>
  <c r="I213"/>
  <c r="J198"/>
  <c r="I188"/>
  <c r="C158"/>
  <c r="K158" s="1"/>
  <c r="G136"/>
  <c r="E122"/>
  <c r="F199" i="15"/>
  <c r="H155"/>
  <c r="D136"/>
  <c r="D101" i="16"/>
  <c r="D93"/>
  <c r="C244" i="15"/>
  <c r="F181"/>
  <c r="H141"/>
  <c r="J125"/>
  <c r="D117"/>
  <c r="D109"/>
  <c r="D101"/>
  <c r="D93"/>
  <c r="D85"/>
  <c r="F223"/>
  <c r="D164"/>
  <c r="D132"/>
  <c r="D112"/>
  <c r="D96"/>
  <c r="D80"/>
  <c r="E94" i="16"/>
  <c r="E83"/>
  <c r="F189" i="15"/>
  <c r="J129"/>
  <c r="E239"/>
  <c r="C213"/>
  <c r="D220"/>
  <c r="D204"/>
  <c r="D188"/>
  <c r="D172"/>
  <c r="C239"/>
  <c r="C223"/>
  <c r="C215"/>
  <c r="C207"/>
  <c r="C199"/>
  <c r="I189"/>
  <c r="I181"/>
  <c r="I173"/>
  <c r="I165"/>
  <c r="D155"/>
  <c r="F137"/>
  <c r="C245"/>
  <c r="C197"/>
  <c r="C241"/>
  <c r="C225"/>
  <c r="C209"/>
  <c r="E195"/>
  <c r="E187"/>
  <c r="E179"/>
  <c r="E171"/>
  <c r="C161"/>
  <c r="E159"/>
  <c r="C153"/>
  <c r="E151"/>
  <c r="C145"/>
  <c r="E143"/>
  <c r="H237"/>
  <c r="C231"/>
  <c r="D247"/>
  <c r="J231"/>
  <c r="C228"/>
  <c r="E213"/>
  <c r="I204"/>
  <c r="J197"/>
  <c r="J191"/>
  <c r="I188"/>
  <c r="J181"/>
  <c r="J175"/>
  <c r="I172"/>
  <c r="J165"/>
  <c r="F155"/>
  <c r="C229"/>
  <c r="D244"/>
  <c r="E243"/>
  <c r="E227"/>
  <c r="E211"/>
  <c r="D248"/>
  <c r="D232"/>
  <c r="D216"/>
  <c r="D200"/>
  <c r="D184"/>
  <c r="D168"/>
  <c r="H247"/>
  <c r="J239"/>
  <c r="I236"/>
  <c r="J221"/>
  <c r="J207"/>
  <c r="I249"/>
  <c r="J244"/>
  <c r="I241"/>
  <c r="E236"/>
  <c r="D233"/>
  <c r="E228"/>
  <c r="D225"/>
  <c r="H219"/>
  <c r="F213"/>
  <c r="C211"/>
  <c r="J204"/>
  <c r="I201"/>
  <c r="E196"/>
  <c r="D193"/>
  <c r="C187"/>
  <c r="E180"/>
  <c r="D177"/>
  <c r="C171"/>
  <c r="D159"/>
  <c r="D143"/>
  <c r="I223"/>
  <c r="I207"/>
  <c r="I191"/>
  <c r="I183"/>
  <c r="I175"/>
  <c r="I167"/>
  <c r="I163"/>
  <c r="G157"/>
  <c r="I155"/>
  <c r="G149"/>
  <c r="I147"/>
  <c r="G141"/>
  <c r="H137"/>
  <c r="I137"/>
  <c r="G133"/>
  <c r="H129"/>
  <c r="I129"/>
  <c r="G125"/>
  <c r="G139"/>
  <c r="G131"/>
  <c r="G123"/>
  <c r="G119"/>
  <c r="G115"/>
  <c r="G111"/>
  <c r="G107"/>
  <c r="G103"/>
  <c r="G99"/>
  <c r="G95"/>
  <c r="G91"/>
  <c r="G87"/>
  <c r="G83"/>
  <c r="H164"/>
  <c r="H148"/>
  <c r="H136"/>
  <c r="H128"/>
  <c r="G121"/>
  <c r="G117"/>
  <c r="G113"/>
  <c r="G109"/>
  <c r="G105"/>
  <c r="G101"/>
  <c r="G97"/>
  <c r="G93"/>
  <c r="G89"/>
  <c r="G85"/>
  <c r="G81"/>
  <c r="H117"/>
  <c r="H101"/>
  <c r="H85"/>
  <c r="E444" i="16"/>
  <c r="J444"/>
  <c r="I435"/>
  <c r="C435"/>
  <c r="C429"/>
  <c r="F464"/>
  <c r="H464"/>
  <c r="G457"/>
  <c r="D443"/>
  <c r="G443"/>
  <c r="D494"/>
  <c r="D499"/>
  <c r="G499"/>
  <c r="J484"/>
  <c r="E472"/>
  <c r="J472"/>
  <c r="F466"/>
  <c r="F499"/>
  <c r="F443"/>
  <c r="D496"/>
  <c r="E479"/>
  <c r="L479"/>
  <c r="J474"/>
  <c r="D471"/>
  <c r="G471"/>
  <c r="J433"/>
  <c r="D422"/>
  <c r="N422"/>
  <c r="L464"/>
  <c r="D287"/>
  <c r="C281"/>
  <c r="F265"/>
  <c r="H246"/>
  <c r="F237"/>
  <c r="N231"/>
  <c r="C215"/>
  <c r="K215" s="1"/>
  <c r="I475"/>
  <c r="J465"/>
  <c r="K465" s="1"/>
  <c r="F452"/>
  <c r="F440"/>
  <c r="I434"/>
  <c r="N423"/>
  <c r="F416"/>
  <c r="N414"/>
  <c r="C391"/>
  <c r="K391" s="1"/>
  <c r="N386"/>
  <c r="G381"/>
  <c r="C377"/>
  <c r="H372"/>
  <c r="M372" s="1"/>
  <c r="G365"/>
  <c r="C361"/>
  <c r="H356"/>
  <c r="M356" s="1"/>
  <c r="G349"/>
  <c r="G345"/>
  <c r="E340"/>
  <c r="N333"/>
  <c r="G329"/>
  <c r="E324"/>
  <c r="N317"/>
  <c r="G313"/>
  <c r="E308"/>
  <c r="N301"/>
  <c r="L299"/>
  <c r="M299" s="1"/>
  <c r="E292"/>
  <c r="I290"/>
  <c r="D279"/>
  <c r="E274"/>
  <c r="E258"/>
  <c r="N235"/>
  <c r="D224"/>
  <c r="F201"/>
  <c r="C272"/>
  <c r="D255"/>
  <c r="G253"/>
  <c r="F238"/>
  <c r="F232"/>
  <c r="E223"/>
  <c r="H214"/>
  <c r="E213"/>
  <c r="L211"/>
  <c r="E205"/>
  <c r="D203"/>
  <c r="G203"/>
  <c r="I182"/>
  <c r="C182"/>
  <c r="E168"/>
  <c r="J151"/>
  <c r="J390"/>
  <c r="N377"/>
  <c r="N369"/>
  <c r="N361"/>
  <c r="N353"/>
  <c r="L345"/>
  <c r="D336"/>
  <c r="D332"/>
  <c r="H320"/>
  <c r="H316"/>
  <c r="L304"/>
  <c r="L300"/>
  <c r="F298"/>
  <c r="D288"/>
  <c r="E279"/>
  <c r="J271"/>
  <c r="G256"/>
  <c r="D235"/>
  <c r="D276"/>
  <c r="J261"/>
  <c r="J252"/>
  <c r="I245"/>
  <c r="I241"/>
  <c r="C233"/>
  <c r="K233" s="1"/>
  <c r="J225"/>
  <c r="H198"/>
  <c r="M198" s="1"/>
  <c r="G188"/>
  <c r="F169"/>
  <c r="E153"/>
  <c r="N148"/>
  <c r="L492"/>
  <c r="M492" s="1"/>
  <c r="H487"/>
  <c r="D480"/>
  <c r="G475"/>
  <c r="N461"/>
  <c r="H459"/>
  <c r="L451"/>
  <c r="H440"/>
  <c r="M440" s="1"/>
  <c r="D436"/>
  <c r="C432"/>
  <c r="F426"/>
  <c r="J420"/>
  <c r="K420" s="1"/>
  <c r="N416"/>
  <c r="I414"/>
  <c r="L407"/>
  <c r="L403"/>
  <c r="L399"/>
  <c r="L395"/>
  <c r="I391"/>
  <c r="G387"/>
  <c r="H384"/>
  <c r="M384" s="1"/>
  <c r="J382"/>
  <c r="N376"/>
  <c r="H375"/>
  <c r="M375" s="1"/>
  <c r="G369"/>
  <c r="L367"/>
  <c r="F364"/>
  <c r="C360"/>
  <c r="C357"/>
  <c r="K357" s="1"/>
  <c r="H352"/>
  <c r="M352" s="1"/>
  <c r="J350"/>
  <c r="L359"/>
  <c r="C352"/>
  <c r="I343"/>
  <c r="I336"/>
  <c r="H331"/>
  <c r="D321"/>
  <c r="I316"/>
  <c r="L305"/>
  <c r="M305" s="1"/>
  <c r="N300"/>
  <c r="D299"/>
  <c r="G292"/>
  <c r="F289"/>
  <c r="K289" s="1"/>
  <c r="L280"/>
  <c r="C268"/>
  <c r="N255"/>
  <c r="J251"/>
  <c r="K251" s="1"/>
  <c r="D238"/>
  <c r="J231"/>
  <c r="K231" s="1"/>
  <c r="N223"/>
  <c r="F214"/>
  <c r="F182"/>
  <c r="N288"/>
  <c r="F279"/>
  <c r="G277"/>
  <c r="E271"/>
  <c r="F257"/>
  <c r="L256"/>
  <c r="I235"/>
  <c r="J224"/>
  <c r="C201"/>
  <c r="E184"/>
  <c r="H166"/>
  <c r="J182"/>
  <c r="J163"/>
  <c r="D162"/>
  <c r="L150"/>
  <c r="G142"/>
  <c r="D135"/>
  <c r="J131"/>
  <c r="D130"/>
  <c r="C123"/>
  <c r="C119"/>
  <c r="H115"/>
  <c r="M115" s="1"/>
  <c r="N111"/>
  <c r="C110"/>
  <c r="K110" s="1"/>
  <c r="G106"/>
  <c r="C103"/>
  <c r="H99"/>
  <c r="M99" s="1"/>
  <c r="N95"/>
  <c r="C94"/>
  <c r="K94" s="1"/>
  <c r="N85"/>
  <c r="J212"/>
  <c r="L204"/>
  <c r="I189"/>
  <c r="I180"/>
  <c r="G167"/>
  <c r="F163"/>
  <c r="G158"/>
  <c r="C143"/>
  <c r="K143" s="1"/>
  <c r="J136"/>
  <c r="N133"/>
  <c r="I130"/>
  <c r="F124"/>
  <c r="H122"/>
  <c r="L118"/>
  <c r="D115"/>
  <c r="J111"/>
  <c r="D110"/>
  <c r="H106"/>
  <c r="L102"/>
  <c r="D99"/>
  <c r="J95"/>
  <c r="D94"/>
  <c r="I89"/>
  <c r="C84"/>
  <c r="N81"/>
  <c r="I142"/>
  <c r="L123"/>
  <c r="L119"/>
  <c r="F115"/>
  <c r="N110"/>
  <c r="I106"/>
  <c r="F99"/>
  <c r="N94"/>
  <c r="H90"/>
  <c r="F84"/>
  <c r="D501"/>
  <c r="G494"/>
  <c r="I481"/>
  <c r="D470"/>
  <c r="G470"/>
  <c r="H465"/>
  <c r="L454"/>
  <c r="I449"/>
  <c r="D438"/>
  <c r="G438"/>
  <c r="H433"/>
  <c r="D417"/>
  <c r="G417"/>
  <c r="F490"/>
  <c r="N473"/>
  <c r="N441"/>
  <c r="D485"/>
  <c r="H474"/>
  <c r="E469"/>
  <c r="L469"/>
  <c r="C458"/>
  <c r="D453"/>
  <c r="H442"/>
  <c r="E437"/>
  <c r="L437"/>
  <c r="H421"/>
  <c r="L488"/>
  <c r="L497"/>
  <c r="G486"/>
  <c r="H473"/>
  <c r="L462"/>
  <c r="I457"/>
  <c r="D446"/>
  <c r="G446"/>
  <c r="H441"/>
  <c r="L430"/>
  <c r="I425"/>
  <c r="C425"/>
  <c r="D409"/>
  <c r="G409"/>
  <c r="N488"/>
  <c r="E474"/>
  <c r="C453"/>
  <c r="D493"/>
  <c r="H478"/>
  <c r="C498"/>
  <c r="K498" s="1"/>
  <c r="D489"/>
  <c r="H482"/>
  <c r="E477"/>
  <c r="L477"/>
  <c r="C466"/>
  <c r="K466" s="1"/>
  <c r="D461"/>
  <c r="H450"/>
  <c r="E445"/>
  <c r="L445"/>
  <c r="C434"/>
  <c r="K434" s="1"/>
  <c r="D429"/>
  <c r="I413"/>
  <c r="C413"/>
  <c r="K413" s="1"/>
  <c r="D490"/>
  <c r="H500"/>
  <c r="M500" s="1"/>
  <c r="L494"/>
  <c r="M494" s="1"/>
  <c r="C493"/>
  <c r="J488"/>
  <c r="D486"/>
  <c r="E478"/>
  <c r="I470"/>
  <c r="C457"/>
  <c r="K457" s="1"/>
  <c r="G449"/>
  <c r="F442"/>
  <c r="F437"/>
  <c r="L342"/>
  <c r="I333"/>
  <c r="C319"/>
  <c r="D310"/>
  <c r="G303"/>
  <c r="H269"/>
  <c r="N269"/>
  <c r="I390"/>
  <c r="I382"/>
  <c r="I374"/>
  <c r="I366"/>
  <c r="I358"/>
  <c r="I350"/>
  <c r="L315"/>
  <c r="E345"/>
  <c r="L338"/>
  <c r="I329"/>
  <c r="C315"/>
  <c r="D306"/>
  <c r="C397"/>
  <c r="K397" s="1"/>
  <c r="I341"/>
  <c r="C327"/>
  <c r="K327" s="1"/>
  <c r="D318"/>
  <c r="G311"/>
  <c r="H302"/>
  <c r="D298"/>
  <c r="G294"/>
  <c r="C290"/>
  <c r="K290" s="1"/>
  <c r="L290"/>
  <c r="H286"/>
  <c r="D282"/>
  <c r="G278"/>
  <c r="C262"/>
  <c r="N262"/>
  <c r="J262"/>
  <c r="C401"/>
  <c r="K401" s="1"/>
  <c r="I472"/>
  <c r="I456"/>
  <c r="I440"/>
  <c r="G426"/>
  <c r="C422"/>
  <c r="I416"/>
  <c r="G410"/>
  <c r="C406"/>
  <c r="K406" s="1"/>
  <c r="I404"/>
  <c r="H401"/>
  <c r="C398"/>
  <c r="K398" s="1"/>
  <c r="I396"/>
  <c r="H393"/>
  <c r="C390"/>
  <c r="I388"/>
  <c r="H385"/>
  <c r="C382"/>
  <c r="I380"/>
  <c r="H377"/>
  <c r="C374"/>
  <c r="I372"/>
  <c r="H369"/>
  <c r="C366"/>
  <c r="K366" s="1"/>
  <c r="I364"/>
  <c r="H361"/>
  <c r="C358"/>
  <c r="I356"/>
  <c r="H353"/>
  <c r="C350"/>
  <c r="I348"/>
  <c r="N345"/>
  <c r="E342"/>
  <c r="C338"/>
  <c r="D333"/>
  <c r="N329"/>
  <c r="E326"/>
  <c r="C322"/>
  <c r="D317"/>
  <c r="N313"/>
  <c r="E310"/>
  <c r="C306"/>
  <c r="D301"/>
  <c r="C339"/>
  <c r="K339" s="1"/>
  <c r="D330"/>
  <c r="G323"/>
  <c r="H314"/>
  <c r="E305"/>
  <c r="L297"/>
  <c r="H293"/>
  <c r="D289"/>
  <c r="I289"/>
  <c r="E285"/>
  <c r="L281"/>
  <c r="H277"/>
  <c r="E260"/>
  <c r="N260"/>
  <c r="L426"/>
  <c r="L418"/>
  <c r="L410"/>
  <c r="I405"/>
  <c r="L398"/>
  <c r="H394"/>
  <c r="I389"/>
  <c r="L382"/>
  <c r="H378"/>
  <c r="I373"/>
  <c r="L366"/>
  <c r="H362"/>
  <c r="I357"/>
  <c r="L350"/>
  <c r="E347"/>
  <c r="J338"/>
  <c r="F333"/>
  <c r="D329"/>
  <c r="L319"/>
  <c r="M319" s="1"/>
  <c r="E315"/>
  <c r="J306"/>
  <c r="F301"/>
  <c r="G270"/>
  <c r="H261"/>
  <c r="E252"/>
  <c r="L245"/>
  <c r="I236"/>
  <c r="C220"/>
  <c r="E218"/>
  <c r="C204"/>
  <c r="K204" s="1"/>
  <c r="C196"/>
  <c r="K196" s="1"/>
  <c r="D196"/>
  <c r="H192"/>
  <c r="N192"/>
  <c r="G299"/>
  <c r="G283"/>
  <c r="H274"/>
  <c r="L266"/>
  <c r="M266" s="1"/>
  <c r="I258"/>
  <c r="E253"/>
  <c r="J246"/>
  <c r="N242"/>
  <c r="J237"/>
  <c r="I233"/>
  <c r="D228"/>
  <c r="L214"/>
  <c r="F210"/>
  <c r="L273"/>
  <c r="I264"/>
  <c r="C250"/>
  <c r="D241"/>
  <c r="G234"/>
  <c r="G224"/>
  <c r="I222"/>
  <c r="G208"/>
  <c r="I206"/>
  <c r="L230"/>
  <c r="C246"/>
  <c r="D237"/>
  <c r="G230"/>
  <c r="I226"/>
  <c r="G212"/>
  <c r="I210"/>
  <c r="G200"/>
  <c r="H200"/>
  <c r="I272"/>
  <c r="C258"/>
  <c r="D249"/>
  <c r="G242"/>
  <c r="H233"/>
  <c r="E216"/>
  <c r="C214"/>
  <c r="J266"/>
  <c r="J257"/>
  <c r="C253"/>
  <c r="D248"/>
  <c r="N244"/>
  <c r="E241"/>
  <c r="J234"/>
  <c r="N230"/>
  <c r="H228"/>
  <c r="M228" s="1"/>
  <c r="N224"/>
  <c r="L210"/>
  <c r="N206"/>
  <c r="F200"/>
  <c r="D184"/>
  <c r="G177"/>
  <c r="H168"/>
  <c r="D160"/>
  <c r="H149"/>
  <c r="E144"/>
  <c r="L144"/>
  <c r="H128"/>
  <c r="J185"/>
  <c r="J176"/>
  <c r="J167"/>
  <c r="N152"/>
  <c r="N136"/>
  <c r="C189"/>
  <c r="K189" s="1"/>
  <c r="D180"/>
  <c r="G173"/>
  <c r="H164"/>
  <c r="L153"/>
  <c r="I148"/>
  <c r="D137"/>
  <c r="G137"/>
  <c r="H132"/>
  <c r="L225"/>
  <c r="L217"/>
  <c r="L209"/>
  <c r="G202"/>
  <c r="G198"/>
  <c r="G194"/>
  <c r="D193"/>
  <c r="J188"/>
  <c r="K188" s="1"/>
  <c r="C184"/>
  <c r="I177"/>
  <c r="C175"/>
  <c r="I168"/>
  <c r="C160"/>
  <c r="N145"/>
  <c r="E183"/>
  <c r="L176"/>
  <c r="I167"/>
  <c r="C157"/>
  <c r="D152"/>
  <c r="H141"/>
  <c r="E136"/>
  <c r="L136"/>
  <c r="H120"/>
  <c r="L188"/>
  <c r="I179"/>
  <c r="C165"/>
  <c r="L161"/>
  <c r="I156"/>
  <c r="D145"/>
  <c r="G145"/>
  <c r="H140"/>
  <c r="D124"/>
  <c r="G124"/>
  <c r="N193"/>
  <c r="N185"/>
  <c r="N183"/>
  <c r="F177"/>
  <c r="F175"/>
  <c r="F168"/>
  <c r="G160"/>
  <c r="I149"/>
  <c r="C136"/>
  <c r="G116"/>
  <c r="G108"/>
  <c r="G100"/>
  <c r="I163"/>
  <c r="I147"/>
  <c r="G133"/>
  <c r="C129"/>
  <c r="K129" s="1"/>
  <c r="I123"/>
  <c r="G117"/>
  <c r="D116"/>
  <c r="L112"/>
  <c r="G109"/>
  <c r="D108"/>
  <c r="L104"/>
  <c r="G101"/>
  <c r="D100"/>
  <c r="L96"/>
  <c r="G93"/>
  <c r="D92"/>
  <c r="L88"/>
  <c r="G85"/>
  <c r="D84"/>
  <c r="L80"/>
  <c r="L129"/>
  <c r="L121"/>
  <c r="I116"/>
  <c r="L109"/>
  <c r="H105"/>
  <c r="I100"/>
  <c r="L93"/>
  <c r="H89"/>
  <c r="I84"/>
  <c r="G241" i="13"/>
  <c r="H248"/>
  <c r="H232"/>
  <c r="H216"/>
  <c r="H200"/>
  <c r="H184"/>
  <c r="H168"/>
  <c r="G311"/>
  <c r="G303"/>
  <c r="G295"/>
  <c r="G287"/>
  <c r="G279"/>
  <c r="G271"/>
  <c r="C263"/>
  <c r="C255"/>
  <c r="H243"/>
  <c r="H235"/>
  <c r="I225"/>
  <c r="D217"/>
  <c r="D209"/>
  <c r="D201"/>
  <c r="D193"/>
  <c r="D185"/>
  <c r="D177"/>
  <c r="D169"/>
  <c r="D161"/>
  <c r="D147"/>
  <c r="F133"/>
  <c r="E235"/>
  <c r="C225"/>
  <c r="E239"/>
  <c r="C229"/>
  <c r="C221"/>
  <c r="C213"/>
  <c r="C205"/>
  <c r="C197"/>
  <c r="C189"/>
  <c r="C181"/>
  <c r="C173"/>
  <c r="C165"/>
  <c r="C157"/>
  <c r="E153"/>
  <c r="C151"/>
  <c r="E145"/>
  <c r="C143"/>
  <c r="H241"/>
  <c r="G323"/>
  <c r="H303"/>
  <c r="J297"/>
  <c r="G280"/>
  <c r="G276"/>
  <c r="G272"/>
  <c r="G268"/>
  <c r="J249"/>
  <c r="J235"/>
  <c r="C232"/>
  <c r="E225"/>
  <c r="D219"/>
  <c r="C216"/>
  <c r="E209"/>
  <c r="D203"/>
  <c r="C200"/>
  <c r="E193"/>
  <c r="H360" i="16"/>
  <c r="M360" s="1"/>
  <c r="N352"/>
  <c r="H347"/>
  <c r="D337"/>
  <c r="I332"/>
  <c r="L321"/>
  <c r="M321" s="1"/>
  <c r="N316"/>
  <c r="G308"/>
  <c r="I302"/>
  <c r="I299"/>
  <c r="C293"/>
  <c r="K293" s="1"/>
  <c r="N290"/>
  <c r="J281"/>
  <c r="J268"/>
  <c r="C247"/>
  <c r="K247" s="1"/>
  <c r="J238"/>
  <c r="C232"/>
  <c r="E229"/>
  <c r="J220"/>
  <c r="D191"/>
  <c r="I288"/>
  <c r="C279"/>
  <c r="K279" s="1"/>
  <c r="N278"/>
  <c r="G274"/>
  <c r="F258"/>
  <c r="D256"/>
  <c r="E235"/>
  <c r="H224"/>
  <c r="M224" s="1"/>
  <c r="J201"/>
  <c r="G184"/>
  <c r="D166"/>
  <c r="G166"/>
  <c r="F172"/>
  <c r="H162"/>
  <c r="G156"/>
  <c r="J149"/>
  <c r="J135"/>
  <c r="D134"/>
  <c r="H130"/>
  <c r="H123"/>
  <c r="H119"/>
  <c r="N115"/>
  <c r="C114"/>
  <c r="K114" s="1"/>
  <c r="G110"/>
  <c r="C107"/>
  <c r="H103"/>
  <c r="M103" s="1"/>
  <c r="N99"/>
  <c r="C98"/>
  <c r="K98" s="1"/>
  <c r="G94"/>
  <c r="C88"/>
  <c r="F216"/>
  <c r="D206"/>
  <c r="G195"/>
  <c r="D181"/>
  <c r="G172"/>
  <c r="I164"/>
  <c r="J161"/>
  <c r="H143"/>
  <c r="M143" s="1"/>
  <c r="D142"/>
  <c r="G138"/>
  <c r="I134"/>
  <c r="N130"/>
  <c r="F125"/>
  <c r="L122"/>
  <c r="D119"/>
  <c r="J115"/>
  <c r="D114"/>
  <c r="H110"/>
  <c r="L106"/>
  <c r="D103"/>
  <c r="J99"/>
  <c r="D98"/>
  <c r="H94"/>
  <c r="C90"/>
  <c r="K90" s="1"/>
  <c r="F85"/>
  <c r="I82"/>
  <c r="E80"/>
  <c r="I125"/>
  <c r="I122"/>
  <c r="I118"/>
  <c r="F111"/>
  <c r="N106"/>
  <c r="I102"/>
  <c r="F95"/>
  <c r="L90"/>
  <c r="N84"/>
  <c r="G490"/>
  <c r="C494"/>
  <c r="E481"/>
  <c r="L481"/>
  <c r="C470"/>
  <c r="K470" s="1"/>
  <c r="D465"/>
  <c r="H454"/>
  <c r="E449"/>
  <c r="L449"/>
  <c r="C438"/>
  <c r="K438" s="1"/>
  <c r="D433"/>
  <c r="I417"/>
  <c r="C417"/>
  <c r="K417" s="1"/>
  <c r="L490"/>
  <c r="M490" s="1"/>
  <c r="N478"/>
  <c r="N446"/>
  <c r="E485"/>
  <c r="D474"/>
  <c r="G474"/>
  <c r="H469"/>
  <c r="L458"/>
  <c r="I453"/>
  <c r="D442"/>
  <c r="G442"/>
  <c r="H437"/>
  <c r="D421"/>
  <c r="G421"/>
  <c r="H497"/>
  <c r="C486"/>
  <c r="D473"/>
  <c r="H462"/>
  <c r="E457"/>
  <c r="L457"/>
  <c r="C446"/>
  <c r="K446" s="1"/>
  <c r="D441"/>
  <c r="H430"/>
  <c r="E425"/>
  <c r="L425"/>
  <c r="I409"/>
  <c r="C409"/>
  <c r="C497"/>
  <c r="C485"/>
  <c r="E458"/>
  <c r="C437"/>
  <c r="I488"/>
  <c r="D478"/>
  <c r="G478"/>
  <c r="I496"/>
  <c r="D482"/>
  <c r="G482"/>
  <c r="H477"/>
  <c r="L466"/>
  <c r="I461"/>
  <c r="D450"/>
  <c r="G450"/>
  <c r="H445"/>
  <c r="L434"/>
  <c r="I429"/>
  <c r="E413"/>
  <c r="L413"/>
  <c r="I490"/>
  <c r="N500"/>
  <c r="E497"/>
  <c r="I493"/>
  <c r="E490"/>
  <c r="I486"/>
  <c r="C473"/>
  <c r="K473" s="1"/>
  <c r="G465"/>
  <c r="F458"/>
  <c r="F453"/>
  <c r="N442"/>
  <c r="N437"/>
  <c r="E430"/>
  <c r="N417"/>
  <c r="H342"/>
  <c r="E333"/>
  <c r="L326"/>
  <c r="I317"/>
  <c r="C303"/>
  <c r="D269"/>
  <c r="I269"/>
  <c r="J269"/>
  <c r="E386"/>
  <c r="E378"/>
  <c r="E370"/>
  <c r="E362"/>
  <c r="E354"/>
  <c r="L331"/>
  <c r="G347"/>
  <c r="H338"/>
  <c r="E329"/>
  <c r="L322"/>
  <c r="I313"/>
  <c r="G397"/>
  <c r="E341"/>
  <c r="L334"/>
  <c r="I325"/>
  <c r="C311"/>
  <c r="K311" s="1"/>
  <c r="D302"/>
  <c r="G298"/>
  <c r="C294"/>
  <c r="K294" s="1"/>
  <c r="L294"/>
  <c r="H290"/>
  <c r="D286"/>
  <c r="G282"/>
  <c r="C278"/>
  <c r="K278" s="1"/>
  <c r="L278"/>
  <c r="I262"/>
  <c r="E262"/>
  <c r="G401"/>
  <c r="I476"/>
  <c r="I460"/>
  <c r="I444"/>
  <c r="I428"/>
  <c r="G422"/>
  <c r="C418"/>
  <c r="K418" s="1"/>
  <c r="I412"/>
  <c r="G406"/>
  <c r="D405"/>
  <c r="L401"/>
  <c r="G398"/>
  <c r="D397"/>
  <c r="L393"/>
  <c r="G390"/>
  <c r="D389"/>
  <c r="L385"/>
  <c r="G382"/>
  <c r="D381"/>
  <c r="L377"/>
  <c r="G374"/>
  <c r="D373"/>
  <c r="L369"/>
  <c r="G366"/>
  <c r="D365"/>
  <c r="L361"/>
  <c r="G358"/>
  <c r="D357"/>
  <c r="L353"/>
  <c r="G350"/>
  <c r="D349"/>
  <c r="D347"/>
  <c r="J342"/>
  <c r="I338"/>
  <c r="J333"/>
  <c r="D331"/>
  <c r="J326"/>
  <c r="I322"/>
  <c r="J317"/>
  <c r="D315"/>
  <c r="J310"/>
  <c r="I306"/>
  <c r="J301"/>
  <c r="L346"/>
  <c r="I337"/>
  <c r="C323"/>
  <c r="K323" s="1"/>
  <c r="D314"/>
  <c r="G307"/>
  <c r="H297"/>
  <c r="D293"/>
  <c r="I293"/>
  <c r="E289"/>
  <c r="L285"/>
  <c r="H281"/>
  <c r="D277"/>
  <c r="I277"/>
  <c r="H260"/>
  <c r="M260" s="1"/>
  <c r="J260"/>
  <c r="H422"/>
  <c r="H414"/>
  <c r="H406"/>
  <c r="I401"/>
  <c r="L394"/>
  <c r="H390"/>
  <c r="I385"/>
  <c r="L378"/>
  <c r="H374"/>
  <c r="I369"/>
  <c r="L362"/>
  <c r="H358"/>
  <c r="I353"/>
  <c r="J347"/>
  <c r="F342"/>
  <c r="K342" s="1"/>
  <c r="F335"/>
  <c r="J329"/>
  <c r="E322"/>
  <c r="J315"/>
  <c r="F310"/>
  <c r="F303"/>
  <c r="C270"/>
  <c r="K270" s="1"/>
  <c r="D261"/>
  <c r="G254"/>
  <c r="H245"/>
  <c r="E236"/>
  <c r="L229"/>
  <c r="I220"/>
  <c r="G218"/>
  <c r="I204"/>
  <c r="I196"/>
  <c r="D192"/>
  <c r="I192"/>
  <c r="J192"/>
  <c r="G287"/>
  <c r="L274"/>
  <c r="H272"/>
  <c r="M272" s="1"/>
  <c r="N258"/>
  <c r="J253"/>
  <c r="I249"/>
  <c r="D244"/>
  <c r="H240"/>
  <c r="M240" s="1"/>
  <c r="N233"/>
  <c r="J228"/>
  <c r="L216"/>
  <c r="N210"/>
  <c r="H273"/>
  <c r="E264"/>
  <c r="L257"/>
  <c r="I248"/>
  <c r="C234"/>
  <c r="K234" s="1"/>
  <c r="C224"/>
  <c r="E222"/>
  <c r="C208"/>
  <c r="E206"/>
  <c r="L246"/>
  <c r="L253"/>
  <c r="I244"/>
  <c r="C230"/>
  <c r="E226"/>
  <c r="C212"/>
  <c r="E210"/>
  <c r="C200"/>
  <c r="K200" s="1"/>
  <c r="D200"/>
  <c r="E272"/>
  <c r="L265"/>
  <c r="I256"/>
  <c r="C242"/>
  <c r="D233"/>
  <c r="G216"/>
  <c r="I214"/>
  <c r="E273"/>
  <c r="D264"/>
  <c r="I253"/>
  <c r="J248"/>
  <c r="K248" s="1"/>
  <c r="D246"/>
  <c r="J241"/>
  <c r="K241" s="1"/>
  <c r="C237"/>
  <c r="D232"/>
  <c r="N228"/>
  <c r="D226"/>
  <c r="F222"/>
  <c r="D212"/>
  <c r="F208"/>
  <c r="I191"/>
  <c r="C177"/>
  <c r="D168"/>
  <c r="I160"/>
  <c r="D149"/>
  <c r="G149"/>
  <c r="H144"/>
  <c r="D128"/>
  <c r="G128"/>
  <c r="D183"/>
  <c r="E169"/>
  <c r="F157"/>
  <c r="F141"/>
  <c r="J120"/>
  <c r="I187"/>
  <c r="C173"/>
  <c r="K173" s="1"/>
  <c r="D164"/>
  <c r="H153"/>
  <c r="E148"/>
  <c r="L148"/>
  <c r="C137"/>
  <c r="D132"/>
  <c r="G132"/>
  <c r="H221"/>
  <c r="H213"/>
  <c r="H205"/>
  <c r="H201"/>
  <c r="H197"/>
  <c r="H193"/>
  <c r="C191"/>
  <c r="I184"/>
  <c r="N177"/>
  <c r="H175"/>
  <c r="M175" s="1"/>
  <c r="N168"/>
  <c r="N161"/>
  <c r="E149"/>
  <c r="G185"/>
  <c r="H176"/>
  <c r="E167"/>
  <c r="L157"/>
  <c r="I152"/>
  <c r="D141"/>
  <c r="G141"/>
  <c r="H136"/>
  <c r="D120"/>
  <c r="G120"/>
  <c r="H188"/>
  <c r="E179"/>
  <c r="L172"/>
  <c r="H161"/>
  <c r="E156"/>
  <c r="L156"/>
  <c r="C145"/>
  <c r="K145" s="1"/>
  <c r="D140"/>
  <c r="I124"/>
  <c r="C124"/>
  <c r="I194"/>
  <c r="F191"/>
  <c r="F184"/>
  <c r="K184" s="1"/>
  <c r="L177"/>
  <c r="M177" s="1"/>
  <c r="C176"/>
  <c r="D169"/>
  <c r="C167"/>
  <c r="C152"/>
  <c r="E141"/>
  <c r="F120"/>
  <c r="C112"/>
  <c r="K112" s="1"/>
  <c r="C104"/>
  <c r="K104" s="1"/>
  <c r="C96"/>
  <c r="K96" s="1"/>
  <c r="I151"/>
  <c r="I135"/>
  <c r="G129"/>
  <c r="C125"/>
  <c r="I119"/>
  <c r="H116"/>
  <c r="C113"/>
  <c r="K113" s="1"/>
  <c r="I111"/>
  <c r="H108"/>
  <c r="C105"/>
  <c r="K105" s="1"/>
  <c r="I103"/>
  <c r="H100"/>
  <c r="C97"/>
  <c r="K97" s="1"/>
  <c r="I95"/>
  <c r="H92"/>
  <c r="C89"/>
  <c r="K89" s="1"/>
  <c r="I87"/>
  <c r="H84"/>
  <c r="C81"/>
  <c r="H133"/>
  <c r="H125"/>
  <c r="H117"/>
  <c r="I112"/>
  <c r="L105"/>
  <c r="H101"/>
  <c r="I96"/>
  <c r="L89"/>
  <c r="H85"/>
  <c r="C241" i="13"/>
  <c r="D248"/>
  <c r="D232"/>
  <c r="D216"/>
  <c r="D200"/>
  <c r="D184"/>
  <c r="D168"/>
  <c r="H249"/>
  <c r="C307"/>
  <c r="C299"/>
  <c r="C291"/>
  <c r="C283"/>
  <c r="C275"/>
  <c r="G263"/>
  <c r="G255"/>
  <c r="I249"/>
  <c r="D241"/>
  <c r="C227"/>
  <c r="I217"/>
  <c r="I209"/>
  <c r="I201"/>
  <c r="I193"/>
  <c r="I185"/>
  <c r="I177"/>
  <c r="I169"/>
  <c r="I161"/>
  <c r="D149"/>
  <c r="F137"/>
  <c r="G249"/>
  <c r="G233"/>
  <c r="G245"/>
  <c r="I231"/>
  <c r="I223"/>
  <c r="I215"/>
  <c r="I207"/>
  <c r="I199"/>
  <c r="I191"/>
  <c r="I183"/>
  <c r="I175"/>
  <c r="I167"/>
  <c r="I159"/>
  <c r="G153"/>
  <c r="I151"/>
  <c r="G145"/>
  <c r="I143"/>
  <c r="F299"/>
  <c r="C327"/>
  <c r="C304"/>
  <c r="D299"/>
  <c r="D295"/>
  <c r="D279"/>
  <c r="D275"/>
  <c r="D271"/>
  <c r="D267"/>
  <c r="C248"/>
  <c r="I232"/>
  <c r="J225"/>
  <c r="J219"/>
  <c r="I216"/>
  <c r="J209"/>
  <c r="J203"/>
  <c r="I200"/>
  <c r="J193"/>
  <c r="G361" i="16"/>
  <c r="F356"/>
  <c r="C349"/>
  <c r="K349" s="1"/>
  <c r="L337"/>
  <c r="M337" s="1"/>
  <c r="N332"/>
  <c r="G324"/>
  <c r="I318"/>
  <c r="I311"/>
  <c r="I304"/>
  <c r="N299"/>
  <c r="E295"/>
  <c r="F291"/>
  <c r="J286"/>
  <c r="D272"/>
  <c r="G265"/>
  <c r="C255"/>
  <c r="K255" s="1"/>
  <c r="H247"/>
  <c r="M247" s="1"/>
  <c r="E239"/>
  <c r="C236"/>
  <c r="K236" s="1"/>
  <c r="N229"/>
  <c r="C223"/>
  <c r="K223" s="1"/>
  <c r="E211"/>
  <c r="E288"/>
  <c r="G280"/>
  <c r="E278"/>
  <c r="C274"/>
  <c r="D258"/>
  <c r="C256"/>
  <c r="E249"/>
  <c r="H230"/>
  <c r="E201"/>
  <c r="J184"/>
  <c r="I166"/>
  <c r="C166"/>
  <c r="K166" s="1"/>
  <c r="J148"/>
  <c r="K148" s="1"/>
  <c r="G175"/>
  <c r="L162"/>
  <c r="J160"/>
  <c r="D150"/>
  <c r="F137"/>
  <c r="H134"/>
  <c r="L130"/>
  <c r="E125"/>
  <c r="C122"/>
  <c r="K122" s="1"/>
  <c r="C118"/>
  <c r="K118" s="1"/>
  <c r="G114"/>
  <c r="C111"/>
  <c r="H107"/>
  <c r="M107" s="1"/>
  <c r="N103"/>
  <c r="C102"/>
  <c r="K102" s="1"/>
  <c r="G98"/>
  <c r="C95"/>
  <c r="C92"/>
  <c r="G207"/>
  <c r="D202"/>
  <c r="L181"/>
  <c r="M181" s="1"/>
  <c r="I173"/>
  <c r="D165"/>
  <c r="I162"/>
  <c r="I150"/>
  <c r="H142"/>
  <c r="C139"/>
  <c r="K139" s="1"/>
  <c r="N134"/>
  <c r="F131"/>
  <c r="E129"/>
  <c r="D123"/>
  <c r="J119"/>
  <c r="D118"/>
  <c r="H114"/>
  <c r="L110"/>
  <c r="D107"/>
  <c r="J103"/>
  <c r="D102"/>
  <c r="H98"/>
  <c r="L94"/>
  <c r="G90"/>
  <c r="F88"/>
  <c r="N82"/>
  <c r="J80"/>
  <c r="K80" s="1"/>
  <c r="N122"/>
  <c r="N118"/>
  <c r="I114"/>
  <c r="F107"/>
  <c r="K107" s="1"/>
  <c r="N102"/>
  <c r="I98"/>
  <c r="G92"/>
  <c r="I85"/>
  <c r="C490"/>
  <c r="L501"/>
  <c r="I492"/>
  <c r="H481"/>
  <c r="L470"/>
  <c r="I465"/>
  <c r="D454"/>
  <c r="G454"/>
  <c r="H449"/>
  <c r="L438"/>
  <c r="I433"/>
  <c r="E417"/>
  <c r="L417"/>
  <c r="J493"/>
  <c r="J486"/>
  <c r="N457"/>
  <c r="L485"/>
  <c r="C474"/>
  <c r="D469"/>
  <c r="H458"/>
  <c r="E453"/>
  <c r="L453"/>
  <c r="C442"/>
  <c r="D437"/>
  <c r="I421"/>
  <c r="C421"/>
  <c r="D497"/>
  <c r="I500"/>
  <c r="I473"/>
  <c r="D462"/>
  <c r="G462"/>
  <c r="H457"/>
  <c r="L446"/>
  <c r="I441"/>
  <c r="D430"/>
  <c r="G430"/>
  <c r="H425"/>
  <c r="E409"/>
  <c r="L409"/>
  <c r="I497"/>
  <c r="J485"/>
  <c r="E442"/>
  <c r="E488"/>
  <c r="L493"/>
  <c r="C478"/>
  <c r="E496"/>
  <c r="L489"/>
  <c r="C482"/>
  <c r="K482" s="1"/>
  <c r="D477"/>
  <c r="H466"/>
  <c r="E461"/>
  <c r="L461"/>
  <c r="C450"/>
  <c r="K450" s="1"/>
  <c r="D445"/>
  <c r="H434"/>
  <c r="E429"/>
  <c r="L429"/>
  <c r="H413"/>
  <c r="N490"/>
  <c r="F501"/>
  <c r="K501" s="1"/>
  <c r="J497"/>
  <c r="N493"/>
  <c r="J490"/>
  <c r="N486"/>
  <c r="G481"/>
  <c r="F474"/>
  <c r="F469"/>
  <c r="N458"/>
  <c r="N453"/>
  <c r="E446"/>
  <c r="I438"/>
  <c r="J421"/>
  <c r="D342"/>
  <c r="G335"/>
  <c r="H326"/>
  <c r="E317"/>
  <c r="L310"/>
  <c r="I301"/>
  <c r="C269"/>
  <c r="E269"/>
  <c r="I386"/>
  <c r="I378"/>
  <c r="I370"/>
  <c r="I362"/>
  <c r="I354"/>
  <c r="L347"/>
  <c r="C347"/>
  <c r="D338"/>
  <c r="G331"/>
  <c r="H322"/>
  <c r="E313"/>
  <c r="L306"/>
  <c r="C393"/>
  <c r="K393" s="1"/>
  <c r="G343"/>
  <c r="H334"/>
  <c r="E325"/>
  <c r="L318"/>
  <c r="I309"/>
  <c r="C298"/>
  <c r="K298" s="1"/>
  <c r="L298"/>
  <c r="M298" s="1"/>
  <c r="H294"/>
  <c r="D290"/>
  <c r="G286"/>
  <c r="C282"/>
  <c r="K282" s="1"/>
  <c r="L282"/>
  <c r="H278"/>
  <c r="D262"/>
  <c r="L262"/>
  <c r="M262" s="1"/>
  <c r="C405"/>
  <c r="K405" s="1"/>
  <c r="I480"/>
  <c r="I464"/>
  <c r="I448"/>
  <c r="I432"/>
  <c r="I424"/>
  <c r="G418"/>
  <c r="C414"/>
  <c r="K414" s="1"/>
  <c r="I408"/>
  <c r="H405"/>
  <c r="C402"/>
  <c r="K402" s="1"/>
  <c r="I400"/>
  <c r="H397"/>
  <c r="C394"/>
  <c r="K394" s="1"/>
  <c r="I392"/>
  <c r="H389"/>
  <c r="C386"/>
  <c r="K386" s="1"/>
  <c r="I384"/>
  <c r="H381"/>
  <c r="C378"/>
  <c r="K378" s="1"/>
  <c r="I376"/>
  <c r="H373"/>
  <c r="C370"/>
  <c r="K370" s="1"/>
  <c r="I368"/>
  <c r="H365"/>
  <c r="C362"/>
  <c r="K362" s="1"/>
  <c r="I360"/>
  <c r="H357"/>
  <c r="C354"/>
  <c r="K354" s="1"/>
  <c r="I352"/>
  <c r="H349"/>
  <c r="I347"/>
  <c r="C345"/>
  <c r="N338"/>
  <c r="E335"/>
  <c r="I331"/>
  <c r="C329"/>
  <c r="N322"/>
  <c r="E319"/>
  <c r="I315"/>
  <c r="C313"/>
  <c r="N306"/>
  <c r="E303"/>
  <c r="H346"/>
  <c r="E337"/>
  <c r="L330"/>
  <c r="I321"/>
  <c r="C307"/>
  <c r="K307" s="1"/>
  <c r="D297"/>
  <c r="I297"/>
  <c r="E293"/>
  <c r="L289"/>
  <c r="H285"/>
  <c r="D281"/>
  <c r="I281"/>
  <c r="E277"/>
  <c r="C260"/>
  <c r="D260"/>
  <c r="L422"/>
  <c r="L414"/>
  <c r="L406"/>
  <c r="H402"/>
  <c r="I397"/>
  <c r="L390"/>
  <c r="H386"/>
  <c r="I381"/>
  <c r="L374"/>
  <c r="H370"/>
  <c r="I365"/>
  <c r="L358"/>
  <c r="H354"/>
  <c r="I349"/>
  <c r="D345"/>
  <c r="L335"/>
  <c r="M335" s="1"/>
  <c r="E331"/>
  <c r="J322"/>
  <c r="F317"/>
  <c r="D313"/>
  <c r="L303"/>
  <c r="M303" s="1"/>
  <c r="I268"/>
  <c r="C254"/>
  <c r="D245"/>
  <c r="G238"/>
  <c r="H229"/>
  <c r="M229" s="1"/>
  <c r="E220"/>
  <c r="C218"/>
  <c r="K218" s="1"/>
  <c r="E204"/>
  <c r="E196"/>
  <c r="L196"/>
  <c r="C192"/>
  <c r="E192"/>
  <c r="G291"/>
  <c r="G275"/>
  <c r="N272"/>
  <c r="I265"/>
  <c r="H256"/>
  <c r="M256" s="1"/>
  <c r="N249"/>
  <c r="J244"/>
  <c r="N240"/>
  <c r="L234"/>
  <c r="M234" s="1"/>
  <c r="E230"/>
  <c r="F226"/>
  <c r="F212"/>
  <c r="D273"/>
  <c r="G266"/>
  <c r="H257"/>
  <c r="M257" s="1"/>
  <c r="E248"/>
  <c r="L241"/>
  <c r="M241" s="1"/>
  <c r="I232"/>
  <c r="I224"/>
  <c r="G222"/>
  <c r="I208"/>
  <c r="G206"/>
  <c r="H253"/>
  <c r="M253" s="1"/>
  <c r="E244"/>
  <c r="L237"/>
  <c r="I228"/>
  <c r="G226"/>
  <c r="I212"/>
  <c r="G210"/>
  <c r="I200"/>
  <c r="H265"/>
  <c r="E256"/>
  <c r="L249"/>
  <c r="I240"/>
  <c r="C216"/>
  <c r="E214"/>
  <c r="J273"/>
  <c r="K273" s="1"/>
  <c r="J264"/>
  <c r="K264" s="1"/>
  <c r="N253"/>
  <c r="E250"/>
  <c r="I246"/>
  <c r="C244"/>
  <c r="I237"/>
  <c r="J232"/>
  <c r="D230"/>
  <c r="L226"/>
  <c r="M226" s="1"/>
  <c r="N222"/>
  <c r="L212"/>
  <c r="M212" s="1"/>
  <c r="N208"/>
  <c r="E191"/>
  <c r="L184"/>
  <c r="I175"/>
  <c r="E160"/>
  <c r="L160"/>
  <c r="C149"/>
  <c r="D144"/>
  <c r="I128"/>
  <c r="C128"/>
  <c r="J183"/>
  <c r="J169"/>
  <c r="N157"/>
  <c r="N141"/>
  <c r="E187"/>
  <c r="L180"/>
  <c r="I171"/>
  <c r="D153"/>
  <c r="G153"/>
  <c r="H148"/>
  <c r="L137"/>
  <c r="I132"/>
  <c r="C132"/>
  <c r="K132" s="1"/>
  <c r="L221"/>
  <c r="L213"/>
  <c r="L205"/>
  <c r="L201"/>
  <c r="L197"/>
  <c r="L193"/>
  <c r="M193" s="1"/>
  <c r="H191"/>
  <c r="N184"/>
  <c r="J179"/>
  <c r="K179" s="1"/>
  <c r="N175"/>
  <c r="L169"/>
  <c r="J165"/>
  <c r="N140"/>
  <c r="C185"/>
  <c r="K185" s="1"/>
  <c r="D176"/>
  <c r="G169"/>
  <c r="H157"/>
  <c r="E152"/>
  <c r="L152"/>
  <c r="C141"/>
  <c r="D136"/>
  <c r="I120"/>
  <c r="C120"/>
  <c r="D188"/>
  <c r="G181"/>
  <c r="H172"/>
  <c r="D161"/>
  <c r="G161"/>
  <c r="H156"/>
  <c r="L145"/>
  <c r="I140"/>
  <c r="E124"/>
  <c r="L124"/>
  <c r="I198"/>
  <c r="F193"/>
  <c r="D185"/>
  <c r="C183"/>
  <c r="I176"/>
  <c r="I169"/>
  <c r="H167"/>
  <c r="M167" s="1"/>
  <c r="E157"/>
  <c r="G112"/>
  <c r="G104"/>
  <c r="G96"/>
  <c r="I155"/>
  <c r="I139"/>
  <c r="I131"/>
  <c r="G125"/>
  <c r="C121"/>
  <c r="K121" s="1"/>
  <c r="L116"/>
  <c r="G113"/>
  <c r="D112"/>
  <c r="L108"/>
  <c r="G105"/>
  <c r="D104"/>
  <c r="L100"/>
  <c r="G97"/>
  <c r="D96"/>
  <c r="L92"/>
  <c r="G89"/>
  <c r="D88"/>
  <c r="L84"/>
  <c r="G81"/>
  <c r="L133"/>
  <c r="L125"/>
  <c r="M125" s="1"/>
  <c r="L117"/>
  <c r="M117" s="1"/>
  <c r="H113"/>
  <c r="I108"/>
  <c r="L101"/>
  <c r="M101" s="1"/>
  <c r="H97"/>
  <c r="I92"/>
  <c r="L85"/>
  <c r="H81"/>
  <c r="I227" i="13"/>
  <c r="H240"/>
  <c r="H224"/>
  <c r="H208"/>
  <c r="H192"/>
  <c r="H176"/>
  <c r="H160"/>
  <c r="G307"/>
  <c r="G299"/>
  <c r="G291"/>
  <c r="G283"/>
  <c r="G275"/>
  <c r="C267"/>
  <c r="C259"/>
  <c r="C251"/>
  <c r="I241"/>
  <c r="H227"/>
  <c r="C219"/>
  <c r="C211"/>
  <c r="C203"/>
  <c r="C195"/>
  <c r="C187"/>
  <c r="C179"/>
  <c r="C171"/>
  <c r="C163"/>
  <c r="C155"/>
  <c r="D139"/>
  <c r="C249"/>
  <c r="C233"/>
  <c r="C245"/>
  <c r="E231"/>
  <c r="E223"/>
  <c r="E215"/>
  <c r="E207"/>
  <c r="E199"/>
  <c r="E191"/>
  <c r="E183"/>
  <c r="E175"/>
  <c r="E167"/>
  <c r="E159"/>
  <c r="C153"/>
  <c r="E151"/>
  <c r="C145"/>
  <c r="E143"/>
  <c r="J299"/>
  <c r="G327"/>
  <c r="G304"/>
  <c r="C300"/>
  <c r="C296"/>
  <c r="H279"/>
  <c r="H275"/>
  <c r="H271"/>
  <c r="H267"/>
  <c r="I248"/>
  <c r="E233"/>
  <c r="D227"/>
  <c r="C224"/>
  <c r="E217"/>
  <c r="D211"/>
  <c r="C208"/>
  <c r="E201"/>
  <c r="D195"/>
  <c r="C192"/>
  <c r="E185"/>
  <c r="D179"/>
  <c r="J358" i="16"/>
  <c r="H351"/>
  <c r="G340"/>
  <c r="I334"/>
  <c r="I327"/>
  <c r="I320"/>
  <c r="H315"/>
  <c r="D305"/>
  <c r="I300"/>
  <c r="J295"/>
  <c r="L291"/>
  <c r="M291" s="1"/>
  <c r="F287"/>
  <c r="N279"/>
  <c r="I266"/>
  <c r="I255"/>
  <c r="D251"/>
  <c r="J239"/>
  <c r="K239" s="1"/>
  <c r="L236"/>
  <c r="M236" s="1"/>
  <c r="D231"/>
  <c r="H223"/>
  <c r="M223" s="1"/>
  <c r="C213"/>
  <c r="K213" s="1"/>
  <c r="C280"/>
  <c r="L279"/>
  <c r="M279" s="1"/>
  <c r="F277"/>
  <c r="K277" s="1"/>
  <c r="I271"/>
  <c r="I257"/>
  <c r="C249"/>
  <c r="K249" s="1"/>
  <c r="F230"/>
  <c r="D201"/>
  <c r="I201"/>
  <c r="E166"/>
  <c r="L166"/>
  <c r="L191"/>
  <c r="J153"/>
  <c r="D163"/>
  <c r="I161"/>
  <c r="H150"/>
  <c r="C142"/>
  <c r="K142" s="1"/>
  <c r="L134"/>
  <c r="D131"/>
  <c r="N125"/>
  <c r="G122"/>
  <c r="G118"/>
  <c r="C115"/>
  <c r="K115" s="1"/>
  <c r="H111"/>
  <c r="M111" s="1"/>
  <c r="N107"/>
  <c r="C106"/>
  <c r="K106" s="1"/>
  <c r="G102"/>
  <c r="C99"/>
  <c r="H95"/>
  <c r="M95" s="1"/>
  <c r="N92"/>
  <c r="E85"/>
  <c r="L202"/>
  <c r="G183"/>
  <c r="L165"/>
  <c r="M165" s="1"/>
  <c r="N162"/>
  <c r="J156"/>
  <c r="L142"/>
  <c r="H139"/>
  <c r="M139" s="1"/>
  <c r="F135"/>
  <c r="K135" s="1"/>
  <c r="E133"/>
  <c r="N129"/>
  <c r="J123"/>
  <c r="D122"/>
  <c r="H118"/>
  <c r="L114"/>
  <c r="D111"/>
  <c r="J107"/>
  <c r="D106"/>
  <c r="H102"/>
  <c r="L98"/>
  <c r="M98" s="1"/>
  <c r="D95"/>
  <c r="F92"/>
  <c r="N88"/>
  <c r="F83"/>
  <c r="K83" s="1"/>
  <c r="E81"/>
  <c r="F123"/>
  <c r="F119"/>
  <c r="N114"/>
  <c r="I110"/>
  <c r="F103"/>
  <c r="N98"/>
  <c r="I94"/>
  <c r="G88"/>
  <c r="F81"/>
  <c r="H501"/>
  <c r="E492"/>
  <c r="D481"/>
  <c r="H470"/>
  <c r="E465"/>
  <c r="L465"/>
  <c r="M465" s="1"/>
  <c r="C454"/>
  <c r="K454" s="1"/>
  <c r="D449"/>
  <c r="H438"/>
  <c r="E433"/>
  <c r="L433"/>
  <c r="H417"/>
  <c r="J500"/>
  <c r="F488"/>
  <c r="N462"/>
  <c r="N430"/>
  <c r="H485"/>
  <c r="L474"/>
  <c r="I469"/>
  <c r="D458"/>
  <c r="G458"/>
  <c r="H453"/>
  <c r="M453" s="1"/>
  <c r="L442"/>
  <c r="M442" s="1"/>
  <c r="I437"/>
  <c r="E421"/>
  <c r="L421"/>
  <c r="M421" s="1"/>
  <c r="E500"/>
  <c r="E473"/>
  <c r="L473"/>
  <c r="C462"/>
  <c r="K462" s="1"/>
  <c r="D457"/>
  <c r="H446"/>
  <c r="E441"/>
  <c r="L441"/>
  <c r="M441" s="1"/>
  <c r="C430"/>
  <c r="K430" s="1"/>
  <c r="D425"/>
  <c r="G425"/>
  <c r="H409"/>
  <c r="N497"/>
  <c r="H488"/>
  <c r="C469"/>
  <c r="F421"/>
  <c r="K421" s="1"/>
  <c r="H493"/>
  <c r="M493" s="1"/>
  <c r="L478"/>
  <c r="G498"/>
  <c r="H489"/>
  <c r="L482"/>
  <c r="M482" s="1"/>
  <c r="I477"/>
  <c r="D466"/>
  <c r="G466"/>
  <c r="H461"/>
  <c r="L450"/>
  <c r="I445"/>
  <c r="D434"/>
  <c r="G434"/>
  <c r="H429"/>
  <c r="D413"/>
  <c r="G413"/>
  <c r="C500"/>
  <c r="F494"/>
  <c r="F492"/>
  <c r="K492" s="1"/>
  <c r="D488"/>
  <c r="F485"/>
  <c r="N474"/>
  <c r="N469"/>
  <c r="E462"/>
  <c r="I454"/>
  <c r="C441"/>
  <c r="K441" s="1"/>
  <c r="G433"/>
  <c r="F425"/>
  <c r="F409"/>
  <c r="C335"/>
  <c r="D326"/>
  <c r="G319"/>
  <c r="H310"/>
  <c r="E301"/>
  <c r="L269"/>
  <c r="F269"/>
  <c r="E390"/>
  <c r="E382"/>
  <c r="E374"/>
  <c r="E366"/>
  <c r="E358"/>
  <c r="E350"/>
  <c r="I345"/>
  <c r="C331"/>
  <c r="D322"/>
  <c r="G315"/>
  <c r="H306"/>
  <c r="G393"/>
  <c r="C343"/>
  <c r="K343" s="1"/>
  <c r="D334"/>
  <c r="G327"/>
  <c r="H318"/>
  <c r="E309"/>
  <c r="L302"/>
  <c r="H298"/>
  <c r="D294"/>
  <c r="G290"/>
  <c r="C286"/>
  <c r="L286"/>
  <c r="H282"/>
  <c r="D278"/>
  <c r="G262"/>
  <c r="F262"/>
  <c r="G405"/>
  <c r="I484"/>
  <c r="I468"/>
  <c r="I452"/>
  <c r="I436"/>
  <c r="C426"/>
  <c r="K426" s="1"/>
  <c r="I420"/>
  <c r="G414"/>
  <c r="C410"/>
  <c r="K410" s="1"/>
  <c r="L405"/>
  <c r="G402"/>
  <c r="D401"/>
  <c r="L397"/>
  <c r="G394"/>
  <c r="D393"/>
  <c r="L389"/>
  <c r="G386"/>
  <c r="D385"/>
  <c r="L381"/>
  <c r="G378"/>
  <c r="D377"/>
  <c r="L373"/>
  <c r="M373" s="1"/>
  <c r="G370"/>
  <c r="D369"/>
  <c r="L365"/>
  <c r="G362"/>
  <c r="D361"/>
  <c r="L357"/>
  <c r="G354"/>
  <c r="D353"/>
  <c r="L349"/>
  <c r="N347"/>
  <c r="H345"/>
  <c r="M345" s="1"/>
  <c r="L339"/>
  <c r="M339" s="1"/>
  <c r="J335"/>
  <c r="N331"/>
  <c r="H329"/>
  <c r="M329" s="1"/>
  <c r="L323"/>
  <c r="M323" s="1"/>
  <c r="J319"/>
  <c r="N315"/>
  <c r="H313"/>
  <c r="M313" s="1"/>
  <c r="L307"/>
  <c r="M307" s="1"/>
  <c r="J303"/>
  <c r="D346"/>
  <c r="G339"/>
  <c r="H330"/>
  <c r="E321"/>
  <c r="L314"/>
  <c r="I305"/>
  <c r="E297"/>
  <c r="L293"/>
  <c r="H289"/>
  <c r="D285"/>
  <c r="I285"/>
  <c r="E281"/>
  <c r="L277"/>
  <c r="I260"/>
  <c r="F260"/>
  <c r="H426"/>
  <c r="H418"/>
  <c r="H410"/>
  <c r="M410" s="1"/>
  <c r="L402"/>
  <c r="M402" s="1"/>
  <c r="H398"/>
  <c r="I393"/>
  <c r="L386"/>
  <c r="H382"/>
  <c r="I377"/>
  <c r="L370"/>
  <c r="H366"/>
  <c r="I361"/>
  <c r="L354"/>
  <c r="H350"/>
  <c r="J345"/>
  <c r="E338"/>
  <c r="J331"/>
  <c r="F326"/>
  <c r="F319"/>
  <c r="K319" s="1"/>
  <c r="J313"/>
  <c r="E306"/>
  <c r="E268"/>
  <c r="L261"/>
  <c r="M261" s="1"/>
  <c r="I252"/>
  <c r="C238"/>
  <c r="D229"/>
  <c r="G220"/>
  <c r="I218"/>
  <c r="G204"/>
  <c r="G196"/>
  <c r="H196"/>
  <c r="L192"/>
  <c r="M192" s="1"/>
  <c r="F192"/>
  <c r="G295"/>
  <c r="G279"/>
  <c r="D274"/>
  <c r="N265"/>
  <c r="N256"/>
  <c r="L250"/>
  <c r="M250" s="1"/>
  <c r="E246"/>
  <c r="I242"/>
  <c r="E237"/>
  <c r="J230"/>
  <c r="N226"/>
  <c r="N212"/>
  <c r="J200"/>
  <c r="C266"/>
  <c r="D257"/>
  <c r="G250"/>
  <c r="H241"/>
  <c r="E232"/>
  <c r="E224"/>
  <c r="C222"/>
  <c r="E208"/>
  <c r="C206"/>
  <c r="D253"/>
  <c r="G246"/>
  <c r="H237"/>
  <c r="E228"/>
  <c r="C226"/>
  <c r="E212"/>
  <c r="C210"/>
  <c r="E200"/>
  <c r="L200"/>
  <c r="M200" s="1"/>
  <c r="D265"/>
  <c r="G258"/>
  <c r="H249"/>
  <c r="M249" s="1"/>
  <c r="E240"/>
  <c r="L233"/>
  <c r="I216"/>
  <c r="G214"/>
  <c r="E266"/>
  <c r="E257"/>
  <c r="J250"/>
  <c r="N246"/>
  <c r="H244"/>
  <c r="M244" s="1"/>
  <c r="N237"/>
  <c r="E234"/>
  <c r="I230"/>
  <c r="C228"/>
  <c r="K228" s="1"/>
  <c r="F224"/>
  <c r="D210"/>
  <c r="F206"/>
  <c r="H184"/>
  <c r="E175"/>
  <c r="L168"/>
  <c r="H160"/>
  <c r="L149"/>
  <c r="M149" s="1"/>
  <c r="I144"/>
  <c r="E128"/>
  <c r="L128"/>
  <c r="M128" s="1"/>
  <c r="E185"/>
  <c r="E176"/>
  <c r="D167"/>
  <c r="F152"/>
  <c r="F136"/>
  <c r="G189"/>
  <c r="H180"/>
  <c r="E171"/>
  <c r="L164"/>
  <c r="C153"/>
  <c r="D148"/>
  <c r="H137"/>
  <c r="E132"/>
  <c r="L132"/>
  <c r="H225"/>
  <c r="H217"/>
  <c r="H209"/>
  <c r="M209" s="1"/>
  <c r="C202"/>
  <c r="K202" s="1"/>
  <c r="C198"/>
  <c r="C194"/>
  <c r="K194" s="1"/>
  <c r="N191"/>
  <c r="L185"/>
  <c r="M185" s="1"/>
  <c r="J181"/>
  <c r="D177"/>
  <c r="J172"/>
  <c r="K172" s="1"/>
  <c r="C168"/>
  <c r="N156"/>
  <c r="C144"/>
  <c r="K144" s="1"/>
  <c r="F128"/>
  <c r="I183"/>
  <c r="C169"/>
  <c r="D157"/>
  <c r="G157"/>
  <c r="H152"/>
  <c r="L141"/>
  <c r="I136"/>
  <c r="E120"/>
  <c r="L120"/>
  <c r="C181"/>
  <c r="K181" s="1"/>
  <c r="D172"/>
  <c r="G165"/>
  <c r="C161"/>
  <c r="K161" s="1"/>
  <c r="D156"/>
  <c r="H145"/>
  <c r="E140"/>
  <c r="L140"/>
  <c r="H124"/>
  <c r="I202"/>
  <c r="J193"/>
  <c r="I185"/>
  <c r="H183"/>
  <c r="M183" s="1"/>
  <c r="N176"/>
  <c r="N169"/>
  <c r="N167"/>
  <c r="G144"/>
  <c r="N128"/>
  <c r="C116"/>
  <c r="K116" s="1"/>
  <c r="C108"/>
  <c r="K108" s="1"/>
  <c r="C100"/>
  <c r="K100" s="1"/>
  <c r="I159"/>
  <c r="I143"/>
  <c r="C133"/>
  <c r="K133" s="1"/>
  <c r="I127"/>
  <c r="G121"/>
  <c r="C117"/>
  <c r="K117" s="1"/>
  <c r="I115"/>
  <c r="H112"/>
  <c r="C109"/>
  <c r="K109" s="1"/>
  <c r="I107"/>
  <c r="H104"/>
  <c r="C101"/>
  <c r="K101" s="1"/>
  <c r="I99"/>
  <c r="H96"/>
  <c r="C93"/>
  <c r="K93" s="1"/>
  <c r="I91"/>
  <c r="H88"/>
  <c r="M88" s="1"/>
  <c r="C85"/>
  <c r="K85" s="1"/>
  <c r="I83"/>
  <c r="H80"/>
  <c r="H129"/>
  <c r="H121"/>
  <c r="L113"/>
  <c r="M113" s="1"/>
  <c r="H109"/>
  <c r="I104"/>
  <c r="L97"/>
  <c r="M97" s="1"/>
  <c r="H93"/>
  <c r="I88"/>
  <c r="L81"/>
  <c r="M81" s="1"/>
  <c r="E227" i="13"/>
  <c r="D240"/>
  <c r="D224"/>
  <c r="D208"/>
  <c r="D192"/>
  <c r="D176"/>
  <c r="D160"/>
  <c r="C311"/>
  <c r="C303"/>
  <c r="C295"/>
  <c r="C287"/>
  <c r="C279"/>
  <c r="G267"/>
  <c r="G259"/>
  <c r="G251"/>
  <c r="C243"/>
  <c r="I233"/>
  <c r="H219"/>
  <c r="H211"/>
  <c r="H203"/>
  <c r="H195"/>
  <c r="H187"/>
  <c r="H179"/>
  <c r="H171"/>
  <c r="H163"/>
  <c r="H155"/>
  <c r="D141"/>
  <c r="F129"/>
  <c r="I235"/>
  <c r="G225"/>
  <c r="I239"/>
  <c r="G229"/>
  <c r="G221"/>
  <c r="G213"/>
  <c r="G205"/>
  <c r="G197"/>
  <c r="G189"/>
  <c r="G181"/>
  <c r="G173"/>
  <c r="G165"/>
  <c r="G157"/>
  <c r="I153"/>
  <c r="G151"/>
  <c r="I145"/>
  <c r="G143"/>
  <c r="G227"/>
  <c r="C323"/>
  <c r="D303"/>
  <c r="F297"/>
  <c r="C280"/>
  <c r="C276"/>
  <c r="C272"/>
  <c r="C268"/>
  <c r="E249"/>
  <c r="J233"/>
  <c r="J227"/>
  <c r="I224"/>
  <c r="J217"/>
  <c r="J211"/>
  <c r="I208"/>
  <c r="J201"/>
  <c r="J195"/>
  <c r="I192"/>
  <c r="J185"/>
  <c r="J179"/>
  <c r="I176"/>
  <c r="H81" i="6"/>
  <c r="L85"/>
  <c r="I92"/>
  <c r="H97"/>
  <c r="L101"/>
  <c r="I108"/>
  <c r="H113"/>
  <c r="M113" s="1"/>
  <c r="L117"/>
  <c r="H125"/>
  <c r="H133"/>
  <c r="H80"/>
  <c r="I83"/>
  <c r="C85"/>
  <c r="H88"/>
  <c r="I91"/>
  <c r="C93"/>
  <c r="H96"/>
  <c r="I99"/>
  <c r="C101"/>
  <c r="H104"/>
  <c r="I107"/>
  <c r="C109"/>
  <c r="H112"/>
  <c r="M112" s="1"/>
  <c r="I115"/>
  <c r="C117"/>
  <c r="H120"/>
  <c r="I123"/>
  <c r="C129"/>
  <c r="K129" s="1"/>
  <c r="G133"/>
  <c r="I139"/>
  <c r="I155"/>
  <c r="C88"/>
  <c r="C96"/>
  <c r="C104"/>
  <c r="C112"/>
  <c r="C120"/>
  <c r="N136"/>
  <c r="E145"/>
  <c r="C156"/>
  <c r="K156" s="1"/>
  <c r="C163"/>
  <c r="D165"/>
  <c r="J167"/>
  <c r="K167" s="1"/>
  <c r="C172"/>
  <c r="K172" s="1"/>
  <c r="L173"/>
  <c r="M173" s="1"/>
  <c r="H179"/>
  <c r="M179" s="1"/>
  <c r="I181"/>
  <c r="E185"/>
  <c r="I188"/>
  <c r="E192"/>
  <c r="L196"/>
  <c r="G201"/>
  <c r="H208"/>
  <c r="L212"/>
  <c r="L220"/>
  <c r="L228"/>
  <c r="C132"/>
  <c r="K132" s="1"/>
  <c r="I132"/>
  <c r="D144"/>
  <c r="C149"/>
  <c r="L160"/>
  <c r="M160" s="1"/>
  <c r="E160"/>
  <c r="I175"/>
  <c r="L184"/>
  <c r="M184" s="1"/>
  <c r="E191"/>
  <c r="N148"/>
  <c r="J164"/>
  <c r="J173"/>
  <c r="J187"/>
  <c r="H195"/>
  <c r="L128"/>
  <c r="E128"/>
  <c r="I140"/>
  <c r="L145"/>
  <c r="H156"/>
  <c r="G161"/>
  <c r="D161"/>
  <c r="C165"/>
  <c r="I179"/>
  <c r="L188"/>
  <c r="F136"/>
  <c r="E153"/>
  <c r="N164"/>
  <c r="N171"/>
  <c r="C180"/>
  <c r="C187"/>
  <c r="I189"/>
  <c r="E197"/>
  <c r="E205"/>
  <c r="G124"/>
  <c r="D124"/>
  <c r="C141"/>
  <c r="K141" s="1"/>
  <c r="L152"/>
  <c r="M152" s="1"/>
  <c r="E152"/>
  <c r="H157"/>
  <c r="G169"/>
  <c r="D176"/>
  <c r="C185"/>
  <c r="H136"/>
  <c r="L148"/>
  <c r="M148" s="1"/>
  <c r="E148"/>
  <c r="H153"/>
  <c r="D164"/>
  <c r="C173"/>
  <c r="I187"/>
  <c r="G199"/>
  <c r="D199"/>
  <c r="C207"/>
  <c r="I207"/>
  <c r="G217"/>
  <c r="I219"/>
  <c r="G233"/>
  <c r="G237"/>
  <c r="D244"/>
  <c r="C253"/>
  <c r="I267"/>
  <c r="H276"/>
  <c r="N221"/>
  <c r="L225"/>
  <c r="M225" s="1"/>
  <c r="I236"/>
  <c r="J240"/>
  <c r="D245"/>
  <c r="J247"/>
  <c r="K247" s="1"/>
  <c r="I252"/>
  <c r="J256"/>
  <c r="K256" s="1"/>
  <c r="D261"/>
  <c r="J263"/>
  <c r="K263" s="1"/>
  <c r="I268"/>
  <c r="J272"/>
  <c r="K272" s="1"/>
  <c r="I278"/>
  <c r="I282"/>
  <c r="I286"/>
  <c r="I290"/>
  <c r="I294"/>
  <c r="I298"/>
  <c r="I302"/>
  <c r="I306"/>
  <c r="I310"/>
  <c r="I314"/>
  <c r="H319"/>
  <c r="L323"/>
  <c r="G328"/>
  <c r="H335"/>
  <c r="M335" s="1"/>
  <c r="L339"/>
  <c r="G344"/>
  <c r="H351"/>
  <c r="L355"/>
  <c r="L363"/>
  <c r="L371"/>
  <c r="L379"/>
  <c r="C213"/>
  <c r="E215"/>
  <c r="C229"/>
  <c r="K229" s="1"/>
  <c r="E231"/>
  <c r="C241"/>
  <c r="K241" s="1"/>
  <c r="I255"/>
  <c r="L264"/>
  <c r="M264" s="1"/>
  <c r="E271"/>
  <c r="J207"/>
  <c r="F217"/>
  <c r="D235"/>
  <c r="C240"/>
  <c r="J244"/>
  <c r="J253"/>
  <c r="J267"/>
  <c r="J276"/>
  <c r="L278"/>
  <c r="D286"/>
  <c r="H290"/>
  <c r="L294"/>
  <c r="D302"/>
  <c r="H306"/>
  <c r="M306" s="1"/>
  <c r="L310"/>
  <c r="G203"/>
  <c r="D203"/>
  <c r="C211"/>
  <c r="K211" s="1"/>
  <c r="E225"/>
  <c r="C227"/>
  <c r="H236"/>
  <c r="G245"/>
  <c r="D252"/>
  <c r="C261"/>
  <c r="K261" s="1"/>
  <c r="I275"/>
  <c r="D217"/>
  <c r="D233"/>
  <c r="N235"/>
  <c r="C244"/>
  <c r="C251"/>
  <c r="I253"/>
  <c r="N260"/>
  <c r="N267"/>
  <c r="C276"/>
  <c r="E280"/>
  <c r="E284"/>
  <c r="E288"/>
  <c r="E292"/>
  <c r="E296"/>
  <c r="E300"/>
  <c r="E304"/>
  <c r="E308"/>
  <c r="E312"/>
  <c r="E316"/>
  <c r="E324"/>
  <c r="E332"/>
  <c r="E340"/>
  <c r="E348"/>
  <c r="I221"/>
  <c r="G223"/>
  <c r="L240"/>
  <c r="E247"/>
  <c r="H256"/>
  <c r="G265"/>
  <c r="D272"/>
  <c r="L322"/>
  <c r="E322"/>
  <c r="H330"/>
  <c r="G338"/>
  <c r="D338"/>
  <c r="C346"/>
  <c r="K346" s="1"/>
  <c r="I346"/>
  <c r="I354"/>
  <c r="G368"/>
  <c r="I370"/>
  <c r="D383"/>
  <c r="C392"/>
  <c r="I406"/>
  <c r="L415"/>
  <c r="F356"/>
  <c r="K356" s="1"/>
  <c r="F372"/>
  <c r="D386"/>
  <c r="L392"/>
  <c r="M392" s="1"/>
  <c r="J402"/>
  <c r="E411"/>
  <c r="E420"/>
  <c r="I364"/>
  <c r="G366"/>
  <c r="G380"/>
  <c r="D387"/>
  <c r="C396"/>
  <c r="I410"/>
  <c r="L419"/>
  <c r="E426"/>
  <c r="H435"/>
  <c r="J338"/>
  <c r="D356"/>
  <c r="F368"/>
  <c r="D372"/>
  <c r="L380"/>
  <c r="M380" s="1"/>
  <c r="H386"/>
  <c r="M386" s="1"/>
  <c r="N388"/>
  <c r="J392"/>
  <c r="L396"/>
  <c r="H402"/>
  <c r="M402" s="1"/>
  <c r="N404"/>
  <c r="J408"/>
  <c r="L412"/>
  <c r="M412" s="1"/>
  <c r="H418"/>
  <c r="M418" s="1"/>
  <c r="N420"/>
  <c r="L428"/>
  <c r="M428" s="1"/>
  <c r="D436"/>
  <c r="C318"/>
  <c r="I318"/>
  <c r="L326"/>
  <c r="E326"/>
  <c r="H334"/>
  <c r="G342"/>
  <c r="D342"/>
  <c r="C350"/>
  <c r="K350" s="1"/>
  <c r="I350"/>
  <c r="G360"/>
  <c r="I362"/>
  <c r="G376"/>
  <c r="I378"/>
  <c r="G384"/>
  <c r="D391"/>
  <c r="C400"/>
  <c r="K400" s="1"/>
  <c r="I414"/>
  <c r="L423"/>
  <c r="E430"/>
  <c r="H439"/>
  <c r="G448"/>
  <c r="D455"/>
  <c r="C464"/>
  <c r="F338"/>
  <c r="D368"/>
  <c r="C383"/>
  <c r="H390"/>
  <c r="N392"/>
  <c r="C406"/>
  <c r="I408"/>
  <c r="N415"/>
  <c r="E356"/>
  <c r="C358"/>
  <c r="E372"/>
  <c r="C374"/>
  <c r="E386"/>
  <c r="H395"/>
  <c r="G404"/>
  <c r="D411"/>
  <c r="C420"/>
  <c r="I434"/>
  <c r="G422"/>
  <c r="G447"/>
  <c r="F452"/>
  <c r="C458"/>
  <c r="G463"/>
  <c r="E468"/>
  <c r="I471"/>
  <c r="E475"/>
  <c r="N478"/>
  <c r="N480"/>
  <c r="J484"/>
  <c r="K484" s="1"/>
  <c r="N487"/>
  <c r="J491"/>
  <c r="K491" s="1"/>
  <c r="F495"/>
  <c r="K495" s="1"/>
  <c r="D498"/>
  <c r="N440"/>
  <c r="E440"/>
  <c r="E474"/>
  <c r="H483"/>
  <c r="G492"/>
  <c r="D499"/>
  <c r="L459"/>
  <c r="E478"/>
  <c r="H487"/>
  <c r="H498"/>
  <c r="M498" s="1"/>
  <c r="C422"/>
  <c r="I422"/>
  <c r="C443"/>
  <c r="N450"/>
  <c r="E450"/>
  <c r="N466"/>
  <c r="E466"/>
  <c r="I494"/>
  <c r="G500"/>
  <c r="G459"/>
  <c r="D424"/>
  <c r="F424"/>
  <c r="I431"/>
  <c r="F431"/>
  <c r="L444"/>
  <c r="M444" s="1"/>
  <c r="F451"/>
  <c r="N452"/>
  <c r="C452"/>
  <c r="C456"/>
  <c r="C460"/>
  <c r="D467"/>
  <c r="H475"/>
  <c r="G484"/>
  <c r="D491"/>
  <c r="F443"/>
  <c r="N451"/>
  <c r="L458"/>
  <c r="L466"/>
  <c r="J471"/>
  <c r="J480"/>
  <c r="D494"/>
  <c r="N438"/>
  <c r="D438"/>
  <c r="J442"/>
  <c r="E442"/>
  <c r="H447"/>
  <c r="I454"/>
  <c r="L463"/>
  <c r="M463" s="1"/>
  <c r="E470"/>
  <c r="H479"/>
  <c r="G488"/>
  <c r="D495"/>
  <c r="I89"/>
  <c r="I97"/>
  <c r="I105"/>
  <c r="I113"/>
  <c r="I121"/>
  <c r="E80"/>
  <c r="J88"/>
  <c r="J96"/>
  <c r="J104"/>
  <c r="J112"/>
  <c r="J120"/>
  <c r="N130"/>
  <c r="E85"/>
  <c r="N89"/>
  <c r="F96"/>
  <c r="E101"/>
  <c r="F103"/>
  <c r="K103" s="1"/>
  <c r="I106"/>
  <c r="E109"/>
  <c r="F111"/>
  <c r="K111" s="1"/>
  <c r="I114"/>
  <c r="E117"/>
  <c r="F119"/>
  <c r="K119" s="1"/>
  <c r="I122"/>
  <c r="J124"/>
  <c r="L130"/>
  <c r="N134"/>
  <c r="D139"/>
  <c r="I150"/>
  <c r="N156"/>
  <c r="G142"/>
  <c r="D142"/>
  <c r="N152"/>
  <c r="H166"/>
  <c r="D174"/>
  <c r="F177"/>
  <c r="D201"/>
  <c r="I206"/>
  <c r="J220"/>
  <c r="H227"/>
  <c r="C239"/>
  <c r="J168"/>
  <c r="D185"/>
  <c r="D194"/>
  <c r="J217"/>
  <c r="I222"/>
  <c r="N226"/>
  <c r="H234"/>
  <c r="M234" s="1"/>
  <c r="E241"/>
  <c r="C250"/>
  <c r="K250" s="1"/>
  <c r="E264"/>
  <c r="E141"/>
  <c r="H143"/>
  <c r="M143" s="1"/>
  <c r="F143"/>
  <c r="L178"/>
  <c r="M178" s="1"/>
  <c r="F181"/>
  <c r="D191"/>
  <c r="F205"/>
  <c r="K205" s="1"/>
  <c r="D208"/>
  <c r="E228"/>
  <c r="D230"/>
  <c r="C248"/>
  <c r="K248" s="1"/>
  <c r="J166"/>
  <c r="E184"/>
  <c r="N204"/>
  <c r="E218"/>
  <c r="F239"/>
  <c r="N133"/>
  <c r="D133"/>
  <c r="G140"/>
  <c r="H154"/>
  <c r="N168"/>
  <c r="D182"/>
  <c r="N192"/>
  <c r="C193"/>
  <c r="C222"/>
  <c r="K222" s="1"/>
  <c r="D229"/>
  <c r="I234"/>
  <c r="I241"/>
  <c r="L250"/>
  <c r="M250" s="1"/>
  <c r="F252"/>
  <c r="C166"/>
  <c r="C174"/>
  <c r="D177"/>
  <c r="J184"/>
  <c r="L194"/>
  <c r="M194" s="1"/>
  <c r="C206"/>
  <c r="K206" s="1"/>
  <c r="D218"/>
  <c r="N220"/>
  <c r="N228"/>
  <c r="L239"/>
  <c r="H277"/>
  <c r="M277" s="1"/>
  <c r="N288"/>
  <c r="H293"/>
  <c r="M293" s="1"/>
  <c r="N304"/>
  <c r="E137"/>
  <c r="L162"/>
  <c r="M162" s="1"/>
  <c r="F165"/>
  <c r="D175"/>
  <c r="C197"/>
  <c r="K197" s="1"/>
  <c r="L202"/>
  <c r="M202" s="1"/>
  <c r="C210"/>
  <c r="K210" s="1"/>
  <c r="L231"/>
  <c r="L249"/>
  <c r="M249" s="1"/>
  <c r="J259"/>
  <c r="D266"/>
  <c r="G271"/>
  <c r="N281"/>
  <c r="D289"/>
  <c r="N309"/>
  <c r="J319"/>
  <c r="N321"/>
  <c r="D328"/>
  <c r="C333"/>
  <c r="K333" s="1"/>
  <c r="J337"/>
  <c r="E345"/>
  <c r="D357"/>
  <c r="C361"/>
  <c r="N363"/>
  <c r="N369"/>
  <c r="H373"/>
  <c r="M373" s="1"/>
  <c r="N376"/>
  <c r="J382"/>
  <c r="K382" s="1"/>
  <c r="C387"/>
  <c r="K387" s="1"/>
  <c r="L390"/>
  <c r="E396"/>
  <c r="H401"/>
  <c r="H405"/>
  <c r="M405" s="1"/>
  <c r="G409"/>
  <c r="N412"/>
  <c r="L416"/>
  <c r="M416" s="1"/>
  <c r="J419"/>
  <c r="I425"/>
  <c r="G429"/>
  <c r="L437"/>
  <c r="I448"/>
  <c r="N470"/>
  <c r="H474"/>
  <c r="M474" s="1"/>
  <c r="C482"/>
  <c r="I489"/>
  <c r="H500"/>
  <c r="C414"/>
  <c r="J437"/>
  <c r="G251"/>
  <c r="E270"/>
  <c r="F276"/>
  <c r="L292"/>
  <c r="I295"/>
  <c r="G297"/>
  <c r="H300"/>
  <c r="I311"/>
  <c r="C325"/>
  <c r="K325" s="1"/>
  <c r="N340"/>
  <c r="D351"/>
  <c r="C359"/>
  <c r="K359" s="1"/>
  <c r="E279"/>
  <c r="J294"/>
  <c r="N313"/>
  <c r="D337"/>
  <c r="C345"/>
  <c r="N348"/>
  <c r="D376"/>
  <c r="D380"/>
  <c r="C385"/>
  <c r="K385" s="1"/>
  <c r="G389"/>
  <c r="J396"/>
  <c r="G401"/>
  <c r="G406"/>
  <c r="G417"/>
  <c r="C437"/>
  <c r="F265"/>
  <c r="K265" s="1"/>
  <c r="D265"/>
  <c r="F286"/>
  <c r="G289"/>
  <c r="C303"/>
  <c r="K303" s="1"/>
  <c r="D309"/>
  <c r="E321"/>
  <c r="E331"/>
  <c r="D333"/>
  <c r="G357"/>
  <c r="D361"/>
  <c r="C369"/>
  <c r="I373"/>
  <c r="G256"/>
  <c r="C271"/>
  <c r="K271" s="1"/>
  <c r="D279"/>
  <c r="E281"/>
  <c r="C284"/>
  <c r="L308"/>
  <c r="C313"/>
  <c r="I323"/>
  <c r="D332"/>
  <c r="J343"/>
  <c r="H345"/>
  <c r="L360"/>
  <c r="D363"/>
  <c r="L297"/>
  <c r="M297" s="1"/>
  <c r="F318"/>
  <c r="N325"/>
  <c r="N342"/>
  <c r="J369"/>
  <c r="H378"/>
  <c r="E385"/>
  <c r="N387"/>
  <c r="N389"/>
  <c r="D394"/>
  <c r="F398"/>
  <c r="G402"/>
  <c r="E405"/>
  <c r="H409"/>
  <c r="M409" s="1"/>
  <c r="G411"/>
  <c r="E417"/>
  <c r="N419"/>
  <c r="N421"/>
  <c r="D429"/>
  <c r="E432"/>
  <c r="E437"/>
  <c r="E448"/>
  <c r="D453"/>
  <c r="I467"/>
  <c r="N472"/>
  <c r="J474"/>
  <c r="K474" s="1"/>
  <c r="L481"/>
  <c r="L485"/>
  <c r="G499"/>
  <c r="G274"/>
  <c r="C287"/>
  <c r="E302"/>
  <c r="C305"/>
  <c r="K305" s="1"/>
  <c r="C316"/>
  <c r="K316" s="1"/>
  <c r="E341"/>
  <c r="L362"/>
  <c r="M362" s="1"/>
  <c r="H364"/>
  <c r="M364" s="1"/>
  <c r="G490"/>
  <c r="N479"/>
  <c r="H484"/>
  <c r="F494"/>
  <c r="N488"/>
  <c r="L490"/>
  <c r="M490" s="1"/>
  <c r="I477"/>
  <c r="L477"/>
  <c r="M477" s="1"/>
  <c r="H85" i="13"/>
  <c r="H101"/>
  <c r="H117"/>
  <c r="C81"/>
  <c r="C85"/>
  <c r="C89"/>
  <c r="C93"/>
  <c r="C97"/>
  <c r="C101"/>
  <c r="C105"/>
  <c r="C109"/>
  <c r="C113"/>
  <c r="C117"/>
  <c r="C121"/>
  <c r="C125"/>
  <c r="I131"/>
  <c r="H140"/>
  <c r="E81"/>
  <c r="E85"/>
  <c r="E89"/>
  <c r="E93"/>
  <c r="E97"/>
  <c r="E101"/>
  <c r="E105"/>
  <c r="E109"/>
  <c r="E113"/>
  <c r="E117"/>
  <c r="E121"/>
  <c r="E125"/>
  <c r="C131"/>
  <c r="I129"/>
  <c r="H129"/>
  <c r="G133"/>
  <c r="I137"/>
  <c r="H137"/>
  <c r="I139"/>
  <c r="G141"/>
  <c r="I147"/>
  <c r="G149"/>
  <c r="G161"/>
  <c r="G169"/>
  <c r="G177"/>
  <c r="G185"/>
  <c r="G193"/>
  <c r="G201"/>
  <c r="G209"/>
  <c r="G217"/>
  <c r="I243"/>
  <c r="D151"/>
  <c r="C159"/>
  <c r="D165"/>
  <c r="E168"/>
  <c r="C175"/>
  <c r="D181"/>
  <c r="E184"/>
  <c r="C191"/>
  <c r="D197"/>
  <c r="E200"/>
  <c r="C207"/>
  <c r="D213"/>
  <c r="E216"/>
  <c r="C223"/>
  <c r="F225"/>
  <c r="C231"/>
  <c r="F233"/>
  <c r="C239"/>
  <c r="F241"/>
  <c r="H247"/>
  <c r="I251"/>
  <c r="H256"/>
  <c r="G261"/>
  <c r="I267"/>
  <c r="H272"/>
  <c r="G277"/>
  <c r="I283"/>
  <c r="H288"/>
  <c r="G293"/>
  <c r="I299"/>
  <c r="H304"/>
  <c r="G309"/>
  <c r="I315"/>
  <c r="H320"/>
  <c r="G325"/>
  <c r="C240"/>
  <c r="D243"/>
  <c r="C252"/>
  <c r="C256"/>
  <c r="C260"/>
  <c r="C264"/>
  <c r="D283"/>
  <c r="D287"/>
  <c r="D291"/>
  <c r="H295"/>
  <c r="F301"/>
  <c r="H307"/>
  <c r="H311"/>
  <c r="H315"/>
  <c r="H319"/>
  <c r="H323"/>
  <c r="H327"/>
  <c r="C315"/>
  <c r="F315"/>
  <c r="D164"/>
  <c r="D180"/>
  <c r="D196"/>
  <c r="D212"/>
  <c r="D228"/>
  <c r="D244"/>
  <c r="E247"/>
  <c r="F149"/>
  <c r="I160"/>
  <c r="J163"/>
  <c r="J169"/>
  <c r="E177"/>
  <c r="D187"/>
  <c r="H85" i="6"/>
  <c r="L89"/>
  <c r="I96"/>
  <c r="H101"/>
  <c r="L105"/>
  <c r="M105" s="1"/>
  <c r="I112"/>
  <c r="H117"/>
  <c r="L121"/>
  <c r="M121" s="1"/>
  <c r="L129"/>
  <c r="M129" s="1"/>
  <c r="L137"/>
  <c r="M137" s="1"/>
  <c r="G81"/>
  <c r="L84"/>
  <c r="M84" s="1"/>
  <c r="D88"/>
  <c r="G89"/>
  <c r="L92"/>
  <c r="M92" s="1"/>
  <c r="D96"/>
  <c r="G97"/>
  <c r="L100"/>
  <c r="M100" s="1"/>
  <c r="D104"/>
  <c r="G105"/>
  <c r="L108"/>
  <c r="M108" s="1"/>
  <c r="D112"/>
  <c r="G113"/>
  <c r="L116"/>
  <c r="M116" s="1"/>
  <c r="D120"/>
  <c r="G121"/>
  <c r="I127"/>
  <c r="C133"/>
  <c r="K133" s="1"/>
  <c r="G137"/>
  <c r="I151"/>
  <c r="G84"/>
  <c r="G92"/>
  <c r="G100"/>
  <c r="G108"/>
  <c r="G116"/>
  <c r="N141"/>
  <c r="I153"/>
  <c r="E161"/>
  <c r="F164"/>
  <c r="K164" s="1"/>
  <c r="D167"/>
  <c r="F171"/>
  <c r="F173"/>
  <c r="K173" s="1"/>
  <c r="C179"/>
  <c r="K179" s="1"/>
  <c r="D181"/>
  <c r="J183"/>
  <c r="K183" s="1"/>
  <c r="C188"/>
  <c r="K188" s="1"/>
  <c r="L189"/>
  <c r="M189" s="1"/>
  <c r="H196"/>
  <c r="L200"/>
  <c r="M200" s="1"/>
  <c r="G205"/>
  <c r="H212"/>
  <c r="H220"/>
  <c r="H228"/>
  <c r="G132"/>
  <c r="D132"/>
  <c r="H144"/>
  <c r="G149"/>
  <c r="D149"/>
  <c r="I160"/>
  <c r="D168"/>
  <c r="C177"/>
  <c r="I191"/>
  <c r="F148"/>
  <c r="E164"/>
  <c r="E173"/>
  <c r="D187"/>
  <c r="D195"/>
  <c r="C128"/>
  <c r="K128" s="1"/>
  <c r="I128"/>
  <c r="D140"/>
  <c r="C145"/>
  <c r="K145" s="1"/>
  <c r="L156"/>
  <c r="E156"/>
  <c r="H161"/>
  <c r="M161" s="1"/>
  <c r="G165"/>
  <c r="D172"/>
  <c r="C181"/>
  <c r="N149"/>
  <c r="I164"/>
  <c r="H171"/>
  <c r="M171" s="1"/>
  <c r="N173"/>
  <c r="L181"/>
  <c r="D189"/>
  <c r="G195"/>
  <c r="I201"/>
  <c r="I209"/>
  <c r="H124"/>
  <c r="M124" s="1"/>
  <c r="G141"/>
  <c r="D141"/>
  <c r="I152"/>
  <c r="L157"/>
  <c r="M157" s="1"/>
  <c r="E167"/>
  <c r="H176"/>
  <c r="M176" s="1"/>
  <c r="G185"/>
  <c r="D192"/>
  <c r="L136"/>
  <c r="E136"/>
  <c r="I148"/>
  <c r="L153"/>
  <c r="H164"/>
  <c r="M164" s="1"/>
  <c r="G173"/>
  <c r="D180"/>
  <c r="C189"/>
  <c r="K189" s="1"/>
  <c r="H199"/>
  <c r="M199" s="1"/>
  <c r="G207"/>
  <c r="D207"/>
  <c r="E217"/>
  <c r="C219"/>
  <c r="K219" s="1"/>
  <c r="E233"/>
  <c r="E235"/>
  <c r="H244"/>
  <c r="M244" s="1"/>
  <c r="G253"/>
  <c r="D260"/>
  <c r="C269"/>
  <c r="K269" s="1"/>
  <c r="F203"/>
  <c r="K203" s="1"/>
  <c r="F221"/>
  <c r="D225"/>
  <c r="C236"/>
  <c r="E240"/>
  <c r="N243"/>
  <c r="D247"/>
  <c r="C252"/>
  <c r="E256"/>
  <c r="N259"/>
  <c r="D263"/>
  <c r="C268"/>
  <c r="K268" s="1"/>
  <c r="E272"/>
  <c r="N275"/>
  <c r="G280"/>
  <c r="G284"/>
  <c r="G288"/>
  <c r="G292"/>
  <c r="G296"/>
  <c r="G300"/>
  <c r="G304"/>
  <c r="G308"/>
  <c r="G312"/>
  <c r="G316"/>
  <c r="H323"/>
  <c r="L327"/>
  <c r="M327" s="1"/>
  <c r="G332"/>
  <c r="H339"/>
  <c r="L343"/>
  <c r="M343" s="1"/>
  <c r="G348"/>
  <c r="H355"/>
  <c r="H363"/>
  <c r="H371"/>
  <c r="H379"/>
  <c r="G213"/>
  <c r="I215"/>
  <c r="G229"/>
  <c r="I231"/>
  <c r="G241"/>
  <c r="D248"/>
  <c r="C257"/>
  <c r="K257" s="1"/>
  <c r="I271"/>
  <c r="J199"/>
  <c r="N219"/>
  <c r="N233"/>
  <c r="J237"/>
  <c r="E244"/>
  <c r="E253"/>
  <c r="D267"/>
  <c r="E276"/>
  <c r="H278"/>
  <c r="L282"/>
  <c r="M282" s="1"/>
  <c r="D290"/>
  <c r="H294"/>
  <c r="L298"/>
  <c r="M298" s="1"/>
  <c r="D306"/>
  <c r="H310"/>
  <c r="L314"/>
  <c r="M314" s="1"/>
  <c r="H203"/>
  <c r="G211"/>
  <c r="I225"/>
  <c r="G227"/>
  <c r="L236"/>
  <c r="E243"/>
  <c r="H252"/>
  <c r="M252" s="1"/>
  <c r="G261"/>
  <c r="D268"/>
  <c r="F207"/>
  <c r="L219"/>
  <c r="M219" s="1"/>
  <c r="H235"/>
  <c r="M235" s="1"/>
  <c r="N237"/>
  <c r="L245"/>
  <c r="M245" s="1"/>
  <c r="D253"/>
  <c r="I260"/>
  <c r="H267"/>
  <c r="M267" s="1"/>
  <c r="N269"/>
  <c r="G278"/>
  <c r="G282"/>
  <c r="G286"/>
  <c r="G290"/>
  <c r="G294"/>
  <c r="G298"/>
  <c r="G302"/>
  <c r="G306"/>
  <c r="G310"/>
  <c r="G314"/>
  <c r="I320"/>
  <c r="I328"/>
  <c r="I336"/>
  <c r="I344"/>
  <c r="I352"/>
  <c r="C221"/>
  <c r="E223"/>
  <c r="I247"/>
  <c r="L256"/>
  <c r="E263"/>
  <c r="H272"/>
  <c r="M272" s="1"/>
  <c r="C322"/>
  <c r="K322" s="1"/>
  <c r="I322"/>
  <c r="L330"/>
  <c r="M330" s="1"/>
  <c r="E330"/>
  <c r="H338"/>
  <c r="M338" s="1"/>
  <c r="G346"/>
  <c r="D346"/>
  <c r="C354"/>
  <c r="K354" s="1"/>
  <c r="E368"/>
  <c r="C370"/>
  <c r="K370" s="1"/>
  <c r="H383"/>
  <c r="G392"/>
  <c r="D399"/>
  <c r="C408"/>
  <c r="N358"/>
  <c r="N374"/>
  <c r="J388"/>
  <c r="K388" s="1"/>
  <c r="D402"/>
  <c r="L408"/>
  <c r="M408" s="1"/>
  <c r="J418"/>
  <c r="J427"/>
  <c r="K427" s="1"/>
  <c r="C364"/>
  <c r="K364" s="1"/>
  <c r="E366"/>
  <c r="H387"/>
  <c r="M387" s="1"/>
  <c r="G396"/>
  <c r="D403"/>
  <c r="C412"/>
  <c r="K412" s="1"/>
  <c r="I426"/>
  <c r="L435"/>
  <c r="M435" s="1"/>
  <c r="J330"/>
  <c r="N354"/>
  <c r="L358"/>
  <c r="M358" s="1"/>
  <c r="N370"/>
  <c r="L374"/>
  <c r="M374" s="1"/>
  <c r="C386"/>
  <c r="K386" s="1"/>
  <c r="I388"/>
  <c r="E392"/>
  <c r="N395"/>
  <c r="C402"/>
  <c r="I404"/>
  <c r="E408"/>
  <c r="N411"/>
  <c r="C418"/>
  <c r="I420"/>
  <c r="N427"/>
  <c r="N434"/>
  <c r="G318"/>
  <c r="D318"/>
  <c r="C326"/>
  <c r="K326" s="1"/>
  <c r="I326"/>
  <c r="L334"/>
  <c r="E334"/>
  <c r="H342"/>
  <c r="M342" s="1"/>
  <c r="G350"/>
  <c r="D350"/>
  <c r="E360"/>
  <c r="C362"/>
  <c r="K362" s="1"/>
  <c r="E376"/>
  <c r="C378"/>
  <c r="K378" s="1"/>
  <c r="E382"/>
  <c r="H391"/>
  <c r="M391" s="1"/>
  <c r="G400"/>
  <c r="D407"/>
  <c r="C416"/>
  <c r="K416" s="1"/>
  <c r="I430"/>
  <c r="L439"/>
  <c r="E446"/>
  <c r="H455"/>
  <c r="M455" s="1"/>
  <c r="G464"/>
  <c r="F330"/>
  <c r="L354"/>
  <c r="M354" s="1"/>
  <c r="L370"/>
  <c r="M370" s="1"/>
  <c r="C390"/>
  <c r="K390" s="1"/>
  <c r="I392"/>
  <c r="N399"/>
  <c r="D408"/>
  <c r="I415"/>
  <c r="I356"/>
  <c r="G358"/>
  <c r="I372"/>
  <c r="G374"/>
  <c r="I386"/>
  <c r="L395"/>
  <c r="E402"/>
  <c r="H411"/>
  <c r="M411" s="1"/>
  <c r="G420"/>
  <c r="D427"/>
  <c r="C436"/>
  <c r="K436" s="1"/>
  <c r="E444"/>
  <c r="E451"/>
  <c r="F456"/>
  <c r="E460"/>
  <c r="E467"/>
  <c r="C471"/>
  <c r="L472"/>
  <c r="M472" s="1"/>
  <c r="H478"/>
  <c r="M478" s="1"/>
  <c r="I480"/>
  <c r="E484"/>
  <c r="I487"/>
  <c r="E491"/>
  <c r="N494"/>
  <c r="N496"/>
  <c r="J500"/>
  <c r="K500" s="1"/>
  <c r="N500"/>
  <c r="J440"/>
  <c r="K440" s="1"/>
  <c r="I474"/>
  <c r="L483"/>
  <c r="E490"/>
  <c r="H499"/>
  <c r="M499" s="1"/>
  <c r="C459"/>
  <c r="K459" s="1"/>
  <c r="I478"/>
  <c r="L487"/>
  <c r="C498"/>
  <c r="K498" s="1"/>
  <c r="H422"/>
  <c r="M422" s="1"/>
  <c r="F422"/>
  <c r="I443"/>
  <c r="D443"/>
  <c r="I450"/>
  <c r="E458"/>
  <c r="I466"/>
  <c r="D471"/>
  <c r="C496"/>
  <c r="K496" s="1"/>
  <c r="N458"/>
  <c r="I424"/>
  <c r="L424"/>
  <c r="M424" s="1"/>
  <c r="N431"/>
  <c r="E431"/>
  <c r="D431"/>
  <c r="C444"/>
  <c r="K444" s="1"/>
  <c r="D451"/>
  <c r="G452"/>
  <c r="G456"/>
  <c r="G460"/>
  <c r="H467"/>
  <c r="M467" s="1"/>
  <c r="L475"/>
  <c r="E482"/>
  <c r="H491"/>
  <c r="M491" s="1"/>
  <c r="L450"/>
  <c r="M450" s="1"/>
  <c r="D458"/>
  <c r="F466"/>
  <c r="E471"/>
  <c r="E480"/>
  <c r="J487"/>
  <c r="L500"/>
  <c r="J438"/>
  <c r="K438" s="1"/>
  <c r="E438"/>
  <c r="I442"/>
  <c r="L447"/>
  <c r="D454"/>
  <c r="E463"/>
  <c r="I470"/>
  <c r="L479"/>
  <c r="E486"/>
  <c r="H495"/>
  <c r="M495" s="1"/>
  <c r="N88"/>
  <c r="N96"/>
  <c r="N104"/>
  <c r="N112"/>
  <c r="N120"/>
  <c r="F85"/>
  <c r="F93"/>
  <c r="F101"/>
  <c r="F109"/>
  <c r="F117"/>
  <c r="I130"/>
  <c r="L139"/>
  <c r="F84"/>
  <c r="E89"/>
  <c r="N93"/>
  <c r="F100"/>
  <c r="N102"/>
  <c r="N105"/>
  <c r="F108"/>
  <c r="N110"/>
  <c r="N113"/>
  <c r="F116"/>
  <c r="N118"/>
  <c r="N121"/>
  <c r="L123"/>
  <c r="H130"/>
  <c r="I134"/>
  <c r="I138"/>
  <c r="J149"/>
  <c r="L151"/>
  <c r="M151" s="1"/>
  <c r="F159"/>
  <c r="K159" s="1"/>
  <c r="H142"/>
  <c r="M142" s="1"/>
  <c r="E142"/>
  <c r="L166"/>
  <c r="H174"/>
  <c r="M174" s="1"/>
  <c r="L177"/>
  <c r="M177" s="1"/>
  <c r="L201"/>
  <c r="M201" s="1"/>
  <c r="D204"/>
  <c r="C218"/>
  <c r="K218" s="1"/>
  <c r="J227"/>
  <c r="H239"/>
  <c r="C168"/>
  <c r="I182"/>
  <c r="I190"/>
  <c r="I193"/>
  <c r="J213"/>
  <c r="D222"/>
  <c r="H226"/>
  <c r="M226" s="1"/>
  <c r="C234"/>
  <c r="K234" s="1"/>
  <c r="G244"/>
  <c r="E252"/>
  <c r="N143"/>
  <c r="D143"/>
  <c r="F163"/>
  <c r="H181"/>
  <c r="J191"/>
  <c r="N205"/>
  <c r="C208"/>
  <c r="K208" s="1"/>
  <c r="J228"/>
  <c r="K228" s="1"/>
  <c r="H230"/>
  <c r="M230" s="1"/>
  <c r="I248"/>
  <c r="E166"/>
  <c r="J174"/>
  <c r="K174" s="1"/>
  <c r="N177"/>
  <c r="E204"/>
  <c r="F213"/>
  <c r="I133"/>
  <c r="N140"/>
  <c r="L154"/>
  <c r="I161"/>
  <c r="H182"/>
  <c r="M182" s="1"/>
  <c r="D190"/>
  <c r="F193"/>
  <c r="G222"/>
  <c r="L229"/>
  <c r="D232"/>
  <c r="F236"/>
  <c r="F243"/>
  <c r="G252"/>
  <c r="F142"/>
  <c r="N169"/>
  <c r="F176"/>
  <c r="C184"/>
  <c r="K184" s="1"/>
  <c r="N193"/>
  <c r="J204"/>
  <c r="K204" s="1"/>
  <c r="N208"/>
  <c r="F215"/>
  <c r="C220"/>
  <c r="F227"/>
  <c r="D239"/>
  <c r="G275"/>
  <c r="F288"/>
  <c r="J291"/>
  <c r="K291" s="1"/>
  <c r="F304"/>
  <c r="J307"/>
  <c r="K307" s="1"/>
  <c r="N137"/>
  <c r="D137"/>
  <c r="H165"/>
  <c r="J175"/>
  <c r="H197"/>
  <c r="M197" s="1"/>
  <c r="D200"/>
  <c r="G210"/>
  <c r="D224"/>
  <c r="H233"/>
  <c r="D257"/>
  <c r="H266"/>
  <c r="M266" s="1"/>
  <c r="N265"/>
  <c r="F281"/>
  <c r="K281" s="1"/>
  <c r="E303"/>
  <c r="I309"/>
  <c r="C319"/>
  <c r="K319" s="1"/>
  <c r="H321"/>
  <c r="M321" s="1"/>
  <c r="H332"/>
  <c r="E337"/>
  <c r="N343"/>
  <c r="D352"/>
  <c r="H360"/>
  <c r="F363"/>
  <c r="I369"/>
  <c r="C373"/>
  <c r="K373" s="1"/>
  <c r="J375"/>
  <c r="K375" s="1"/>
  <c r="N380"/>
  <c r="L385"/>
  <c r="M385" s="1"/>
  <c r="L389"/>
  <c r="M389" s="1"/>
  <c r="J394"/>
  <c r="G399"/>
  <c r="J403"/>
  <c r="N407"/>
  <c r="E412"/>
  <c r="G415"/>
  <c r="C419"/>
  <c r="K419" s="1"/>
  <c r="I423"/>
  <c r="N426"/>
  <c r="H437"/>
  <c r="M437" s="1"/>
  <c r="N441"/>
  <c r="G453"/>
  <c r="D468"/>
  <c r="L473"/>
  <c r="M473" s="1"/>
  <c r="G481"/>
  <c r="I499"/>
  <c r="F437"/>
  <c r="L251"/>
  <c r="I270"/>
  <c r="G276"/>
  <c r="E278"/>
  <c r="C292"/>
  <c r="K292" s="1"/>
  <c r="D295"/>
  <c r="E297"/>
  <c r="C300"/>
  <c r="K300" s="1"/>
  <c r="G325"/>
  <c r="D335"/>
  <c r="F351"/>
  <c r="K351" s="1"/>
  <c r="I359"/>
  <c r="D271"/>
  <c r="F284"/>
  <c r="K284" s="1"/>
  <c r="I313"/>
  <c r="F332"/>
  <c r="K332" s="1"/>
  <c r="C343"/>
  <c r="D348"/>
  <c r="C363"/>
  <c r="L378"/>
  <c r="M378" s="1"/>
  <c r="H382"/>
  <c r="C389"/>
  <c r="K389" s="1"/>
  <c r="D396"/>
  <c r="C401"/>
  <c r="K401" s="1"/>
  <c r="G405"/>
  <c r="C417"/>
  <c r="K417" s="1"/>
  <c r="G421"/>
  <c r="I396"/>
  <c r="L265"/>
  <c r="M265" s="1"/>
  <c r="N286"/>
  <c r="E289"/>
  <c r="I303"/>
  <c r="H309"/>
  <c r="M309" s="1"/>
  <c r="I321"/>
  <c r="J331"/>
  <c r="H333"/>
  <c r="M333" s="1"/>
  <c r="C352"/>
  <c r="K352" s="1"/>
  <c r="H361"/>
  <c r="M361" s="1"/>
  <c r="G369"/>
  <c r="D371"/>
  <c r="D375"/>
  <c r="I256"/>
  <c r="H271"/>
  <c r="M271" s="1"/>
  <c r="F279"/>
  <c r="K279" s="1"/>
  <c r="I281"/>
  <c r="D284"/>
  <c r="E294"/>
  <c r="G313"/>
  <c r="C320"/>
  <c r="K320" s="1"/>
  <c r="L332"/>
  <c r="C337"/>
  <c r="L345"/>
  <c r="C348"/>
  <c r="K348" s="1"/>
  <c r="E363"/>
  <c r="N289"/>
  <c r="L313"/>
  <c r="M313" s="1"/>
  <c r="I325"/>
  <c r="L337"/>
  <c r="M337" s="1"/>
  <c r="N353"/>
  <c r="J361"/>
  <c r="H376"/>
  <c r="M376" s="1"/>
  <c r="L382"/>
  <c r="E387"/>
  <c r="I389"/>
  <c r="L393"/>
  <c r="M393" s="1"/>
  <c r="H396"/>
  <c r="I401"/>
  <c r="L404"/>
  <c r="M404" s="1"/>
  <c r="D409"/>
  <c r="L410"/>
  <c r="M410" s="1"/>
  <c r="L414"/>
  <c r="M414" s="1"/>
  <c r="E419"/>
  <c r="I421"/>
  <c r="F447"/>
  <c r="J452"/>
  <c r="F454"/>
  <c r="J464"/>
  <c r="E472"/>
  <c r="D474"/>
  <c r="H481"/>
  <c r="H485"/>
  <c r="J499"/>
  <c r="K499" s="1"/>
  <c r="E274"/>
  <c r="I287"/>
  <c r="F302"/>
  <c r="G305"/>
  <c r="H316"/>
  <c r="M316" s="1"/>
  <c r="I341"/>
  <c r="C344"/>
  <c r="K344" s="1"/>
  <c r="D364"/>
  <c r="N477"/>
  <c r="N490"/>
  <c r="I488"/>
  <c r="G479"/>
  <c r="D484"/>
  <c r="L494"/>
  <c r="D488"/>
  <c r="C490"/>
  <c r="K490" s="1"/>
  <c r="D490"/>
  <c r="C477"/>
  <c r="K477" s="1"/>
  <c r="H81" i="13"/>
  <c r="H97"/>
  <c r="H113"/>
  <c r="H80"/>
  <c r="H84"/>
  <c r="H88"/>
  <c r="H92"/>
  <c r="H96"/>
  <c r="H100"/>
  <c r="H104"/>
  <c r="H108"/>
  <c r="H112"/>
  <c r="H116"/>
  <c r="H120"/>
  <c r="H124"/>
  <c r="H128"/>
  <c r="H136"/>
  <c r="H152"/>
  <c r="G83"/>
  <c r="G87"/>
  <c r="G91"/>
  <c r="G95"/>
  <c r="G99"/>
  <c r="G103"/>
  <c r="G107"/>
  <c r="G111"/>
  <c r="G115"/>
  <c r="G119"/>
  <c r="G123"/>
  <c r="G127"/>
  <c r="G135"/>
  <c r="C129"/>
  <c r="E133"/>
  <c r="D133"/>
  <c r="C137"/>
  <c r="C139"/>
  <c r="E141"/>
  <c r="C147"/>
  <c r="E149"/>
  <c r="E155"/>
  <c r="E163"/>
  <c r="E171"/>
  <c r="E179"/>
  <c r="E187"/>
  <c r="E195"/>
  <c r="E203"/>
  <c r="E211"/>
  <c r="E219"/>
  <c r="D145"/>
  <c r="I157"/>
  <c r="J160"/>
  <c r="H167"/>
  <c r="I173"/>
  <c r="J176"/>
  <c r="H183"/>
  <c r="I189"/>
  <c r="J192"/>
  <c r="H199"/>
  <c r="I205"/>
  <c r="J208"/>
  <c r="H215"/>
  <c r="I221"/>
  <c r="J224"/>
  <c r="I229"/>
  <c r="J232"/>
  <c r="I237"/>
  <c r="J240"/>
  <c r="C247"/>
  <c r="F249"/>
  <c r="I255"/>
  <c r="H260"/>
  <c r="G265"/>
  <c r="I271"/>
  <c r="H276"/>
  <c r="G281"/>
  <c r="I287"/>
  <c r="H292"/>
  <c r="G297"/>
  <c r="I303"/>
  <c r="H308"/>
  <c r="G313"/>
  <c r="I319"/>
  <c r="H324"/>
  <c r="D235"/>
  <c r="J241"/>
  <c r="H251"/>
  <c r="H255"/>
  <c r="H259"/>
  <c r="H263"/>
  <c r="J269"/>
  <c r="G284"/>
  <c r="G288"/>
  <c r="G292"/>
  <c r="G300"/>
  <c r="D307"/>
  <c r="D311"/>
  <c r="D315"/>
  <c r="D319"/>
  <c r="D323"/>
  <c r="D327"/>
  <c r="C271"/>
  <c r="G319"/>
  <c r="H164"/>
  <c r="H180"/>
  <c r="H196"/>
  <c r="H212"/>
  <c r="H228"/>
  <c r="H244"/>
  <c r="I247"/>
  <c r="F147"/>
  <c r="C160"/>
  <c r="D163"/>
  <c r="E169"/>
  <c r="C176"/>
  <c r="I184"/>
  <c r="M89" i="6"/>
  <c r="M132"/>
  <c r="M149"/>
  <c r="M168"/>
  <c r="M140"/>
  <c r="M172"/>
  <c r="M141"/>
  <c r="M192"/>
  <c r="M180"/>
  <c r="M207"/>
  <c r="M260"/>
  <c r="M300"/>
  <c r="M349" i="16"/>
  <c r="M357"/>
  <c r="M381"/>
  <c r="M389"/>
  <c r="M405"/>
  <c r="M481"/>
  <c r="M491"/>
  <c r="M140"/>
  <c r="M120"/>
  <c r="M141"/>
  <c r="M132"/>
  <c r="M233"/>
  <c r="M277"/>
  <c r="M293"/>
  <c r="M314"/>
  <c r="M450"/>
  <c r="M473"/>
  <c r="M433"/>
  <c r="M401" i="6"/>
  <c r="M102" i="16"/>
  <c r="M150"/>
  <c r="M222"/>
  <c r="M391"/>
  <c r="M215"/>
  <c r="M239"/>
  <c r="M104" i="6"/>
  <c r="M120"/>
  <c r="M96"/>
  <c r="M190"/>
  <c r="M398"/>
  <c r="M94" i="16"/>
  <c r="M110"/>
  <c r="M162"/>
  <c r="M351"/>
  <c r="M383"/>
  <c r="M316"/>
  <c r="M320"/>
  <c r="M248" i="6"/>
  <c r="M268"/>
  <c r="M459" i="16"/>
  <c r="M487"/>
  <c r="M471"/>
  <c r="K99"/>
  <c r="K201"/>
  <c r="M367"/>
  <c r="M395"/>
  <c r="M399"/>
  <c r="M403"/>
  <c r="M451"/>
  <c r="M300"/>
  <c r="M304"/>
  <c r="M182"/>
  <c r="K205"/>
  <c r="K235"/>
  <c r="K288"/>
  <c r="K353"/>
  <c r="K369"/>
  <c r="K385"/>
  <c r="K265"/>
  <c r="K287"/>
  <c r="K444"/>
  <c r="K169"/>
  <c r="K210"/>
  <c r="K226"/>
  <c r="M237"/>
  <c r="M196"/>
  <c r="M289"/>
  <c r="M330"/>
  <c r="M488"/>
  <c r="M409"/>
  <c r="M446"/>
  <c r="M485"/>
  <c r="K488"/>
  <c r="M417"/>
  <c r="M438"/>
  <c r="M470"/>
  <c r="M501"/>
  <c r="M114"/>
  <c r="M142"/>
  <c r="K95"/>
  <c r="K111"/>
  <c r="M359"/>
  <c r="M431"/>
  <c r="K271"/>
  <c r="K348"/>
  <c r="K364"/>
  <c r="K380"/>
  <c r="M499"/>
  <c r="K443"/>
  <c r="K464"/>
  <c r="M322"/>
  <c r="K269"/>
  <c r="M326"/>
  <c r="M466"/>
  <c r="M458"/>
  <c r="M449"/>
  <c r="K88"/>
  <c r="M119"/>
  <c r="M123"/>
  <c r="M332"/>
  <c r="M336"/>
  <c r="K182"/>
  <c r="K272"/>
  <c r="K361"/>
  <c r="K377"/>
  <c r="K433"/>
  <c r="K496"/>
  <c r="M85"/>
  <c r="M133"/>
  <c r="M84"/>
  <c r="M92"/>
  <c r="M100"/>
  <c r="M108"/>
  <c r="M116"/>
  <c r="K167"/>
  <c r="K176"/>
  <c r="M161"/>
  <c r="M188"/>
  <c r="M136"/>
  <c r="M176"/>
  <c r="M201"/>
  <c r="M205"/>
  <c r="M213"/>
  <c r="M153"/>
  <c r="M144"/>
  <c r="K237"/>
  <c r="M290"/>
  <c r="M445"/>
  <c r="M477"/>
  <c r="M430"/>
  <c r="M462"/>
  <c r="K84"/>
  <c r="K103"/>
  <c r="K119"/>
  <c r="K123"/>
  <c r="K274"/>
  <c r="K356"/>
  <c r="K372"/>
  <c r="K499"/>
  <c r="M443"/>
  <c r="K435"/>
  <c r="M93"/>
  <c r="M109"/>
  <c r="M121"/>
  <c r="M129"/>
  <c r="M80"/>
  <c r="M96"/>
  <c r="M104"/>
  <c r="M112"/>
  <c r="M124"/>
  <c r="M145"/>
  <c r="M152"/>
  <c r="K168"/>
  <c r="M217"/>
  <c r="M225"/>
  <c r="M137"/>
  <c r="M180"/>
  <c r="M160"/>
  <c r="M184"/>
  <c r="K192"/>
  <c r="M354"/>
  <c r="M370"/>
  <c r="M386"/>
  <c r="K260"/>
  <c r="K306"/>
  <c r="K322"/>
  <c r="K338"/>
  <c r="M353"/>
  <c r="M361"/>
  <c r="M369"/>
  <c r="M377"/>
  <c r="M385"/>
  <c r="M393"/>
  <c r="M401"/>
  <c r="K262"/>
  <c r="M286"/>
  <c r="M302"/>
  <c r="M338"/>
  <c r="K303"/>
  <c r="M342"/>
  <c r="K453"/>
  <c r="M497"/>
  <c r="M437"/>
  <c r="M469"/>
  <c r="M156"/>
  <c r="M172"/>
  <c r="K120"/>
  <c r="K141"/>
  <c r="M157"/>
  <c r="M148"/>
  <c r="K128"/>
  <c r="M265"/>
  <c r="K230"/>
  <c r="K208"/>
  <c r="K224"/>
  <c r="M273"/>
  <c r="M245"/>
  <c r="M358"/>
  <c r="M374"/>
  <c r="M390"/>
  <c r="M406"/>
  <c r="M414"/>
  <c r="M422"/>
  <c r="M281"/>
  <c r="M297"/>
  <c r="M282"/>
  <c r="M318"/>
  <c r="K315"/>
  <c r="M269"/>
  <c r="M429"/>
  <c r="M461"/>
  <c r="M489"/>
  <c r="M478"/>
  <c r="K469"/>
  <c r="M425"/>
  <c r="M457"/>
  <c r="K458"/>
  <c r="M474"/>
  <c r="M454"/>
  <c r="K494"/>
  <c r="K191"/>
  <c r="K177"/>
  <c r="K313"/>
  <c r="K329"/>
  <c r="K345"/>
  <c r="M278"/>
  <c r="M294"/>
  <c r="M334"/>
  <c r="M306"/>
  <c r="K331"/>
  <c r="M310"/>
  <c r="K335"/>
  <c r="M413"/>
  <c r="M434"/>
  <c r="K409"/>
  <c r="K490"/>
  <c r="M89"/>
  <c r="M105"/>
  <c r="K175"/>
  <c r="K206"/>
  <c r="K222"/>
  <c r="K266"/>
  <c r="M350"/>
  <c r="M366"/>
  <c r="M382"/>
  <c r="M398"/>
  <c r="M418"/>
  <c r="M426"/>
  <c r="K347"/>
  <c r="K437"/>
  <c r="K485"/>
  <c r="K497"/>
  <c r="K425"/>
  <c r="K442"/>
  <c r="K474"/>
  <c r="K166" i="6"/>
  <c r="K313"/>
  <c r="K460"/>
  <c r="K154"/>
  <c r="K295"/>
  <c r="K345"/>
  <c r="K308"/>
  <c r="M128"/>
  <c r="M145"/>
  <c r="M188"/>
  <c r="M240"/>
  <c r="M318"/>
  <c r="M350"/>
  <c r="M407"/>
  <c r="M443"/>
  <c r="K143"/>
  <c r="K473"/>
  <c r="K323"/>
  <c r="K287"/>
  <c r="M93"/>
  <c r="M97"/>
  <c r="M133"/>
  <c r="M144"/>
  <c r="M203"/>
  <c r="M383"/>
  <c r="M419"/>
  <c r="K415"/>
  <c r="K372"/>
  <c r="M427"/>
  <c r="K431"/>
  <c r="K171"/>
  <c r="K157"/>
  <c r="K136"/>
  <c r="K153"/>
  <c r="K235"/>
  <c r="K260"/>
  <c r="K267"/>
  <c r="K249"/>
  <c r="M346"/>
  <c r="M399"/>
  <c r="K399"/>
  <c r="K404"/>
  <c r="M204"/>
  <c r="M216"/>
  <c r="M224"/>
  <c r="M232"/>
  <c r="K169"/>
  <c r="M279"/>
  <c r="M283"/>
  <c r="M287"/>
  <c r="M291"/>
  <c r="M295"/>
  <c r="M299"/>
  <c r="M303"/>
  <c r="M307"/>
  <c r="M311"/>
  <c r="M315"/>
  <c r="M331"/>
  <c r="M347"/>
  <c r="M359"/>
  <c r="M367"/>
  <c r="M375"/>
  <c r="M286"/>
  <c r="M302"/>
  <c r="K223"/>
  <c r="K395"/>
  <c r="K411"/>
  <c r="K383"/>
  <c r="K406"/>
  <c r="K358"/>
  <c r="K374"/>
  <c r="K420"/>
  <c r="K458"/>
  <c r="K472"/>
  <c r="M109"/>
  <c r="M81"/>
  <c r="M125"/>
  <c r="M80"/>
  <c r="M88"/>
  <c r="M208"/>
  <c r="M195"/>
  <c r="K180"/>
  <c r="K187"/>
  <c r="K185"/>
  <c r="M319"/>
  <c r="M351"/>
  <c r="K240"/>
  <c r="M290"/>
  <c r="K244"/>
  <c r="K251"/>
  <c r="K276"/>
  <c r="M403"/>
  <c r="M471"/>
  <c r="K424"/>
  <c r="M431"/>
  <c r="M451"/>
  <c r="K468"/>
  <c r="K488"/>
  <c r="J2" i="16"/>
  <c r="F2"/>
  <c r="C2"/>
  <c r="E2"/>
  <c r="I2"/>
  <c r="H2"/>
  <c r="D2"/>
  <c r="G2"/>
  <c r="G4"/>
  <c r="D78"/>
  <c r="E73"/>
  <c r="J68"/>
  <c r="F64"/>
  <c r="E57"/>
  <c r="F52"/>
  <c r="F44"/>
  <c r="F36"/>
  <c r="F28"/>
  <c r="F20"/>
  <c r="F12"/>
  <c r="F4"/>
  <c r="J57"/>
  <c r="D79"/>
  <c r="J77"/>
  <c r="F73"/>
  <c r="N61"/>
  <c r="I79"/>
  <c r="F78"/>
  <c r="J71"/>
  <c r="H71"/>
  <c r="D63"/>
  <c r="G63"/>
  <c r="C55"/>
  <c r="L53"/>
  <c r="G49"/>
  <c r="H43"/>
  <c r="L37"/>
  <c r="G33"/>
  <c r="H27"/>
  <c r="L21"/>
  <c r="G17"/>
  <c r="H11"/>
  <c r="L5"/>
  <c r="I70"/>
  <c r="E62"/>
  <c r="L62"/>
  <c r="G51"/>
  <c r="G47"/>
  <c r="G43"/>
  <c r="G39"/>
  <c r="G35"/>
  <c r="G31"/>
  <c r="G27"/>
  <c r="G23"/>
  <c r="G19"/>
  <c r="G15"/>
  <c r="G11"/>
  <c r="G7"/>
  <c r="G3"/>
  <c r="N71"/>
  <c r="G66"/>
  <c r="J59"/>
  <c r="F54"/>
  <c r="D51"/>
  <c r="I47"/>
  <c r="C45"/>
  <c r="H41"/>
  <c r="F38"/>
  <c r="D35"/>
  <c r="I31"/>
  <c r="C29"/>
  <c r="H25"/>
  <c r="F22"/>
  <c r="D19"/>
  <c r="I15"/>
  <c r="C13"/>
  <c r="H9"/>
  <c r="F6"/>
  <c r="D3"/>
  <c r="G34"/>
  <c r="E31"/>
  <c r="J27"/>
  <c r="D25"/>
  <c r="J21"/>
  <c r="G6"/>
  <c r="E3"/>
  <c r="L75"/>
  <c r="H67"/>
  <c r="D59"/>
  <c r="G59"/>
  <c r="D30"/>
  <c r="H26"/>
  <c r="L22"/>
  <c r="N70"/>
  <c r="N62"/>
  <c r="N54"/>
  <c r="J51"/>
  <c r="D49"/>
  <c r="J45"/>
  <c r="G42"/>
  <c r="E39"/>
  <c r="J19"/>
  <c r="D17"/>
  <c r="J13"/>
  <c r="G10"/>
  <c r="I74"/>
  <c r="E66"/>
  <c r="L66"/>
  <c r="H58"/>
  <c r="L54"/>
  <c r="D46"/>
  <c r="H42"/>
  <c r="L38"/>
  <c r="D14"/>
  <c r="H10"/>
  <c r="C72"/>
  <c r="L65"/>
  <c r="D61"/>
  <c r="C57"/>
  <c r="H52"/>
  <c r="L43"/>
  <c r="F37"/>
  <c r="C30"/>
  <c r="F23"/>
  <c r="G16"/>
  <c r="D8"/>
  <c r="G52"/>
  <c r="G77"/>
  <c r="I72"/>
  <c r="L68"/>
  <c r="D64"/>
  <c r="E60"/>
  <c r="I52"/>
  <c r="F49"/>
  <c r="G44"/>
  <c r="E40"/>
  <c r="F35"/>
  <c r="C32"/>
  <c r="C26"/>
  <c r="I20"/>
  <c r="F17"/>
  <c r="G12"/>
  <c r="E8"/>
  <c r="G57"/>
  <c r="E52"/>
  <c r="L36"/>
  <c r="E20"/>
  <c r="J14"/>
  <c r="G73"/>
  <c r="G68"/>
  <c r="H61"/>
  <c r="J18"/>
  <c r="H65"/>
  <c r="E63"/>
  <c r="N44"/>
  <c r="N31"/>
  <c r="N12"/>
  <c r="C70"/>
  <c r="N53"/>
  <c r="N39"/>
  <c r="N21"/>
  <c r="N7"/>
  <c r="E71"/>
  <c r="J54"/>
  <c r="N43"/>
  <c r="J22"/>
  <c r="N11"/>
  <c r="N68"/>
  <c r="E50"/>
  <c r="N32"/>
  <c r="E18"/>
  <c r="D77"/>
  <c r="H76"/>
  <c r="I75"/>
  <c r="N74"/>
  <c r="L69"/>
  <c r="C68"/>
  <c r="E67"/>
  <c r="C66"/>
  <c r="I59"/>
  <c r="N58"/>
  <c r="E54"/>
  <c r="C50"/>
  <c r="I48"/>
  <c r="L47"/>
  <c r="F45"/>
  <c r="H44"/>
  <c r="E42"/>
  <c r="H40"/>
  <c r="N38"/>
  <c r="D32"/>
  <c r="L28"/>
  <c r="D28"/>
  <c r="F25"/>
  <c r="E22"/>
  <c r="C18"/>
  <c r="I16"/>
  <c r="L15"/>
  <c r="F13"/>
  <c r="H12"/>
  <c r="E10"/>
  <c r="H8"/>
  <c r="N6"/>
  <c r="D4"/>
  <c r="L77"/>
  <c r="I76"/>
  <c r="H68"/>
  <c r="F67"/>
  <c r="F66"/>
  <c r="C61"/>
  <c r="I54"/>
  <c r="N50"/>
  <c r="L48"/>
  <c r="I44"/>
  <c r="C44"/>
  <c r="I42"/>
  <c r="C38"/>
  <c r="L35"/>
  <c r="E32"/>
  <c r="F31"/>
  <c r="E28"/>
  <c r="F27"/>
  <c r="C24"/>
  <c r="I22"/>
  <c r="N18"/>
  <c r="L16"/>
  <c r="I12"/>
  <c r="C12"/>
  <c r="K12" s="1"/>
  <c r="I10"/>
  <c r="C6"/>
  <c r="E4"/>
  <c r="C76"/>
  <c r="E75"/>
  <c r="C74"/>
  <c r="I67"/>
  <c r="N66"/>
  <c r="L61"/>
  <c r="C60"/>
  <c r="E59"/>
  <c r="C58"/>
  <c r="D48"/>
  <c r="L44"/>
  <c r="D44"/>
  <c r="F41"/>
  <c r="E38"/>
  <c r="C34"/>
  <c r="I32"/>
  <c r="L31"/>
  <c r="F29"/>
  <c r="H28"/>
  <c r="E26"/>
  <c r="H24"/>
  <c r="N22"/>
  <c r="D16"/>
  <c r="L12"/>
  <c r="D12"/>
  <c r="F9"/>
  <c r="E6"/>
  <c r="I4"/>
  <c r="F3"/>
  <c r="C77"/>
  <c r="D76"/>
  <c r="F75"/>
  <c r="F74"/>
  <c r="C69"/>
  <c r="H60"/>
  <c r="F59"/>
  <c r="F58"/>
  <c r="C54"/>
  <c r="L51"/>
  <c r="E48"/>
  <c r="F47"/>
  <c r="E44"/>
  <c r="F43"/>
  <c r="C40"/>
  <c r="I38"/>
  <c r="N34"/>
  <c r="L32"/>
  <c r="I28"/>
  <c r="C28"/>
  <c r="I26"/>
  <c r="C22"/>
  <c r="L19"/>
  <c r="E16"/>
  <c r="F15"/>
  <c r="E12"/>
  <c r="F11"/>
  <c r="C8"/>
  <c r="I6"/>
  <c r="H78"/>
  <c r="F76"/>
  <c r="E69"/>
  <c r="J64"/>
  <c r="F60"/>
  <c r="J52"/>
  <c r="J44"/>
  <c r="J36"/>
  <c r="J28"/>
  <c r="J20"/>
  <c r="J12"/>
  <c r="J4"/>
  <c r="F65"/>
  <c r="H79"/>
  <c r="N77"/>
  <c r="J73"/>
  <c r="F69"/>
  <c r="N57"/>
  <c r="J78"/>
  <c r="F79"/>
  <c r="D71"/>
  <c r="G71"/>
  <c r="C63"/>
  <c r="L55"/>
  <c r="J62"/>
  <c r="L49"/>
  <c r="G45"/>
  <c r="H39"/>
  <c r="L33"/>
  <c r="G29"/>
  <c r="H23"/>
  <c r="L17"/>
  <c r="G13"/>
  <c r="H7"/>
  <c r="E70"/>
  <c r="L70"/>
  <c r="H62"/>
  <c r="C51"/>
  <c r="C47"/>
  <c r="C43"/>
  <c r="C39"/>
  <c r="C35"/>
  <c r="C31"/>
  <c r="C27"/>
  <c r="C23"/>
  <c r="C19"/>
  <c r="C15"/>
  <c r="C11"/>
  <c r="C7"/>
  <c r="C3"/>
  <c r="G74"/>
  <c r="J67"/>
  <c r="F55"/>
  <c r="I51"/>
  <c r="C49"/>
  <c r="H45"/>
  <c r="F42"/>
  <c r="D39"/>
  <c r="I35"/>
  <c r="C33"/>
  <c r="H29"/>
  <c r="F26"/>
  <c r="D23"/>
  <c r="I19"/>
  <c r="C17"/>
  <c r="H13"/>
  <c r="F10"/>
  <c r="D7"/>
  <c r="I3"/>
  <c r="E35"/>
  <c r="J31"/>
  <c r="D29"/>
  <c r="J25"/>
  <c r="G22"/>
  <c r="E7"/>
  <c r="J3"/>
  <c r="H75"/>
  <c r="D67"/>
  <c r="G67"/>
  <c r="C59"/>
  <c r="L34"/>
  <c r="D26"/>
  <c r="H22"/>
  <c r="L6"/>
  <c r="I71"/>
  <c r="I63"/>
  <c r="I55"/>
  <c r="D53"/>
  <c r="J49"/>
  <c r="G46"/>
  <c r="E43"/>
  <c r="J39"/>
  <c r="D37"/>
  <c r="J17"/>
  <c r="G14"/>
  <c r="E11"/>
  <c r="E74"/>
  <c r="L74"/>
  <c r="H66"/>
  <c r="M66" s="1"/>
  <c r="D58"/>
  <c r="H54"/>
  <c r="L50"/>
  <c r="D42"/>
  <c r="H38"/>
  <c r="L18"/>
  <c r="D10"/>
  <c r="H72"/>
  <c r="D68"/>
  <c r="C64"/>
  <c r="L57"/>
  <c r="F53"/>
  <c r="C46"/>
  <c r="F39"/>
  <c r="G32"/>
  <c r="D24"/>
  <c r="C20"/>
  <c r="I8"/>
  <c r="I14"/>
  <c r="C78"/>
  <c r="D73"/>
  <c r="G69"/>
  <c r="I64"/>
  <c r="L60"/>
  <c r="D56"/>
  <c r="I50"/>
  <c r="E46"/>
  <c r="L40"/>
  <c r="D36"/>
  <c r="H32"/>
  <c r="M32" s="1"/>
  <c r="N26"/>
  <c r="L23"/>
  <c r="I18"/>
  <c r="E14"/>
  <c r="L8"/>
  <c r="C4"/>
  <c r="L52"/>
  <c r="G40"/>
  <c r="L20"/>
  <c r="J30"/>
  <c r="G76"/>
  <c r="H69"/>
  <c r="E64"/>
  <c r="G24"/>
  <c r="G72"/>
  <c r="I73"/>
  <c r="N52"/>
  <c r="N33"/>
  <c r="N20"/>
  <c r="N75"/>
  <c r="N59"/>
  <c r="N41"/>
  <c r="J26"/>
  <c r="N9"/>
  <c r="I77"/>
  <c r="E55"/>
  <c r="N47"/>
  <c r="N28"/>
  <c r="N15"/>
  <c r="N72"/>
  <c r="N56"/>
  <c r="N37"/>
  <c r="N23"/>
  <c r="N5"/>
  <c r="C79"/>
  <c r="J76"/>
  <c r="F72"/>
  <c r="E65"/>
  <c r="J60"/>
  <c r="F56"/>
  <c r="F48"/>
  <c r="F40"/>
  <c r="F32"/>
  <c r="F24"/>
  <c r="F16"/>
  <c r="F8"/>
  <c r="J65"/>
  <c r="L79"/>
  <c r="E78"/>
  <c r="N73"/>
  <c r="J69"/>
  <c r="F61"/>
  <c r="N78"/>
  <c r="J79"/>
  <c r="J55"/>
  <c r="C71"/>
  <c r="L63"/>
  <c r="H55"/>
  <c r="J70"/>
  <c r="H51"/>
  <c r="M51" s="1"/>
  <c r="L45"/>
  <c r="G41"/>
  <c r="H35"/>
  <c r="L29"/>
  <c r="G25"/>
  <c r="H19"/>
  <c r="L13"/>
  <c r="G9"/>
  <c r="H3"/>
  <c r="H70"/>
  <c r="D62"/>
  <c r="I53"/>
  <c r="I49"/>
  <c r="I45"/>
  <c r="I41"/>
  <c r="I37"/>
  <c r="I33"/>
  <c r="I29"/>
  <c r="I25"/>
  <c r="I21"/>
  <c r="I17"/>
  <c r="I13"/>
  <c r="I9"/>
  <c r="I5"/>
  <c r="J75"/>
  <c r="F63"/>
  <c r="N55"/>
  <c r="C53"/>
  <c r="H49"/>
  <c r="M49" s="1"/>
  <c r="F46"/>
  <c r="D43"/>
  <c r="I39"/>
  <c r="C37"/>
  <c r="H33"/>
  <c r="F30"/>
  <c r="D27"/>
  <c r="I23"/>
  <c r="C21"/>
  <c r="H17"/>
  <c r="F14"/>
  <c r="D11"/>
  <c r="I7"/>
  <c r="C5"/>
  <c r="J35"/>
  <c r="D33"/>
  <c r="J29"/>
  <c r="G26"/>
  <c r="E23"/>
  <c r="J7"/>
  <c r="D5"/>
  <c r="D75"/>
  <c r="G75"/>
  <c r="C67"/>
  <c r="L59"/>
  <c r="H34"/>
  <c r="L30"/>
  <c r="D22"/>
  <c r="H6"/>
  <c r="J74"/>
  <c r="J66"/>
  <c r="J58"/>
  <c r="J53"/>
  <c r="G50"/>
  <c r="E47"/>
  <c r="J43"/>
  <c r="D41"/>
  <c r="J37"/>
  <c r="G18"/>
  <c r="E15"/>
  <c r="J11"/>
  <c r="D9"/>
  <c r="H74"/>
  <c r="D66"/>
  <c r="I58"/>
  <c r="D54"/>
  <c r="H50"/>
  <c r="L46"/>
  <c r="D38"/>
  <c r="H18"/>
  <c r="L14"/>
  <c r="C73"/>
  <c r="I68"/>
  <c r="H64"/>
  <c r="D60"/>
  <c r="C56"/>
  <c r="G48"/>
  <c r="D40"/>
  <c r="C36"/>
  <c r="I24"/>
  <c r="H20"/>
  <c r="L11"/>
  <c r="F5"/>
  <c r="G20"/>
  <c r="E76"/>
  <c r="G70"/>
  <c r="D65"/>
  <c r="G61"/>
  <c r="I56"/>
  <c r="F51"/>
  <c r="C48"/>
  <c r="C42"/>
  <c r="I36"/>
  <c r="F33"/>
  <c r="G28"/>
  <c r="E24"/>
  <c r="F19"/>
  <c r="C16"/>
  <c r="C10"/>
  <c r="H4"/>
  <c r="E56"/>
  <c r="I46"/>
  <c r="I30"/>
  <c r="J46"/>
  <c r="H77"/>
  <c r="E72"/>
  <c r="L64"/>
  <c r="J34"/>
  <c r="H73"/>
  <c r="H57"/>
  <c r="I57"/>
  <c r="N35"/>
  <c r="N24"/>
  <c r="N76"/>
  <c r="N60"/>
  <c r="N46"/>
  <c r="N29"/>
  <c r="N14"/>
  <c r="L78"/>
  <c r="I65"/>
  <c r="N49"/>
  <c r="N36"/>
  <c r="N17"/>
  <c r="G79"/>
  <c r="C62"/>
  <c r="J42"/>
  <c r="N25"/>
  <c r="J10"/>
  <c r="E77"/>
  <c r="J72"/>
  <c r="F68"/>
  <c r="E61"/>
  <c r="J56"/>
  <c r="J48"/>
  <c r="J40"/>
  <c r="J32"/>
  <c r="J24"/>
  <c r="J16"/>
  <c r="J8"/>
  <c r="N65"/>
  <c r="F57"/>
  <c r="I78"/>
  <c r="F77"/>
  <c r="N69"/>
  <c r="J61"/>
  <c r="E79"/>
  <c r="N79"/>
  <c r="J63"/>
  <c r="L71"/>
  <c r="H63"/>
  <c r="D55"/>
  <c r="G55"/>
  <c r="G53"/>
  <c r="H47"/>
  <c r="M47" s="1"/>
  <c r="L41"/>
  <c r="G37"/>
  <c r="H31"/>
  <c r="M31" s="1"/>
  <c r="L25"/>
  <c r="G21"/>
  <c r="H15"/>
  <c r="L9"/>
  <c r="G5"/>
  <c r="D70"/>
  <c r="I62"/>
  <c r="E53"/>
  <c r="E49"/>
  <c r="E45"/>
  <c r="E41"/>
  <c r="E37"/>
  <c r="E33"/>
  <c r="E29"/>
  <c r="E25"/>
  <c r="E21"/>
  <c r="E17"/>
  <c r="E13"/>
  <c r="E9"/>
  <c r="E5"/>
  <c r="F71"/>
  <c r="N63"/>
  <c r="G58"/>
  <c r="H53"/>
  <c r="F50"/>
  <c r="D47"/>
  <c r="I43"/>
  <c r="C41"/>
  <c r="H37"/>
  <c r="F34"/>
  <c r="D31"/>
  <c r="I27"/>
  <c r="C25"/>
  <c r="H21"/>
  <c r="F18"/>
  <c r="D15"/>
  <c r="I11"/>
  <c r="C9"/>
  <c r="H5"/>
  <c r="M5" s="1"/>
  <c r="J33"/>
  <c r="G30"/>
  <c r="E27"/>
  <c r="J23"/>
  <c r="D21"/>
  <c r="J5"/>
  <c r="C75"/>
  <c r="L67"/>
  <c r="H59"/>
  <c r="M59" s="1"/>
  <c r="D34"/>
  <c r="H30"/>
  <c r="M30" s="1"/>
  <c r="L26"/>
  <c r="D6"/>
  <c r="F70"/>
  <c r="F62"/>
  <c r="G54"/>
  <c r="E51"/>
  <c r="J47"/>
  <c r="D45"/>
  <c r="J41"/>
  <c r="G38"/>
  <c r="E19"/>
  <c r="J15"/>
  <c r="D13"/>
  <c r="J9"/>
  <c r="D74"/>
  <c r="I66"/>
  <c r="E58"/>
  <c r="L58"/>
  <c r="D50"/>
  <c r="H46"/>
  <c r="L42"/>
  <c r="D18"/>
  <c r="H14"/>
  <c r="L10"/>
  <c r="L73"/>
  <c r="D69"/>
  <c r="C65"/>
  <c r="I60"/>
  <c r="H56"/>
  <c r="C52"/>
  <c r="I40"/>
  <c r="H36"/>
  <c r="M36" s="1"/>
  <c r="L27"/>
  <c r="F21"/>
  <c r="C14"/>
  <c r="F7"/>
  <c r="G36"/>
  <c r="L76"/>
  <c r="D72"/>
  <c r="E68"/>
  <c r="G62"/>
  <c r="D57"/>
  <c r="D52"/>
  <c r="H48"/>
  <c r="N42"/>
  <c r="L39"/>
  <c r="I34"/>
  <c r="E30"/>
  <c r="L24"/>
  <c r="D20"/>
  <c r="H16"/>
  <c r="N10"/>
  <c r="L7"/>
  <c r="L56"/>
  <c r="J50"/>
  <c r="E36"/>
  <c r="G8"/>
  <c r="G78"/>
  <c r="L72"/>
  <c r="G65"/>
  <c r="G60"/>
  <c r="G56"/>
  <c r="G64"/>
  <c r="I61"/>
  <c r="J38"/>
  <c r="N27"/>
  <c r="J6"/>
  <c r="N64"/>
  <c r="N48"/>
  <c r="E34"/>
  <c r="N16"/>
  <c r="I69"/>
  <c r="N51"/>
  <c r="N40"/>
  <c r="N19"/>
  <c r="N8"/>
  <c r="N67"/>
  <c r="N45"/>
  <c r="N30"/>
  <c r="N13"/>
  <c r="C2" i="6"/>
  <c r="H3"/>
  <c r="H2"/>
  <c r="N6"/>
  <c r="N10"/>
  <c r="N14"/>
  <c r="N18"/>
  <c r="N22"/>
  <c r="N26"/>
  <c r="N30"/>
  <c r="N34"/>
  <c r="N38"/>
  <c r="N42"/>
  <c r="N46"/>
  <c r="N50"/>
  <c r="N54"/>
  <c r="N58"/>
  <c r="N62"/>
  <c r="N66"/>
  <c r="N70"/>
  <c r="N74"/>
  <c r="N78"/>
  <c r="H4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L5"/>
  <c r="L9"/>
  <c r="L13"/>
  <c r="L17"/>
  <c r="L21"/>
  <c r="L25"/>
  <c r="L29"/>
  <c r="L33"/>
  <c r="L37"/>
  <c r="L41"/>
  <c r="L45"/>
  <c r="L49"/>
  <c r="L53"/>
  <c r="L57"/>
  <c r="L61"/>
  <c r="L65"/>
  <c r="L69"/>
  <c r="L73"/>
  <c r="L77"/>
  <c r="N5"/>
  <c r="N9"/>
  <c r="N13"/>
  <c r="N17"/>
  <c r="N21"/>
  <c r="N25"/>
  <c r="N29"/>
  <c r="N33"/>
  <c r="N37"/>
  <c r="N41"/>
  <c r="N45"/>
  <c r="N49"/>
  <c r="N53"/>
  <c r="N57"/>
  <c r="N61"/>
  <c r="N65"/>
  <c r="N69"/>
  <c r="N73"/>
  <c r="N77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N8"/>
  <c r="N12"/>
  <c r="N16"/>
  <c r="N20"/>
  <c r="N24"/>
  <c r="N28"/>
  <c r="N32"/>
  <c r="N36"/>
  <c r="N40"/>
  <c r="N44"/>
  <c r="N48"/>
  <c r="N52"/>
  <c r="N56"/>
  <c r="N60"/>
  <c r="N64"/>
  <c r="N68"/>
  <c r="N72"/>
  <c r="N76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L7"/>
  <c r="L11"/>
  <c r="L15"/>
  <c r="L19"/>
  <c r="L23"/>
  <c r="L27"/>
  <c r="L31"/>
  <c r="L35"/>
  <c r="L39"/>
  <c r="L43"/>
  <c r="L47"/>
  <c r="L51"/>
  <c r="L55"/>
  <c r="L59"/>
  <c r="L63"/>
  <c r="L67"/>
  <c r="L71"/>
  <c r="L75"/>
  <c r="L79"/>
  <c r="N7"/>
  <c r="N11"/>
  <c r="N15"/>
  <c r="N19"/>
  <c r="N23"/>
  <c r="N27"/>
  <c r="N31"/>
  <c r="N35"/>
  <c r="N39"/>
  <c r="N43"/>
  <c r="N47"/>
  <c r="N51"/>
  <c r="N55"/>
  <c r="N59"/>
  <c r="N63"/>
  <c r="N67"/>
  <c r="N71"/>
  <c r="N75"/>
  <c r="N79"/>
  <c r="H5"/>
  <c r="H9"/>
  <c r="H13"/>
  <c r="H17"/>
  <c r="H21"/>
  <c r="H25"/>
  <c r="H29"/>
  <c r="H33"/>
  <c r="H37"/>
  <c r="H41"/>
  <c r="H45"/>
  <c r="H49"/>
  <c r="H53"/>
  <c r="H57"/>
  <c r="H61"/>
  <c r="H65"/>
  <c r="H69"/>
  <c r="H73"/>
  <c r="H77"/>
  <c r="L6"/>
  <c r="M6" s="1"/>
  <c r="L10"/>
  <c r="M10" s="1"/>
  <c r="L14"/>
  <c r="M14" s="1"/>
  <c r="L18"/>
  <c r="M18" s="1"/>
  <c r="L22"/>
  <c r="M22" s="1"/>
  <c r="L26"/>
  <c r="M26" s="1"/>
  <c r="L30"/>
  <c r="M30" s="1"/>
  <c r="L34"/>
  <c r="M34" s="1"/>
  <c r="L38"/>
  <c r="M38" s="1"/>
  <c r="L42"/>
  <c r="M42" s="1"/>
  <c r="L46"/>
  <c r="M46" s="1"/>
  <c r="L50"/>
  <c r="M50" s="1"/>
  <c r="L54"/>
  <c r="M54" s="1"/>
  <c r="L58"/>
  <c r="M58" s="1"/>
  <c r="L62"/>
  <c r="M62" s="1"/>
  <c r="L66"/>
  <c r="M66" s="1"/>
  <c r="L70"/>
  <c r="M70" s="1"/>
  <c r="L74"/>
  <c r="M74" s="1"/>
  <c r="L78"/>
  <c r="M78" s="1"/>
  <c r="E2"/>
  <c r="C3"/>
  <c r="G12"/>
  <c r="F10"/>
  <c r="D2" i="13"/>
  <c r="G2" i="6"/>
  <c r="G56"/>
  <c r="G44"/>
  <c r="G8"/>
  <c r="G40"/>
  <c r="G28"/>
  <c r="G72"/>
  <c r="D2"/>
  <c r="G24"/>
  <c r="J76"/>
  <c r="F46"/>
  <c r="F26"/>
  <c r="F58"/>
  <c r="E12"/>
  <c r="E44"/>
  <c r="D22"/>
  <c r="C48"/>
  <c r="E55"/>
  <c r="G4"/>
  <c r="G20"/>
  <c r="G36"/>
  <c r="G52"/>
  <c r="G68"/>
  <c r="F6"/>
  <c r="F22"/>
  <c r="F38"/>
  <c r="F54"/>
  <c r="F70"/>
  <c r="E8"/>
  <c r="E24"/>
  <c r="E40"/>
  <c r="E68"/>
  <c r="D14"/>
  <c r="D46"/>
  <c r="C24"/>
  <c r="G19"/>
  <c r="E56"/>
  <c r="D40"/>
  <c r="F42"/>
  <c r="F74"/>
  <c r="E28"/>
  <c r="E76"/>
  <c r="D54"/>
  <c r="G16"/>
  <c r="G32"/>
  <c r="G48"/>
  <c r="G64"/>
  <c r="F18"/>
  <c r="F34"/>
  <c r="F50"/>
  <c r="F66"/>
  <c r="E4"/>
  <c r="E20"/>
  <c r="E36"/>
  <c r="E60"/>
  <c r="D6"/>
  <c r="D38"/>
  <c r="C8"/>
  <c r="G60"/>
  <c r="G76"/>
  <c r="F14"/>
  <c r="F30"/>
  <c r="F62"/>
  <c r="F78"/>
  <c r="E16"/>
  <c r="E32"/>
  <c r="E52"/>
  <c r="D30"/>
  <c r="D66"/>
  <c r="E48"/>
  <c r="E64"/>
  <c r="D18"/>
  <c r="D34"/>
  <c r="D50"/>
  <c r="D70"/>
  <c r="C40"/>
  <c r="J12"/>
  <c r="C56" i="13"/>
  <c r="F51" i="6"/>
  <c r="E72"/>
  <c r="D10"/>
  <c r="D26"/>
  <c r="D42"/>
  <c r="D62"/>
  <c r="C16"/>
  <c r="F69"/>
  <c r="F78" i="13"/>
  <c r="D58" i="6"/>
  <c r="D78"/>
  <c r="C32"/>
  <c r="C64"/>
  <c r="F37"/>
  <c r="D41"/>
  <c r="F12"/>
  <c r="C56"/>
  <c r="F5"/>
  <c r="D9"/>
  <c r="G26"/>
  <c r="F17" i="13"/>
  <c r="H43"/>
  <c r="E38"/>
  <c r="G51" i="6"/>
  <c r="E23"/>
  <c r="C27"/>
  <c r="E54"/>
  <c r="I29"/>
  <c r="C73"/>
  <c r="I54"/>
  <c r="F76"/>
  <c r="C58"/>
  <c r="D23"/>
  <c r="G66" i="13"/>
  <c r="I34"/>
  <c r="H8"/>
  <c r="D74" i="6"/>
  <c r="C12"/>
  <c r="C28"/>
  <c r="C44"/>
  <c r="C60"/>
  <c r="G3"/>
  <c r="G67"/>
  <c r="F53"/>
  <c r="E39"/>
  <c r="D25"/>
  <c r="C59"/>
  <c r="I22"/>
  <c r="F44"/>
  <c r="D8"/>
  <c r="J43"/>
  <c r="G65"/>
  <c r="C9"/>
  <c r="C32" i="13"/>
  <c r="E56"/>
  <c r="J60"/>
  <c r="C4" i="6"/>
  <c r="C20"/>
  <c r="C36"/>
  <c r="C52"/>
  <c r="C68"/>
  <c r="G35"/>
  <c r="F21"/>
  <c r="E7"/>
  <c r="E71"/>
  <c r="D73"/>
  <c r="J44"/>
  <c r="G58"/>
  <c r="E22"/>
  <c r="E37"/>
  <c r="G72" i="13"/>
  <c r="H75"/>
  <c r="D31"/>
  <c r="C54"/>
  <c r="G7" i="6"/>
  <c r="G39"/>
  <c r="G71"/>
  <c r="F25"/>
  <c r="F57"/>
  <c r="E11"/>
  <c r="E43"/>
  <c r="E75"/>
  <c r="D29"/>
  <c r="C67"/>
  <c r="J52"/>
  <c r="I30"/>
  <c r="G66"/>
  <c r="F52"/>
  <c r="E30"/>
  <c r="D16"/>
  <c r="C26"/>
  <c r="J75"/>
  <c r="F19"/>
  <c r="E69"/>
  <c r="C41"/>
  <c r="I66" i="13"/>
  <c r="C20"/>
  <c r="D71"/>
  <c r="F49"/>
  <c r="E24"/>
  <c r="J40"/>
  <c r="D42"/>
  <c r="I10"/>
  <c r="G23" i="6"/>
  <c r="G55"/>
  <c r="F9"/>
  <c r="F41"/>
  <c r="F73"/>
  <c r="E27"/>
  <c r="E59"/>
  <c r="D13"/>
  <c r="D49"/>
  <c r="C35"/>
  <c r="J20"/>
  <c r="J2"/>
  <c r="I62"/>
  <c r="G34"/>
  <c r="F20"/>
  <c r="F2"/>
  <c r="E62"/>
  <c r="D72"/>
  <c r="J11"/>
  <c r="I61"/>
  <c r="G33"/>
  <c r="E5"/>
  <c r="D55"/>
  <c r="F44" i="13"/>
  <c r="F43"/>
  <c r="F62"/>
  <c r="C62"/>
  <c r="I36"/>
  <c r="F9"/>
  <c r="D58"/>
  <c r="E50"/>
  <c r="D18"/>
  <c r="J12"/>
  <c r="I2"/>
  <c r="D8"/>
  <c r="D26"/>
  <c r="C25"/>
  <c r="C76" i="6"/>
  <c r="G15"/>
  <c r="G31"/>
  <c r="G47"/>
  <c r="G63"/>
  <c r="G79"/>
  <c r="F17"/>
  <c r="F33"/>
  <c r="F49"/>
  <c r="F65"/>
  <c r="E3"/>
  <c r="E19"/>
  <c r="E35"/>
  <c r="E51"/>
  <c r="E67"/>
  <c r="D5"/>
  <c r="D21"/>
  <c r="D37"/>
  <c r="D65"/>
  <c r="C19"/>
  <c r="C51"/>
  <c r="J4"/>
  <c r="J36"/>
  <c r="J68"/>
  <c r="I14"/>
  <c r="I46"/>
  <c r="I78"/>
  <c r="G18"/>
  <c r="G50"/>
  <c r="F4"/>
  <c r="F36"/>
  <c r="F68"/>
  <c r="E14"/>
  <c r="E46"/>
  <c r="E78"/>
  <c r="D32"/>
  <c r="D64"/>
  <c r="C18"/>
  <c r="C50"/>
  <c r="J3"/>
  <c r="J35"/>
  <c r="J67"/>
  <c r="I21"/>
  <c r="I53"/>
  <c r="G25"/>
  <c r="G57"/>
  <c r="F11"/>
  <c r="F43"/>
  <c r="F75"/>
  <c r="E29"/>
  <c r="E61"/>
  <c r="D15"/>
  <c r="D47"/>
  <c r="D79"/>
  <c r="C33"/>
  <c r="C65"/>
  <c r="D66" i="13"/>
  <c r="F75"/>
  <c r="C68"/>
  <c r="C60"/>
  <c r="G44"/>
  <c r="F35"/>
  <c r="C24"/>
  <c r="F7"/>
  <c r="F66"/>
  <c r="I76"/>
  <c r="E72"/>
  <c r="H67"/>
  <c r="D63"/>
  <c r="F57"/>
  <c r="H51"/>
  <c r="I44"/>
  <c r="D39"/>
  <c r="E32"/>
  <c r="F25"/>
  <c r="H19"/>
  <c r="H11"/>
  <c r="H62"/>
  <c r="J48"/>
  <c r="F20"/>
  <c r="J2"/>
  <c r="F2"/>
  <c r="D54"/>
  <c r="C50"/>
  <c r="I46"/>
  <c r="C38"/>
  <c r="G34"/>
  <c r="E30"/>
  <c r="E22"/>
  <c r="G10"/>
  <c r="C8"/>
  <c r="E33"/>
  <c r="I3" i="6"/>
  <c r="C55" i="13"/>
  <c r="C72" i="6"/>
  <c r="G11"/>
  <c r="G27"/>
  <c r="G43"/>
  <c r="G59"/>
  <c r="G75"/>
  <c r="F13"/>
  <c r="F29"/>
  <c r="F45"/>
  <c r="F61"/>
  <c r="F77"/>
  <c r="E15"/>
  <c r="E31"/>
  <c r="E47"/>
  <c r="E63"/>
  <c r="E79"/>
  <c r="D17"/>
  <c r="D33"/>
  <c r="D57"/>
  <c r="C11"/>
  <c r="C43"/>
  <c r="C75"/>
  <c r="J28"/>
  <c r="J60"/>
  <c r="I6"/>
  <c r="I38"/>
  <c r="I70"/>
  <c r="G10"/>
  <c r="G42"/>
  <c r="G74"/>
  <c r="F28"/>
  <c r="F60"/>
  <c r="E6"/>
  <c r="E38"/>
  <c r="E70"/>
  <c r="D24"/>
  <c r="D56"/>
  <c r="C10"/>
  <c r="C42"/>
  <c r="C74"/>
  <c r="J27"/>
  <c r="J59"/>
  <c r="I13"/>
  <c r="I45"/>
  <c r="I77"/>
  <c r="G17"/>
  <c r="G49"/>
  <c r="F3"/>
  <c r="F35"/>
  <c r="F67"/>
  <c r="E21"/>
  <c r="E53"/>
  <c r="D7"/>
  <c r="D39"/>
  <c r="D71"/>
  <c r="C25"/>
  <c r="C57"/>
  <c r="D70" i="13"/>
  <c r="G76"/>
  <c r="E70"/>
  <c r="F63"/>
  <c r="C48"/>
  <c r="G36"/>
  <c r="F27"/>
  <c r="F15"/>
  <c r="F70"/>
  <c r="C78"/>
  <c r="F73"/>
  <c r="I68"/>
  <c r="E64"/>
  <c r="H59"/>
  <c r="I52"/>
  <c r="D47"/>
  <c r="E40"/>
  <c r="F33"/>
  <c r="H27"/>
  <c r="I20"/>
  <c r="D15"/>
  <c r="H74"/>
  <c r="J52"/>
  <c r="F24"/>
  <c r="J3"/>
  <c r="F4"/>
  <c r="E58"/>
  <c r="D50"/>
  <c r="G46"/>
  <c r="E42"/>
  <c r="H34"/>
  <c r="C30"/>
  <c r="I26"/>
  <c r="D14"/>
  <c r="G2"/>
  <c r="I59"/>
  <c r="I2" i="6"/>
  <c r="D48"/>
  <c r="C34"/>
  <c r="C66"/>
  <c r="J19"/>
  <c r="J51"/>
  <c r="I5"/>
  <c r="I37"/>
  <c r="I69"/>
  <c r="G9"/>
  <c r="G41"/>
  <c r="G73"/>
  <c r="F27"/>
  <c r="F59"/>
  <c r="E13"/>
  <c r="E45"/>
  <c r="E77"/>
  <c r="D31"/>
  <c r="D63"/>
  <c r="C17"/>
  <c r="C49"/>
  <c r="D78" i="13"/>
  <c r="I78"/>
  <c r="F71"/>
  <c r="G64"/>
  <c r="C52"/>
  <c r="C40"/>
  <c r="G28"/>
  <c r="G16"/>
  <c r="F74"/>
  <c r="D79"/>
  <c r="G74"/>
  <c r="C70"/>
  <c r="F65"/>
  <c r="I60"/>
  <c r="D55"/>
  <c r="E48"/>
  <c r="F41"/>
  <c r="H35"/>
  <c r="I28"/>
  <c r="D23"/>
  <c r="E16"/>
  <c r="D7"/>
  <c r="J56"/>
  <c r="F32"/>
  <c r="J4"/>
  <c r="F8"/>
  <c r="C58"/>
  <c r="E54"/>
  <c r="H46"/>
  <c r="C42"/>
  <c r="D38"/>
  <c r="D30"/>
  <c r="G26"/>
  <c r="C14"/>
  <c r="H3"/>
  <c r="I63"/>
  <c r="H48"/>
  <c r="C22"/>
  <c r="E18"/>
  <c r="I12"/>
  <c r="I4"/>
  <c r="E8"/>
  <c r="G73"/>
  <c r="J45"/>
  <c r="E14"/>
  <c r="G6"/>
  <c r="J6" i="6"/>
  <c r="D22" i="13"/>
  <c r="C18"/>
  <c r="G3"/>
  <c r="I6"/>
  <c r="I75"/>
  <c r="E73" i="15"/>
  <c r="E70"/>
  <c r="E54"/>
  <c r="C43"/>
  <c r="D39"/>
  <c r="C38"/>
  <c r="H34"/>
  <c r="C32"/>
  <c r="C27"/>
  <c r="D23"/>
  <c r="C22"/>
  <c r="H18"/>
  <c r="C16"/>
  <c r="C11"/>
  <c r="D7"/>
  <c r="C6"/>
  <c r="H2"/>
  <c r="E74"/>
  <c r="E58"/>
  <c r="J49"/>
  <c r="C47"/>
  <c r="D43"/>
  <c r="C42"/>
  <c r="H38"/>
  <c r="C36"/>
  <c r="C31"/>
  <c r="D27"/>
  <c r="C26"/>
  <c r="H22"/>
  <c r="C20"/>
  <c r="C15"/>
  <c r="D11"/>
  <c r="C10"/>
  <c r="H6"/>
  <c r="C4"/>
  <c r="E78"/>
  <c r="E62"/>
  <c r="D47"/>
  <c r="C46"/>
  <c r="H42"/>
  <c r="C40"/>
  <c r="C35"/>
  <c r="D31"/>
  <c r="C30"/>
  <c r="H26"/>
  <c r="C24"/>
  <c r="C19"/>
  <c r="D15"/>
  <c r="C14"/>
  <c r="H10"/>
  <c r="C8"/>
  <c r="C3"/>
  <c r="E66"/>
  <c r="E50"/>
  <c r="H46"/>
  <c r="C44"/>
  <c r="C39"/>
  <c r="D35"/>
  <c r="C34"/>
  <c r="H30"/>
  <c r="C28"/>
  <c r="C23"/>
  <c r="D19"/>
  <c r="C18"/>
  <c r="H14"/>
  <c r="C12"/>
  <c r="C7"/>
  <c r="D3"/>
  <c r="C2"/>
  <c r="E77" i="13"/>
  <c r="I67"/>
  <c r="D52"/>
  <c r="D37"/>
  <c r="F76" i="15"/>
  <c r="F68"/>
  <c r="F60"/>
  <c r="E37"/>
  <c r="E13"/>
  <c r="E5"/>
  <c r="J25"/>
  <c r="J73"/>
  <c r="J65"/>
  <c r="J57"/>
  <c r="F25"/>
  <c r="F78"/>
  <c r="D76"/>
  <c r="C73"/>
  <c r="F70"/>
  <c r="D68"/>
  <c r="C65"/>
  <c r="F62"/>
  <c r="D60"/>
  <c r="C57"/>
  <c r="F54"/>
  <c r="E51"/>
  <c r="H48"/>
  <c r="C45"/>
  <c r="G41"/>
  <c r="F38"/>
  <c r="D36"/>
  <c r="C33"/>
  <c r="C29"/>
  <c r="G25"/>
  <c r="E23"/>
  <c r="E19"/>
  <c r="D16"/>
  <c r="C13"/>
  <c r="F10"/>
  <c r="D8"/>
  <c r="C5"/>
  <c r="F2"/>
  <c r="H57"/>
  <c r="H49"/>
  <c r="J47"/>
  <c r="I44"/>
  <c r="J39"/>
  <c r="H29"/>
  <c r="J27"/>
  <c r="I24"/>
  <c r="D21"/>
  <c r="F19"/>
  <c r="E16"/>
  <c r="I12"/>
  <c r="I8"/>
  <c r="E53"/>
  <c r="E41"/>
  <c r="E29"/>
  <c r="J29"/>
  <c r="F79"/>
  <c r="E76"/>
  <c r="D73"/>
  <c r="F71"/>
  <c r="J67"/>
  <c r="I64"/>
  <c r="D61"/>
  <c r="E56"/>
  <c r="I52"/>
  <c r="E44"/>
  <c r="F39"/>
  <c r="E36"/>
  <c r="I32"/>
  <c r="F11"/>
  <c r="H5"/>
  <c r="J3"/>
  <c r="J44"/>
  <c r="J32"/>
  <c r="J20"/>
  <c r="J16"/>
  <c r="J37"/>
  <c r="J13"/>
  <c r="C75"/>
  <c r="C67"/>
  <c r="C59"/>
  <c r="C51"/>
  <c r="H78"/>
  <c r="H74"/>
  <c r="H70"/>
  <c r="H66"/>
  <c r="H62"/>
  <c r="H58"/>
  <c r="H54"/>
  <c r="H50"/>
  <c r="I46"/>
  <c r="I42"/>
  <c r="I38"/>
  <c r="I34"/>
  <c r="I30"/>
  <c r="I26"/>
  <c r="I22"/>
  <c r="I18"/>
  <c r="I14"/>
  <c r="I10"/>
  <c r="I6"/>
  <c r="I2"/>
  <c r="E34"/>
  <c r="E18"/>
  <c r="E2"/>
  <c r="H63"/>
  <c r="G26"/>
  <c r="D78"/>
  <c r="D74"/>
  <c r="D70"/>
  <c r="D66"/>
  <c r="D62"/>
  <c r="D58"/>
  <c r="D54"/>
  <c r="D50"/>
  <c r="E42"/>
  <c r="H23"/>
  <c r="H7"/>
  <c r="H51"/>
  <c r="G22"/>
  <c r="G2"/>
  <c r="J64"/>
  <c r="I49"/>
  <c r="J36"/>
  <c r="H20"/>
  <c r="J4"/>
  <c r="I65"/>
  <c r="J46"/>
  <c r="J30"/>
  <c r="J14"/>
  <c r="I69"/>
  <c r="J53"/>
  <c r="I37"/>
  <c r="G21"/>
  <c r="I5"/>
  <c r="I79"/>
  <c r="I63"/>
  <c r="J48"/>
  <c r="H32"/>
  <c r="H16"/>
  <c r="G12" i="13"/>
  <c r="J6"/>
  <c r="I71"/>
  <c r="G56"/>
  <c r="C41"/>
  <c r="E77" i="15"/>
  <c r="E69"/>
  <c r="E61"/>
  <c r="F48"/>
  <c r="F24"/>
  <c r="F8"/>
  <c r="F33"/>
  <c r="F77"/>
  <c r="F69"/>
  <c r="F61"/>
  <c r="F49"/>
  <c r="E79"/>
  <c r="H76"/>
  <c r="G73"/>
  <c r="E71"/>
  <c r="H68"/>
  <c r="G65"/>
  <c r="E63"/>
  <c r="H60"/>
  <c r="G57"/>
  <c r="E55"/>
  <c r="D52"/>
  <c r="C49"/>
  <c r="F46"/>
  <c r="F42"/>
  <c r="E39"/>
  <c r="H36"/>
  <c r="G33"/>
  <c r="F30"/>
  <c r="F26"/>
  <c r="D24"/>
  <c r="D20"/>
  <c r="C17"/>
  <c r="G13"/>
  <c r="E11"/>
  <c r="H8"/>
  <c r="G5"/>
  <c r="E3"/>
  <c r="F59"/>
  <c r="J55"/>
  <c r="E48"/>
  <c r="D45"/>
  <c r="E40"/>
  <c r="F31"/>
  <c r="E28"/>
  <c r="D25"/>
  <c r="H21"/>
  <c r="J19"/>
  <c r="I16"/>
  <c r="D13"/>
  <c r="H9"/>
  <c r="I53"/>
  <c r="I41"/>
  <c r="I29"/>
  <c r="F37"/>
  <c r="J79"/>
  <c r="I76"/>
  <c r="H73"/>
  <c r="J71"/>
  <c r="E68"/>
  <c r="D65"/>
  <c r="H61"/>
  <c r="J59"/>
  <c r="D53"/>
  <c r="F51"/>
  <c r="I40"/>
  <c r="I36"/>
  <c r="H33"/>
  <c r="J15"/>
  <c r="F7"/>
  <c r="E4"/>
  <c r="E45"/>
  <c r="E33"/>
  <c r="E21"/>
  <c r="E17"/>
  <c r="F45"/>
  <c r="F21"/>
  <c r="G78"/>
  <c r="G70"/>
  <c r="G62"/>
  <c r="G54"/>
  <c r="D79"/>
  <c r="D75"/>
  <c r="D71"/>
  <c r="D67"/>
  <c r="D63"/>
  <c r="D59"/>
  <c r="D55"/>
  <c r="D51"/>
  <c r="G47"/>
  <c r="G43"/>
  <c r="G39"/>
  <c r="G35"/>
  <c r="G31"/>
  <c r="G27"/>
  <c r="G23"/>
  <c r="G19"/>
  <c r="G15"/>
  <c r="G11"/>
  <c r="G7"/>
  <c r="G3"/>
  <c r="E38"/>
  <c r="E22"/>
  <c r="E6"/>
  <c r="H71"/>
  <c r="G38"/>
  <c r="I78"/>
  <c r="I74"/>
  <c r="I70"/>
  <c r="I66"/>
  <c r="I62"/>
  <c r="I58"/>
  <c r="I54"/>
  <c r="I50"/>
  <c r="H43"/>
  <c r="H27"/>
  <c r="H11"/>
  <c r="H59"/>
  <c r="G30"/>
  <c r="G6"/>
  <c r="I67"/>
  <c r="I51"/>
  <c r="J42"/>
  <c r="J26"/>
  <c r="J10"/>
  <c r="J68"/>
  <c r="H52"/>
  <c r="J33"/>
  <c r="F17"/>
  <c r="J72"/>
  <c r="J56"/>
  <c r="I39"/>
  <c r="I23"/>
  <c r="I7"/>
  <c r="J70"/>
  <c r="J54"/>
  <c r="J38"/>
  <c r="J22"/>
  <c r="J6"/>
  <c r="F72"/>
  <c r="F64"/>
  <c r="E49"/>
  <c r="E25"/>
  <c r="E9"/>
  <c r="F41"/>
  <c r="J77"/>
  <c r="J69"/>
  <c r="J61"/>
  <c r="F53"/>
  <c r="F9"/>
  <c r="C77"/>
  <c r="F74"/>
  <c r="D72"/>
  <c r="C69"/>
  <c r="F66"/>
  <c r="D64"/>
  <c r="C61"/>
  <c r="F58"/>
  <c r="D56"/>
  <c r="C53"/>
  <c r="G49"/>
  <c r="E47"/>
  <c r="E43"/>
  <c r="D40"/>
  <c r="C37"/>
  <c r="F34"/>
  <c r="E31"/>
  <c r="E27"/>
  <c r="H24"/>
  <c r="C21"/>
  <c r="G17"/>
  <c r="F14"/>
  <c r="D12"/>
  <c r="C9"/>
  <c r="F6"/>
  <c r="D4"/>
  <c r="E64"/>
  <c r="I56"/>
  <c r="I48"/>
  <c r="H45"/>
  <c r="D41"/>
  <c r="E32"/>
  <c r="I28"/>
  <c r="H25"/>
  <c r="F23"/>
  <c r="E20"/>
  <c r="D17"/>
  <c r="H13"/>
  <c r="J11"/>
  <c r="F3"/>
  <c r="F52"/>
  <c r="F40"/>
  <c r="F28"/>
  <c r="F5"/>
  <c r="D77"/>
  <c r="F75"/>
  <c r="E72"/>
  <c r="I68"/>
  <c r="H65"/>
  <c r="F63"/>
  <c r="E60"/>
  <c r="H53"/>
  <c r="J51"/>
  <c r="H41"/>
  <c r="D37"/>
  <c r="F35"/>
  <c r="J23"/>
  <c r="E8"/>
  <c r="I4"/>
  <c r="I45"/>
  <c r="I33"/>
  <c r="I21"/>
  <c r="I17"/>
  <c r="J45"/>
  <c r="J21"/>
  <c r="C79"/>
  <c r="C71"/>
  <c r="C63"/>
  <c r="C55"/>
  <c r="C48"/>
  <c r="C76"/>
  <c r="C72"/>
  <c r="C68"/>
  <c r="C64"/>
  <c r="C60"/>
  <c r="C56"/>
  <c r="C52"/>
  <c r="G48"/>
  <c r="G44"/>
  <c r="G40"/>
  <c r="G36"/>
  <c r="G32"/>
  <c r="G28"/>
  <c r="G24"/>
  <c r="G20"/>
  <c r="G16"/>
  <c r="G12"/>
  <c r="G8"/>
  <c r="G4"/>
  <c r="H39"/>
  <c r="E26"/>
  <c r="E10"/>
  <c r="H75"/>
  <c r="G46"/>
  <c r="G79"/>
  <c r="G75"/>
  <c r="G71"/>
  <c r="G67"/>
  <c r="G63"/>
  <c r="G59"/>
  <c r="G55"/>
  <c r="G51"/>
  <c r="E46"/>
  <c r="H31"/>
  <c r="H15"/>
  <c r="H67"/>
  <c r="G34"/>
  <c r="G10"/>
  <c r="J74"/>
  <c r="J58"/>
  <c r="G45"/>
  <c r="G29"/>
  <c r="I13"/>
  <c r="I71"/>
  <c r="I55"/>
  <c r="I35"/>
  <c r="I19"/>
  <c r="I3"/>
  <c r="I75"/>
  <c r="I59"/>
  <c r="H44"/>
  <c r="H28"/>
  <c r="J12"/>
  <c r="I73"/>
  <c r="E57"/>
  <c r="J41"/>
  <c r="I25"/>
  <c r="I9"/>
  <c r="E65"/>
  <c r="F56"/>
  <c r="F36"/>
  <c r="F12"/>
  <c r="F4"/>
  <c r="J9"/>
  <c r="F73"/>
  <c r="F65"/>
  <c r="F57"/>
  <c r="J17"/>
  <c r="G77"/>
  <c r="E75"/>
  <c r="H72"/>
  <c r="G69"/>
  <c r="E67"/>
  <c r="H64"/>
  <c r="G61"/>
  <c r="E59"/>
  <c r="H56"/>
  <c r="G53"/>
  <c r="F50"/>
  <c r="D48"/>
  <c r="D44"/>
  <c r="C41"/>
  <c r="G37"/>
  <c r="E35"/>
  <c r="D32"/>
  <c r="D28"/>
  <c r="C25"/>
  <c r="F22"/>
  <c r="F18"/>
  <c r="E15"/>
  <c r="H12"/>
  <c r="G9"/>
  <c r="E7"/>
  <c r="H4"/>
  <c r="H69"/>
  <c r="D57"/>
  <c r="D49"/>
  <c r="F47"/>
  <c r="J43"/>
  <c r="D33"/>
  <c r="D29"/>
  <c r="F27"/>
  <c r="E24"/>
  <c r="I20"/>
  <c r="H17"/>
  <c r="F15"/>
  <c r="E12"/>
  <c r="J7"/>
  <c r="J52"/>
  <c r="J40"/>
  <c r="J28"/>
  <c r="F13"/>
  <c r="H77"/>
  <c r="J75"/>
  <c r="I72"/>
  <c r="D69"/>
  <c r="F67"/>
  <c r="J63"/>
  <c r="I60"/>
  <c r="F55"/>
  <c r="E52"/>
  <c r="F43"/>
  <c r="H37"/>
  <c r="J35"/>
  <c r="J31"/>
  <c r="D9"/>
  <c r="D5"/>
  <c r="I57"/>
  <c r="F44"/>
  <c r="F32"/>
  <c r="F20"/>
  <c r="F16"/>
  <c r="F29"/>
  <c r="J5"/>
  <c r="G74"/>
  <c r="G66"/>
  <c r="G58"/>
  <c r="G50"/>
  <c r="C78"/>
  <c r="C74"/>
  <c r="C70"/>
  <c r="C66"/>
  <c r="C62"/>
  <c r="C58"/>
  <c r="C54"/>
  <c r="C50"/>
  <c r="D46"/>
  <c r="D42"/>
  <c r="D38"/>
  <c r="D34"/>
  <c r="D30"/>
  <c r="D26"/>
  <c r="D22"/>
  <c r="D18"/>
  <c r="D14"/>
  <c r="D10"/>
  <c r="D6"/>
  <c r="D2"/>
  <c r="E30"/>
  <c r="E14"/>
  <c r="H79"/>
  <c r="H55"/>
  <c r="G18"/>
  <c r="G76"/>
  <c r="G72"/>
  <c r="G68"/>
  <c r="G64"/>
  <c r="G60"/>
  <c r="G56"/>
  <c r="G52"/>
  <c r="H47"/>
  <c r="H35"/>
  <c r="H19"/>
  <c r="H3"/>
  <c r="G42"/>
  <c r="G14"/>
  <c r="I77"/>
  <c r="I61"/>
  <c r="I47"/>
  <c r="I31"/>
  <c r="I15"/>
  <c r="J78"/>
  <c r="J62"/>
  <c r="H40"/>
  <c r="J24"/>
  <c r="J8"/>
  <c r="J66"/>
  <c r="J50"/>
  <c r="J34"/>
  <c r="J18"/>
  <c r="J2"/>
  <c r="J76"/>
  <c r="J60"/>
  <c r="I43"/>
  <c r="I27"/>
  <c r="I11"/>
  <c r="G15" i="13"/>
  <c r="D53" i="6"/>
  <c r="D69"/>
  <c r="C7"/>
  <c r="C23"/>
  <c r="C39"/>
  <c r="C55"/>
  <c r="C71"/>
  <c r="J8"/>
  <c r="J24"/>
  <c r="J40"/>
  <c r="J56"/>
  <c r="J72"/>
  <c r="I10"/>
  <c r="I26"/>
  <c r="I42"/>
  <c r="I58"/>
  <c r="I74"/>
  <c r="G14"/>
  <c r="G30"/>
  <c r="G46"/>
  <c r="G62"/>
  <c r="G78"/>
  <c r="F16"/>
  <c r="F32"/>
  <c r="F48"/>
  <c r="F64"/>
  <c r="E18"/>
  <c r="E34"/>
  <c r="E50"/>
  <c r="E66"/>
  <c r="D4"/>
  <c r="D20"/>
  <c r="D36"/>
  <c r="D52"/>
  <c r="D68"/>
  <c r="C6"/>
  <c r="C22"/>
  <c r="C38"/>
  <c r="C54"/>
  <c r="C70"/>
  <c r="J7"/>
  <c r="J23"/>
  <c r="J39"/>
  <c r="J55"/>
  <c r="J71"/>
  <c r="I9"/>
  <c r="I25"/>
  <c r="I41"/>
  <c r="I57"/>
  <c r="I73"/>
  <c r="G13"/>
  <c r="G29"/>
  <c r="G45"/>
  <c r="G61"/>
  <c r="G77"/>
  <c r="F15"/>
  <c r="F31"/>
  <c r="F47"/>
  <c r="F63"/>
  <c r="F79"/>
  <c r="E17"/>
  <c r="E33"/>
  <c r="E49"/>
  <c r="E65"/>
  <c r="D3"/>
  <c r="D19"/>
  <c r="D35"/>
  <c r="D51"/>
  <c r="D67"/>
  <c r="C5"/>
  <c r="C21"/>
  <c r="C37"/>
  <c r="C53"/>
  <c r="C69"/>
  <c r="F72" i="13"/>
  <c r="F64"/>
  <c r="E78"/>
  <c r="E74"/>
  <c r="I70"/>
  <c r="F67"/>
  <c r="C64"/>
  <c r="F59"/>
  <c r="F51"/>
  <c r="C44"/>
  <c r="F39"/>
  <c r="G32"/>
  <c r="C28"/>
  <c r="F23"/>
  <c r="C16"/>
  <c r="J78"/>
  <c r="J70"/>
  <c r="J62"/>
  <c r="G78"/>
  <c r="E76"/>
  <c r="C74"/>
  <c r="H71"/>
  <c r="F69"/>
  <c r="D67"/>
  <c r="I64"/>
  <c r="G62"/>
  <c r="E60"/>
  <c r="I56"/>
  <c r="F53"/>
  <c r="D51"/>
  <c r="H47"/>
  <c r="E44"/>
  <c r="I40"/>
  <c r="F37"/>
  <c r="D35"/>
  <c r="H31"/>
  <c r="E28"/>
  <c r="I24"/>
  <c r="F21"/>
  <c r="D19"/>
  <c r="H15"/>
  <c r="D11"/>
  <c r="F5"/>
  <c r="D62"/>
  <c r="F56"/>
  <c r="F48"/>
  <c r="F28"/>
  <c r="J16"/>
  <c r="D4"/>
  <c r="E2"/>
  <c r="F6"/>
  <c r="H6"/>
  <c r="G58"/>
  <c r="H54"/>
  <c r="I54"/>
  <c r="G50"/>
  <c r="C46"/>
  <c r="D46"/>
  <c r="G42"/>
  <c r="G38"/>
  <c r="H38"/>
  <c r="E34"/>
  <c r="H30"/>
  <c r="I30"/>
  <c r="E26"/>
  <c r="H22"/>
  <c r="I22"/>
  <c r="G18"/>
  <c r="G14"/>
  <c r="H14"/>
  <c r="C12"/>
  <c r="E10"/>
  <c r="H2"/>
  <c r="D3"/>
  <c r="C6"/>
  <c r="J8"/>
  <c r="G8"/>
  <c r="J76"/>
  <c r="J73"/>
  <c r="J69"/>
  <c r="J65"/>
  <c r="J61"/>
  <c r="C57"/>
  <c r="D53"/>
  <c r="E49"/>
  <c r="G45"/>
  <c r="H41"/>
  <c r="I37"/>
  <c r="F34"/>
  <c r="J27"/>
  <c r="G7"/>
  <c r="E21"/>
  <c r="G69"/>
  <c r="G65"/>
  <c r="G61"/>
  <c r="H57"/>
  <c r="I53"/>
  <c r="F50"/>
  <c r="J46"/>
  <c r="J43"/>
  <c r="C39"/>
  <c r="E35"/>
  <c r="G29"/>
  <c r="E19"/>
  <c r="C73"/>
  <c r="C65"/>
  <c r="D45" i="6"/>
  <c r="D61"/>
  <c r="D77"/>
  <c r="C15"/>
  <c r="C31"/>
  <c r="C47"/>
  <c r="C63"/>
  <c r="C79"/>
  <c r="J16"/>
  <c r="J32"/>
  <c r="J48"/>
  <c r="J64"/>
  <c r="I18"/>
  <c r="I34"/>
  <c r="I50"/>
  <c r="I66"/>
  <c r="G6"/>
  <c r="G22"/>
  <c r="G38"/>
  <c r="G54"/>
  <c r="G70"/>
  <c r="F8"/>
  <c r="F24"/>
  <c r="F40"/>
  <c r="F56"/>
  <c r="F72"/>
  <c r="E10"/>
  <c r="E26"/>
  <c r="E42"/>
  <c r="E58"/>
  <c r="E74"/>
  <c r="D12"/>
  <c r="D28"/>
  <c r="D44"/>
  <c r="D60"/>
  <c r="D76"/>
  <c r="C14"/>
  <c r="C30"/>
  <c r="C46"/>
  <c r="C62"/>
  <c r="C78"/>
  <c r="J15"/>
  <c r="J31"/>
  <c r="J47"/>
  <c r="J63"/>
  <c r="J79"/>
  <c r="I17"/>
  <c r="I33"/>
  <c r="I49"/>
  <c r="I65"/>
  <c r="G5"/>
  <c r="G21"/>
  <c r="G37"/>
  <c r="G53"/>
  <c r="G69"/>
  <c r="F7"/>
  <c r="F23"/>
  <c r="F39"/>
  <c r="F55"/>
  <c r="F71"/>
  <c r="E9"/>
  <c r="E25"/>
  <c r="E41"/>
  <c r="E57"/>
  <c r="E73"/>
  <c r="D11"/>
  <c r="D27"/>
  <c r="D43"/>
  <c r="D59"/>
  <c r="D75"/>
  <c r="C13"/>
  <c r="C29"/>
  <c r="C45"/>
  <c r="C61"/>
  <c r="C77"/>
  <c r="F68" i="13"/>
  <c r="F79"/>
  <c r="C76"/>
  <c r="C72"/>
  <c r="G68"/>
  <c r="E66"/>
  <c r="E62"/>
  <c r="F55"/>
  <c r="F47"/>
  <c r="G40"/>
  <c r="C36"/>
  <c r="F31"/>
  <c r="G24"/>
  <c r="F19"/>
  <c r="F11"/>
  <c r="J74"/>
  <c r="J66"/>
  <c r="H79"/>
  <c r="F77"/>
  <c r="D75"/>
  <c r="I72"/>
  <c r="G70"/>
  <c r="E68"/>
  <c r="C66"/>
  <c r="H63"/>
  <c r="F61"/>
  <c r="D59"/>
  <c r="H55"/>
  <c r="E52"/>
  <c r="I48"/>
  <c r="F45"/>
  <c r="D43"/>
  <c r="H39"/>
  <c r="E36"/>
  <c r="I32"/>
  <c r="F29"/>
  <c r="D27"/>
  <c r="H23"/>
  <c r="E20"/>
  <c r="I16"/>
  <c r="F13"/>
  <c r="H7"/>
  <c r="D74"/>
  <c r="F60"/>
  <c r="F52"/>
  <c r="F36"/>
  <c r="J20"/>
  <c r="D6"/>
  <c r="E3"/>
  <c r="J10"/>
  <c r="F3"/>
  <c r="H58"/>
  <c r="I58"/>
  <c r="G54"/>
  <c r="H50"/>
  <c r="I50"/>
  <c r="E46"/>
  <c r="H42"/>
  <c r="I42"/>
  <c r="I38"/>
  <c r="C34"/>
  <c r="D34"/>
  <c r="G30"/>
  <c r="C26"/>
  <c r="H26"/>
  <c r="G22"/>
  <c r="H18"/>
  <c r="I18"/>
  <c r="I14"/>
  <c r="E12"/>
  <c r="C10"/>
  <c r="G4"/>
  <c r="E4"/>
  <c r="C2"/>
  <c r="E6"/>
  <c r="I8"/>
  <c r="H78"/>
  <c r="J75"/>
  <c r="J71"/>
  <c r="J67"/>
  <c r="J63"/>
  <c r="J59"/>
  <c r="E51"/>
  <c r="G47"/>
  <c r="I43"/>
  <c r="F40"/>
  <c r="D36"/>
  <c r="J30"/>
  <c r="D21"/>
  <c r="J78" i="6"/>
  <c r="G31" i="13"/>
  <c r="I27"/>
  <c r="C23"/>
  <c r="I11"/>
  <c r="J46" i="6"/>
  <c r="G51" i="13"/>
  <c r="H32"/>
  <c r="J29"/>
  <c r="J24"/>
  <c r="J22" i="6"/>
  <c r="J18"/>
  <c r="D20" i="13"/>
  <c r="G13"/>
  <c r="D5"/>
  <c r="J30" i="6"/>
  <c r="J77" i="13"/>
  <c r="C61"/>
  <c r="E5"/>
  <c r="I29"/>
  <c r="H25"/>
  <c r="I21"/>
  <c r="E17"/>
  <c r="I9"/>
  <c r="J14" i="6"/>
  <c r="J62"/>
  <c r="C69" i="13"/>
  <c r="H36"/>
  <c r="D61"/>
  <c r="F18"/>
  <c r="J14"/>
  <c r="J11"/>
  <c r="I5"/>
  <c r="J10" i="6"/>
  <c r="J26"/>
  <c r="J58"/>
  <c r="G77" i="13"/>
  <c r="H69"/>
  <c r="H61"/>
  <c r="J44"/>
  <c r="H13"/>
  <c r="C77"/>
  <c r="H16"/>
  <c r="J13"/>
  <c r="D9"/>
  <c r="C4"/>
  <c r="J42" i="6"/>
  <c r="J74"/>
  <c r="H73" i="13"/>
  <c r="H65"/>
  <c r="D57"/>
  <c r="C29"/>
  <c r="J45" i="6"/>
  <c r="J38" i="13"/>
  <c r="J38" i="6"/>
  <c r="J54"/>
  <c r="J70"/>
  <c r="J79" i="13"/>
  <c r="C75"/>
  <c r="C71"/>
  <c r="C67"/>
  <c r="C63"/>
  <c r="C59"/>
  <c r="E55"/>
  <c r="I47"/>
  <c r="D40"/>
  <c r="J33"/>
  <c r="D25"/>
  <c r="G17"/>
  <c r="D10"/>
  <c r="J13" i="6"/>
  <c r="J77"/>
  <c r="D69" i="13"/>
  <c r="I45"/>
  <c r="I16" i="6"/>
  <c r="J34"/>
  <c r="J50"/>
  <c r="J66"/>
  <c r="I79" i="13"/>
  <c r="F76"/>
  <c r="J72"/>
  <c r="J68"/>
  <c r="J64"/>
  <c r="G60"/>
  <c r="D56"/>
  <c r="G49"/>
  <c r="I41"/>
  <c r="J34"/>
  <c r="C27"/>
  <c r="G19"/>
  <c r="D12"/>
  <c r="J5" i="6"/>
  <c r="J61"/>
  <c r="D73" i="13"/>
  <c r="E57"/>
  <c r="I55"/>
  <c r="G63"/>
  <c r="I57"/>
  <c r="E53"/>
  <c r="H45"/>
  <c r="F38"/>
  <c r="J31"/>
  <c r="E23"/>
  <c r="I15"/>
  <c r="I7"/>
  <c r="J29" i="6"/>
  <c r="D65" i="13"/>
  <c r="G53"/>
  <c r="F54"/>
  <c r="J50"/>
  <c r="J47"/>
  <c r="C43"/>
  <c r="E39"/>
  <c r="G35"/>
  <c r="I31"/>
  <c r="J28"/>
  <c r="D24"/>
  <c r="H20"/>
  <c r="J17"/>
  <c r="C13"/>
  <c r="E9"/>
  <c r="H4"/>
  <c r="J17" i="6"/>
  <c r="J33"/>
  <c r="J49"/>
  <c r="J65"/>
  <c r="D76" i="13"/>
  <c r="D72"/>
  <c r="D68"/>
  <c r="D64"/>
  <c r="D60"/>
  <c r="H56"/>
  <c r="I51"/>
  <c r="D44"/>
  <c r="J37"/>
  <c r="E25"/>
  <c r="E79"/>
  <c r="H52"/>
  <c r="J49"/>
  <c r="C45"/>
  <c r="D41"/>
  <c r="E37"/>
  <c r="G33"/>
  <c r="H29"/>
  <c r="I25"/>
  <c r="F22"/>
  <c r="J18"/>
  <c r="J15"/>
  <c r="C11"/>
  <c r="J7"/>
  <c r="J9" i="6"/>
  <c r="J25"/>
  <c r="J41"/>
  <c r="J57"/>
  <c r="J73"/>
  <c r="H77" i="13"/>
  <c r="I73"/>
  <c r="I69"/>
  <c r="I65"/>
  <c r="I61"/>
  <c r="F58"/>
  <c r="J54"/>
  <c r="G48"/>
  <c r="H40"/>
  <c r="J32"/>
  <c r="F12"/>
  <c r="G43"/>
  <c r="J21" i="6"/>
  <c r="J37"/>
  <c r="J53"/>
  <c r="J69"/>
  <c r="C79" i="13"/>
  <c r="E75"/>
  <c r="E71"/>
  <c r="E67"/>
  <c r="E63"/>
  <c r="E59"/>
  <c r="G55"/>
  <c r="H49"/>
  <c r="F42"/>
  <c r="J35"/>
  <c r="I19"/>
  <c r="J51"/>
  <c r="J53"/>
  <c r="C49"/>
  <c r="D45"/>
  <c r="E41"/>
  <c r="G37"/>
  <c r="H33"/>
  <c r="E27"/>
  <c r="F16"/>
  <c r="I48" i="6"/>
  <c r="E69" i="13"/>
  <c r="C47"/>
  <c r="E43"/>
  <c r="G39"/>
  <c r="I35"/>
  <c r="C31"/>
  <c r="G23"/>
  <c r="C7"/>
  <c r="G71"/>
  <c r="H28"/>
  <c r="H17"/>
  <c r="G9"/>
  <c r="I32" i="6"/>
  <c r="G75" i="13"/>
  <c r="G59"/>
  <c r="J36"/>
  <c r="C33"/>
  <c r="D29"/>
  <c r="G21"/>
  <c r="I13"/>
  <c r="C3"/>
  <c r="I64" i="6"/>
  <c r="G67" i="13"/>
  <c r="C51"/>
  <c r="C21"/>
  <c r="D28"/>
  <c r="H24"/>
  <c r="J21"/>
  <c r="C17"/>
  <c r="D13"/>
  <c r="J9"/>
  <c r="I4" i="6"/>
  <c r="I36"/>
  <c r="I68"/>
  <c r="I74" i="13"/>
  <c r="H66"/>
  <c r="J58"/>
  <c r="D48"/>
  <c r="D33"/>
  <c r="D17"/>
  <c r="G57"/>
  <c r="F26"/>
  <c r="J22"/>
  <c r="J19"/>
  <c r="C15"/>
  <c r="E11"/>
  <c r="J5"/>
  <c r="I20" i="6"/>
  <c r="I52"/>
  <c r="I77" i="13"/>
  <c r="H70"/>
  <c r="I62"/>
  <c r="J55"/>
  <c r="J41"/>
  <c r="G25"/>
  <c r="I79" i="6"/>
  <c r="G20" i="13"/>
  <c r="I15" i="6"/>
  <c r="H9" i="13"/>
  <c r="I12" i="6"/>
  <c r="I28"/>
  <c r="I44"/>
  <c r="I60"/>
  <c r="I76"/>
  <c r="H76" i="13"/>
  <c r="H72"/>
  <c r="H68"/>
  <c r="H64"/>
  <c r="H60"/>
  <c r="J57"/>
  <c r="G52"/>
  <c r="H44"/>
  <c r="C37"/>
  <c r="E29"/>
  <c r="H21"/>
  <c r="G11"/>
  <c r="I39" i="6"/>
  <c r="F10" i="13"/>
  <c r="G5"/>
  <c r="I8" i="6"/>
  <c r="I24"/>
  <c r="I40"/>
  <c r="I56"/>
  <c r="I72"/>
  <c r="D77" i="13"/>
  <c r="E73"/>
  <c r="E65"/>
  <c r="E61"/>
  <c r="H53"/>
  <c r="E47"/>
  <c r="I39"/>
  <c r="D32"/>
  <c r="J25"/>
  <c r="E15"/>
  <c r="I7" i="6"/>
  <c r="G27" i="13"/>
  <c r="I55" i="6"/>
  <c r="I63"/>
  <c r="C53" i="13"/>
  <c r="D49"/>
  <c r="E45"/>
  <c r="G41"/>
  <c r="H37"/>
  <c r="I33"/>
  <c r="F30"/>
  <c r="J26"/>
  <c r="J23"/>
  <c r="I17"/>
  <c r="E13"/>
  <c r="C5"/>
  <c r="I31" i="6"/>
  <c r="I49" i="13"/>
  <c r="F46"/>
  <c r="J42"/>
  <c r="J39"/>
  <c r="C35"/>
  <c r="E31"/>
  <c r="I23"/>
  <c r="C19"/>
  <c r="F14"/>
  <c r="E7"/>
  <c r="I23" i="6"/>
  <c r="I19"/>
  <c r="I67"/>
  <c r="I47"/>
  <c r="H10" i="13"/>
  <c r="H5"/>
  <c r="I11" i="6"/>
  <c r="I27"/>
  <c r="I43"/>
  <c r="I59"/>
  <c r="I75"/>
  <c r="I71"/>
  <c r="D16" i="13"/>
  <c r="H12"/>
  <c r="C9"/>
  <c r="I3"/>
  <c r="I35" i="6"/>
  <c r="I51"/>
  <c r="G79" i="13"/>
  <c r="K489" i="6" l="1"/>
  <c r="K285"/>
  <c r="K452"/>
  <c r="M439"/>
  <c r="M276"/>
  <c r="K238" i="16"/>
  <c r="K156"/>
  <c r="M169"/>
  <c r="K254"/>
  <c r="K478"/>
  <c r="K256"/>
  <c r="K242"/>
  <c r="M246"/>
  <c r="K422"/>
  <c r="K352"/>
  <c r="K324" i="6"/>
  <c r="K481"/>
  <c r="K393"/>
  <c r="K461"/>
  <c r="K198" i="16"/>
  <c r="K326"/>
  <c r="K280"/>
  <c r="K295"/>
  <c r="K149"/>
  <c r="K455" i="6"/>
  <c r="M82" i="16"/>
  <c r="M228" i="6"/>
  <c r="M118" i="16"/>
  <c r="K360"/>
  <c r="K456" i="6"/>
  <c r="M395"/>
  <c r="M334"/>
  <c r="K343"/>
  <c r="M500"/>
  <c r="M487"/>
  <c r="M365" i="16"/>
  <c r="M397"/>
  <c r="M197"/>
  <c r="M221"/>
  <c r="K232"/>
  <c r="M210"/>
  <c r="M242"/>
  <c r="K427"/>
  <c r="M492" i="6"/>
  <c r="K413"/>
  <c r="K162"/>
  <c r="K455" i="16"/>
  <c r="M294" i="6"/>
  <c r="M379"/>
  <c r="M101"/>
  <c r="K374" i="16"/>
  <c r="M247" i="6"/>
  <c r="K341"/>
  <c r="M131"/>
  <c r="K495" i="16"/>
  <c r="M456"/>
  <c r="K431"/>
  <c r="K168" i="6"/>
  <c r="M479"/>
  <c r="M447"/>
  <c r="M153"/>
  <c r="M212"/>
  <c r="K485"/>
  <c r="K347"/>
  <c r="K233"/>
  <c r="M323"/>
  <c r="M278"/>
  <c r="M355"/>
  <c r="M196"/>
  <c r="M85"/>
  <c r="M312"/>
  <c r="M470"/>
  <c r="M127"/>
  <c r="M430"/>
  <c r="M310"/>
  <c r="M371"/>
  <c r="M117"/>
  <c r="M413"/>
  <c r="M304"/>
  <c r="K161"/>
  <c r="K428" i="16"/>
  <c r="K219"/>
  <c r="K178"/>
  <c r="M173"/>
  <c r="K429" i="6"/>
  <c r="M439" i="16"/>
  <c r="M428"/>
  <c r="K309"/>
  <c r="K383"/>
  <c r="K367"/>
  <c r="K351"/>
  <c r="K134"/>
  <c r="K418" i="6"/>
  <c r="M360"/>
  <c r="K193"/>
  <c r="M154"/>
  <c r="K422"/>
  <c r="K216" i="16"/>
  <c r="M347"/>
  <c r="K87"/>
  <c r="K432"/>
  <c r="K216" i="6"/>
  <c r="M136"/>
  <c r="M156"/>
  <c r="M220"/>
  <c r="M363"/>
  <c r="K150"/>
  <c r="M384"/>
  <c r="M454"/>
  <c r="M210"/>
  <c r="M371" i="16"/>
  <c r="M355"/>
  <c r="K197"/>
  <c r="M275"/>
  <c r="K337" i="6"/>
  <c r="K220"/>
  <c r="K471"/>
  <c r="K408"/>
  <c r="M256"/>
  <c r="M236"/>
  <c r="K327"/>
  <c r="K299"/>
  <c r="M400"/>
  <c r="M130"/>
  <c r="M341"/>
  <c r="K489" i="16"/>
  <c r="K477"/>
  <c r="M460"/>
  <c r="K456"/>
  <c r="K44"/>
  <c r="K336" i="6"/>
  <c r="K312"/>
  <c r="K463" i="16"/>
  <c r="M42"/>
  <c r="M26"/>
  <c r="M67"/>
  <c r="K18"/>
  <c r="K483"/>
  <c r="M25"/>
  <c r="K6" i="6"/>
  <c r="M10" i="16"/>
  <c r="M41"/>
  <c r="M75"/>
  <c r="M317" i="6"/>
  <c r="M427" i="16"/>
  <c r="K221" i="6"/>
  <c r="K339"/>
  <c r="K123"/>
  <c r="M50" i="16"/>
  <c r="M74"/>
  <c r="M344"/>
  <c r="M267"/>
  <c r="K57"/>
  <c r="K28"/>
  <c r="K63"/>
  <c r="K58"/>
  <c r="M219"/>
  <c r="M475" i="6"/>
  <c r="M483"/>
  <c r="K402"/>
  <c r="M339"/>
  <c r="K252"/>
  <c r="M331" i="16"/>
  <c r="K257"/>
  <c r="M214"/>
  <c r="K367" i="6"/>
  <c r="M468" i="16"/>
  <c r="K459"/>
  <c r="K341"/>
  <c r="K325"/>
  <c r="K403"/>
  <c r="K91"/>
  <c r="K70"/>
  <c r="K25"/>
  <c r="K71"/>
  <c r="K74"/>
  <c r="K55"/>
  <c r="K27"/>
  <c r="M485" i="6"/>
  <c r="M232" i="16"/>
  <c r="K424"/>
  <c r="M183" i="6"/>
  <c r="K355"/>
  <c r="K501"/>
  <c r="M312" i="16"/>
  <c r="M57"/>
  <c r="M13"/>
  <c r="K363" i="6"/>
  <c r="K62" i="16"/>
  <c r="K75"/>
  <c r="M159" i="6"/>
  <c r="M415" i="16"/>
  <c r="M69"/>
  <c r="M382" i="6"/>
  <c r="M263"/>
  <c r="M325" i="16"/>
  <c r="M181" i="6"/>
  <c r="K369"/>
  <c r="K125" i="16"/>
  <c r="K137"/>
  <c r="K246"/>
  <c r="K390"/>
  <c r="K497" i="6"/>
  <c r="K493"/>
  <c r="M285"/>
  <c r="M463" i="16"/>
  <c r="K77"/>
  <c r="K214"/>
  <c r="K163"/>
  <c r="K437" i="6"/>
  <c r="K96"/>
  <c r="K92" i="16"/>
  <c r="K440"/>
  <c r="K334"/>
  <c r="K430" i="6"/>
  <c r="K196"/>
  <c r="M369"/>
  <c r="M33" i="16"/>
  <c r="M390" i="6"/>
  <c r="K104"/>
  <c r="K258" i="16"/>
  <c r="K491"/>
  <c r="M178"/>
  <c r="M190"/>
  <c r="M126"/>
  <c r="M21"/>
  <c r="M29"/>
  <c r="M346"/>
  <c r="M90"/>
  <c r="M106"/>
  <c r="M497" i="6"/>
  <c r="M465"/>
  <c r="M146"/>
  <c r="M186"/>
  <c r="M246"/>
  <c r="M110"/>
  <c r="M449"/>
  <c r="M262"/>
  <c r="M98"/>
  <c r="M82"/>
  <c r="M483" i="16"/>
  <c r="M448"/>
  <c r="M411"/>
  <c r="M324"/>
  <c r="M199"/>
  <c r="M186"/>
  <c r="M87"/>
  <c r="M481" i="6"/>
  <c r="M332"/>
  <c r="M239"/>
  <c r="M345"/>
  <c r="M464" i="16"/>
  <c r="M276"/>
  <c r="M444"/>
  <c r="M496" i="6"/>
  <c r="M445"/>
  <c r="M349"/>
  <c r="M170"/>
  <c r="M461"/>
  <c r="M258"/>
  <c r="M433"/>
  <c r="M193"/>
  <c r="M138"/>
  <c r="M118"/>
  <c r="M102"/>
  <c r="M90"/>
  <c r="M263" i="16"/>
  <c r="M54"/>
  <c r="M62"/>
  <c r="K464" i="6"/>
  <c r="K396"/>
  <c r="K213"/>
  <c r="K253"/>
  <c r="K109"/>
  <c r="K183" i="16"/>
  <c r="K486"/>
  <c r="M130"/>
  <c r="K253"/>
  <c r="M122"/>
  <c r="M166"/>
  <c r="K484"/>
  <c r="K376"/>
  <c r="M476"/>
  <c r="M472"/>
  <c r="M435"/>
  <c r="M419"/>
  <c r="M496"/>
  <c r="K429"/>
  <c r="M501" i="6"/>
  <c r="M493"/>
  <c r="K462"/>
  <c r="M381"/>
  <c r="M377"/>
  <c r="M214"/>
  <c r="K135"/>
  <c r="K80"/>
  <c r="M458"/>
  <c r="K246"/>
  <c r="K449"/>
  <c r="M357"/>
  <c r="K242"/>
  <c r="K130"/>
  <c r="M119"/>
  <c r="M114"/>
  <c r="K110"/>
  <c r="M103"/>
  <c r="K99"/>
  <c r="K95"/>
  <c r="K91"/>
  <c r="K87"/>
  <c r="K83"/>
  <c r="M469"/>
  <c r="K446"/>
  <c r="K425"/>
  <c r="M257"/>
  <c r="K254"/>
  <c r="K224"/>
  <c r="M167"/>
  <c r="M94"/>
  <c r="M436" i="16"/>
  <c r="M420"/>
  <c r="M341"/>
  <c r="M309"/>
  <c r="M296"/>
  <c r="K487"/>
  <c r="M455"/>
  <c r="K395"/>
  <c r="K411"/>
  <c r="M388"/>
  <c r="K337"/>
  <c r="K312"/>
  <c r="M467"/>
  <c r="K448"/>
  <c r="K399"/>
  <c r="M328"/>
  <c r="K314"/>
  <c r="M308"/>
  <c r="M295"/>
  <c r="M284"/>
  <c r="K276"/>
  <c r="M135"/>
  <c r="K297"/>
  <c r="M264"/>
  <c r="K259"/>
  <c r="K209"/>
  <c r="M195"/>
  <c r="M174"/>
  <c r="M170"/>
  <c r="K130"/>
  <c r="K252"/>
  <c r="M243"/>
  <c r="M227"/>
  <c r="M207"/>
  <c r="K150"/>
  <c r="K146"/>
  <c r="M287"/>
  <c r="M270"/>
  <c r="K187"/>
  <c r="K155"/>
  <c r="M146"/>
  <c r="K131"/>
  <c r="M91"/>
  <c r="K82"/>
  <c r="M388" i="6"/>
  <c r="K289"/>
  <c r="K311"/>
  <c r="K451"/>
  <c r="K371"/>
  <c r="M289"/>
  <c r="K200"/>
  <c r="K201"/>
  <c r="K152"/>
  <c r="M438"/>
  <c r="M460"/>
  <c r="K492"/>
  <c r="K494"/>
  <c r="K479"/>
  <c r="M442"/>
  <c r="K448"/>
  <c r="K380"/>
  <c r="K338"/>
  <c r="M251"/>
  <c r="M217"/>
  <c r="K245"/>
  <c r="K192"/>
  <c r="M348"/>
  <c r="M292"/>
  <c r="M222"/>
  <c r="K264"/>
  <c r="K238"/>
  <c r="K107"/>
  <c r="K454"/>
  <c r="M468"/>
  <c r="K480"/>
  <c r="M488"/>
  <c r="K478"/>
  <c r="K314"/>
  <c r="K298"/>
  <c r="K282"/>
  <c r="K225"/>
  <c r="K231"/>
  <c r="M275"/>
  <c r="M259"/>
  <c r="M243"/>
  <c r="M211"/>
  <c r="K100"/>
  <c r="K137"/>
  <c r="K97"/>
  <c r="K2"/>
  <c r="L2" s="1"/>
  <c r="M2" s="1"/>
  <c r="N2" s="1"/>
  <c r="M396"/>
  <c r="K207"/>
  <c r="K149"/>
  <c r="K112"/>
  <c r="K101"/>
  <c r="K500" i="16"/>
  <c r="K160"/>
  <c r="M168"/>
  <c r="K220"/>
  <c r="M362"/>
  <c r="K493"/>
  <c r="K288" i="6"/>
  <c r="K302" i="16"/>
  <c r="M479"/>
  <c r="K304" i="6"/>
  <c r="M440"/>
  <c r="K433"/>
  <c r="M169"/>
  <c r="K469"/>
  <c r="K441"/>
  <c r="M432"/>
  <c r="K391"/>
  <c r="M185"/>
  <c r="K155"/>
  <c r="M139"/>
  <c r="K122"/>
  <c r="M115"/>
  <c r="K106"/>
  <c r="M99"/>
  <c r="M95"/>
  <c r="M91"/>
  <c r="M87"/>
  <c r="M83"/>
  <c r="M482"/>
  <c r="M462"/>
  <c r="M425"/>
  <c r="K407"/>
  <c r="K277"/>
  <c r="M231"/>
  <c r="K214"/>
  <c r="K146"/>
  <c r="K134"/>
  <c r="M495" i="16"/>
  <c r="K328"/>
  <c r="M475"/>
  <c r="M408"/>
  <c r="K330"/>
  <c r="K305"/>
  <c r="K243"/>
  <c r="K227"/>
  <c r="K159"/>
  <c r="K127"/>
  <c r="K284"/>
  <c r="K261"/>
  <c r="M202"/>
  <c r="M187"/>
  <c r="M179"/>
  <c r="M155"/>
  <c r="M420" i="6"/>
  <c r="K410"/>
  <c r="M308"/>
  <c r="M241"/>
  <c r="M218"/>
  <c r="K131"/>
  <c r="M423"/>
  <c r="K384"/>
  <c r="K360"/>
  <c r="K342"/>
  <c r="K368"/>
  <c r="M322"/>
  <c r="M233"/>
  <c r="K237"/>
  <c r="K124"/>
  <c r="M187"/>
  <c r="K140"/>
  <c r="K423"/>
  <c r="K421"/>
  <c r="M281"/>
  <c r="K335"/>
  <c r="K467"/>
  <c r="K394"/>
  <c r="K331"/>
  <c r="K309"/>
  <c r="K182"/>
  <c r="M135"/>
  <c r="K139"/>
  <c r="K463"/>
  <c r="K450"/>
  <c r="M494"/>
  <c r="K428"/>
  <c r="K302"/>
  <c r="K286"/>
  <c r="K273"/>
  <c r="K195"/>
  <c r="K108"/>
  <c r="K121"/>
  <c r="K89"/>
  <c r="K52" i="16"/>
  <c r="M58"/>
  <c r="M9"/>
  <c r="M19"/>
  <c r="M60"/>
  <c r="K181" i="6"/>
  <c r="K177"/>
  <c r="K239"/>
  <c r="K443"/>
  <c r="K318"/>
  <c r="K392"/>
  <c r="K163"/>
  <c r="K120"/>
  <c r="K88"/>
  <c r="K93"/>
  <c r="K153" i="16"/>
  <c r="K286"/>
  <c r="K193"/>
  <c r="M191"/>
  <c r="K244"/>
  <c r="K317"/>
  <c r="M285"/>
  <c r="K81"/>
  <c r="K152"/>
  <c r="K124"/>
  <c r="K310"/>
  <c r="K281"/>
  <c r="K136"/>
  <c r="K165"/>
  <c r="K157"/>
  <c r="M230"/>
  <c r="M274"/>
  <c r="K333"/>
  <c r="M378"/>
  <c r="K350"/>
  <c r="K382"/>
  <c r="K268"/>
  <c r="M407"/>
  <c r="M424"/>
  <c r="K472"/>
  <c r="K416"/>
  <c r="K452"/>
  <c r="M211"/>
  <c r="K318"/>
  <c r="K291"/>
  <c r="M329" i="6"/>
  <c r="M301"/>
  <c r="M273"/>
  <c r="M254"/>
  <c r="M198"/>
  <c r="K127"/>
  <c r="K457"/>
  <c r="K439"/>
  <c r="M397"/>
  <c r="K379"/>
  <c r="K266"/>
  <c r="M229"/>
  <c r="M158"/>
  <c r="M126"/>
  <c r="M457"/>
  <c r="M446"/>
  <c r="M441"/>
  <c r="M336"/>
  <c r="M325"/>
  <c r="M296"/>
  <c r="K191"/>
  <c r="K175"/>
  <c r="M155"/>
  <c r="K138"/>
  <c r="M122"/>
  <c r="K118"/>
  <c r="M111"/>
  <c r="M106"/>
  <c r="K102"/>
  <c r="K98"/>
  <c r="K94"/>
  <c r="K90"/>
  <c r="K86"/>
  <c r="K82"/>
  <c r="K445"/>
  <c r="K426"/>
  <c r="K377"/>
  <c r="K365"/>
  <c r="K349"/>
  <c r="M305"/>
  <c r="K301"/>
  <c r="K283"/>
  <c r="K255"/>
  <c r="M242"/>
  <c r="K170"/>
  <c r="M134"/>
  <c r="M86"/>
  <c r="M498" i="16"/>
  <c r="K468"/>
  <c r="K461"/>
  <c r="K449"/>
  <c r="K419"/>
  <c r="M379"/>
  <c r="M363"/>
  <c r="M396"/>
  <c r="K481"/>
  <c r="M447"/>
  <c r="K412"/>
  <c r="K344"/>
  <c r="M400"/>
  <c r="K379"/>
  <c r="K375"/>
  <c r="K363"/>
  <c r="K359"/>
  <c r="K346"/>
  <c r="M340"/>
  <c r="M280"/>
  <c r="M154"/>
  <c r="K296"/>
  <c r="M292"/>
  <c r="M204"/>
  <c r="K140"/>
  <c r="M259"/>
  <c r="K225"/>
  <c r="K221"/>
  <c r="M216"/>
  <c r="M194"/>
  <c r="M159"/>
  <c r="K147"/>
  <c r="M127"/>
  <c r="M231"/>
  <c r="K217"/>
  <c r="K186"/>
  <c r="K162"/>
  <c r="M158"/>
  <c r="K154"/>
  <c r="M83"/>
  <c r="K274" i="6"/>
  <c r="M394"/>
  <c r="K357"/>
  <c r="K297"/>
  <c r="M221"/>
  <c r="K142"/>
  <c r="M484"/>
  <c r="M459"/>
  <c r="K486"/>
  <c r="M326"/>
  <c r="K434"/>
  <c r="M372"/>
  <c r="M415"/>
  <c r="M261"/>
  <c r="K275"/>
  <c r="K259"/>
  <c r="K243"/>
  <c r="K217"/>
  <c r="K199"/>
  <c r="M165"/>
  <c r="M353"/>
  <c r="M270"/>
  <c r="M366"/>
  <c r="K328"/>
  <c r="K340"/>
  <c r="K270"/>
  <c r="K414"/>
  <c r="K398"/>
  <c r="K178"/>
  <c r="K194"/>
  <c r="K226"/>
  <c r="K190"/>
  <c r="K147"/>
  <c r="K482"/>
  <c r="K470"/>
  <c r="K435"/>
  <c r="K432"/>
  <c r="M434"/>
  <c r="K330"/>
  <c r="K306"/>
  <c r="K290"/>
  <c r="K215"/>
  <c r="M227"/>
  <c r="K116"/>
  <c r="K84"/>
  <c r="K113"/>
  <c r="K81"/>
  <c r="K236"/>
  <c r="K361"/>
  <c r="M166"/>
  <c r="K227"/>
  <c r="K165"/>
  <c r="K117"/>
  <c r="K85"/>
  <c r="M134" i="16"/>
  <c r="K212"/>
  <c r="M164"/>
  <c r="K250"/>
  <c r="K301"/>
  <c r="M394"/>
  <c r="K358"/>
  <c r="M315"/>
  <c r="K151"/>
  <c r="K476"/>
  <c r="K299"/>
  <c r="K317" i="6"/>
  <c r="K483"/>
  <c r="K442"/>
  <c r="K293"/>
  <c r="K262"/>
  <c r="M123"/>
  <c r="K114"/>
  <c r="M107"/>
  <c r="K465"/>
  <c r="M448"/>
  <c r="M436"/>
  <c r="K381"/>
  <c r="M365"/>
  <c r="K329"/>
  <c r="M288"/>
  <c r="M255"/>
  <c r="M223"/>
  <c r="M209"/>
  <c r="K198"/>
  <c r="M147"/>
  <c r="K144"/>
  <c r="K371" i="16"/>
  <c r="K355"/>
  <c r="K451"/>
  <c r="M412"/>
  <c r="K388"/>
  <c r="K321"/>
  <c r="K407"/>
  <c r="M392"/>
  <c r="M283"/>
  <c r="K190"/>
  <c r="M147"/>
  <c r="K126"/>
  <c r="M86"/>
  <c r="K285"/>
  <c r="K267"/>
  <c r="K263"/>
  <c r="K199"/>
  <c r="M189"/>
  <c r="M163"/>
  <c r="K86"/>
  <c r="M328" i="6"/>
  <c r="M476"/>
  <c r="M320"/>
  <c r="K230"/>
  <c r="M206"/>
  <c r="K447"/>
  <c r="M480"/>
  <c r="M466"/>
  <c r="K475"/>
  <c r="M368"/>
  <c r="K376"/>
  <c r="K366"/>
  <c r="M163"/>
  <c r="K125"/>
  <c r="K405"/>
  <c r="K403"/>
  <c r="K321"/>
  <c r="K232"/>
  <c r="K151"/>
  <c r="K115"/>
  <c r="K466"/>
  <c r="K476"/>
  <c r="K487"/>
  <c r="K334"/>
  <c r="K310"/>
  <c r="K294"/>
  <c r="K278"/>
  <c r="M269"/>
  <c r="M253"/>
  <c r="M237"/>
  <c r="K148"/>
  <c r="K176"/>
  <c r="K92"/>
  <c r="K105"/>
  <c r="M15" i="16"/>
  <c r="M53"/>
  <c r="M16"/>
  <c r="M14"/>
  <c r="M18"/>
  <c r="M34"/>
  <c r="M35"/>
  <c r="M70"/>
  <c r="M28"/>
  <c r="K30"/>
  <c r="K20"/>
  <c r="K59"/>
  <c r="M45"/>
  <c r="K67"/>
  <c r="K4"/>
  <c r="L4" s="1"/>
  <c r="M4" s="1"/>
  <c r="N4" s="1"/>
  <c r="K36"/>
  <c r="K64"/>
  <c r="K68"/>
  <c r="K73"/>
  <c r="M64" i="6"/>
  <c r="M48"/>
  <c r="M32"/>
  <c r="M16"/>
  <c r="M67"/>
  <c r="M51"/>
  <c r="M35"/>
  <c r="M19"/>
  <c r="K66" i="16"/>
  <c r="K2"/>
  <c r="M77" i="6"/>
  <c r="M73" i="16"/>
  <c r="M76"/>
  <c r="A29" i="12"/>
  <c r="B24" s="1"/>
  <c r="M63" i="6"/>
  <c r="M47"/>
  <c r="M31"/>
  <c r="M15"/>
  <c r="M76"/>
  <c r="M60"/>
  <c r="M44"/>
  <c r="M28"/>
  <c r="M12"/>
  <c r="L2" i="16"/>
  <c r="K76" i="6"/>
  <c r="M46" i="16"/>
  <c r="M63"/>
  <c r="K79"/>
  <c r="M17"/>
  <c r="M55"/>
  <c r="M38"/>
  <c r="M22"/>
  <c r="M37"/>
  <c r="M64"/>
  <c r="M48"/>
  <c r="M65"/>
  <c r="M73" i="6"/>
  <c r="M77" i="16"/>
  <c r="M20"/>
  <c r="M6"/>
  <c r="M71" i="6"/>
  <c r="M55"/>
  <c r="M39"/>
  <c r="M23"/>
  <c r="M7"/>
  <c r="M56" i="16"/>
  <c r="K37"/>
  <c r="M59" i="6"/>
  <c r="M43"/>
  <c r="M27"/>
  <c r="M11"/>
  <c r="M72"/>
  <c r="M56"/>
  <c r="M40"/>
  <c r="M24"/>
  <c r="M8"/>
  <c r="M68"/>
  <c r="M52"/>
  <c r="M36"/>
  <c r="M20"/>
  <c r="K9" i="16"/>
  <c r="K34"/>
  <c r="K14"/>
  <c r="K53"/>
  <c r="K61"/>
  <c r="K24"/>
  <c r="K56"/>
  <c r="K17"/>
  <c r="K42"/>
  <c r="K7"/>
  <c r="K23"/>
  <c r="K39"/>
  <c r="K69"/>
  <c r="K65"/>
  <c r="K60"/>
  <c r="M78"/>
  <c r="M8"/>
  <c r="M68"/>
  <c r="K6"/>
  <c r="K45"/>
  <c r="M11"/>
  <c r="M71"/>
  <c r="K16"/>
  <c r="K48"/>
  <c r="K72"/>
  <c r="K26"/>
  <c r="K3"/>
  <c r="L3" s="1"/>
  <c r="M3" s="1"/>
  <c r="N3" s="1"/>
  <c r="K19"/>
  <c r="K35"/>
  <c r="K51"/>
  <c r="M7"/>
  <c r="M79"/>
  <c r="K76"/>
  <c r="M44"/>
  <c r="M61"/>
  <c r="K29"/>
  <c r="K54"/>
  <c r="M27"/>
  <c r="K41"/>
  <c r="K21"/>
  <c r="K46"/>
  <c r="K8"/>
  <c r="K40"/>
  <c r="M72"/>
  <c r="K10"/>
  <c r="K49"/>
  <c r="K15"/>
  <c r="K31"/>
  <c r="K47"/>
  <c r="M23"/>
  <c r="K78"/>
  <c r="M24"/>
  <c r="M12"/>
  <c r="M52"/>
  <c r="K13"/>
  <c r="K38"/>
  <c r="M43"/>
  <c r="K50"/>
  <c r="K5"/>
  <c r="K32"/>
  <c r="K33"/>
  <c r="K11"/>
  <c r="K43"/>
  <c r="M39"/>
  <c r="M40"/>
  <c r="K22"/>
  <c r="K75" i="6"/>
  <c r="K43"/>
  <c r="K11"/>
  <c r="M61"/>
  <c r="M45"/>
  <c r="M29"/>
  <c r="M13"/>
  <c r="M75"/>
  <c r="M65"/>
  <c r="M49"/>
  <c r="M33"/>
  <c r="M17"/>
  <c r="M79"/>
  <c r="M69"/>
  <c r="M53"/>
  <c r="M37"/>
  <c r="M21"/>
  <c r="M5"/>
  <c r="M57"/>
  <c r="M41"/>
  <c r="M25"/>
  <c r="M9"/>
  <c r="K12"/>
  <c r="K61"/>
  <c r="K46"/>
  <c r="K79"/>
  <c r="K15"/>
  <c r="K37"/>
  <c r="K22"/>
  <c r="K55"/>
  <c r="K49"/>
  <c r="K41"/>
  <c r="K36"/>
  <c r="K56"/>
  <c r="K8"/>
  <c r="K24"/>
  <c r="K77"/>
  <c r="K13"/>
  <c r="K62"/>
  <c r="K31"/>
  <c r="K53"/>
  <c r="K38"/>
  <c r="K71"/>
  <c r="K7"/>
  <c r="K34"/>
  <c r="K25"/>
  <c r="K10"/>
  <c r="K72"/>
  <c r="K33"/>
  <c r="K18"/>
  <c r="K19"/>
  <c r="K3"/>
  <c r="L3" s="1"/>
  <c r="M3" s="1"/>
  <c r="N3" s="1"/>
  <c r="K52"/>
  <c r="K28"/>
  <c r="K16"/>
  <c r="K29"/>
  <c r="K78"/>
  <c r="K14"/>
  <c r="K47"/>
  <c r="K69"/>
  <c r="K5"/>
  <c r="K54"/>
  <c r="K23"/>
  <c r="K66"/>
  <c r="K57"/>
  <c r="K42"/>
  <c r="K65"/>
  <c r="K50"/>
  <c r="K51"/>
  <c r="K67"/>
  <c r="K68"/>
  <c r="K4"/>
  <c r="L4" s="1"/>
  <c r="M4" s="1"/>
  <c r="N4" s="1"/>
  <c r="K9"/>
  <c r="K44"/>
  <c r="K58"/>
  <c r="K32"/>
  <c r="K48"/>
  <c r="K45"/>
  <c r="K30"/>
  <c r="K63"/>
  <c r="K21"/>
  <c r="K70"/>
  <c r="K39"/>
  <c r="K17"/>
  <c r="K74"/>
  <c r="K35"/>
  <c r="K26"/>
  <c r="K20"/>
  <c r="K59"/>
  <c r="K60"/>
  <c r="K73"/>
  <c r="K27"/>
  <c r="K64"/>
  <c r="K40"/>
  <c r="A31" i="12"/>
  <c r="F24" s="1"/>
  <c r="H24" s="1"/>
  <c r="A14"/>
  <c r="B9" s="1"/>
  <c r="A16"/>
  <c r="F9" s="1"/>
  <c r="H9" s="1"/>
  <c r="M2" i="16" l="1"/>
  <c r="N2" s="1"/>
  <c r="C24" i="12"/>
  <c r="D24" s="1"/>
  <c r="E24" l="1"/>
  <c r="C9"/>
  <c r="D9" s="1"/>
  <c r="E9" l="1"/>
</calcChain>
</file>

<file path=xl/sharedStrings.xml><?xml version="1.0" encoding="utf-8"?>
<sst xmlns="http://schemas.openxmlformats.org/spreadsheetml/2006/main" count="1590" uniqueCount="996">
  <si>
    <t>NO</t>
  </si>
  <si>
    <t>SO Nomor</t>
  </si>
  <si>
    <t>Item</t>
  </si>
  <si>
    <t>Tanggal SO</t>
  </si>
  <si>
    <t>Jenis</t>
  </si>
  <si>
    <t>Customer</t>
  </si>
  <si>
    <t>QTY</t>
  </si>
  <si>
    <t>Satuan</t>
  </si>
  <si>
    <t>Kode Item</t>
  </si>
  <si>
    <t>Bahan Baku</t>
  </si>
  <si>
    <t>Status</t>
  </si>
  <si>
    <t>Supplier</t>
  </si>
  <si>
    <t>Ekatunggal</t>
  </si>
  <si>
    <t>Foamindo</t>
  </si>
  <si>
    <t>Belum Selesai</t>
  </si>
  <si>
    <t>Selesai Quilting</t>
  </si>
  <si>
    <t>Proses Quilting</t>
  </si>
  <si>
    <t>Selesai</t>
  </si>
  <si>
    <t>Tanggal</t>
  </si>
  <si>
    <t>Jumlah Masuk</t>
  </si>
  <si>
    <t>MTR</t>
  </si>
  <si>
    <t>2 Benang</t>
  </si>
  <si>
    <t>Tersedia</t>
  </si>
  <si>
    <t>Abadi Baru</t>
  </si>
  <si>
    <t>Tidak Tersedia</t>
  </si>
  <si>
    <t>Diselesaikan</t>
  </si>
  <si>
    <t>RSO/SO Nomor</t>
  </si>
  <si>
    <t>Rekap RSO STATUS</t>
  </si>
  <si>
    <t>Konfirmasi</t>
  </si>
  <si>
    <t>RSO Batal</t>
  </si>
  <si>
    <t>Tunggu</t>
  </si>
  <si>
    <t>200100000-BT701.F/85</t>
  </si>
  <si>
    <t>KQ CN KATUN 0.3 BT701-F PORORO</t>
  </si>
  <si>
    <t>200100000-BT701.H/21</t>
  </si>
  <si>
    <t>KQ CN KATUN 0.3 BT701-H LITTLE PONY</t>
  </si>
  <si>
    <t>200100000-BT701.I/14</t>
  </si>
  <si>
    <t>KQ CN KATUN 0.3 BT701-I DORAEMON</t>
  </si>
  <si>
    <t>200100000-BT701-A/14</t>
  </si>
  <si>
    <t>KQ CN KATUN 0.3 DORAEMON BT701-A</t>
  </si>
  <si>
    <t>200100100-1497/2</t>
  </si>
  <si>
    <t>KQ CN KATUN 0.3 BOLA 1497 MU</t>
  </si>
  <si>
    <t>200100100-1499/1</t>
  </si>
  <si>
    <t>KQ CN KATUN 0.3 BOLA 1499 BARCA</t>
  </si>
  <si>
    <t>200100202-1459</t>
  </si>
  <si>
    <t>KQ CN KATUN 0.3 BONEKA MERAH 1459</t>
  </si>
  <si>
    <t>200100202-480338</t>
  </si>
  <si>
    <t>KQ CN KATUN 0.3 BONEKA MERAH 480338</t>
  </si>
  <si>
    <t>200100203-1440</t>
  </si>
  <si>
    <t>KQ CN KATUN 0.3 BONEKA BIRU 1440</t>
  </si>
  <si>
    <t>200100203-1446</t>
  </si>
  <si>
    <t>KQ CN KATUN 0.3 BONEKA BIRU 1446</t>
  </si>
  <si>
    <t>200100204-1439</t>
  </si>
  <si>
    <t>KQ CN KATUN 0.3 BONEKA PINK 1439</t>
  </si>
  <si>
    <t>200200000-2373/14</t>
  </si>
  <si>
    <t>KQ CN KATUN 0.8 2373 DORAEMON</t>
  </si>
  <si>
    <t>200200000-BT701.I</t>
  </si>
  <si>
    <t>KQ CN KATUN 0.8 BT701-I</t>
  </si>
  <si>
    <t>200200000-BT701-A/14</t>
  </si>
  <si>
    <t>KQ CN KATUN 0.8 DORAEMON BT701-A</t>
  </si>
  <si>
    <t>200200002-BT701-J/11</t>
  </si>
  <si>
    <t>KQ CN KATUN 0.8 HELLO KITTY MERAH BT701-J</t>
  </si>
  <si>
    <t>200200100-1497/2</t>
  </si>
  <si>
    <t>KQ CN KATUN 0.8 BOLA 1497 MU</t>
  </si>
  <si>
    <t>200200102-1499.5/1</t>
  </si>
  <si>
    <t>KQ CN KATUN 0.8 BOLA MERAH 1499-5 BARCA</t>
  </si>
  <si>
    <t>200200202-1459</t>
  </si>
  <si>
    <t>KQ CN KATUN 0.8 BONEKA MERAH 1459</t>
  </si>
  <si>
    <t>200200202-2253</t>
  </si>
  <si>
    <t>KQ CN KATUN 0.8 BONEKA MERAH 2253</t>
  </si>
  <si>
    <t>200200203-1440</t>
  </si>
  <si>
    <t>KQ CN KATUN 0.8 BONEKA BIRU 1440</t>
  </si>
  <si>
    <t>200200203-1446</t>
  </si>
  <si>
    <t>KQ CN KATUN 0.8 BONEKA BIRU 1446</t>
  </si>
  <si>
    <t>200200203-2364</t>
  </si>
  <si>
    <t>KQ CN KATUN 0.8 BONEKA BIRU 2364</t>
  </si>
  <si>
    <t>200200204-1439</t>
  </si>
  <si>
    <t>KQ CN KATUN 0.8 BONEKA PINK 1439</t>
  </si>
  <si>
    <t>200300200-STD</t>
  </si>
  <si>
    <t>KQ CN KATUN 1.5 BONEKA STD</t>
  </si>
  <si>
    <t>200400302-STD</t>
  </si>
  <si>
    <t>KQ CN POLY 0.8 BUNGA MERAH STD</t>
  </si>
  <si>
    <t>200500202-STD</t>
  </si>
  <si>
    <t>KQ CN POLY 1.0 BONEKA MERAH STD</t>
  </si>
  <si>
    <t>200600000-Y0022</t>
  </si>
  <si>
    <t>KQ CN PONGE 0.3 Y0022</t>
  </si>
  <si>
    <t>200600100-1800/8</t>
  </si>
  <si>
    <t>KQ CN PONGE 0.3 BOLA 1800 IM</t>
  </si>
  <si>
    <t>200600100-1802/6</t>
  </si>
  <si>
    <t>KQ CN PONGE 0.3 BOLA 1802 AM</t>
  </si>
  <si>
    <t>200600100-1803/7</t>
  </si>
  <si>
    <t>KQ CN PONGE 0.3 BOLA 1803 CH</t>
  </si>
  <si>
    <t>200600100-1807/3</t>
  </si>
  <si>
    <t>KQ CN PONGE 0.3 BOLA 1807 RM</t>
  </si>
  <si>
    <t>200600100-Y0232.1/2</t>
  </si>
  <si>
    <t>KQ CN PONGE 0.3 BOLA Y0232-1 MU (2625)</t>
  </si>
  <si>
    <t>200600102-0612.1</t>
  </si>
  <si>
    <t>KQ CN PONGE 0.3 BOLA MERAH 0612-1</t>
  </si>
  <si>
    <t>200600102-9507.1</t>
  </si>
  <si>
    <t>KQ CN PONGE 0.3 BOLA MERAH 9507-1</t>
  </si>
  <si>
    <t>200600202-084</t>
  </si>
  <si>
    <t>KQ CN PONGE 0.3 BONEKA MERAH 084</t>
  </si>
  <si>
    <t>200600202-10000.1</t>
  </si>
  <si>
    <t>KQ CN PONGE 0.3 BONEKA MERAH 10000-1</t>
  </si>
  <si>
    <t>200600202-1458</t>
  </si>
  <si>
    <t>KQ CN PONGE 0.3 BONEKA MERAH 1458</t>
  </si>
  <si>
    <t>200600202-2336</t>
  </si>
  <si>
    <t>KQ CN PONGE 0.3 BONEKA MERAH 2336</t>
  </si>
  <si>
    <t>200600202-6673.6</t>
  </si>
  <si>
    <t>KQ CN PONGE 0.3 BONEKA MERAH 6673-6 (2623)</t>
  </si>
  <si>
    <t>200600202-7840.4</t>
  </si>
  <si>
    <t>KQ CN PONGE 0.3 BONEKA MERAH 7840-4</t>
  </si>
  <si>
    <t>200600202-9457.2</t>
  </si>
  <si>
    <t>KQ CN PONGE 0.3 BONEKA MERAH 9457-2</t>
  </si>
  <si>
    <t>200600202-Y0657.4</t>
  </si>
  <si>
    <t>KQ CN PONGE 0.3 BONEKA MERAH Y0657-4 (2624)</t>
  </si>
  <si>
    <t>200600203-084</t>
  </si>
  <si>
    <t>KQ CN PONGE 0.3 BONEKA BIRU 084</t>
  </si>
  <si>
    <t>200600203-10000.2</t>
  </si>
  <si>
    <t>KQ CN PONGE 0.3 BONEKA BIRU 10000-2</t>
  </si>
  <si>
    <t>200600203-1458</t>
  </si>
  <si>
    <t>KQ CN PONGE 0.3 BONEKA BIRU 1458</t>
  </si>
  <si>
    <t>200600203-2018.1</t>
  </si>
  <si>
    <t>KQ CN PONGE 0.3 BONEKA BIRU 2018-1</t>
  </si>
  <si>
    <t>200600203-2308.11</t>
  </si>
  <si>
    <t>KQ CN PONGE 0.3 BONEKA BIRU 2308-11</t>
  </si>
  <si>
    <t>200600203-2336</t>
  </si>
  <si>
    <t>KQ CN PONGE 0.3 BONEKA BIRU 2336</t>
  </si>
  <si>
    <t>200600203-2587</t>
  </si>
  <si>
    <t>KQ CN PONGE 0.3 BONEKA BIRU 2587</t>
  </si>
  <si>
    <t>200600203-2631.11</t>
  </si>
  <si>
    <t>KQ CN PONGE 0.3 BONEKA BIRU 2631-11</t>
  </si>
  <si>
    <t>200600203-6673.4</t>
  </si>
  <si>
    <t>KQ CN PONGE 0.3 BONEKA BIRU 6673-4 (2623)</t>
  </si>
  <si>
    <t>200600203-8188.2</t>
  </si>
  <si>
    <t>KQ CN PONGE 0.3 BONEKA BIRU 8188-2</t>
  </si>
  <si>
    <t>200600203-STD</t>
  </si>
  <si>
    <t>KQ CN PONGE 0.3 BONEKA BIRU STD</t>
  </si>
  <si>
    <t>200600203-Y0657.4</t>
  </si>
  <si>
    <t>KQ CN PONGE 0.3 BONEKA BIRU Y0657-4 (2624)</t>
  </si>
  <si>
    <t>200600204-1502</t>
  </si>
  <si>
    <t>KQ CN PONGE 0.3 BONEKA PINK 1502</t>
  </si>
  <si>
    <t>200600204-2587</t>
  </si>
  <si>
    <t>KQ CN PONGE 0.3 BONEKA PINK 2587</t>
  </si>
  <si>
    <t>200600302-1125</t>
  </si>
  <si>
    <t>KQ CN PONGE 0.3 BUNGA MERAH 1125</t>
  </si>
  <si>
    <t>200600302-1282</t>
  </si>
  <si>
    <t>KQ CN PONGE 0.3 BUNGA MERAH 1282</t>
  </si>
  <si>
    <t>200600302-1725.8</t>
  </si>
  <si>
    <t>KQ CN PONGE 0.3 BUNGA MERAH 1725-8</t>
  </si>
  <si>
    <t>200600302-4830.1</t>
  </si>
  <si>
    <t>KQ CN PONGE 0.3 BUNGA MERAH 4830-1 (2626)</t>
  </si>
  <si>
    <t>200600302-5641.1</t>
  </si>
  <si>
    <t>KQ CN PONGE 0.3 BUNGA MERAH 5641-1</t>
  </si>
  <si>
    <t>200600302-8077.3</t>
  </si>
  <si>
    <t>KQ CN PONGE 0.3 BUNGA MERAH 8077-3 (2621)</t>
  </si>
  <si>
    <t>200600302-924.6</t>
  </si>
  <si>
    <t>KQ CN PONGE 0.3 BUNGA MERAH 924-6</t>
  </si>
  <si>
    <t>200600302-9715.2</t>
  </si>
  <si>
    <t>KQ CN PONGE 0.3 BUNGA MERAH 9715-2 (2627)</t>
  </si>
  <si>
    <t>200600302-Y0022.1</t>
  </si>
  <si>
    <t>KQ CN PONGE 0.3 BUNGA MERAH Y0022-1 (2622)</t>
  </si>
  <si>
    <t>200600303-1355</t>
  </si>
  <si>
    <t>KQ CN PONGE 0.3 BUNGA BIRU 1355</t>
  </si>
  <si>
    <t>200600303-4830.2</t>
  </si>
  <si>
    <t>KQ CN PONGE 0.3 BUNGA BIRU 4830-2 (2626)</t>
  </si>
  <si>
    <t>200600303-8077.2</t>
  </si>
  <si>
    <t>KQ CN PONGE 0.3 BUNGA BIRU 8077-2 (2621)</t>
  </si>
  <si>
    <t>200600303-897</t>
  </si>
  <si>
    <t>KQ CN PONGE 0.3 BUNGA BIRU 897</t>
  </si>
  <si>
    <t>200600303-924.6</t>
  </si>
  <si>
    <t>KQ CN PONGE 0.3 BUNGA BIRU 924-6</t>
  </si>
  <si>
    <t>200600303-9715.1</t>
  </si>
  <si>
    <t>KQ CN PONGE 0.3 BUNGA BIRU 9715-1 (2627)</t>
  </si>
  <si>
    <t>200600303-Y0022.2</t>
  </si>
  <si>
    <t>KQ CN PONGE 0.3 BUNGA BIRU Y0022-2 (2622)</t>
  </si>
  <si>
    <t>200600304-698.8</t>
  </si>
  <si>
    <t>KQ CN PONGE 0.3 BUNGA PINK 698-8</t>
  </si>
  <si>
    <t>200600400-1417</t>
  </si>
  <si>
    <t>KQ CN PONGE 0.3 BENDERA 1417</t>
  </si>
  <si>
    <t>200600400-1605</t>
  </si>
  <si>
    <t>KQ CN PONGE 0.3 BENDERA 1605</t>
  </si>
  <si>
    <t>200600400-2451</t>
  </si>
  <si>
    <t>KQ CN PONGE 0.3 BENDERA 2451</t>
  </si>
  <si>
    <t>2007000-01A</t>
  </si>
  <si>
    <t>KQ CN PONGE FR 0.3  (02) 01A</t>
  </si>
  <si>
    <t>200800002-256.45</t>
  </si>
  <si>
    <t>KQ CN SATEN 0.3 MERAH 256-45</t>
  </si>
  <si>
    <t>200800002-429.2</t>
  </si>
  <si>
    <t>KQ CN SATEN 0.3 MERAH 429-2</t>
  </si>
  <si>
    <t>200800502-4494</t>
  </si>
  <si>
    <t>KQ CN SATEN 0.3 KEMBANG MERAH 4494</t>
  </si>
  <si>
    <t>200800502-4830</t>
  </si>
  <si>
    <t>KQ CN SATEN 0.3 KEMBANG MERAH 4830</t>
  </si>
  <si>
    <t>200800503-4494</t>
  </si>
  <si>
    <t>KQ CN SATEN 0.3 KEMBANG BIRU 4494</t>
  </si>
  <si>
    <t>200800503-4830</t>
  </si>
  <si>
    <t>KQ CN SATEN 0.3 KEMBANG BIRU 4830</t>
  </si>
  <si>
    <t>200900002-4296.8</t>
  </si>
  <si>
    <t>KQ CN TRICOT 0.3 MERAH 4296-8</t>
  </si>
  <si>
    <t>200900003-STD</t>
  </si>
  <si>
    <t>KQ CN TRICOT 0.3 BIRU STD</t>
  </si>
  <si>
    <t>200900012-8902.7</t>
  </si>
  <si>
    <t>KQ CN TRICOT 0.3 COKLAT 8902.7</t>
  </si>
  <si>
    <t>201000012-574</t>
  </si>
  <si>
    <t>KQ CN TRICOT 0.8 COKLAT 574</t>
  </si>
  <si>
    <t>201100002-2406</t>
  </si>
  <si>
    <t>KQ CN TRICOT 1.2 MERAH 2406</t>
  </si>
  <si>
    <t>201100003-2406</t>
  </si>
  <si>
    <t>KQ CN TRICOT 1.2 BIRU 2406</t>
  </si>
  <si>
    <t>201200600-150</t>
  </si>
  <si>
    <t>KQ CN TRICOT 2.0 STJ 150</t>
  </si>
  <si>
    <t>201300000-092007/11</t>
  </si>
  <si>
    <t>KQ KATUN DISPERSE 0.3 092007 HELLO KITTY</t>
  </si>
  <si>
    <t>201300000-092008/77</t>
  </si>
  <si>
    <t>KQ KATUN DISPERSE 0.3 092008 KEROPPI RAINBOW</t>
  </si>
  <si>
    <t>201300000-092011/24</t>
  </si>
  <si>
    <t>KQ KATUN DISPERSE 0.3 092011 TAYO</t>
  </si>
  <si>
    <t>201300000-210202/86</t>
  </si>
  <si>
    <t>KQ KATUN DISPERSE 0.3 210202 NEW SPIDERMAN</t>
  </si>
  <si>
    <t>201300000-210203/87</t>
  </si>
  <si>
    <t>KQ KATUN DISPERSE 0.3 210203 GALAXY AVENGER</t>
  </si>
  <si>
    <t>201300000-210205/94</t>
  </si>
  <si>
    <t>KQ KATUN DISPERSE 0.3 210205 HELLO KITY STRAWBERRY</t>
  </si>
  <si>
    <t>201300000-210206/93</t>
  </si>
  <si>
    <t>KQ KATUN DISPERSE 0.3 210206 CAR MC QUEEN</t>
  </si>
  <si>
    <t>201300000-210207/90</t>
  </si>
  <si>
    <t>KQ KATUN DISPERSE 0.3 210207 KEROPI</t>
  </si>
  <si>
    <t>201300000-BT956.C/14</t>
  </si>
  <si>
    <t>KQ KATUN DISPERSE 0.3 BT956-C DORAEMON</t>
  </si>
  <si>
    <t>201300002-092003/12</t>
  </si>
  <si>
    <t>KQ KATUN DISPERSE 0.3 MERAH 092003 CARS</t>
  </si>
  <si>
    <t>201300004- 092027/23</t>
  </si>
  <si>
    <t>KQ KATUN DISPERSE 0.3 PINK  092027 SNOW WHITE</t>
  </si>
  <si>
    <t>201300004-210201/21</t>
  </si>
  <si>
    <t>KQ KATUN DISPERSE 0.3 PINK 210201 LITTLE PONY</t>
  </si>
  <si>
    <t>201300302-092018</t>
  </si>
  <si>
    <t>KQ KATUN DISPERSE 0.3 BUNGA MERAH 092018</t>
  </si>
  <si>
    <t>201400702-04076</t>
  </si>
  <si>
    <t>KQ JKT LILY 2D 0.3 (02) 04076</t>
  </si>
  <si>
    <t>201400702-310067</t>
  </si>
  <si>
    <t>KQ JKT LILY 2D 0.3 (02) 310067</t>
  </si>
  <si>
    <t>201400702-3164</t>
  </si>
  <si>
    <t>KQ JKT LILY 2D 0.3 (02) 3164</t>
  </si>
  <si>
    <t>201400702-3197</t>
  </si>
  <si>
    <t>KQ JKT LILY 2D 0.3 (02) 3197</t>
  </si>
  <si>
    <t>201400702-3272</t>
  </si>
  <si>
    <t>KQ JKT LILY 2D 0.3 (02) 3272</t>
  </si>
  <si>
    <t>201400702E-04077</t>
  </si>
  <si>
    <t>KQ JKT LILY 2D 0.3 (02E) 04077</t>
  </si>
  <si>
    <t>201400702E-05108</t>
  </si>
  <si>
    <t>KQ JKT LILY 2D 0.3 (02E) 05108</t>
  </si>
  <si>
    <t>201400702E-210074</t>
  </si>
  <si>
    <t>KQ JKT LILY 2D 0.3 (02E) 210074</t>
  </si>
  <si>
    <t>201400702E-210103</t>
  </si>
  <si>
    <t>KQ JKT LILY 2D 0.3 (02E) 210103</t>
  </si>
  <si>
    <t>201400702E-220060</t>
  </si>
  <si>
    <t>KQ JKT LILY 2D 0.3 (02E) 220060</t>
  </si>
  <si>
    <t>201400702E-3240</t>
  </si>
  <si>
    <t>KQ JKT LILY 2D 0.3 (02E) 3240</t>
  </si>
  <si>
    <t>201400702E-420096/29</t>
  </si>
  <si>
    <t>KQ JKT LILY 2D 0.3 (02E) 420096 BERBERRY</t>
  </si>
  <si>
    <t>201400702E-520066</t>
  </si>
  <si>
    <t>KQ JKT LILY 2D 0.3 (02E) 520066</t>
  </si>
  <si>
    <t>201400702E-810111</t>
  </si>
  <si>
    <t>KQ JKT LILY 2D 0.3 (02E) 810111</t>
  </si>
  <si>
    <t>201400703-04076</t>
  </si>
  <si>
    <t>KQ JKT LILY 2D 0.3 (03) 04076</t>
  </si>
  <si>
    <t>201400703-04077</t>
  </si>
  <si>
    <t>KQ JKT LILY 2D 0.3 (03) 04077</t>
  </si>
  <si>
    <t>201400703-05108</t>
  </si>
  <si>
    <t>KQ JKT LILY 2D 0.3 (03) 05108</t>
  </si>
  <si>
    <t>201400703-3164</t>
  </si>
  <si>
    <t>KQ JKT LILY 2D 0.3 (03) 3164</t>
  </si>
  <si>
    <t>201400703-3197</t>
  </si>
  <si>
    <t>KQ JKT LILY 2D 0.3 (03) 3197</t>
  </si>
  <si>
    <t>201400703-510048</t>
  </si>
  <si>
    <t>KQ JKT LILY 2D 0.3 (03) 510048</t>
  </si>
  <si>
    <t>201400703E-210074</t>
  </si>
  <si>
    <t>KQ JKT LILY 2D 0.3 (03E) 210074</t>
  </si>
  <si>
    <t>201400703E-220060</t>
  </si>
  <si>
    <t>KQ JKT LILY 2D 0.3 (03E) 220060</t>
  </si>
  <si>
    <t>201400703E-3100113</t>
  </si>
  <si>
    <t>KQ JKT LILY 2D 0.3 (03E) 3100113</t>
  </si>
  <si>
    <t>201400703E-310097</t>
  </si>
  <si>
    <t>KQ JKT LILY 2D 0.3 (03E) 310097</t>
  </si>
  <si>
    <t>201400703E-3240</t>
  </si>
  <si>
    <t>KQ JKT LILY 2D 0.3 (03E) 3240</t>
  </si>
  <si>
    <t>201400703E-420096/29</t>
  </si>
  <si>
    <t>KQ JKT LILY 2D 0.3 (03E) 420096 BERBERRY</t>
  </si>
  <si>
    <t>201400703E-610025</t>
  </si>
  <si>
    <t>KQ JKT LILY 2D 0.3 (03E) 610025</t>
  </si>
  <si>
    <t>201400703E-810111</t>
  </si>
  <si>
    <t>KQ JKT LILY 2D 0.3 (03E) 810111</t>
  </si>
  <si>
    <t>201400705-04233</t>
  </si>
  <si>
    <t>KQ JKT LILY 2D 0.3 (P) 04233</t>
  </si>
  <si>
    <t>201400705-05245</t>
  </si>
  <si>
    <t>KQ JKT LILY 2D 0.3 (P) 05245</t>
  </si>
  <si>
    <t>201400707-420096/29</t>
  </si>
  <si>
    <t>KQ JKT LILY 2D 0.3 (07) 420096 BERBERRY</t>
  </si>
  <si>
    <t>201400707E-3197</t>
  </si>
  <si>
    <t>KQ JKT LILY 2D 0.3 (07E) 3197</t>
  </si>
  <si>
    <t>201400708B-420096/29</t>
  </si>
  <si>
    <t>KQ JKT LILY 2D 0.3 (08B) 420096 BERBERRY</t>
  </si>
  <si>
    <t>201400712-04077</t>
  </si>
  <si>
    <t>KQ JKT LILY 2D 0.3 (12) 04077</t>
  </si>
  <si>
    <t>201400712-210103</t>
  </si>
  <si>
    <t>KQ JKT LILY 2D 0.3 (12) 210103</t>
  </si>
  <si>
    <t>201400712-3164</t>
  </si>
  <si>
    <t>KQ JKT LILY 2D 0.3 (12) 3164</t>
  </si>
  <si>
    <t>201400712-3197</t>
  </si>
  <si>
    <t>KQ JKT LILY 2D 0.3 (12) 3197</t>
  </si>
  <si>
    <t>201400712-420096/29</t>
  </si>
  <si>
    <t>KQ JKT LILY 2D 0.3 (12) 420096 BERBERRY</t>
  </si>
  <si>
    <t>201400712E-05108</t>
  </si>
  <si>
    <t>KQ JKT LILY 2D 0.3 (12E) 05108</t>
  </si>
  <si>
    <t>201400712E-220060</t>
  </si>
  <si>
    <t>KQ JKT LILY 2D 0.3 (12E) 220060</t>
  </si>
  <si>
    <t>201400712E-310097</t>
  </si>
  <si>
    <t>KQ JKT LILY 2D 0.3 (12E) 310097</t>
  </si>
  <si>
    <t>201400712E-310113</t>
  </si>
  <si>
    <t>KQ JKT LILY 2D 0.3 (12E) 310113</t>
  </si>
  <si>
    <t>201400712E-3240</t>
  </si>
  <si>
    <t>KQ JKT LILY 2D 0.3 (12E) 3240</t>
  </si>
  <si>
    <t>201400712E-510084</t>
  </si>
  <si>
    <t>KQ JKT LILY 2D 0.3 (12E) 510084</t>
  </si>
  <si>
    <t>201400712E-520066</t>
  </si>
  <si>
    <t>KQ JKT LILY 2D 0.3 (12E) 520066</t>
  </si>
  <si>
    <t>201400712E-810111</t>
  </si>
  <si>
    <t>KQ JKT LILY 2D 0.3 (12E) 810111</t>
  </si>
  <si>
    <t>201400803E-3167/78</t>
  </si>
  <si>
    <t>KQ JKT LILY 2D 0.5 (03E) 3167 STD</t>
  </si>
  <si>
    <t>201400903E-05149/78</t>
  </si>
  <si>
    <t>KQ JKT LILY 2D 0.6 (03E) 05149 STD</t>
  </si>
  <si>
    <t>201401003E-STD</t>
  </si>
  <si>
    <t>KQ JKT LILY 2D 0.8 (03E) STD</t>
  </si>
  <si>
    <t>201401005-04048/78</t>
  </si>
  <si>
    <t>KQ JKT LILY 2D 0.8 (P) 04048 STD</t>
  </si>
  <si>
    <t>201401012E-310032/78</t>
  </si>
  <si>
    <t>KQ JKT LILY 2D 0.8 (12E) 310032 STD</t>
  </si>
  <si>
    <t>201401102E-3197</t>
  </si>
  <si>
    <t>KQ JKT LILY 2D 1.0 (02E) 3197</t>
  </si>
  <si>
    <t>201401102E-STD</t>
  </si>
  <si>
    <t>KQ JKT LILY 2D 1.0 (02E) STD</t>
  </si>
  <si>
    <t>201401103-3272</t>
  </si>
  <si>
    <t>KQ JKT LILY 2D 1.0 (03) 3272</t>
  </si>
  <si>
    <t>201401103E-310032/79</t>
  </si>
  <si>
    <t>KQ JKT LILY 2D 1.0 (03E) 310032 SN</t>
  </si>
  <si>
    <t>201401103E-3197</t>
  </si>
  <si>
    <t>KQ JKT LILY 2D 1.0 (03E) 3197</t>
  </si>
  <si>
    <t>201401103E-3240</t>
  </si>
  <si>
    <t>KQ JKT LILY 2D 1.0 (03E) 3240</t>
  </si>
  <si>
    <t>201401112E-04077</t>
  </si>
  <si>
    <t>KQ JKT LILY 2D 1.0 (12E) 04077</t>
  </si>
  <si>
    <t>201401202E-STD</t>
  </si>
  <si>
    <t>KQ JKT LILY 2D 1.5 (02E) STD</t>
  </si>
  <si>
    <t>201401203E-STD</t>
  </si>
  <si>
    <t>KQ JKT LILY 2D 1.5 (03E) STD</t>
  </si>
  <si>
    <t>201401212E-STD</t>
  </si>
  <si>
    <t>KQ JKT LILY 2D 1.5 (12E) STD</t>
  </si>
  <si>
    <t>201401302-310098</t>
  </si>
  <si>
    <t>KQ JKT LILY 3D 0.3 (02) 310098</t>
  </si>
  <si>
    <t>201401302-610019</t>
  </si>
  <si>
    <t>KQ JKT LILY 3D 0.3 (02) 610019</t>
  </si>
  <si>
    <t>201401302-810024</t>
  </si>
  <si>
    <t>KQ JKT LILY 3D 0.3 (02) 810024</t>
  </si>
  <si>
    <t>201401303-310098</t>
  </si>
  <si>
    <t>KQ JKT LILY 3D 0.3 (03) 310098</t>
  </si>
  <si>
    <t>201401303-610018</t>
  </si>
  <si>
    <t>KQ JKT LILY 3D 0.3 (03) 610018</t>
  </si>
  <si>
    <t>201401303-610019</t>
  </si>
  <si>
    <t>KQ JKT LILY 3D 0.3 (03) 610019</t>
  </si>
  <si>
    <t>201401303-810024</t>
  </si>
  <si>
    <t>KQ JKT LILY 3D 0.3 (03) 810024</t>
  </si>
  <si>
    <t>201401312-610019</t>
  </si>
  <si>
    <t>KQ JKT LILY 3D 0.3 (12) 610019</t>
  </si>
  <si>
    <t>201401312-810024</t>
  </si>
  <si>
    <t>KQ JKT LILY 3D 0.3 (12) 810024</t>
  </si>
  <si>
    <t>201401312B-710061</t>
  </si>
  <si>
    <t>KQ JKT LILY 3D 0.3 (12BTE) 710061</t>
  </si>
  <si>
    <t>201401312R-520142</t>
  </si>
  <si>
    <t>KQ JKT LILY 3D 0.3 (12MBE) 520142</t>
  </si>
  <si>
    <t>201401323E-220040</t>
  </si>
  <si>
    <t>KQ JKT LILY 3D 0.3 (02BTE) 220040</t>
  </si>
  <si>
    <t>201401323E-420148</t>
  </si>
  <si>
    <t>KQ JKT LILY 3D 0.3 (02BTE) 420148</t>
  </si>
  <si>
    <t>201401323E-420152</t>
  </si>
  <si>
    <t>KQ JKT LILY 3D 0.3 (02BTE) 420152</t>
  </si>
  <si>
    <t>201401323E-520142</t>
  </si>
  <si>
    <t>KQ JKT LILY 3D 0.3 (02BTE) 520142</t>
  </si>
  <si>
    <t>20140132FE-710061</t>
  </si>
  <si>
    <t>KQ JKT LILY 3D 0.3 (02FE) 710061</t>
  </si>
  <si>
    <t>20140133BT-420152</t>
  </si>
  <si>
    <t>KQ JKT LILY 3D 0.3 (03BTE) 420152</t>
  </si>
  <si>
    <t>20140133BT-520142</t>
  </si>
  <si>
    <t>KQ JKT LILY 3D 0.3 (03BTE) 520142</t>
  </si>
  <si>
    <t>20140133BT-710061</t>
  </si>
  <si>
    <t>KQ JKT LILY 3D 0.3 (03BTE) 710061</t>
  </si>
  <si>
    <t>201401401</t>
  </si>
  <si>
    <t>KQ JKT LILY 3D 08 HIJAU</t>
  </si>
  <si>
    <t>201401412</t>
  </si>
  <si>
    <t>KQ JKT LILY 3D 08 COKLAT</t>
  </si>
  <si>
    <t>20140154B-6217/78</t>
  </si>
  <si>
    <t>KQ JKT FO 2D (4B) 6217 STD</t>
  </si>
  <si>
    <t>201401601-4068</t>
  </si>
  <si>
    <t>KQ JKT SUNY 3D 0.3 (01) 4068</t>
  </si>
  <si>
    <t>201401601-754</t>
  </si>
  <si>
    <t>KQ JKT SUNY 3D 0.3 (01) 754</t>
  </si>
  <si>
    <t>201401602-05169</t>
  </si>
  <si>
    <t>KQ JKT SUNY 3D 0.3 (02) 05169</t>
  </si>
  <si>
    <t>201401602-274</t>
  </si>
  <si>
    <t>KQ JKT SUNY 3D 0.3 (02) 274</t>
  </si>
  <si>
    <t>201401602-284</t>
  </si>
  <si>
    <t>KQ JKT SUNY 3D 0.3 (02) 284</t>
  </si>
  <si>
    <t>201401602-5027</t>
  </si>
  <si>
    <t>KQ JKT SUNY 3D 0.3 (02) 5027</t>
  </si>
  <si>
    <t>201401602-520076</t>
  </si>
  <si>
    <t>KQ JKT SUNY 3D 0.3 (02) 520076</t>
  </si>
  <si>
    <t>201401602-520083</t>
  </si>
  <si>
    <t>KQ JKT SUNY 3D 0.3 (02) 520083</t>
  </si>
  <si>
    <t>201401602-6004</t>
  </si>
  <si>
    <t>KQ JKT SUNY 3D 0.3 (02) 6004</t>
  </si>
  <si>
    <t>201401602-6169</t>
  </si>
  <si>
    <t>KQ JKT SUNY 3D 0.3 (02) 6169</t>
  </si>
  <si>
    <t>201401602-6169/32</t>
  </si>
  <si>
    <t>KQ JKT SUNY 3D 0.3 (02) 6169 CRYSTALINE</t>
  </si>
  <si>
    <t>201401602-9422</t>
  </si>
  <si>
    <t>KQ JKT SUNY 3D 0.3 (02) 9422</t>
  </si>
  <si>
    <t>201401602E-02167</t>
  </si>
  <si>
    <t>KQ JKT SUNY 3D 0.3 (02E) 2167</t>
  </si>
  <si>
    <t>201401602E-6010</t>
  </si>
  <si>
    <t>KQ JKT SUNY 3D 0.3 (02E) 6010</t>
  </si>
  <si>
    <t>201401602-STD</t>
  </si>
  <si>
    <t>KQ JKT SUNY 3D 0.3 (02) STD</t>
  </si>
  <si>
    <t>201401603-04148</t>
  </si>
  <si>
    <t>KQ JKT SUNY 3D 0.3 (03) 04148</t>
  </si>
  <si>
    <t>201401603-05169</t>
  </si>
  <si>
    <t>KQ JKT SUNY 3D 0.3 (03) 05169</t>
  </si>
  <si>
    <t>201401603-05237</t>
  </si>
  <si>
    <t>KQ JKT SUNY 3D 0.3 (03) 05237</t>
  </si>
  <si>
    <t>201401603-284</t>
  </si>
  <si>
    <t>KQ JKT SUNY 3D 0.3 (03) 284</t>
  </si>
  <si>
    <t>201401603-310096</t>
  </si>
  <si>
    <t>KQ JKT SUNY 3D 0.3 (03) 310096</t>
  </si>
  <si>
    <t>201401603-5027</t>
  </si>
  <si>
    <t>KQ JKT SUNY 3D 0.3 (03) 5027</t>
  </si>
  <si>
    <t>201401603-520013</t>
  </si>
  <si>
    <t>KQ JKT SUNY 3D 0.3 (03) 520013</t>
  </si>
  <si>
    <t>201401603-6004</t>
  </si>
  <si>
    <t>KQ JKT SUNY 3D 0.3 (03) 6004</t>
  </si>
  <si>
    <t>201401603-6169</t>
  </si>
  <si>
    <t>KQ JKT SUNY 3D 0.3 (03) 6169</t>
  </si>
  <si>
    <t>201401603-6169/32</t>
  </si>
  <si>
    <t>KQ JKT SUNY 3D 0.3 (03) 6169 CRYSTALINE</t>
  </si>
  <si>
    <t>201401603-710052</t>
  </si>
  <si>
    <t>KQ JKT SUNY 3D 0.3 (03) 710052</t>
  </si>
  <si>
    <t>201401603-9422</t>
  </si>
  <si>
    <t>KQ JKT SUNY 3D 0.3 (03) 9422</t>
  </si>
  <si>
    <t>201401610-01232</t>
  </si>
  <si>
    <t>KQ JKT SUNY 3D 0.3 (10) 01232</t>
  </si>
  <si>
    <t>201401612-4068</t>
  </si>
  <si>
    <t>KQ JKT SUNY 3D 0.3 (12) 4068</t>
  </si>
  <si>
    <t>201401612-4099</t>
  </si>
  <si>
    <t>KQ JKT SUNY 3D 0.3 (12) 4099</t>
  </si>
  <si>
    <t>201401612-520141</t>
  </si>
  <si>
    <t>KQ JKT SUNY 3D 0.3 (12) 520141</t>
  </si>
  <si>
    <t>201401612-6169</t>
  </si>
  <si>
    <t>KQ JKT SUNY 3D 0.3 (12) 6169</t>
  </si>
  <si>
    <t>201401612C-6169/32</t>
  </si>
  <si>
    <t>KQ JKT SUNY 3D 0.3 (12C) 6169 CRYSTALINE</t>
  </si>
  <si>
    <t>20140162BT-STD</t>
  </si>
  <si>
    <t>KQ JKT SUNY 3D 0.3 (2BTE) STD</t>
  </si>
  <si>
    <t>20140162FK-520141</t>
  </si>
  <si>
    <t>KQ JKT SUNY 3D 0.3 (02FK) 520141</t>
  </si>
  <si>
    <t>20140163B-0374/78</t>
  </si>
  <si>
    <t>KQ JKT SUNY 3D 0.3 (03B) 0374 STD</t>
  </si>
  <si>
    <t>20140163BT-520141</t>
  </si>
  <si>
    <t>KQ JKT SUNY 3D 0.3 (03BTK) 520141</t>
  </si>
  <si>
    <t>2014016-420093</t>
  </si>
  <si>
    <t>KQ JKT SUNY 3D 0.3 (12MBK) 420093</t>
  </si>
  <si>
    <t>201401702-284</t>
  </si>
  <si>
    <t>KQ JKT SUNY 3D 1.0 (02) 284</t>
  </si>
  <si>
    <t>201401702-5027</t>
  </si>
  <si>
    <t>KQ JKT SUNY 3D 1.0 (02) 5027</t>
  </si>
  <si>
    <t>201401702-6169/32</t>
  </si>
  <si>
    <t>KQ JKT SUNY 3D 1.0 (02) 6169 CRYSTALINE</t>
  </si>
  <si>
    <t>201401703-284</t>
  </si>
  <si>
    <t>KQ JKT SUNY 3D 1.0 (03) 284</t>
  </si>
  <si>
    <t>201401703-5027</t>
  </si>
  <si>
    <t>KQ JKT SUNY 3D 1.0 (03) 5027</t>
  </si>
  <si>
    <t>201401703-6169/32</t>
  </si>
  <si>
    <t>KQ JKT SUNY 3D 1.0 (03) 6169 CRYSTALINE</t>
  </si>
  <si>
    <t>201401703-9422/78</t>
  </si>
  <si>
    <t>KQ JKT SUNY 3D 1.0 (03) 9422 STD</t>
  </si>
  <si>
    <t>201401712C-6169/32</t>
  </si>
  <si>
    <t>KQ JKT SUNY 3D 1.0 (12C) 6169 CRYSTALINE</t>
  </si>
  <si>
    <t>20140173B-4037/78</t>
  </si>
  <si>
    <t>KQ JKT SUNY 3D 1.0 (03B) 4037 STD</t>
  </si>
  <si>
    <t>201401802-284</t>
  </si>
  <si>
    <t>KQ JKT SUNY 3D 1.2 (02) 284</t>
  </si>
  <si>
    <t>201401802-5206/78</t>
  </si>
  <si>
    <t>KQ JKT SUNY 3D 1.2 (02) 5206 STD</t>
  </si>
  <si>
    <t>201401802-9422</t>
  </si>
  <si>
    <t>KQ JKT SUNY 3D 1.2 (02) 9422</t>
  </si>
  <si>
    <t>201401803-4037</t>
  </si>
  <si>
    <t>KQ JKT SUNY 3D 1.2 (03) 4037</t>
  </si>
  <si>
    <t>201401803-9422</t>
  </si>
  <si>
    <t>KQ JKT SUNY 3D 1.2 (03) 9422</t>
  </si>
  <si>
    <t>201401812-6004</t>
  </si>
  <si>
    <t>KQ JKT SUNY 3D 1.2 (12) 6004</t>
  </si>
  <si>
    <t>201401903-TJ</t>
  </si>
  <si>
    <t>KQ JKT SUNY 3D 2.0 (03) TJ</t>
  </si>
  <si>
    <t>201401912-284</t>
  </si>
  <si>
    <t>KQ JKT SUNY 3D 2.0 (12) 284</t>
  </si>
  <si>
    <t>201402101-4182</t>
  </si>
  <si>
    <t>KQ JKT SUNY 2D 0.3 (01) 4182</t>
  </si>
  <si>
    <t>201402102-520076</t>
  </si>
  <si>
    <t>KQ JKT SUNY 2D 0.3 (02) 520076</t>
  </si>
  <si>
    <t>201402102-STD</t>
  </si>
  <si>
    <t>KQ JKT SUNY 2D 0.3 (2) STD</t>
  </si>
  <si>
    <t>201402103-50076</t>
  </si>
  <si>
    <t>KQ JKT SUNY 2D 0.3 (03) 50076</t>
  </si>
  <si>
    <t>201402103-520071</t>
  </si>
  <si>
    <t>KQ JKT SUNY 2D 0.3 (03) 520071</t>
  </si>
  <si>
    <t>201402103-520076</t>
  </si>
  <si>
    <t>KQ JKT SUNY 2D 0.3 (03) 520076</t>
  </si>
  <si>
    <t>201402104-4028</t>
  </si>
  <si>
    <t>KQ JKT SUNY 2D 0.3 (04) 4028</t>
  </si>
  <si>
    <t>201402104-4037</t>
  </si>
  <si>
    <t>KQ JKT SUNY 2D 0.3 (04) 4037</t>
  </si>
  <si>
    <t>201402105-05156</t>
  </si>
  <si>
    <t>KQ JKT SUNY 2D 0.3 PUTIH (P) 05156</t>
  </si>
  <si>
    <t>201402105-2057</t>
  </si>
  <si>
    <t>KQ JKT SUNY 2D 0.3 PUTIH (P) 2057</t>
  </si>
  <si>
    <t>201402105-6093</t>
  </si>
  <si>
    <t>KQ JKT SUNY 2D 0.3 PUTIH 6093</t>
  </si>
  <si>
    <t>201402105-6169</t>
  </si>
  <si>
    <t>KQ JKT SUNY 2D 0.3 PUTIH (P) 6169</t>
  </si>
  <si>
    <t>201402107-6169/31</t>
  </si>
  <si>
    <t>KQ JKT SUNY 2D 0.3 (07) 6169 BLUEBERRY</t>
  </si>
  <si>
    <t>201402107A-4028</t>
  </si>
  <si>
    <t>KQ JKT SUNY 2D 0.3 (07A) 4028</t>
  </si>
  <si>
    <t>201402107A-6093</t>
  </si>
  <si>
    <t>KQ JKT SUNY 2D 0.3 (07A) 6093</t>
  </si>
  <si>
    <t>201402108D-04091</t>
  </si>
  <si>
    <t>KQ JKT SUNY 2D 0.3 (08D) 04091</t>
  </si>
  <si>
    <t>201402111G-4099</t>
  </si>
  <si>
    <t>KQ JKT SUNY 2D 0.3 (11G) 4099</t>
  </si>
  <si>
    <t>201402112-341</t>
  </si>
  <si>
    <t>KQ JKT SUNY 2D 0.3 (12) 341</t>
  </si>
  <si>
    <t>201402112-4099</t>
  </si>
  <si>
    <t>KQ JKT SUNY 2D 0.3 (12) 4099</t>
  </si>
  <si>
    <t>201402112-4182</t>
  </si>
  <si>
    <t>KQ JKT SUNY 2D 0.3 (12) 4182</t>
  </si>
  <si>
    <t>201402112-520076</t>
  </si>
  <si>
    <t>KQ JKT SUNY 2D 0.3 (12) 520076</t>
  </si>
  <si>
    <t>201402112-6004</t>
  </si>
  <si>
    <t>KQ JKT SUNY 2D 0.3 (12) 6004</t>
  </si>
  <si>
    <t>201402112-6169</t>
  </si>
  <si>
    <t>KQ JKT SUNY 2D 0.3 (12) 6169</t>
  </si>
  <si>
    <t>201402112-6169/32</t>
  </si>
  <si>
    <t>KQ JKT SUNY 2D 0.3 (12) 6169 CRYSTALINE</t>
  </si>
  <si>
    <t>20140213B-4037</t>
  </si>
  <si>
    <t>KQ JKT SUNY 2D 0.3 (03B) 4037</t>
  </si>
  <si>
    <t>20140213B-STD</t>
  </si>
  <si>
    <t>KQ JKT SUNY 2D 0.3 (03B) STD</t>
  </si>
  <si>
    <t>201402203-4037</t>
  </si>
  <si>
    <t>KQ JKT SUNY 2D 0.6 (03) 4037</t>
  </si>
  <si>
    <t>201402204-4057/78</t>
  </si>
  <si>
    <t>KQ JKT SUNY 2D 0.6 (04) 4057 STD</t>
  </si>
  <si>
    <t>201402205-01414/78</t>
  </si>
  <si>
    <t>KQ JKT SUNY 2D 0.6 PUTIH (P) 01414 STD</t>
  </si>
  <si>
    <t>201402212B-4068/78</t>
  </si>
  <si>
    <t>KQ JKT SUNY 2D 0.6 (12B) 4068 STD</t>
  </si>
  <si>
    <t>201402312-520076</t>
  </si>
  <si>
    <t>KQ JKT SUNY 2D 0.7 (12) 520076</t>
  </si>
  <si>
    <t>201402312-6004</t>
  </si>
  <si>
    <t>KQ JKT SUNY 2D 0.7 (12) 6004</t>
  </si>
  <si>
    <t>201402401-4182</t>
  </si>
  <si>
    <t>KQ JKT SUNY 2D 0.8 (01) 4182</t>
  </si>
  <si>
    <t>201402404-STD</t>
  </si>
  <si>
    <t>KQ JKT SUNY 2D 0.8 (04) STD</t>
  </si>
  <si>
    <t>201402412-0514/78</t>
  </si>
  <si>
    <t>KQ JKT SUNY 2D 0.8 (12) 0514 STD</t>
  </si>
  <si>
    <t>201402503-520076</t>
  </si>
  <si>
    <t>KQ JKT SUNY 2D 1.0 (03) 520076</t>
  </si>
  <si>
    <t>201402507A-6093</t>
  </si>
  <si>
    <t>KQ JKT SUNY 2D 1.0 (07A) 6093</t>
  </si>
  <si>
    <t>201402512-520076</t>
  </si>
  <si>
    <t>KQ JKT SUNY 2D 1.0 (12) 520076</t>
  </si>
  <si>
    <t>201402512-6169/32</t>
  </si>
  <si>
    <t>KQ JKT SUNY 2D 1.0 (12) 6169 CRYSTALINE</t>
  </si>
  <si>
    <t>201402603P-5114</t>
  </si>
  <si>
    <t>KQ JKT SUNY 2D 1.2 (03P) 5114</t>
  </si>
  <si>
    <t>201402611E-4099/78</t>
  </si>
  <si>
    <t>KQ JKT SUNY 2D 1.2 (11E) 4099 STD</t>
  </si>
  <si>
    <t>201402612-341</t>
  </si>
  <si>
    <t>KQ JKT SUNY 2D 1.2 (12) 341</t>
  </si>
  <si>
    <t>201402612-4099</t>
  </si>
  <si>
    <t>KQ JKT SUNY 2D 1.2 (12) 4099</t>
  </si>
  <si>
    <t>201402612-STD</t>
  </si>
  <si>
    <t>KQ JKT SUNY 2D 1.2 (12) STD</t>
  </si>
  <si>
    <t>20140267A-6093</t>
  </si>
  <si>
    <t>KQ JKT SUNY 2D 1.2 (7A) 6093</t>
  </si>
  <si>
    <t>201402712-341</t>
  </si>
  <si>
    <t>KQ JKT SUNY 2D 1.5 (12) 341</t>
  </si>
  <si>
    <t>201402807A-TJ</t>
  </si>
  <si>
    <t>KQ JKT SUNY 2D 1.6 (07A) TJ</t>
  </si>
  <si>
    <t>201402905-STD</t>
  </si>
  <si>
    <t>KQ JKT SUNY 2D 2.0 (P) STD</t>
  </si>
  <si>
    <t>201403002-6004</t>
  </si>
  <si>
    <t>KQ JKT SUNY 3D 0.6 (02) 6004</t>
  </si>
  <si>
    <t>201403003-0374/78</t>
  </si>
  <si>
    <t>KQ JKT SUNY 3D 0.6 (03) 0374 STD</t>
  </si>
  <si>
    <t>201403003-5027</t>
  </si>
  <si>
    <t>KQ JKT SUNY 3D 0.6 (03) 5027</t>
  </si>
  <si>
    <t>201403003-6004</t>
  </si>
  <si>
    <t>KQ JKT SUNY 3D 0.6 (03) 6004</t>
  </si>
  <si>
    <t>201403003-9422</t>
  </si>
  <si>
    <t>KQ JKT SUNY 3D 0.6 (03) 9422</t>
  </si>
  <si>
    <t>201403102-284</t>
  </si>
  <si>
    <t>KQ JKT SUNY 3D 0.8 (02) 284</t>
  </si>
  <si>
    <t>201403102-6004</t>
  </si>
  <si>
    <t>KQ JKT SUNY 3D 0.8 (02) 6004</t>
  </si>
  <si>
    <t>201403102-6169/78</t>
  </si>
  <si>
    <t>KQ JKT SUNY 3D 0.8 (02) 6169 STD</t>
  </si>
  <si>
    <t>201403102-9422</t>
  </si>
  <si>
    <t>KQ JKT SUNY 3D 0.8 (02) 9422</t>
  </si>
  <si>
    <t>201403103-04/80</t>
  </si>
  <si>
    <t>KQ JKT SUNY 3D 0.8 (03) 04 CLASSIC 04</t>
  </si>
  <si>
    <t>201403103-40050/78</t>
  </si>
  <si>
    <t>KQ JKT SUNY 3D 0.8 (03) 40050 STD</t>
  </si>
  <si>
    <t>201403103-5027</t>
  </si>
  <si>
    <t>KQ JKT SUNY 3D 0.8 (03) 5027</t>
  </si>
  <si>
    <t>201403103-9422</t>
  </si>
  <si>
    <t>KQ JKT SUNY 3D 0.8 (03) 9422</t>
  </si>
  <si>
    <t>201403112MB-STD</t>
  </si>
  <si>
    <t>KQ JKT SUNY 3D 0.8 (12MBK) STD</t>
  </si>
  <si>
    <t>201403203-STD</t>
  </si>
  <si>
    <t>KQ JKT SUNY 3D 1.6 (03) STD</t>
  </si>
  <si>
    <t>201403212-STD</t>
  </si>
  <si>
    <t>KQ JKT SUNY 3D 1.6 (12) STD</t>
  </si>
  <si>
    <t>20140322UE-STD</t>
  </si>
  <si>
    <t>KQ JKT SUNY 3D 1.6 (2UE) STD</t>
  </si>
  <si>
    <t>201403302-SN</t>
  </si>
  <si>
    <t>KQ JKT SUNY 3D 1.8 (02) SN</t>
  </si>
  <si>
    <t>201403302-TJ</t>
  </si>
  <si>
    <t>KQ JKT SUNY 3D 1.8 (02) TJ</t>
  </si>
  <si>
    <t>201403403-STD</t>
  </si>
  <si>
    <t>KQ JKT SUNY BG 0.3 BIRU STD</t>
  </si>
  <si>
    <t>201403512B-04087/78</t>
  </si>
  <si>
    <t>KQ JKT LAUDRY 2D 0.3 (12B) 04087 STD</t>
  </si>
  <si>
    <t>201403602-6209/78</t>
  </si>
  <si>
    <t>KQ JKT LAUDRY 3D 1.0 (02) 6209 STD</t>
  </si>
  <si>
    <t>201403700-297</t>
  </si>
  <si>
    <t>KQ JKT SQ 0.3 297</t>
  </si>
  <si>
    <t>2014038B3-STD</t>
  </si>
  <si>
    <t>KQ JKT SQ 0.5 (B3) STD</t>
  </si>
  <si>
    <t>201403900-297</t>
  </si>
  <si>
    <t>KQ JKT SQ 0.8 297</t>
  </si>
  <si>
    <t>201404000-297</t>
  </si>
  <si>
    <t>KQ JKT SQ 1.0 297</t>
  </si>
  <si>
    <t>201404103-3184/78</t>
  </si>
  <si>
    <t>KQ JKT MELROSE 3D 0.3 (03) 3184 STD</t>
  </si>
  <si>
    <t>201404112-3181</t>
  </si>
  <si>
    <t>KQ JKT MELROSE 3D 0.3 (12) 3181</t>
  </si>
  <si>
    <t>201408902-5027</t>
  </si>
  <si>
    <t>KQ JKT SUNY 3D 0.7 (02) 5027</t>
  </si>
  <si>
    <t>201408903-5027</t>
  </si>
  <si>
    <t>KQ JKT SUNY 3D 0.7 (03) 5027</t>
  </si>
  <si>
    <t>20140923BT-420152</t>
  </si>
  <si>
    <t>KQ JKT LILY 3D 1.0 (03BTE) 420152</t>
  </si>
  <si>
    <t>201409402-610081</t>
  </si>
  <si>
    <t>KQ JKT LILY 3D RAIN 0.3 (02) 610081</t>
  </si>
  <si>
    <t>201409403-610081</t>
  </si>
  <si>
    <t>KQ JKT LILY 3D RAIN 0.3 (03) 610081</t>
  </si>
  <si>
    <t>201409412-610081</t>
  </si>
  <si>
    <t>KQ JKT LILY 3D RAIN 0.3 (12) 610081</t>
  </si>
  <si>
    <t>201504202-4JK014.J6</t>
  </si>
  <si>
    <t>KQ KNT ARIEL JK 1.5 MERAH 4JK014-J6</t>
  </si>
  <si>
    <t>201504378-1.5301/78</t>
  </si>
  <si>
    <t>KQ KNT MONACO 3D 0.8 (078) 1.5301 STD</t>
  </si>
  <si>
    <t>2015044145-1.5301/78</t>
  </si>
  <si>
    <t>KQ KNT MONACO 3D 1.0 (145) 1.5301 STD</t>
  </si>
  <si>
    <t>201504478-1.5301/78</t>
  </si>
  <si>
    <t>KQ KNT MONACO 3D 1.0 (078) 1.5301 STD</t>
  </si>
  <si>
    <t>201504-4JK014.J8</t>
  </si>
  <si>
    <t>KQ KNT ARIEL JK 1.5 BIRU 4JK014-J8</t>
  </si>
  <si>
    <t>201504578-1.5301/78</t>
  </si>
  <si>
    <t>KQ KNT MONACO 3D 2.0 (078) 1.5301 STD</t>
  </si>
  <si>
    <t>201504602-01411</t>
  </si>
  <si>
    <t>KQ KNT AURA 3D 0.3 MERAH 01411</t>
  </si>
  <si>
    <t>201504603-TM/STD</t>
  </si>
  <si>
    <t>KQ KNT AURA 3D 0.3 BIRU TM/STD</t>
  </si>
  <si>
    <t>201504612-STD</t>
  </si>
  <si>
    <t>KQ KNT AURA 3D 0.3 COKLAT STD</t>
  </si>
  <si>
    <t>201504702-01411</t>
  </si>
  <si>
    <t>KQ KNT AURA 3D 0.4 MERAH 01411</t>
  </si>
  <si>
    <t>201504702-STD</t>
  </si>
  <si>
    <t>KQ KNT AURA 3D 0.4 MERAH STD</t>
  </si>
  <si>
    <t>201504703-01411</t>
  </si>
  <si>
    <t>KQ KNT AURA 3D 0.4 BIRU 01411</t>
  </si>
  <si>
    <t>201504705-STD</t>
  </si>
  <si>
    <t>KQ KNT AURA 3D 0.4 PUTIH STD</t>
  </si>
  <si>
    <t>201504802-0041</t>
  </si>
  <si>
    <t>KQ KNT AURA 3D 0.5 MERAH 0041</t>
  </si>
  <si>
    <t>201504803-0041</t>
  </si>
  <si>
    <t>KQ KNT AURA 3D 0.5 BIRU 0041</t>
  </si>
  <si>
    <t>201504803-01411</t>
  </si>
  <si>
    <t>KQ KNT AURA 3D 0.5 BIRU 01411</t>
  </si>
  <si>
    <t>201504812-07044</t>
  </si>
  <si>
    <t>KQ KNT AURA 3D 0.5 COKLAT 07044</t>
  </si>
  <si>
    <t>201504812-07104</t>
  </si>
  <si>
    <t>KQ KNT AURA 3D 0.5 COKLAT 07104</t>
  </si>
  <si>
    <t>201504903-STD</t>
  </si>
  <si>
    <t>KQ KNT AURA 3D 0.7 BIRU STD</t>
  </si>
  <si>
    <t>201504905-STD</t>
  </si>
  <si>
    <t>KQ KNT AURA 3D 0.7 PUTIH STD</t>
  </si>
  <si>
    <t>201505002-01411</t>
  </si>
  <si>
    <t>KQ KNT AURA 3D 0.8 MERAH 01411</t>
  </si>
  <si>
    <t>201505003-01411</t>
  </si>
  <si>
    <t>KQ KNT AURA 3D 0.8 BIRU 01411</t>
  </si>
  <si>
    <t>201505003-STD</t>
  </si>
  <si>
    <t>KQ KNT AURA 3D 0.8 BIRU STD</t>
  </si>
  <si>
    <t>201505007-M0041</t>
  </si>
  <si>
    <t>KQ KNT AURA 3D 0.8 CREAM M0041</t>
  </si>
  <si>
    <t>201505012-06173</t>
  </si>
  <si>
    <t>KQ KNT AURA 3D 0.8 COKLAT 06173</t>
  </si>
  <si>
    <t>201505012-1416/81</t>
  </si>
  <si>
    <t>KQ KNT AURA 3D 0.8 COKLAT 1416 TOLL 5</t>
  </si>
  <si>
    <t>201505102-01673</t>
  </si>
  <si>
    <t>KQ KNT AURA 3D 1.0 MERAH 01673</t>
  </si>
  <si>
    <t>201505103-0041</t>
  </si>
  <si>
    <t>KQ KNT AURA 3D 1.0 BIRU 0041</t>
  </si>
  <si>
    <t>201505103-01673</t>
  </si>
  <si>
    <t>KQ KNT AURA 3D 1.0 BIRU 01673</t>
  </si>
  <si>
    <t>201505103-07104</t>
  </si>
  <si>
    <t>KQ KNT AURA 3D 1.0 BIRU 07104</t>
  </si>
  <si>
    <t>201505103-TM STD</t>
  </si>
  <si>
    <t>KQ KNT AURA 3D 1.0 BIRU TM STD</t>
  </si>
  <si>
    <t>201505112-01584</t>
  </si>
  <si>
    <t>KQ KNT AURA 3D 1.0 COKLAT 01584</t>
  </si>
  <si>
    <t>201505112-TM STD</t>
  </si>
  <si>
    <t>KQ KNT AURA 3D 1.0 COKLAT TM STD</t>
  </si>
  <si>
    <t>201505202-01411</t>
  </si>
  <si>
    <t>KQ KNT AURA 3D 1.2 MERAH 01411</t>
  </si>
  <si>
    <t>201505202-STD</t>
  </si>
  <si>
    <t>KQ KNT AURA 3D 1.2 MERAH STD</t>
  </si>
  <si>
    <t>201505203-01411</t>
  </si>
  <si>
    <t>KQ KNT AURA 3D 1.2 BIRU 01411</t>
  </si>
  <si>
    <t>201505205-01101</t>
  </si>
  <si>
    <t>KQ KNT AURA 3D 1.2 PUTIH 01101</t>
  </si>
  <si>
    <t>201505207-15463</t>
  </si>
  <si>
    <t>KQ KNT AURA 3D 1.2 CREAM 15463</t>
  </si>
  <si>
    <t>201505212-01411</t>
  </si>
  <si>
    <t>KQ KNT AURA 3D 1.2 COKLAT 01411</t>
  </si>
  <si>
    <t>201505302-01101</t>
  </si>
  <si>
    <t>KQ KNT AURA 3D 2.0 MERAH 01101</t>
  </si>
  <si>
    <t>201505402-01101</t>
  </si>
  <si>
    <t>KQ KNT AURA 2D 0.8 MERAH 01101</t>
  </si>
  <si>
    <t>201505502-01411</t>
  </si>
  <si>
    <t>KQ KNT AURA 3D 0.6 MERAH 01411</t>
  </si>
  <si>
    <t>201505503-STD</t>
  </si>
  <si>
    <t>KQ KNT AURA 3D 0.6 BIRU STD</t>
  </si>
  <si>
    <t>201505602-01411</t>
  </si>
  <si>
    <t>KQ KNT AURA 3D 1.5 MERAH 01411</t>
  </si>
  <si>
    <t>201505603-0041</t>
  </si>
  <si>
    <t>KQ KNT AURA 3D 1.5 BIRU 0041</t>
  </si>
  <si>
    <t>201505603-01411</t>
  </si>
  <si>
    <t>KQ KNT AURA 3D 1.5 BIRU 01411</t>
  </si>
  <si>
    <t>201505612-0041</t>
  </si>
  <si>
    <t>KQ KNT AURA 3D 1.5 COKLAT 0041</t>
  </si>
  <si>
    <t>201505702-STD</t>
  </si>
  <si>
    <t>KQ KNT AURA 3D 1.6 MERAH STD</t>
  </si>
  <si>
    <t>201505803-01411</t>
  </si>
  <si>
    <t>KQ KNT AURA 3D2.0 BIRU 01411</t>
  </si>
  <si>
    <t>201505812-05412</t>
  </si>
  <si>
    <t>KQ KNT AURA 3D2.0 COKLAT 05412</t>
  </si>
  <si>
    <t>201505907-STD</t>
  </si>
  <si>
    <t>KQ KNT MONACO 2D 0.5 CREAM STD</t>
  </si>
  <si>
    <t>201505910-STD</t>
  </si>
  <si>
    <t>KQ KNT MONACO 2D 0.5 HITAM STD</t>
  </si>
  <si>
    <t>201506028-1067</t>
  </si>
  <si>
    <t>KQ KNT MONACO 2D 08 (028) 1067</t>
  </si>
  <si>
    <t>201506110-STD</t>
  </si>
  <si>
    <t>KQ KNT MONACO 2D 1.0 HITAM STD</t>
  </si>
  <si>
    <t>201506212-STD</t>
  </si>
  <si>
    <t>KQ KNT MONACO 2D 1.2 COKLAT STD</t>
  </si>
  <si>
    <t>201506302-854.07</t>
  </si>
  <si>
    <t>KQ KNT MONACO 2D 1.5 MAROON 854-070</t>
  </si>
  <si>
    <t>201506310-STD</t>
  </si>
  <si>
    <t>KQ KNT MONACO 2D 1.5 HITAM STD</t>
  </si>
  <si>
    <t>201506312-854.023</t>
  </si>
  <si>
    <t>KQ KNT MONACO 2D 1.5 COKLAT 854-023</t>
  </si>
  <si>
    <t>201506402-01372</t>
  </si>
  <si>
    <t>KQ KNT ADELLE 3D MERAH 01372</t>
  </si>
  <si>
    <t>201506403-01372</t>
  </si>
  <si>
    <t>KQ KNT ADELLE 3D BIRU 01372</t>
  </si>
  <si>
    <t>201506412-01372</t>
  </si>
  <si>
    <t>KQ KNT ADELLE 3D COKLAT 01372</t>
  </si>
  <si>
    <t>201506502-01372</t>
  </si>
  <si>
    <t>KQ KNT ADELLE JK 3D MERAH 01372</t>
  </si>
  <si>
    <t>201506503-01372</t>
  </si>
  <si>
    <t>KQ KNT ADELLE JK 3D BIRU 01372</t>
  </si>
  <si>
    <t>201506512-01372</t>
  </si>
  <si>
    <t>KQ KNT ADELLE JK 3D COKLAT 01372</t>
  </si>
  <si>
    <t>201506702-904</t>
  </si>
  <si>
    <t>KQ KNT VANES 0.4 MERAH 904</t>
  </si>
  <si>
    <t>201506807-904</t>
  </si>
  <si>
    <t>KQ KNT VANES 0.5 CREAM 904</t>
  </si>
  <si>
    <t>201506905-1065</t>
  </si>
  <si>
    <t>KQ KNT VANES 0.7 PUTIH 1065</t>
  </si>
  <si>
    <t>201507006-STD</t>
  </si>
  <si>
    <t>KQ KNT VANES 1.0 ABU - ABU STD</t>
  </si>
  <si>
    <t>201507107-3.1102.028</t>
  </si>
  <si>
    <t>KQ KNT VANES 1.2 CREAM 3.1102-028</t>
  </si>
  <si>
    <t>201507207-STD</t>
  </si>
  <si>
    <t>KQ KNT VANES 1.4 CREAM STD</t>
  </si>
  <si>
    <t>201507302-STD</t>
  </si>
  <si>
    <t>KQ KNT VANES 1.5 MERAH STD</t>
  </si>
  <si>
    <t>201507306-911.027</t>
  </si>
  <si>
    <t>KQ KNT VANES 1.5 ABU 911-027</t>
  </si>
  <si>
    <t>201507312-855.023</t>
  </si>
  <si>
    <t>KQ KNT VANES 1.5 COKLAT 855-023</t>
  </si>
  <si>
    <t>201507412-855.023</t>
  </si>
  <si>
    <t>KQ KNT VANES 1.8 COKLAT 855-023</t>
  </si>
  <si>
    <t>201507504-1065</t>
  </si>
  <si>
    <t>KQ KNT VANES 2.0 PINK 1065</t>
  </si>
  <si>
    <t>2015076-STD</t>
  </si>
  <si>
    <t>KQ KNT VENUS 0.4 PUTIH STD</t>
  </si>
  <si>
    <t>2015077-01136</t>
  </si>
  <si>
    <t>KQ KNT VENUS 0.8 PUTIH 01136</t>
  </si>
  <si>
    <t>2015077-STD</t>
  </si>
  <si>
    <t>KQ KNT VENUS 0.8 PUTIH STD</t>
  </si>
  <si>
    <t>2015078-01136</t>
  </si>
  <si>
    <t>KQ KNT VENUS 1.0 PITUH 01136</t>
  </si>
  <si>
    <t>2015079-01136</t>
  </si>
  <si>
    <t>KQ KNT VENUS 1.2 PUTIH 01136</t>
  </si>
  <si>
    <t>2015079-1134</t>
  </si>
  <si>
    <t>KQ KNT VENUS 1.2 PUTIH 1134</t>
  </si>
  <si>
    <t>2015080-01136</t>
  </si>
  <si>
    <t>KQ KNT VENUS 1.6 PUTIH 01136</t>
  </si>
  <si>
    <t>2015080-1136</t>
  </si>
  <si>
    <t>KQ KNT VENUS 1.6 PUTIH 1136</t>
  </si>
  <si>
    <t>2015081-01136</t>
  </si>
  <si>
    <t>KQ KNT VENUS 2.0 PUTIH 01136</t>
  </si>
  <si>
    <t>201508201-1.1001/36</t>
  </si>
  <si>
    <t>KQ KNT VIESTA HIJAU 1.1001 FIESTA 2</t>
  </si>
  <si>
    <t>201508312-0730</t>
  </si>
  <si>
    <t>KQ KNT FORD 3D 0.3 COKLAT 0730</t>
  </si>
  <si>
    <t>201508402-01315</t>
  </si>
  <si>
    <t>KQ KNT FORD 3D 0.8 MERAH 01315</t>
  </si>
  <si>
    <t>201508403-01315</t>
  </si>
  <si>
    <t>KQ KNT FORD 3D 0.8 BIRU 01315</t>
  </si>
  <si>
    <t>201508406-0478</t>
  </si>
  <si>
    <t>KQ KNT FORD 3D 0.8 ABU 0478</t>
  </si>
  <si>
    <t>201508412-0730</t>
  </si>
  <si>
    <t>KQ KNT FORD 3D 0.8 COKLAT 0730</t>
  </si>
  <si>
    <t>201508512-0730</t>
  </si>
  <si>
    <t>KQ KNT FORD 3D 1.0 COKLAT 0730</t>
  </si>
  <si>
    <t>201508612-0730</t>
  </si>
  <si>
    <t>KQ KNT FORD 3D 1.2 COKLAT 0730</t>
  </si>
  <si>
    <t>201508712-0730/83</t>
  </si>
  <si>
    <t>KQ KNT FORD 3D 1.5 COKLAT 0730 TOL</t>
  </si>
  <si>
    <t>201508812-0730/83</t>
  </si>
  <si>
    <t>KQ KNT FORD 3D 1.6 COKLAT 0730 TOL</t>
  </si>
  <si>
    <t>201509000-01101</t>
  </si>
  <si>
    <t>KQ KNT MARS 3D 1.0 01101</t>
  </si>
  <si>
    <t>201509005-01411</t>
  </si>
  <si>
    <t>KQ KNT MARS 3D 1.0 PUTIH 01411</t>
  </si>
  <si>
    <t>201509105-25408</t>
  </si>
  <si>
    <t>KQ KNT MARS3D 0.8 PUTIH 25408</t>
  </si>
  <si>
    <t>201509303-25408</t>
  </si>
  <si>
    <t>KQ KNT MARS 3D 0.8 BIRU 25408</t>
  </si>
  <si>
    <t>201509312-25408</t>
  </si>
  <si>
    <t>KQ KNT MARS 3D 0.8 COKLAT 25408</t>
  </si>
  <si>
    <t>201509502-4JK014.J6</t>
  </si>
  <si>
    <t>KQ KNT ARIEL JK 0.8 MERAH 4JK014-J6</t>
  </si>
  <si>
    <t>2015095-4JK014.J7</t>
  </si>
  <si>
    <t>KQ KNT ARIEL JK 0.8 COKLAT 4JK014-J7</t>
  </si>
  <si>
    <t>2015095-4JK014.J8</t>
  </si>
  <si>
    <t>KQ KNT ARIEL JK 0.8 BIRU 4JK014-J8</t>
  </si>
  <si>
    <t>201509602-6062-2E</t>
  </si>
  <si>
    <t>KQ KNT ARIEL 3D 0.3 MERAH 6062-2E</t>
  </si>
  <si>
    <t>201509603-6062-1E</t>
  </si>
  <si>
    <t>KQ KNT ARIEL 3D 0.3 BIRU 6062-1E</t>
  </si>
  <si>
    <t>201509612-6062-3E</t>
  </si>
  <si>
    <t>KQ KNT ARIEL 3D 0.3 COKLAT 6062-3E</t>
  </si>
  <si>
    <t>201509628-31177</t>
  </si>
  <si>
    <t>KQ KNT VANES 0.8 (028) 31177</t>
  </si>
  <si>
    <t>201509705-0029</t>
  </si>
  <si>
    <t>KQ KNT FORD 2D 1.0 (P) 0029</t>
  </si>
  <si>
    <t>201509802-4JK014.J6</t>
  </si>
  <si>
    <t>KQ KNT ARIEL JK 1.2 MERAH 4JK014-J6</t>
  </si>
  <si>
    <t>201509803-4JK014-J8</t>
  </si>
  <si>
    <t>KQ KNT ARIEL JK 1.2 BIRU 4JK014-J8</t>
  </si>
  <si>
    <t>201509812-4JK014.J7</t>
  </si>
  <si>
    <t>KQ KNT ARIEL JK 1.2 COKLAT 4JK014-J7</t>
  </si>
  <si>
    <t>201509902-6062-2E</t>
  </si>
  <si>
    <t>KQ KNT ARIEL 3D 0.8 MERAH 6062-2E</t>
  </si>
  <si>
    <t>201509903-6062-IE</t>
  </si>
  <si>
    <t>KQ KNT ARIEL 3D 0.8 BIRU 6062-2E</t>
  </si>
  <si>
    <t>201510005-01101</t>
  </si>
  <si>
    <t>KQ KNT AURA 2D 1.0 PUTIH 01101</t>
  </si>
  <si>
    <t>201600000-25485/1</t>
  </si>
  <si>
    <t>KQ PTC 0.3 25485 BARCELONA</t>
  </si>
  <si>
    <t>201600000-28149/50</t>
  </si>
  <si>
    <t>KQ PTC 0.3 28149 CHELSEA</t>
  </si>
  <si>
    <t>201600002-17258/2</t>
  </si>
  <si>
    <t>KQ PTC 0.3 MERAH 17258 MU</t>
  </si>
  <si>
    <t>201600002-2273.1/1</t>
  </si>
  <si>
    <t>KQ PTC 0.3 MERAH 2273/1 BARCA</t>
  </si>
  <si>
    <t>201600002-7258/2</t>
  </si>
  <si>
    <t>KQ PTC 0.3 MERAH 7258 MU</t>
  </si>
  <si>
    <t>201600003-28872/14</t>
  </si>
  <si>
    <t>KQ PTC 0.3 BIRU 28872 DORAEMON</t>
  </si>
  <si>
    <t>201600003-33961/24</t>
  </si>
  <si>
    <t>KQ PTC 0.3 BIRU 33961 TAYO</t>
  </si>
  <si>
    <t>201600003-D.15556/73</t>
  </si>
  <si>
    <t>KQ PTC 0.3 BIRU D.15556 REAL MADRID</t>
  </si>
  <si>
    <t>201600004-23007/53</t>
  </si>
  <si>
    <t>KQ PTC 0.3 PINK 23007 DIAMOND CASTLE</t>
  </si>
  <si>
    <t>201600004-28690/51</t>
  </si>
  <si>
    <t>KQ PTC 0.3 PINK 28690 CUTE KITTY</t>
  </si>
  <si>
    <t>201600004-29738/53</t>
  </si>
  <si>
    <t>KQ PTC 0.3 PINK 29738 DIAMOND CASTLE</t>
  </si>
  <si>
    <t>201600004-STD</t>
  </si>
  <si>
    <t>KQ PTC 0.3 PINK STD</t>
  </si>
  <si>
    <t>201600038-28690/41</t>
  </si>
  <si>
    <t>KQ PTC 0.3 UNGU 28690 KITTY</t>
  </si>
  <si>
    <t>201600100-25864</t>
  </si>
  <si>
    <t>KQ PTC 0.3 BOLA 25864</t>
  </si>
  <si>
    <t>201600103-23399</t>
  </si>
  <si>
    <t>KQ PTC 0.3 BOLA BIRU 23399</t>
  </si>
  <si>
    <t>201600203-31175</t>
  </si>
  <si>
    <t>KQ PTC 0.3 BONEKA BIRU 31175</t>
  </si>
  <si>
    <t>201700002-STD</t>
  </si>
  <si>
    <t>KQ PTC 0.5 MERAH STD</t>
  </si>
  <si>
    <t>201800000-28872/14</t>
  </si>
  <si>
    <t>KQ PTC 0.8 28872 DORAEMON</t>
  </si>
  <si>
    <t>201800003-STD</t>
  </si>
  <si>
    <t>KQ PTC 0.8 BIRU STD</t>
  </si>
  <si>
    <t>201900003-STD</t>
  </si>
  <si>
    <t>KQ PTC 1.0 BIRU STD</t>
  </si>
  <si>
    <t>202000002-STD</t>
  </si>
  <si>
    <t>KQ PTC 1.2 MERAH STD</t>
  </si>
  <si>
    <t>202000003-27539/63</t>
  </si>
  <si>
    <t>KQ PTC BIRU 1.2 27539 MASHA</t>
  </si>
  <si>
    <t>202000003-28872/14</t>
  </si>
  <si>
    <t>KQ PTC 1.2 BIRU 28872 DORAEMON</t>
  </si>
  <si>
    <t>202000003-STD</t>
  </si>
  <si>
    <t>KQ PTC 1.2 BIRU STD</t>
  </si>
  <si>
    <t>202000004-29738/53</t>
  </si>
  <si>
    <t>KQ PTC 1.2 PINK 29738 DIAMOND CASTLE</t>
  </si>
  <si>
    <t>202100002-STD</t>
  </si>
  <si>
    <t>KQ PTC 1.5 MERAH STD</t>
  </si>
  <si>
    <t>202100003-33961/24</t>
  </si>
  <si>
    <t>KQ PTC 1.5 BIRU 33961 TAYO</t>
  </si>
  <si>
    <t>202200000-28872/14</t>
  </si>
  <si>
    <t>KQ PTC 1.6 28872 DORAEMON</t>
  </si>
  <si>
    <t>202200003-STD</t>
  </si>
  <si>
    <t>KQ PTC 1.6 BIRU STD</t>
  </si>
  <si>
    <t>202300003-STD</t>
  </si>
  <si>
    <t>KQ PTC 2.0 BIRU STD</t>
  </si>
  <si>
    <t>202400012-SN</t>
  </si>
  <si>
    <t>KQ JKT SDY SATEN 1.6 COKLAT SN</t>
  </si>
  <si>
    <t>KODE</t>
  </si>
  <si>
    <t>ITEM</t>
  </si>
  <si>
    <t>SATUAN</t>
  </si>
  <si>
    <t>Tanggal Datang Bahan Baku</t>
  </si>
  <si>
    <t>Tol</t>
  </si>
  <si>
    <t>1 Benang</t>
  </si>
  <si>
    <t>SO-05-2020-0001</t>
  </si>
  <si>
    <t>Estimasi Selesai (Hari)</t>
  </si>
  <si>
    <t>Menunggu Bahan Baku</t>
  </si>
  <si>
    <t>Kirim Kain</t>
  </si>
  <si>
    <t>Mesin</t>
  </si>
  <si>
    <t>Sudah Tersedia</t>
  </si>
  <si>
    <t>Tanggal Masuk Bahan Baku</t>
  </si>
  <si>
    <t>SO-05-2020-0002</t>
  </si>
  <si>
    <t>Cahaya Timur</t>
  </si>
  <si>
    <t>Tersedia Konfirmasi</t>
  </si>
  <si>
    <t>Tidak Tersedia Konfirmasi</t>
  </si>
  <si>
    <t>Etimasi Selesai (Hari)</t>
  </si>
  <si>
    <t>Tunggu (MTR)</t>
  </si>
  <si>
    <t>Konfirmasi (MTR)</t>
  </si>
  <si>
    <t>Sub Total (MTR)</t>
  </si>
  <si>
    <t>Menunggu Bahan Baku (MTR)</t>
  </si>
  <si>
    <t>Total (MTR)</t>
  </si>
  <si>
    <t>Kapasitas / Hari</t>
  </si>
  <si>
    <t>ESTIMASI PRODUKSI KAIN QUILTING</t>
  </si>
  <si>
    <t>Selesai (MTR)</t>
  </si>
  <si>
    <t>LIST DATA RSO/SO QUILTING PT.EKATUNGGAL TUNAS MANDIRI</t>
  </si>
  <si>
    <t>Selesai Quilting hide</t>
  </si>
  <si>
    <t>Status SO</t>
  </si>
  <si>
    <t>Status Quilting</t>
  </si>
  <si>
    <t>Keterangan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</si>
</sst>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* #,##0.0_);_(* \(#,##0.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5" fontId="1" fillId="2" borderId="2" xfId="1" applyNumberFormat="1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left" vertical="center"/>
    </xf>
    <xf numFmtId="165" fontId="0" fillId="0" borderId="3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1" fillId="2" borderId="2" xfId="1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165" fontId="1" fillId="3" borderId="2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vertical="center" wrapText="1"/>
    </xf>
    <xf numFmtId="165" fontId="1" fillId="3" borderId="3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 wrapText="1"/>
    </xf>
    <xf numFmtId="165" fontId="0" fillId="0" borderId="3" xfId="1" applyNumberFormat="1" applyFont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166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 wrapText="1"/>
    </xf>
    <xf numFmtId="165" fontId="0" fillId="4" borderId="3" xfId="1" applyNumberFormat="1" applyFont="1" applyFill="1" applyBorder="1" applyAlignment="1" applyProtection="1">
      <alignment horizontal="center" vertical="center"/>
      <protection locked="0"/>
    </xf>
    <xf numFmtId="0" fontId="0" fillId="4" borderId="3" xfId="0" applyNumberFormat="1" applyFill="1" applyBorder="1" applyAlignment="1" applyProtection="1">
      <alignment horizontal="center" vertical="center" wrapText="1"/>
      <protection locked="0"/>
    </xf>
    <xf numFmtId="166" fontId="0" fillId="0" borderId="0" xfId="1" applyNumberFormat="1" applyFont="1" applyAlignment="1">
      <alignment vertical="center"/>
    </xf>
    <xf numFmtId="166" fontId="1" fillId="3" borderId="3" xfId="1" applyNumberFormat="1" applyFont="1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0" xfId="0" applyNumberFormat="1" applyFill="1" applyAlignment="1" applyProtection="1">
      <alignment horizontal="center" vertical="center"/>
      <protection locked="0"/>
    </xf>
    <xf numFmtId="165" fontId="0" fillId="4" borderId="0" xfId="1" applyNumberFormat="1" applyFont="1" applyFill="1" applyAlignment="1" applyProtection="1">
      <alignment horizontal="center" vertical="center"/>
      <protection locked="0"/>
    </xf>
    <xf numFmtId="165" fontId="0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0" fillId="4" borderId="1" xfId="1" applyNumberFormat="1" applyFont="1" applyFill="1" applyBorder="1" applyAlignment="1" applyProtection="1">
      <alignment horizontal="center" vertical="center" wrapText="1"/>
      <protection locked="0"/>
    </xf>
    <xf numFmtId="165" fontId="0" fillId="4" borderId="0" xfId="1" applyNumberFormat="1" applyFont="1" applyFill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165" fontId="0" fillId="4" borderId="3" xfId="1" applyNumberFormat="1" applyFont="1" applyFill="1" applyBorder="1" applyAlignment="1">
      <alignment horizontal="center" vertical="center" wrapText="1"/>
    </xf>
    <xf numFmtId="165" fontId="0" fillId="4" borderId="0" xfId="1" applyNumberFormat="1" applyFont="1" applyFill="1" applyAlignment="1">
      <alignment horizontal="center" vertical="center" wrapText="1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3" xfId="0" applyNumberFormat="1" applyFill="1" applyBorder="1" applyAlignment="1" applyProtection="1">
      <alignment horizontal="left" vertical="center"/>
      <protection locked="0"/>
    </xf>
    <xf numFmtId="0" fontId="0" fillId="4" borderId="1" xfId="0" applyNumberForma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left" vertical="center"/>
      <protection locked="0"/>
    </xf>
    <xf numFmtId="0" fontId="0" fillId="4" borderId="0" xfId="0" applyNumberFormat="1" applyFill="1" applyAlignment="1" applyProtection="1">
      <alignment horizontal="left" vertical="center"/>
      <protection locked="0"/>
    </xf>
    <xf numFmtId="164" fontId="0" fillId="6" borderId="3" xfId="1" applyNumberFormat="1" applyFont="1" applyFill="1" applyBorder="1" applyAlignment="1" applyProtection="1">
      <alignment horizontal="center" vertical="center" wrapText="1"/>
    </xf>
    <xf numFmtId="164" fontId="0" fillId="6" borderId="0" xfId="1" applyNumberFormat="1" applyFont="1" applyFill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8"/>
  <sheetViews>
    <sheetView workbookViewId="0">
      <pane ySplit="1" topLeftCell="A1048556" activePane="bottomLeft" state="frozen"/>
      <selection pane="bottomLeft" activeCell="B467" sqref="B467"/>
    </sheetView>
  </sheetViews>
  <sheetFormatPr defaultRowHeight="15"/>
  <cols>
    <col min="1" max="1" width="6.7109375" style="38" customWidth="1"/>
    <col min="2" max="2" width="21" style="39" bestFit="1" customWidth="1"/>
    <col min="3" max="3" width="51.7109375" style="39" bestFit="1" customWidth="1"/>
    <col min="4" max="4" width="9.140625" style="38"/>
    <col min="5" max="16384" width="9.140625" style="39"/>
  </cols>
  <sheetData>
    <row r="1" spans="1:4" s="1" customFormat="1" ht="25.5" customHeight="1" thickBot="1">
      <c r="A1" s="36" t="s">
        <v>0</v>
      </c>
      <c r="B1" s="37" t="s">
        <v>965</v>
      </c>
      <c r="C1" s="36" t="s">
        <v>966</v>
      </c>
      <c r="D1" s="36" t="s">
        <v>967</v>
      </c>
    </row>
    <row r="2" spans="1:4" customFormat="1">
      <c r="A2" s="5">
        <v>1</v>
      </c>
      <c r="B2" s="34" t="s">
        <v>31</v>
      </c>
      <c r="C2" s="35" t="s">
        <v>32</v>
      </c>
      <c r="D2" s="5" t="s">
        <v>20</v>
      </c>
    </row>
    <row r="3" spans="1:4" customFormat="1">
      <c r="A3" s="6">
        <v>2</v>
      </c>
      <c r="B3" s="33" t="s">
        <v>33</v>
      </c>
      <c r="C3" s="15" t="s">
        <v>34</v>
      </c>
      <c r="D3" s="6" t="s">
        <v>20</v>
      </c>
    </row>
    <row r="4" spans="1:4" customFormat="1">
      <c r="A4" s="6">
        <v>3</v>
      </c>
      <c r="B4" s="33" t="s">
        <v>35</v>
      </c>
      <c r="C4" s="15" t="s">
        <v>36</v>
      </c>
      <c r="D4" s="6" t="s">
        <v>20</v>
      </c>
    </row>
    <row r="5" spans="1:4" customFormat="1">
      <c r="A5" s="6">
        <v>4</v>
      </c>
      <c r="B5" s="33" t="s">
        <v>37</v>
      </c>
      <c r="C5" s="15" t="s">
        <v>38</v>
      </c>
      <c r="D5" s="6" t="s">
        <v>20</v>
      </c>
    </row>
    <row r="6" spans="1:4" customFormat="1">
      <c r="A6" s="6">
        <v>5</v>
      </c>
      <c r="B6" s="33" t="s">
        <v>39</v>
      </c>
      <c r="C6" s="15" t="s">
        <v>40</v>
      </c>
      <c r="D6" s="6" t="s">
        <v>20</v>
      </c>
    </row>
    <row r="7" spans="1:4" customFormat="1">
      <c r="A7" s="6">
        <v>6</v>
      </c>
      <c r="B7" s="33" t="s">
        <v>41</v>
      </c>
      <c r="C7" s="15" t="s">
        <v>42</v>
      </c>
      <c r="D7" s="6" t="s">
        <v>20</v>
      </c>
    </row>
    <row r="8" spans="1:4" customFormat="1">
      <c r="A8" s="6">
        <v>7</v>
      </c>
      <c r="B8" s="33" t="s">
        <v>43</v>
      </c>
      <c r="C8" s="15" t="s">
        <v>44</v>
      </c>
      <c r="D8" s="6" t="s">
        <v>20</v>
      </c>
    </row>
    <row r="9" spans="1:4" customFormat="1">
      <c r="A9" s="6">
        <v>8</v>
      </c>
      <c r="B9" s="33" t="s">
        <v>45</v>
      </c>
      <c r="C9" s="15" t="s">
        <v>46</v>
      </c>
      <c r="D9" s="6" t="s">
        <v>20</v>
      </c>
    </row>
    <row r="10" spans="1:4" customFormat="1">
      <c r="A10" s="6">
        <v>9</v>
      </c>
      <c r="B10" s="33" t="s">
        <v>47</v>
      </c>
      <c r="C10" s="15" t="s">
        <v>48</v>
      </c>
      <c r="D10" s="6" t="s">
        <v>20</v>
      </c>
    </row>
    <row r="11" spans="1:4" customFormat="1">
      <c r="A11" s="6">
        <v>10</v>
      </c>
      <c r="B11" s="33" t="s">
        <v>49</v>
      </c>
      <c r="C11" s="15" t="s">
        <v>50</v>
      </c>
      <c r="D11" s="6" t="s">
        <v>20</v>
      </c>
    </row>
    <row r="12" spans="1:4" customFormat="1">
      <c r="A12" s="6">
        <v>11</v>
      </c>
      <c r="B12" s="33" t="s">
        <v>51</v>
      </c>
      <c r="C12" s="15" t="s">
        <v>52</v>
      </c>
      <c r="D12" s="6" t="s">
        <v>20</v>
      </c>
    </row>
    <row r="13" spans="1:4" customFormat="1">
      <c r="A13" s="6">
        <v>12</v>
      </c>
      <c r="B13" s="33" t="s">
        <v>53</v>
      </c>
      <c r="C13" s="15" t="s">
        <v>54</v>
      </c>
      <c r="D13" s="6" t="s">
        <v>20</v>
      </c>
    </row>
    <row r="14" spans="1:4" customFormat="1">
      <c r="A14" s="6">
        <v>13</v>
      </c>
      <c r="B14" s="33" t="s">
        <v>55</v>
      </c>
      <c r="C14" s="15" t="s">
        <v>56</v>
      </c>
      <c r="D14" s="6" t="s">
        <v>20</v>
      </c>
    </row>
    <row r="15" spans="1:4" customFormat="1">
      <c r="A15" s="6">
        <v>14</v>
      </c>
      <c r="B15" s="33" t="s">
        <v>57</v>
      </c>
      <c r="C15" s="15" t="s">
        <v>58</v>
      </c>
      <c r="D15" s="6" t="s">
        <v>20</v>
      </c>
    </row>
    <row r="16" spans="1:4" customFormat="1">
      <c r="A16" s="6">
        <v>15</v>
      </c>
      <c r="B16" s="33" t="s">
        <v>59</v>
      </c>
      <c r="C16" s="15" t="s">
        <v>60</v>
      </c>
      <c r="D16" s="6" t="s">
        <v>20</v>
      </c>
    </row>
    <row r="17" spans="1:4" customFormat="1">
      <c r="A17" s="6">
        <v>16</v>
      </c>
      <c r="B17" s="33" t="s">
        <v>61</v>
      </c>
      <c r="C17" s="15" t="s">
        <v>62</v>
      </c>
      <c r="D17" s="6" t="s">
        <v>20</v>
      </c>
    </row>
    <row r="18" spans="1:4" customFormat="1">
      <c r="A18" s="6">
        <v>17</v>
      </c>
      <c r="B18" s="33" t="s">
        <v>63</v>
      </c>
      <c r="C18" s="15" t="s">
        <v>64</v>
      </c>
      <c r="D18" s="6" t="s">
        <v>20</v>
      </c>
    </row>
    <row r="19" spans="1:4" customFormat="1">
      <c r="A19" s="6">
        <v>18</v>
      </c>
      <c r="B19" s="33" t="s">
        <v>65</v>
      </c>
      <c r="C19" s="15" t="s">
        <v>66</v>
      </c>
      <c r="D19" s="6" t="s">
        <v>20</v>
      </c>
    </row>
    <row r="20" spans="1:4" customFormat="1">
      <c r="A20" s="6">
        <v>19</v>
      </c>
      <c r="B20" s="33" t="s">
        <v>67</v>
      </c>
      <c r="C20" s="15" t="s">
        <v>68</v>
      </c>
      <c r="D20" s="6" t="s">
        <v>20</v>
      </c>
    </row>
    <row r="21" spans="1:4" customFormat="1">
      <c r="A21" s="6">
        <v>20</v>
      </c>
      <c r="B21" s="33" t="s">
        <v>69</v>
      </c>
      <c r="C21" s="15" t="s">
        <v>70</v>
      </c>
      <c r="D21" s="6" t="s">
        <v>20</v>
      </c>
    </row>
    <row r="22" spans="1:4" customFormat="1">
      <c r="A22" s="6">
        <v>21</v>
      </c>
      <c r="B22" s="33" t="s">
        <v>71</v>
      </c>
      <c r="C22" s="15" t="s">
        <v>72</v>
      </c>
      <c r="D22" s="6" t="s">
        <v>20</v>
      </c>
    </row>
    <row r="23" spans="1:4" customFormat="1">
      <c r="A23" s="6">
        <v>22</v>
      </c>
      <c r="B23" s="33" t="s">
        <v>73</v>
      </c>
      <c r="C23" s="15" t="s">
        <v>74</v>
      </c>
      <c r="D23" s="6" t="s">
        <v>20</v>
      </c>
    </row>
    <row r="24" spans="1:4" customFormat="1">
      <c r="A24" s="6">
        <v>23</v>
      </c>
      <c r="B24" s="33" t="s">
        <v>75</v>
      </c>
      <c r="C24" s="15" t="s">
        <v>76</v>
      </c>
      <c r="D24" s="6" t="s">
        <v>20</v>
      </c>
    </row>
    <row r="25" spans="1:4" customFormat="1">
      <c r="A25" s="6">
        <v>24</v>
      </c>
      <c r="B25" s="33" t="s">
        <v>77</v>
      </c>
      <c r="C25" s="15" t="s">
        <v>78</v>
      </c>
      <c r="D25" s="6" t="s">
        <v>20</v>
      </c>
    </row>
    <row r="26" spans="1:4" customFormat="1">
      <c r="A26" s="6">
        <v>25</v>
      </c>
      <c r="B26" s="33" t="s">
        <v>79</v>
      </c>
      <c r="C26" s="15" t="s">
        <v>80</v>
      </c>
      <c r="D26" s="6" t="s">
        <v>20</v>
      </c>
    </row>
    <row r="27" spans="1:4" customFormat="1">
      <c r="A27" s="6">
        <v>26</v>
      </c>
      <c r="B27" s="33" t="s">
        <v>81</v>
      </c>
      <c r="C27" s="15" t="s">
        <v>82</v>
      </c>
      <c r="D27" s="6" t="s">
        <v>20</v>
      </c>
    </row>
    <row r="28" spans="1:4" customFormat="1">
      <c r="A28" s="6">
        <v>27</v>
      </c>
      <c r="B28" s="33" t="s">
        <v>83</v>
      </c>
      <c r="C28" s="15" t="s">
        <v>84</v>
      </c>
      <c r="D28" s="6" t="s">
        <v>20</v>
      </c>
    </row>
    <row r="29" spans="1:4" customFormat="1">
      <c r="A29" s="6">
        <v>28</v>
      </c>
      <c r="B29" s="33" t="s">
        <v>85</v>
      </c>
      <c r="C29" s="15" t="s">
        <v>86</v>
      </c>
      <c r="D29" s="6" t="s">
        <v>20</v>
      </c>
    </row>
    <row r="30" spans="1:4" customFormat="1">
      <c r="A30" s="6">
        <v>29</v>
      </c>
      <c r="B30" s="33" t="s">
        <v>87</v>
      </c>
      <c r="C30" s="15" t="s">
        <v>88</v>
      </c>
      <c r="D30" s="6" t="s">
        <v>20</v>
      </c>
    </row>
    <row r="31" spans="1:4" customFormat="1">
      <c r="A31" s="6">
        <v>30</v>
      </c>
      <c r="B31" s="33" t="s">
        <v>89</v>
      </c>
      <c r="C31" s="15" t="s">
        <v>90</v>
      </c>
      <c r="D31" s="6" t="s">
        <v>20</v>
      </c>
    </row>
    <row r="32" spans="1:4" customFormat="1">
      <c r="A32" s="6">
        <v>31</v>
      </c>
      <c r="B32" s="33" t="s">
        <v>91</v>
      </c>
      <c r="C32" s="15" t="s">
        <v>92</v>
      </c>
      <c r="D32" s="6" t="s">
        <v>20</v>
      </c>
    </row>
    <row r="33" spans="1:4" customFormat="1">
      <c r="A33" s="6">
        <v>32</v>
      </c>
      <c r="B33" s="33" t="s">
        <v>93</v>
      </c>
      <c r="C33" s="15" t="s">
        <v>94</v>
      </c>
      <c r="D33" s="6" t="s">
        <v>20</v>
      </c>
    </row>
    <row r="34" spans="1:4" customFormat="1">
      <c r="A34" s="6">
        <v>33</v>
      </c>
      <c r="B34" s="33" t="s">
        <v>95</v>
      </c>
      <c r="C34" s="15" t="s">
        <v>96</v>
      </c>
      <c r="D34" s="6" t="s">
        <v>20</v>
      </c>
    </row>
    <row r="35" spans="1:4" customFormat="1">
      <c r="A35" s="6">
        <v>34</v>
      </c>
      <c r="B35" s="33" t="s">
        <v>97</v>
      </c>
      <c r="C35" s="15" t="s">
        <v>98</v>
      </c>
      <c r="D35" s="6" t="s">
        <v>20</v>
      </c>
    </row>
    <row r="36" spans="1:4" customFormat="1">
      <c r="A36" s="6">
        <v>35</v>
      </c>
      <c r="B36" s="33" t="s">
        <v>99</v>
      </c>
      <c r="C36" s="15" t="s">
        <v>100</v>
      </c>
      <c r="D36" s="6" t="s">
        <v>20</v>
      </c>
    </row>
    <row r="37" spans="1:4" customFormat="1">
      <c r="A37" s="6">
        <v>36</v>
      </c>
      <c r="B37" s="33" t="s">
        <v>101</v>
      </c>
      <c r="C37" s="15" t="s">
        <v>102</v>
      </c>
      <c r="D37" s="6" t="s">
        <v>20</v>
      </c>
    </row>
    <row r="38" spans="1:4" customFormat="1">
      <c r="A38" s="6">
        <v>37</v>
      </c>
      <c r="B38" s="33" t="s">
        <v>103</v>
      </c>
      <c r="C38" s="15" t="s">
        <v>104</v>
      </c>
      <c r="D38" s="6" t="s">
        <v>20</v>
      </c>
    </row>
    <row r="39" spans="1:4" customFormat="1">
      <c r="A39" s="6">
        <v>38</v>
      </c>
      <c r="B39" s="33" t="s">
        <v>105</v>
      </c>
      <c r="C39" s="15" t="s">
        <v>106</v>
      </c>
      <c r="D39" s="6" t="s">
        <v>20</v>
      </c>
    </row>
    <row r="40" spans="1:4" customFormat="1">
      <c r="A40" s="6">
        <v>39</v>
      </c>
      <c r="B40" s="33" t="s">
        <v>107</v>
      </c>
      <c r="C40" s="15" t="s">
        <v>108</v>
      </c>
      <c r="D40" s="6" t="s">
        <v>20</v>
      </c>
    </row>
    <row r="41" spans="1:4" customFormat="1">
      <c r="A41" s="6">
        <v>40</v>
      </c>
      <c r="B41" s="33" t="s">
        <v>109</v>
      </c>
      <c r="C41" s="15" t="s">
        <v>110</v>
      </c>
      <c r="D41" s="6" t="s">
        <v>20</v>
      </c>
    </row>
    <row r="42" spans="1:4" customFormat="1">
      <c r="A42" s="6">
        <v>41</v>
      </c>
      <c r="B42" s="33" t="s">
        <v>111</v>
      </c>
      <c r="C42" s="15" t="s">
        <v>112</v>
      </c>
      <c r="D42" s="6" t="s">
        <v>20</v>
      </c>
    </row>
    <row r="43" spans="1:4" customFormat="1">
      <c r="A43" s="6">
        <v>42</v>
      </c>
      <c r="B43" s="33" t="s">
        <v>113</v>
      </c>
      <c r="C43" s="15" t="s">
        <v>114</v>
      </c>
      <c r="D43" s="6" t="s">
        <v>20</v>
      </c>
    </row>
    <row r="44" spans="1:4" customFormat="1">
      <c r="A44" s="6">
        <v>43</v>
      </c>
      <c r="B44" s="33" t="s">
        <v>115</v>
      </c>
      <c r="C44" s="15" t="s">
        <v>116</v>
      </c>
      <c r="D44" s="6" t="s">
        <v>20</v>
      </c>
    </row>
    <row r="45" spans="1:4" customFormat="1">
      <c r="A45" s="6">
        <v>44</v>
      </c>
      <c r="B45" s="33" t="s">
        <v>117</v>
      </c>
      <c r="C45" s="15" t="s">
        <v>118</v>
      </c>
      <c r="D45" s="6" t="s">
        <v>20</v>
      </c>
    </row>
    <row r="46" spans="1:4" customFormat="1">
      <c r="A46" s="6">
        <v>45</v>
      </c>
      <c r="B46" s="33" t="s">
        <v>119</v>
      </c>
      <c r="C46" s="15" t="s">
        <v>120</v>
      </c>
      <c r="D46" s="6" t="s">
        <v>20</v>
      </c>
    </row>
    <row r="47" spans="1:4" customFormat="1">
      <c r="A47" s="6">
        <v>46</v>
      </c>
      <c r="B47" s="33" t="s">
        <v>121</v>
      </c>
      <c r="C47" s="15" t="s">
        <v>122</v>
      </c>
      <c r="D47" s="6" t="s">
        <v>20</v>
      </c>
    </row>
    <row r="48" spans="1:4" customFormat="1">
      <c r="A48" s="6">
        <v>47</v>
      </c>
      <c r="B48" s="33" t="s">
        <v>123</v>
      </c>
      <c r="C48" s="15" t="s">
        <v>124</v>
      </c>
      <c r="D48" s="6" t="s">
        <v>20</v>
      </c>
    </row>
    <row r="49" spans="1:4" customFormat="1">
      <c r="A49" s="6">
        <v>48</v>
      </c>
      <c r="B49" s="33" t="s">
        <v>125</v>
      </c>
      <c r="C49" s="15" t="s">
        <v>126</v>
      </c>
      <c r="D49" s="6" t="s">
        <v>20</v>
      </c>
    </row>
    <row r="50" spans="1:4" customFormat="1">
      <c r="A50" s="6">
        <v>49</v>
      </c>
      <c r="B50" s="33" t="s">
        <v>127</v>
      </c>
      <c r="C50" s="15" t="s">
        <v>128</v>
      </c>
      <c r="D50" s="6" t="s">
        <v>20</v>
      </c>
    </row>
    <row r="51" spans="1:4" customFormat="1">
      <c r="A51" s="6">
        <v>50</v>
      </c>
      <c r="B51" s="33" t="s">
        <v>129</v>
      </c>
      <c r="C51" s="15" t="s">
        <v>130</v>
      </c>
      <c r="D51" s="6" t="s">
        <v>20</v>
      </c>
    </row>
    <row r="52" spans="1:4" customFormat="1">
      <c r="A52" s="6">
        <v>51</v>
      </c>
      <c r="B52" s="33" t="s">
        <v>131</v>
      </c>
      <c r="C52" s="15" t="s">
        <v>132</v>
      </c>
      <c r="D52" s="6" t="s">
        <v>20</v>
      </c>
    </row>
    <row r="53" spans="1:4" customFormat="1">
      <c r="A53" s="6">
        <v>52</v>
      </c>
      <c r="B53" s="33" t="s">
        <v>133</v>
      </c>
      <c r="C53" s="15" t="s">
        <v>134</v>
      </c>
      <c r="D53" s="6" t="s">
        <v>20</v>
      </c>
    </row>
    <row r="54" spans="1:4" customFormat="1">
      <c r="A54" s="6">
        <v>53</v>
      </c>
      <c r="B54" s="33" t="s">
        <v>135</v>
      </c>
      <c r="C54" s="15" t="s">
        <v>136</v>
      </c>
      <c r="D54" s="6" t="s">
        <v>20</v>
      </c>
    </row>
    <row r="55" spans="1:4" customFormat="1">
      <c r="A55" s="6">
        <v>54</v>
      </c>
      <c r="B55" s="33" t="s">
        <v>137</v>
      </c>
      <c r="C55" s="15" t="s">
        <v>138</v>
      </c>
      <c r="D55" s="6" t="s">
        <v>20</v>
      </c>
    </row>
    <row r="56" spans="1:4" customFormat="1">
      <c r="A56" s="6">
        <v>55</v>
      </c>
      <c r="B56" s="33" t="s">
        <v>139</v>
      </c>
      <c r="C56" s="15" t="s">
        <v>140</v>
      </c>
      <c r="D56" s="6" t="s">
        <v>20</v>
      </c>
    </row>
    <row r="57" spans="1:4" customFormat="1">
      <c r="A57" s="6">
        <v>56</v>
      </c>
      <c r="B57" s="33" t="s">
        <v>141</v>
      </c>
      <c r="C57" s="15" t="s">
        <v>142</v>
      </c>
      <c r="D57" s="6" t="s">
        <v>20</v>
      </c>
    </row>
    <row r="58" spans="1:4" customFormat="1">
      <c r="A58" s="6">
        <v>57</v>
      </c>
      <c r="B58" s="33" t="s">
        <v>143</v>
      </c>
      <c r="C58" s="15" t="s">
        <v>144</v>
      </c>
      <c r="D58" s="6" t="s">
        <v>20</v>
      </c>
    </row>
    <row r="59" spans="1:4" customFormat="1">
      <c r="A59" s="6">
        <v>58</v>
      </c>
      <c r="B59" s="33" t="s">
        <v>145</v>
      </c>
      <c r="C59" s="15" t="s">
        <v>146</v>
      </c>
      <c r="D59" s="6" t="s">
        <v>20</v>
      </c>
    </row>
    <row r="60" spans="1:4" customFormat="1">
      <c r="A60" s="6">
        <v>59</v>
      </c>
      <c r="B60" s="33" t="s">
        <v>147</v>
      </c>
      <c r="C60" s="15" t="s">
        <v>148</v>
      </c>
      <c r="D60" s="6" t="s">
        <v>20</v>
      </c>
    </row>
    <row r="61" spans="1:4" customFormat="1">
      <c r="A61" s="6">
        <v>60</v>
      </c>
      <c r="B61" s="33" t="s">
        <v>149</v>
      </c>
      <c r="C61" s="15" t="s">
        <v>150</v>
      </c>
      <c r="D61" s="6" t="s">
        <v>20</v>
      </c>
    </row>
    <row r="62" spans="1:4" customFormat="1">
      <c r="A62" s="6">
        <v>61</v>
      </c>
      <c r="B62" s="33" t="s">
        <v>151</v>
      </c>
      <c r="C62" s="15" t="s">
        <v>152</v>
      </c>
      <c r="D62" s="6" t="s">
        <v>20</v>
      </c>
    </row>
    <row r="63" spans="1:4" customFormat="1">
      <c r="A63" s="6">
        <v>62</v>
      </c>
      <c r="B63" s="33" t="s">
        <v>153</v>
      </c>
      <c r="C63" s="15" t="s">
        <v>154</v>
      </c>
      <c r="D63" s="6" t="s">
        <v>20</v>
      </c>
    </row>
    <row r="64" spans="1:4" customFormat="1">
      <c r="A64" s="6">
        <v>63</v>
      </c>
      <c r="B64" s="33" t="s">
        <v>155</v>
      </c>
      <c r="C64" s="15" t="s">
        <v>156</v>
      </c>
      <c r="D64" s="6" t="s">
        <v>20</v>
      </c>
    </row>
    <row r="65" spans="1:4" customFormat="1">
      <c r="A65" s="6">
        <v>64</v>
      </c>
      <c r="B65" s="33" t="s">
        <v>157</v>
      </c>
      <c r="C65" s="15" t="s">
        <v>158</v>
      </c>
      <c r="D65" s="6" t="s">
        <v>20</v>
      </c>
    </row>
    <row r="66" spans="1:4" customFormat="1">
      <c r="A66" s="6">
        <v>65</v>
      </c>
      <c r="B66" s="33" t="s">
        <v>159</v>
      </c>
      <c r="C66" s="15" t="s">
        <v>160</v>
      </c>
      <c r="D66" s="6" t="s">
        <v>20</v>
      </c>
    </row>
    <row r="67" spans="1:4" customFormat="1">
      <c r="A67" s="6">
        <v>66</v>
      </c>
      <c r="B67" s="33" t="s">
        <v>161</v>
      </c>
      <c r="C67" s="15" t="s">
        <v>162</v>
      </c>
      <c r="D67" s="6" t="s">
        <v>20</v>
      </c>
    </row>
    <row r="68" spans="1:4" customFormat="1">
      <c r="A68" s="6">
        <v>67</v>
      </c>
      <c r="B68" s="33" t="s">
        <v>163</v>
      </c>
      <c r="C68" s="15" t="s">
        <v>164</v>
      </c>
      <c r="D68" s="6" t="s">
        <v>20</v>
      </c>
    </row>
    <row r="69" spans="1:4" customFormat="1">
      <c r="A69" s="6">
        <v>68</v>
      </c>
      <c r="B69" s="33" t="s">
        <v>165</v>
      </c>
      <c r="C69" s="15" t="s">
        <v>166</v>
      </c>
      <c r="D69" s="6" t="s">
        <v>20</v>
      </c>
    </row>
    <row r="70" spans="1:4" customFormat="1">
      <c r="A70" s="6">
        <v>69</v>
      </c>
      <c r="B70" s="33" t="s">
        <v>167</v>
      </c>
      <c r="C70" s="15" t="s">
        <v>168</v>
      </c>
      <c r="D70" s="6" t="s">
        <v>20</v>
      </c>
    </row>
    <row r="71" spans="1:4" customFormat="1">
      <c r="A71" s="6">
        <v>70</v>
      </c>
      <c r="B71" s="33" t="s">
        <v>169</v>
      </c>
      <c r="C71" s="15" t="s">
        <v>170</v>
      </c>
      <c r="D71" s="6" t="s">
        <v>20</v>
      </c>
    </row>
    <row r="72" spans="1:4" customFormat="1">
      <c r="A72" s="6">
        <v>71</v>
      </c>
      <c r="B72" s="33" t="s">
        <v>171</v>
      </c>
      <c r="C72" s="15" t="s">
        <v>172</v>
      </c>
      <c r="D72" s="6" t="s">
        <v>20</v>
      </c>
    </row>
    <row r="73" spans="1:4" customFormat="1">
      <c r="A73" s="6">
        <v>72</v>
      </c>
      <c r="B73" s="33" t="s">
        <v>173</v>
      </c>
      <c r="C73" s="15" t="s">
        <v>174</v>
      </c>
      <c r="D73" s="6" t="s">
        <v>20</v>
      </c>
    </row>
    <row r="74" spans="1:4" customFormat="1">
      <c r="A74" s="6">
        <v>73</v>
      </c>
      <c r="B74" s="33" t="s">
        <v>175</v>
      </c>
      <c r="C74" s="15" t="s">
        <v>176</v>
      </c>
      <c r="D74" s="6" t="s">
        <v>20</v>
      </c>
    </row>
    <row r="75" spans="1:4" customFormat="1">
      <c r="A75" s="6">
        <v>74</v>
      </c>
      <c r="B75" s="33" t="s">
        <v>177</v>
      </c>
      <c r="C75" s="15" t="s">
        <v>178</v>
      </c>
      <c r="D75" s="6" t="s">
        <v>20</v>
      </c>
    </row>
    <row r="76" spans="1:4" customFormat="1">
      <c r="A76" s="6">
        <v>75</v>
      </c>
      <c r="B76" s="33" t="s">
        <v>179</v>
      </c>
      <c r="C76" s="15" t="s">
        <v>180</v>
      </c>
      <c r="D76" s="6" t="s">
        <v>20</v>
      </c>
    </row>
    <row r="77" spans="1:4" customFormat="1">
      <c r="A77" s="6">
        <v>76</v>
      </c>
      <c r="B77" s="33" t="s">
        <v>181</v>
      </c>
      <c r="C77" s="15" t="s">
        <v>182</v>
      </c>
      <c r="D77" s="6" t="s">
        <v>20</v>
      </c>
    </row>
    <row r="78" spans="1:4" customFormat="1">
      <c r="A78" s="6">
        <v>77</v>
      </c>
      <c r="B78" s="33" t="s">
        <v>183</v>
      </c>
      <c r="C78" s="15" t="s">
        <v>184</v>
      </c>
      <c r="D78" s="6" t="s">
        <v>20</v>
      </c>
    </row>
    <row r="79" spans="1:4" customFormat="1">
      <c r="A79" s="6">
        <v>78</v>
      </c>
      <c r="B79" s="33" t="s">
        <v>185</v>
      </c>
      <c r="C79" s="15" t="s">
        <v>186</v>
      </c>
      <c r="D79" s="6" t="s">
        <v>20</v>
      </c>
    </row>
    <row r="80" spans="1:4" customFormat="1">
      <c r="A80" s="6">
        <v>79</v>
      </c>
      <c r="B80" s="33" t="s">
        <v>187</v>
      </c>
      <c r="C80" s="15" t="s">
        <v>188</v>
      </c>
      <c r="D80" s="6" t="s">
        <v>20</v>
      </c>
    </row>
    <row r="81" spans="1:4" customFormat="1">
      <c r="A81" s="6">
        <v>80</v>
      </c>
      <c r="B81" s="33" t="s">
        <v>189</v>
      </c>
      <c r="C81" s="15" t="s">
        <v>190</v>
      </c>
      <c r="D81" s="6" t="s">
        <v>20</v>
      </c>
    </row>
    <row r="82" spans="1:4" customFormat="1">
      <c r="A82" s="6">
        <v>81</v>
      </c>
      <c r="B82" s="33" t="s">
        <v>191</v>
      </c>
      <c r="C82" s="15" t="s">
        <v>192</v>
      </c>
      <c r="D82" s="6" t="s">
        <v>20</v>
      </c>
    </row>
    <row r="83" spans="1:4" customFormat="1">
      <c r="A83" s="6">
        <v>82</v>
      </c>
      <c r="B83" s="33" t="s">
        <v>193</v>
      </c>
      <c r="C83" s="15" t="s">
        <v>194</v>
      </c>
      <c r="D83" s="6" t="s">
        <v>20</v>
      </c>
    </row>
    <row r="84" spans="1:4" customFormat="1">
      <c r="A84" s="6">
        <v>83</v>
      </c>
      <c r="B84" s="33" t="s">
        <v>195</v>
      </c>
      <c r="C84" s="15" t="s">
        <v>196</v>
      </c>
      <c r="D84" s="6" t="s">
        <v>20</v>
      </c>
    </row>
    <row r="85" spans="1:4" customFormat="1">
      <c r="A85" s="6">
        <v>84</v>
      </c>
      <c r="B85" s="33" t="s">
        <v>197</v>
      </c>
      <c r="C85" s="15" t="s">
        <v>198</v>
      </c>
      <c r="D85" s="6" t="s">
        <v>20</v>
      </c>
    </row>
    <row r="86" spans="1:4" customFormat="1">
      <c r="A86" s="6">
        <v>85</v>
      </c>
      <c r="B86" s="33" t="s">
        <v>199</v>
      </c>
      <c r="C86" s="15" t="s">
        <v>200</v>
      </c>
      <c r="D86" s="6" t="s">
        <v>20</v>
      </c>
    </row>
    <row r="87" spans="1:4" customFormat="1">
      <c r="A87" s="6">
        <v>86</v>
      </c>
      <c r="B87" s="33" t="s">
        <v>201</v>
      </c>
      <c r="C87" s="15" t="s">
        <v>202</v>
      </c>
      <c r="D87" s="6" t="s">
        <v>20</v>
      </c>
    </row>
    <row r="88" spans="1:4" customFormat="1">
      <c r="A88" s="6">
        <v>87</v>
      </c>
      <c r="B88" s="33" t="s">
        <v>203</v>
      </c>
      <c r="C88" s="15" t="s">
        <v>204</v>
      </c>
      <c r="D88" s="6" t="s">
        <v>20</v>
      </c>
    </row>
    <row r="89" spans="1:4" customFormat="1">
      <c r="A89" s="6">
        <v>88</v>
      </c>
      <c r="B89" s="33" t="s">
        <v>205</v>
      </c>
      <c r="C89" s="15" t="s">
        <v>206</v>
      </c>
      <c r="D89" s="6" t="s">
        <v>20</v>
      </c>
    </row>
    <row r="90" spans="1:4" customFormat="1">
      <c r="A90" s="6">
        <v>89</v>
      </c>
      <c r="B90" s="33" t="s">
        <v>207</v>
      </c>
      <c r="C90" s="15" t="s">
        <v>208</v>
      </c>
      <c r="D90" s="6" t="s">
        <v>20</v>
      </c>
    </row>
    <row r="91" spans="1:4" customFormat="1">
      <c r="A91" s="6">
        <v>90</v>
      </c>
      <c r="B91" s="33" t="s">
        <v>209</v>
      </c>
      <c r="C91" s="15" t="s">
        <v>210</v>
      </c>
      <c r="D91" s="6" t="s">
        <v>20</v>
      </c>
    </row>
    <row r="92" spans="1:4" customFormat="1">
      <c r="A92" s="6">
        <v>91</v>
      </c>
      <c r="B92" s="33" t="s">
        <v>211</v>
      </c>
      <c r="C92" s="15" t="s">
        <v>212</v>
      </c>
      <c r="D92" s="6" t="s">
        <v>20</v>
      </c>
    </row>
    <row r="93" spans="1:4" customFormat="1">
      <c r="A93" s="6">
        <v>92</v>
      </c>
      <c r="B93" s="33" t="s">
        <v>213</v>
      </c>
      <c r="C93" s="15" t="s">
        <v>214</v>
      </c>
      <c r="D93" s="6" t="s">
        <v>20</v>
      </c>
    </row>
    <row r="94" spans="1:4" customFormat="1">
      <c r="A94" s="6">
        <v>93</v>
      </c>
      <c r="B94" s="33" t="s">
        <v>215</v>
      </c>
      <c r="C94" s="15" t="s">
        <v>216</v>
      </c>
      <c r="D94" s="6" t="s">
        <v>20</v>
      </c>
    </row>
    <row r="95" spans="1:4" customFormat="1">
      <c r="A95" s="6">
        <v>94</v>
      </c>
      <c r="B95" s="33" t="s">
        <v>217</v>
      </c>
      <c r="C95" s="15" t="s">
        <v>218</v>
      </c>
      <c r="D95" s="6" t="s">
        <v>20</v>
      </c>
    </row>
    <row r="96" spans="1:4" customFormat="1">
      <c r="A96" s="6">
        <v>95</v>
      </c>
      <c r="B96" s="33" t="s">
        <v>219</v>
      </c>
      <c r="C96" s="15" t="s">
        <v>220</v>
      </c>
      <c r="D96" s="6" t="s">
        <v>20</v>
      </c>
    </row>
    <row r="97" spans="1:4" customFormat="1">
      <c r="A97" s="6">
        <v>96</v>
      </c>
      <c r="B97" s="33" t="s">
        <v>221</v>
      </c>
      <c r="C97" s="15" t="s">
        <v>222</v>
      </c>
      <c r="D97" s="6" t="s">
        <v>20</v>
      </c>
    </row>
    <row r="98" spans="1:4" customFormat="1">
      <c r="A98" s="6">
        <v>97</v>
      </c>
      <c r="B98" s="33" t="s">
        <v>223</v>
      </c>
      <c r="C98" s="15" t="s">
        <v>224</v>
      </c>
      <c r="D98" s="6" t="s">
        <v>20</v>
      </c>
    </row>
    <row r="99" spans="1:4" customFormat="1">
      <c r="A99" s="6">
        <v>98</v>
      </c>
      <c r="B99" s="33" t="s">
        <v>225</v>
      </c>
      <c r="C99" s="15" t="s">
        <v>226</v>
      </c>
      <c r="D99" s="6" t="s">
        <v>20</v>
      </c>
    </row>
    <row r="100" spans="1:4" customFormat="1">
      <c r="A100" s="6">
        <v>99</v>
      </c>
      <c r="B100" s="33" t="s">
        <v>227</v>
      </c>
      <c r="C100" s="15" t="s">
        <v>228</v>
      </c>
      <c r="D100" s="6" t="s">
        <v>20</v>
      </c>
    </row>
    <row r="101" spans="1:4" customFormat="1">
      <c r="A101" s="6">
        <v>100</v>
      </c>
      <c r="B101" s="33" t="s">
        <v>229</v>
      </c>
      <c r="C101" s="15" t="s">
        <v>230</v>
      </c>
      <c r="D101" s="6" t="s">
        <v>20</v>
      </c>
    </row>
    <row r="102" spans="1:4" customFormat="1">
      <c r="A102" s="6">
        <v>101</v>
      </c>
      <c r="B102" s="33" t="s">
        <v>231</v>
      </c>
      <c r="C102" s="15" t="s">
        <v>232</v>
      </c>
      <c r="D102" s="6" t="s">
        <v>20</v>
      </c>
    </row>
    <row r="103" spans="1:4" customFormat="1">
      <c r="A103" s="6">
        <v>102</v>
      </c>
      <c r="B103" s="33" t="s">
        <v>233</v>
      </c>
      <c r="C103" s="15" t="s">
        <v>234</v>
      </c>
      <c r="D103" s="6" t="s">
        <v>20</v>
      </c>
    </row>
    <row r="104" spans="1:4" customFormat="1">
      <c r="A104" s="6">
        <v>103</v>
      </c>
      <c r="B104" s="33" t="s">
        <v>235</v>
      </c>
      <c r="C104" s="15" t="s">
        <v>236</v>
      </c>
      <c r="D104" s="6" t="s">
        <v>20</v>
      </c>
    </row>
    <row r="105" spans="1:4" customFormat="1">
      <c r="A105" s="6">
        <v>104</v>
      </c>
      <c r="B105" s="33" t="s">
        <v>237</v>
      </c>
      <c r="C105" s="15" t="s">
        <v>238</v>
      </c>
      <c r="D105" s="6" t="s">
        <v>20</v>
      </c>
    </row>
    <row r="106" spans="1:4" customFormat="1">
      <c r="A106" s="6">
        <v>105</v>
      </c>
      <c r="B106" s="33" t="s">
        <v>239</v>
      </c>
      <c r="C106" s="15" t="s">
        <v>240</v>
      </c>
      <c r="D106" s="6" t="s">
        <v>20</v>
      </c>
    </row>
    <row r="107" spans="1:4" customFormat="1">
      <c r="A107" s="6">
        <v>106</v>
      </c>
      <c r="B107" s="33" t="s">
        <v>241</v>
      </c>
      <c r="C107" s="15" t="s">
        <v>242</v>
      </c>
      <c r="D107" s="6" t="s">
        <v>20</v>
      </c>
    </row>
    <row r="108" spans="1:4" customFormat="1">
      <c r="A108" s="6">
        <v>107</v>
      </c>
      <c r="B108" s="33" t="s">
        <v>243</v>
      </c>
      <c r="C108" s="15" t="s">
        <v>244</v>
      </c>
      <c r="D108" s="6" t="s">
        <v>20</v>
      </c>
    </row>
    <row r="109" spans="1:4" customFormat="1">
      <c r="A109" s="6">
        <v>108</v>
      </c>
      <c r="B109" s="33" t="s">
        <v>245</v>
      </c>
      <c r="C109" s="15" t="s">
        <v>246</v>
      </c>
      <c r="D109" s="6" t="s">
        <v>20</v>
      </c>
    </row>
    <row r="110" spans="1:4" customFormat="1">
      <c r="A110" s="6">
        <v>109</v>
      </c>
      <c r="B110" s="33" t="s">
        <v>247</v>
      </c>
      <c r="C110" s="15" t="s">
        <v>248</v>
      </c>
      <c r="D110" s="6" t="s">
        <v>20</v>
      </c>
    </row>
    <row r="111" spans="1:4" customFormat="1">
      <c r="A111" s="6">
        <v>110</v>
      </c>
      <c r="B111" s="33" t="s">
        <v>249</v>
      </c>
      <c r="C111" s="15" t="s">
        <v>250</v>
      </c>
      <c r="D111" s="6" t="s">
        <v>20</v>
      </c>
    </row>
    <row r="112" spans="1:4" customFormat="1">
      <c r="A112" s="6">
        <v>111</v>
      </c>
      <c r="B112" s="33" t="s">
        <v>251</v>
      </c>
      <c r="C112" s="15" t="s">
        <v>252</v>
      </c>
      <c r="D112" s="6" t="s">
        <v>20</v>
      </c>
    </row>
    <row r="113" spans="1:4" customFormat="1">
      <c r="A113" s="6">
        <v>112</v>
      </c>
      <c r="B113" s="33" t="s">
        <v>253</v>
      </c>
      <c r="C113" s="15" t="s">
        <v>254</v>
      </c>
      <c r="D113" s="6" t="s">
        <v>20</v>
      </c>
    </row>
    <row r="114" spans="1:4" customFormat="1">
      <c r="A114" s="6">
        <v>113</v>
      </c>
      <c r="B114" s="33" t="s">
        <v>255</v>
      </c>
      <c r="C114" s="15" t="s">
        <v>256</v>
      </c>
      <c r="D114" s="6" t="s">
        <v>20</v>
      </c>
    </row>
    <row r="115" spans="1:4" customFormat="1">
      <c r="A115" s="6">
        <v>114</v>
      </c>
      <c r="B115" s="33" t="s">
        <v>257</v>
      </c>
      <c r="C115" s="15" t="s">
        <v>258</v>
      </c>
      <c r="D115" s="6" t="s">
        <v>20</v>
      </c>
    </row>
    <row r="116" spans="1:4" customFormat="1">
      <c r="A116" s="6">
        <v>115</v>
      </c>
      <c r="B116" s="33" t="s">
        <v>259</v>
      </c>
      <c r="C116" s="15" t="s">
        <v>260</v>
      </c>
      <c r="D116" s="6" t="s">
        <v>20</v>
      </c>
    </row>
    <row r="117" spans="1:4" customFormat="1">
      <c r="A117" s="6">
        <v>116</v>
      </c>
      <c r="B117" s="33" t="s">
        <v>261</v>
      </c>
      <c r="C117" s="15" t="s">
        <v>262</v>
      </c>
      <c r="D117" s="6" t="s">
        <v>20</v>
      </c>
    </row>
    <row r="118" spans="1:4" customFormat="1">
      <c r="A118" s="6">
        <v>117</v>
      </c>
      <c r="B118" s="33" t="s">
        <v>263</v>
      </c>
      <c r="C118" s="15" t="s">
        <v>264</v>
      </c>
      <c r="D118" s="6" t="s">
        <v>20</v>
      </c>
    </row>
    <row r="119" spans="1:4" customFormat="1">
      <c r="A119" s="6">
        <v>118</v>
      </c>
      <c r="B119" s="33" t="s">
        <v>265</v>
      </c>
      <c r="C119" s="15" t="s">
        <v>266</v>
      </c>
      <c r="D119" s="6" t="s">
        <v>20</v>
      </c>
    </row>
    <row r="120" spans="1:4" customFormat="1">
      <c r="A120" s="6">
        <v>119</v>
      </c>
      <c r="B120" s="33" t="s">
        <v>267</v>
      </c>
      <c r="C120" s="15" t="s">
        <v>268</v>
      </c>
      <c r="D120" s="6" t="s">
        <v>20</v>
      </c>
    </row>
    <row r="121" spans="1:4" customFormat="1">
      <c r="A121" s="6">
        <v>120</v>
      </c>
      <c r="B121" s="33" t="s">
        <v>269</v>
      </c>
      <c r="C121" s="15" t="s">
        <v>270</v>
      </c>
      <c r="D121" s="6" t="s">
        <v>20</v>
      </c>
    </row>
    <row r="122" spans="1:4" customFormat="1">
      <c r="A122" s="6">
        <v>121</v>
      </c>
      <c r="B122" s="33" t="s">
        <v>271</v>
      </c>
      <c r="C122" s="15" t="s">
        <v>272</v>
      </c>
      <c r="D122" s="6" t="s">
        <v>20</v>
      </c>
    </row>
    <row r="123" spans="1:4" customFormat="1">
      <c r="A123" s="6">
        <v>122</v>
      </c>
      <c r="B123" s="33" t="s">
        <v>273</v>
      </c>
      <c r="C123" s="15" t="s">
        <v>274</v>
      </c>
      <c r="D123" s="6" t="s">
        <v>20</v>
      </c>
    </row>
    <row r="124" spans="1:4" customFormat="1">
      <c r="A124" s="6">
        <v>123</v>
      </c>
      <c r="B124" s="33" t="s">
        <v>275</v>
      </c>
      <c r="C124" s="15" t="s">
        <v>276</v>
      </c>
      <c r="D124" s="6" t="s">
        <v>20</v>
      </c>
    </row>
    <row r="125" spans="1:4" customFormat="1">
      <c r="A125" s="6">
        <v>124</v>
      </c>
      <c r="B125" s="33" t="s">
        <v>277</v>
      </c>
      <c r="C125" s="15" t="s">
        <v>278</v>
      </c>
      <c r="D125" s="6" t="s">
        <v>20</v>
      </c>
    </row>
    <row r="126" spans="1:4" customFormat="1">
      <c r="A126" s="6">
        <v>125</v>
      </c>
      <c r="B126" s="33" t="s">
        <v>279</v>
      </c>
      <c r="C126" s="15" t="s">
        <v>280</v>
      </c>
      <c r="D126" s="6" t="s">
        <v>20</v>
      </c>
    </row>
    <row r="127" spans="1:4" customFormat="1">
      <c r="A127" s="6">
        <v>126</v>
      </c>
      <c r="B127" s="33" t="s">
        <v>281</v>
      </c>
      <c r="C127" s="15" t="s">
        <v>282</v>
      </c>
      <c r="D127" s="6" t="s">
        <v>20</v>
      </c>
    </row>
    <row r="128" spans="1:4" customFormat="1">
      <c r="A128" s="6">
        <v>127</v>
      </c>
      <c r="B128" s="33" t="s">
        <v>283</v>
      </c>
      <c r="C128" s="15" t="s">
        <v>284</v>
      </c>
      <c r="D128" s="6" t="s">
        <v>20</v>
      </c>
    </row>
    <row r="129" spans="1:4" customFormat="1">
      <c r="A129" s="6">
        <v>128</v>
      </c>
      <c r="B129" s="33" t="s">
        <v>285</v>
      </c>
      <c r="C129" s="15" t="s">
        <v>286</v>
      </c>
      <c r="D129" s="6" t="s">
        <v>20</v>
      </c>
    </row>
    <row r="130" spans="1:4" customFormat="1">
      <c r="A130" s="6">
        <v>129</v>
      </c>
      <c r="B130" s="33" t="s">
        <v>287</v>
      </c>
      <c r="C130" s="15" t="s">
        <v>288</v>
      </c>
      <c r="D130" s="6" t="s">
        <v>20</v>
      </c>
    </row>
    <row r="131" spans="1:4" customFormat="1">
      <c r="A131" s="6">
        <v>130</v>
      </c>
      <c r="B131" s="33" t="s">
        <v>289</v>
      </c>
      <c r="C131" s="15" t="s">
        <v>290</v>
      </c>
      <c r="D131" s="6" t="s">
        <v>20</v>
      </c>
    </row>
    <row r="132" spans="1:4" customFormat="1">
      <c r="A132" s="6">
        <v>131</v>
      </c>
      <c r="B132" s="33" t="s">
        <v>291</v>
      </c>
      <c r="C132" s="15" t="s">
        <v>292</v>
      </c>
      <c r="D132" s="6" t="s">
        <v>20</v>
      </c>
    </row>
    <row r="133" spans="1:4" customFormat="1">
      <c r="A133" s="6">
        <v>132</v>
      </c>
      <c r="B133" s="33" t="s">
        <v>293</v>
      </c>
      <c r="C133" s="15" t="s">
        <v>294</v>
      </c>
      <c r="D133" s="6" t="s">
        <v>20</v>
      </c>
    </row>
    <row r="134" spans="1:4" customFormat="1">
      <c r="A134" s="6">
        <v>133</v>
      </c>
      <c r="B134" s="33" t="s">
        <v>295</v>
      </c>
      <c r="C134" s="15" t="s">
        <v>296</v>
      </c>
      <c r="D134" s="6" t="s">
        <v>20</v>
      </c>
    </row>
    <row r="135" spans="1:4" customFormat="1">
      <c r="A135" s="6">
        <v>134</v>
      </c>
      <c r="B135" s="33" t="s">
        <v>297</v>
      </c>
      <c r="C135" s="15" t="s">
        <v>298</v>
      </c>
      <c r="D135" s="6" t="s">
        <v>20</v>
      </c>
    </row>
    <row r="136" spans="1:4" customFormat="1">
      <c r="A136" s="6">
        <v>135</v>
      </c>
      <c r="B136" s="33" t="s">
        <v>299</v>
      </c>
      <c r="C136" s="15" t="s">
        <v>300</v>
      </c>
      <c r="D136" s="6" t="s">
        <v>20</v>
      </c>
    </row>
    <row r="137" spans="1:4" customFormat="1">
      <c r="A137" s="6">
        <v>136</v>
      </c>
      <c r="B137" s="33" t="s">
        <v>301</v>
      </c>
      <c r="C137" s="15" t="s">
        <v>302</v>
      </c>
      <c r="D137" s="6" t="s">
        <v>20</v>
      </c>
    </row>
    <row r="138" spans="1:4" customFormat="1">
      <c r="A138" s="6">
        <v>137</v>
      </c>
      <c r="B138" s="33" t="s">
        <v>303</v>
      </c>
      <c r="C138" s="15" t="s">
        <v>304</v>
      </c>
      <c r="D138" s="6" t="s">
        <v>20</v>
      </c>
    </row>
    <row r="139" spans="1:4" customFormat="1">
      <c r="A139" s="6">
        <v>138</v>
      </c>
      <c r="B139" s="33" t="s">
        <v>305</v>
      </c>
      <c r="C139" s="15" t="s">
        <v>306</v>
      </c>
      <c r="D139" s="6" t="s">
        <v>20</v>
      </c>
    </row>
    <row r="140" spans="1:4" customFormat="1">
      <c r="A140" s="6">
        <v>139</v>
      </c>
      <c r="B140" s="33" t="s">
        <v>307</v>
      </c>
      <c r="C140" s="15" t="s">
        <v>308</v>
      </c>
      <c r="D140" s="6" t="s">
        <v>20</v>
      </c>
    </row>
    <row r="141" spans="1:4" customFormat="1">
      <c r="A141" s="6">
        <v>140</v>
      </c>
      <c r="B141" s="33" t="s">
        <v>309</v>
      </c>
      <c r="C141" s="15" t="s">
        <v>310</v>
      </c>
      <c r="D141" s="6" t="s">
        <v>20</v>
      </c>
    </row>
    <row r="142" spans="1:4" customFormat="1">
      <c r="A142" s="6">
        <v>141</v>
      </c>
      <c r="B142" s="33" t="s">
        <v>311</v>
      </c>
      <c r="C142" s="15" t="s">
        <v>312</v>
      </c>
      <c r="D142" s="6" t="s">
        <v>20</v>
      </c>
    </row>
    <row r="143" spans="1:4" customFormat="1">
      <c r="A143" s="6">
        <v>142</v>
      </c>
      <c r="B143" s="33" t="s">
        <v>313</v>
      </c>
      <c r="C143" s="15" t="s">
        <v>314</v>
      </c>
      <c r="D143" s="6" t="s">
        <v>20</v>
      </c>
    </row>
    <row r="144" spans="1:4" customFormat="1">
      <c r="A144" s="6">
        <v>143</v>
      </c>
      <c r="B144" s="33" t="s">
        <v>315</v>
      </c>
      <c r="C144" s="15" t="s">
        <v>316</v>
      </c>
      <c r="D144" s="6" t="s">
        <v>20</v>
      </c>
    </row>
    <row r="145" spans="1:4" customFormat="1">
      <c r="A145" s="6">
        <v>144</v>
      </c>
      <c r="B145" s="33" t="s">
        <v>317</v>
      </c>
      <c r="C145" s="15" t="s">
        <v>318</v>
      </c>
      <c r="D145" s="6" t="s">
        <v>20</v>
      </c>
    </row>
    <row r="146" spans="1:4" customFormat="1">
      <c r="A146" s="6">
        <v>145</v>
      </c>
      <c r="B146" s="33" t="s">
        <v>319</v>
      </c>
      <c r="C146" s="15" t="s">
        <v>320</v>
      </c>
      <c r="D146" s="6" t="s">
        <v>20</v>
      </c>
    </row>
    <row r="147" spans="1:4" customFormat="1">
      <c r="A147" s="6">
        <v>146</v>
      </c>
      <c r="B147" s="33" t="s">
        <v>321</v>
      </c>
      <c r="C147" s="15" t="s">
        <v>322</v>
      </c>
      <c r="D147" s="6" t="s">
        <v>20</v>
      </c>
    </row>
    <row r="148" spans="1:4" customFormat="1">
      <c r="A148" s="6">
        <v>147</v>
      </c>
      <c r="B148" s="33" t="s">
        <v>323</v>
      </c>
      <c r="C148" s="15" t="s">
        <v>324</v>
      </c>
      <c r="D148" s="6" t="s">
        <v>20</v>
      </c>
    </row>
    <row r="149" spans="1:4" customFormat="1">
      <c r="A149" s="6">
        <v>148</v>
      </c>
      <c r="B149" s="33" t="s">
        <v>325</v>
      </c>
      <c r="C149" s="15" t="s">
        <v>326</v>
      </c>
      <c r="D149" s="6" t="s">
        <v>20</v>
      </c>
    </row>
    <row r="150" spans="1:4" customFormat="1">
      <c r="A150" s="6">
        <v>149</v>
      </c>
      <c r="B150" s="33" t="s">
        <v>327</v>
      </c>
      <c r="C150" s="15" t="s">
        <v>328</v>
      </c>
      <c r="D150" s="6" t="s">
        <v>20</v>
      </c>
    </row>
    <row r="151" spans="1:4" customFormat="1">
      <c r="A151" s="6">
        <v>150</v>
      </c>
      <c r="B151" s="33" t="s">
        <v>329</v>
      </c>
      <c r="C151" s="15" t="s">
        <v>330</v>
      </c>
      <c r="D151" s="6" t="s">
        <v>20</v>
      </c>
    </row>
    <row r="152" spans="1:4" customFormat="1">
      <c r="A152" s="6">
        <v>151</v>
      </c>
      <c r="B152" s="33" t="s">
        <v>331</v>
      </c>
      <c r="C152" s="15" t="s">
        <v>332</v>
      </c>
      <c r="D152" s="6" t="s">
        <v>20</v>
      </c>
    </row>
    <row r="153" spans="1:4" customFormat="1">
      <c r="A153" s="6">
        <v>152</v>
      </c>
      <c r="B153" s="33" t="s">
        <v>333</v>
      </c>
      <c r="C153" s="15" t="s">
        <v>334</v>
      </c>
      <c r="D153" s="6" t="s">
        <v>20</v>
      </c>
    </row>
    <row r="154" spans="1:4" customFormat="1">
      <c r="A154" s="6">
        <v>153</v>
      </c>
      <c r="B154" s="33" t="s">
        <v>335</v>
      </c>
      <c r="C154" s="15" t="s">
        <v>336</v>
      </c>
      <c r="D154" s="6" t="s">
        <v>20</v>
      </c>
    </row>
    <row r="155" spans="1:4" customFormat="1">
      <c r="A155" s="6">
        <v>154</v>
      </c>
      <c r="B155" s="33" t="s">
        <v>337</v>
      </c>
      <c r="C155" s="15" t="s">
        <v>338</v>
      </c>
      <c r="D155" s="6" t="s">
        <v>20</v>
      </c>
    </row>
    <row r="156" spans="1:4" customFormat="1">
      <c r="A156" s="6">
        <v>155</v>
      </c>
      <c r="B156" s="33" t="s">
        <v>339</v>
      </c>
      <c r="C156" s="15" t="s">
        <v>340</v>
      </c>
      <c r="D156" s="6" t="s">
        <v>20</v>
      </c>
    </row>
    <row r="157" spans="1:4" customFormat="1">
      <c r="A157" s="6">
        <v>156</v>
      </c>
      <c r="B157" s="33" t="s">
        <v>341</v>
      </c>
      <c r="C157" s="15" t="s">
        <v>342</v>
      </c>
      <c r="D157" s="6" t="s">
        <v>20</v>
      </c>
    </row>
    <row r="158" spans="1:4" customFormat="1">
      <c r="A158" s="6">
        <v>157</v>
      </c>
      <c r="B158" s="33" t="s">
        <v>343</v>
      </c>
      <c r="C158" s="15" t="s">
        <v>344</v>
      </c>
      <c r="D158" s="6" t="s">
        <v>20</v>
      </c>
    </row>
    <row r="159" spans="1:4" customFormat="1">
      <c r="A159" s="6">
        <v>158</v>
      </c>
      <c r="B159" s="33" t="s">
        <v>345</v>
      </c>
      <c r="C159" s="15" t="s">
        <v>346</v>
      </c>
      <c r="D159" s="6" t="s">
        <v>20</v>
      </c>
    </row>
    <row r="160" spans="1:4" customFormat="1">
      <c r="A160" s="6">
        <v>159</v>
      </c>
      <c r="B160" s="33" t="s">
        <v>347</v>
      </c>
      <c r="C160" s="15" t="s">
        <v>348</v>
      </c>
      <c r="D160" s="6" t="s">
        <v>20</v>
      </c>
    </row>
    <row r="161" spans="1:4" customFormat="1">
      <c r="A161" s="6">
        <v>160</v>
      </c>
      <c r="B161" s="33" t="s">
        <v>349</v>
      </c>
      <c r="C161" s="15" t="s">
        <v>350</v>
      </c>
      <c r="D161" s="6" t="s">
        <v>20</v>
      </c>
    </row>
    <row r="162" spans="1:4" customFormat="1">
      <c r="A162" s="6">
        <v>161</v>
      </c>
      <c r="B162" s="33" t="s">
        <v>351</v>
      </c>
      <c r="C162" s="15" t="s">
        <v>352</v>
      </c>
      <c r="D162" s="6" t="s">
        <v>20</v>
      </c>
    </row>
    <row r="163" spans="1:4" customFormat="1">
      <c r="A163" s="6">
        <v>162</v>
      </c>
      <c r="B163" s="33" t="s">
        <v>353</v>
      </c>
      <c r="C163" s="15" t="s">
        <v>354</v>
      </c>
      <c r="D163" s="6" t="s">
        <v>20</v>
      </c>
    </row>
    <row r="164" spans="1:4" customFormat="1">
      <c r="A164" s="6">
        <v>163</v>
      </c>
      <c r="B164" s="33" t="s">
        <v>355</v>
      </c>
      <c r="C164" s="15" t="s">
        <v>356</v>
      </c>
      <c r="D164" s="6" t="s">
        <v>20</v>
      </c>
    </row>
    <row r="165" spans="1:4" customFormat="1">
      <c r="A165" s="6">
        <v>164</v>
      </c>
      <c r="B165" s="33" t="s">
        <v>357</v>
      </c>
      <c r="C165" s="15" t="s">
        <v>358</v>
      </c>
      <c r="D165" s="6" t="s">
        <v>20</v>
      </c>
    </row>
    <row r="166" spans="1:4" customFormat="1">
      <c r="A166" s="6">
        <v>165</v>
      </c>
      <c r="B166" s="33" t="s">
        <v>359</v>
      </c>
      <c r="C166" s="15" t="s">
        <v>360</v>
      </c>
      <c r="D166" s="6" t="s">
        <v>20</v>
      </c>
    </row>
    <row r="167" spans="1:4" customFormat="1">
      <c r="A167" s="6">
        <v>166</v>
      </c>
      <c r="B167" s="33" t="s">
        <v>361</v>
      </c>
      <c r="C167" s="15" t="s">
        <v>362</v>
      </c>
      <c r="D167" s="6" t="s">
        <v>20</v>
      </c>
    </row>
    <row r="168" spans="1:4" customFormat="1">
      <c r="A168" s="6">
        <v>167</v>
      </c>
      <c r="B168" s="33" t="s">
        <v>363</v>
      </c>
      <c r="C168" s="15" t="s">
        <v>364</v>
      </c>
      <c r="D168" s="6" t="s">
        <v>20</v>
      </c>
    </row>
    <row r="169" spans="1:4" customFormat="1">
      <c r="A169" s="6">
        <v>168</v>
      </c>
      <c r="B169" s="33" t="s">
        <v>365</v>
      </c>
      <c r="C169" s="15" t="s">
        <v>366</v>
      </c>
      <c r="D169" s="6" t="s">
        <v>20</v>
      </c>
    </row>
    <row r="170" spans="1:4" customFormat="1">
      <c r="A170" s="6">
        <v>169</v>
      </c>
      <c r="B170" s="33" t="s">
        <v>367</v>
      </c>
      <c r="C170" s="15" t="s">
        <v>368</v>
      </c>
      <c r="D170" s="6" t="s">
        <v>20</v>
      </c>
    </row>
    <row r="171" spans="1:4" customFormat="1">
      <c r="A171" s="6">
        <v>170</v>
      </c>
      <c r="B171" s="33" t="s">
        <v>369</v>
      </c>
      <c r="C171" s="15" t="s">
        <v>370</v>
      </c>
      <c r="D171" s="6" t="s">
        <v>20</v>
      </c>
    </row>
    <row r="172" spans="1:4" customFormat="1">
      <c r="A172" s="6">
        <v>171</v>
      </c>
      <c r="B172" s="33" t="s">
        <v>371</v>
      </c>
      <c r="C172" s="15" t="s">
        <v>372</v>
      </c>
      <c r="D172" s="6" t="s">
        <v>20</v>
      </c>
    </row>
    <row r="173" spans="1:4" customFormat="1">
      <c r="A173" s="6">
        <v>172</v>
      </c>
      <c r="B173" s="33" t="s">
        <v>373</v>
      </c>
      <c r="C173" s="15" t="s">
        <v>374</v>
      </c>
      <c r="D173" s="6" t="s">
        <v>20</v>
      </c>
    </row>
    <row r="174" spans="1:4" customFormat="1">
      <c r="A174" s="6">
        <v>173</v>
      </c>
      <c r="B174" s="33" t="s">
        <v>375</v>
      </c>
      <c r="C174" s="15" t="s">
        <v>376</v>
      </c>
      <c r="D174" s="6" t="s">
        <v>20</v>
      </c>
    </row>
    <row r="175" spans="1:4" customFormat="1">
      <c r="A175" s="6">
        <v>174</v>
      </c>
      <c r="B175" s="33" t="s">
        <v>377</v>
      </c>
      <c r="C175" s="15" t="s">
        <v>378</v>
      </c>
      <c r="D175" s="6" t="s">
        <v>20</v>
      </c>
    </row>
    <row r="176" spans="1:4" customFormat="1">
      <c r="A176" s="6">
        <v>175</v>
      </c>
      <c r="B176" s="33" t="s">
        <v>379</v>
      </c>
      <c r="C176" s="15" t="s">
        <v>380</v>
      </c>
      <c r="D176" s="6" t="s">
        <v>20</v>
      </c>
    </row>
    <row r="177" spans="1:4" customFormat="1">
      <c r="A177" s="6">
        <v>176</v>
      </c>
      <c r="B177" s="33" t="s">
        <v>381</v>
      </c>
      <c r="C177" s="15" t="s">
        <v>382</v>
      </c>
      <c r="D177" s="6" t="s">
        <v>20</v>
      </c>
    </row>
    <row r="178" spans="1:4" customFormat="1">
      <c r="A178" s="6">
        <v>177</v>
      </c>
      <c r="B178" s="33" t="s">
        <v>383</v>
      </c>
      <c r="C178" s="15" t="s">
        <v>384</v>
      </c>
      <c r="D178" s="6" t="s">
        <v>20</v>
      </c>
    </row>
    <row r="179" spans="1:4" customFormat="1">
      <c r="A179" s="6">
        <v>178</v>
      </c>
      <c r="B179" s="33" t="s">
        <v>385</v>
      </c>
      <c r="C179" s="15" t="s">
        <v>386</v>
      </c>
      <c r="D179" s="6" t="s">
        <v>20</v>
      </c>
    </row>
    <row r="180" spans="1:4" customFormat="1">
      <c r="A180" s="6">
        <v>179</v>
      </c>
      <c r="B180" s="33" t="s">
        <v>387</v>
      </c>
      <c r="C180" s="15" t="s">
        <v>388</v>
      </c>
      <c r="D180" s="6" t="s">
        <v>20</v>
      </c>
    </row>
    <row r="181" spans="1:4" customFormat="1">
      <c r="A181" s="6">
        <v>180</v>
      </c>
      <c r="B181" s="33" t="s">
        <v>389</v>
      </c>
      <c r="C181" s="15" t="s">
        <v>390</v>
      </c>
      <c r="D181" s="6" t="s">
        <v>20</v>
      </c>
    </row>
    <row r="182" spans="1:4" customFormat="1">
      <c r="A182" s="6">
        <v>181</v>
      </c>
      <c r="B182" s="33" t="s">
        <v>391</v>
      </c>
      <c r="C182" s="15" t="s">
        <v>392</v>
      </c>
      <c r="D182" s="6" t="s">
        <v>20</v>
      </c>
    </row>
    <row r="183" spans="1:4" customFormat="1">
      <c r="A183" s="6">
        <v>182</v>
      </c>
      <c r="B183" s="33" t="s">
        <v>393</v>
      </c>
      <c r="C183" s="15" t="s">
        <v>394</v>
      </c>
      <c r="D183" s="6" t="s">
        <v>20</v>
      </c>
    </row>
    <row r="184" spans="1:4" customFormat="1">
      <c r="A184" s="6">
        <v>183</v>
      </c>
      <c r="B184" s="33" t="s">
        <v>395</v>
      </c>
      <c r="C184" s="15" t="s">
        <v>396</v>
      </c>
      <c r="D184" s="6" t="s">
        <v>20</v>
      </c>
    </row>
    <row r="185" spans="1:4" customFormat="1">
      <c r="A185" s="6">
        <v>184</v>
      </c>
      <c r="B185" s="33" t="s">
        <v>397</v>
      </c>
      <c r="C185" s="15" t="s">
        <v>398</v>
      </c>
      <c r="D185" s="6" t="s">
        <v>20</v>
      </c>
    </row>
    <row r="186" spans="1:4" customFormat="1">
      <c r="A186" s="6">
        <v>185</v>
      </c>
      <c r="B186" s="33" t="s">
        <v>399</v>
      </c>
      <c r="C186" s="15" t="s">
        <v>400</v>
      </c>
      <c r="D186" s="6" t="s">
        <v>20</v>
      </c>
    </row>
    <row r="187" spans="1:4" customFormat="1">
      <c r="A187" s="6">
        <v>186</v>
      </c>
      <c r="B187" s="33" t="s">
        <v>401</v>
      </c>
      <c r="C187" s="15" t="s">
        <v>402</v>
      </c>
      <c r="D187" s="6" t="s">
        <v>20</v>
      </c>
    </row>
    <row r="188" spans="1:4" customFormat="1">
      <c r="A188" s="6">
        <v>187</v>
      </c>
      <c r="B188" s="33" t="s">
        <v>403</v>
      </c>
      <c r="C188" s="15" t="s">
        <v>404</v>
      </c>
      <c r="D188" s="6" t="s">
        <v>20</v>
      </c>
    </row>
    <row r="189" spans="1:4" customFormat="1">
      <c r="A189" s="6">
        <v>188</v>
      </c>
      <c r="B189" s="33" t="s">
        <v>405</v>
      </c>
      <c r="C189" s="15" t="s">
        <v>406</v>
      </c>
      <c r="D189" s="6" t="s">
        <v>20</v>
      </c>
    </row>
    <row r="190" spans="1:4" customFormat="1">
      <c r="A190" s="6">
        <v>189</v>
      </c>
      <c r="B190" s="33" t="s">
        <v>407</v>
      </c>
      <c r="C190" s="15" t="s">
        <v>408</v>
      </c>
      <c r="D190" s="6" t="s">
        <v>20</v>
      </c>
    </row>
    <row r="191" spans="1:4" customFormat="1">
      <c r="A191" s="6">
        <v>190</v>
      </c>
      <c r="B191" s="33" t="s">
        <v>409</v>
      </c>
      <c r="C191" s="15" t="s">
        <v>410</v>
      </c>
      <c r="D191" s="6" t="s">
        <v>20</v>
      </c>
    </row>
    <row r="192" spans="1:4" customFormat="1">
      <c r="A192" s="6">
        <v>191</v>
      </c>
      <c r="B192" s="33" t="s">
        <v>411</v>
      </c>
      <c r="C192" s="15" t="s">
        <v>412</v>
      </c>
      <c r="D192" s="6" t="s">
        <v>20</v>
      </c>
    </row>
    <row r="193" spans="1:4" customFormat="1">
      <c r="A193" s="6">
        <v>192</v>
      </c>
      <c r="B193" s="33" t="s">
        <v>413</v>
      </c>
      <c r="C193" s="15" t="s">
        <v>414</v>
      </c>
      <c r="D193" s="6" t="s">
        <v>20</v>
      </c>
    </row>
    <row r="194" spans="1:4" customFormat="1">
      <c r="A194" s="6">
        <v>193</v>
      </c>
      <c r="B194" s="33" t="s">
        <v>415</v>
      </c>
      <c r="C194" s="15" t="s">
        <v>416</v>
      </c>
      <c r="D194" s="6" t="s">
        <v>20</v>
      </c>
    </row>
    <row r="195" spans="1:4" customFormat="1">
      <c r="A195" s="6">
        <v>194</v>
      </c>
      <c r="B195" s="33" t="s">
        <v>417</v>
      </c>
      <c r="C195" s="15" t="s">
        <v>418</v>
      </c>
      <c r="D195" s="6" t="s">
        <v>20</v>
      </c>
    </row>
    <row r="196" spans="1:4" customFormat="1">
      <c r="A196" s="6">
        <v>195</v>
      </c>
      <c r="B196" s="33" t="s">
        <v>419</v>
      </c>
      <c r="C196" s="15" t="s">
        <v>420</v>
      </c>
      <c r="D196" s="6" t="s">
        <v>20</v>
      </c>
    </row>
    <row r="197" spans="1:4" customFormat="1">
      <c r="A197" s="6">
        <v>196</v>
      </c>
      <c r="B197" s="33" t="s">
        <v>421</v>
      </c>
      <c r="C197" s="15" t="s">
        <v>422</v>
      </c>
      <c r="D197" s="6" t="s">
        <v>20</v>
      </c>
    </row>
    <row r="198" spans="1:4" customFormat="1">
      <c r="A198" s="6">
        <v>197</v>
      </c>
      <c r="B198" s="33" t="s">
        <v>423</v>
      </c>
      <c r="C198" s="15" t="s">
        <v>424</v>
      </c>
      <c r="D198" s="6" t="s">
        <v>20</v>
      </c>
    </row>
    <row r="199" spans="1:4" customFormat="1">
      <c r="A199" s="6">
        <v>198</v>
      </c>
      <c r="B199" s="33" t="s">
        <v>425</v>
      </c>
      <c r="C199" s="15" t="s">
        <v>426</v>
      </c>
      <c r="D199" s="6" t="s">
        <v>20</v>
      </c>
    </row>
    <row r="200" spans="1:4" customFormat="1">
      <c r="A200" s="6">
        <v>199</v>
      </c>
      <c r="B200" s="33" t="s">
        <v>427</v>
      </c>
      <c r="C200" s="15" t="s">
        <v>428</v>
      </c>
      <c r="D200" s="6" t="s">
        <v>20</v>
      </c>
    </row>
    <row r="201" spans="1:4" customFormat="1">
      <c r="A201" s="6">
        <v>200</v>
      </c>
      <c r="B201" s="33" t="s">
        <v>429</v>
      </c>
      <c r="C201" s="15" t="s">
        <v>430</v>
      </c>
      <c r="D201" s="6" t="s">
        <v>20</v>
      </c>
    </row>
    <row r="202" spans="1:4" customFormat="1">
      <c r="A202" s="6">
        <v>201</v>
      </c>
      <c r="B202" s="33" t="s">
        <v>431</v>
      </c>
      <c r="C202" s="15" t="s">
        <v>432</v>
      </c>
      <c r="D202" s="6" t="s">
        <v>20</v>
      </c>
    </row>
    <row r="203" spans="1:4" customFormat="1">
      <c r="A203" s="6">
        <v>202</v>
      </c>
      <c r="B203" s="33" t="s">
        <v>433</v>
      </c>
      <c r="C203" s="15" t="s">
        <v>434</v>
      </c>
      <c r="D203" s="6" t="s">
        <v>20</v>
      </c>
    </row>
    <row r="204" spans="1:4" customFormat="1">
      <c r="A204" s="6">
        <v>203</v>
      </c>
      <c r="B204" s="33" t="s">
        <v>435</v>
      </c>
      <c r="C204" s="15" t="s">
        <v>436</v>
      </c>
      <c r="D204" s="6" t="s">
        <v>20</v>
      </c>
    </row>
    <row r="205" spans="1:4" customFormat="1">
      <c r="A205" s="6">
        <v>204</v>
      </c>
      <c r="B205" s="33" t="s">
        <v>437</v>
      </c>
      <c r="C205" s="15" t="s">
        <v>438</v>
      </c>
      <c r="D205" s="6" t="s">
        <v>20</v>
      </c>
    </row>
    <row r="206" spans="1:4" customFormat="1">
      <c r="A206" s="6">
        <v>205</v>
      </c>
      <c r="B206" s="33" t="s">
        <v>439</v>
      </c>
      <c r="C206" s="15" t="s">
        <v>440</v>
      </c>
      <c r="D206" s="6" t="s">
        <v>20</v>
      </c>
    </row>
    <row r="207" spans="1:4" customFormat="1">
      <c r="A207" s="6">
        <v>206</v>
      </c>
      <c r="B207" s="33" t="s">
        <v>441</v>
      </c>
      <c r="C207" s="15" t="s">
        <v>442</v>
      </c>
      <c r="D207" s="6" t="s">
        <v>20</v>
      </c>
    </row>
    <row r="208" spans="1:4" customFormat="1">
      <c r="A208" s="6">
        <v>207</v>
      </c>
      <c r="B208" s="33" t="s">
        <v>443</v>
      </c>
      <c r="C208" s="15" t="s">
        <v>444</v>
      </c>
      <c r="D208" s="6" t="s">
        <v>20</v>
      </c>
    </row>
    <row r="209" spans="1:4" customFormat="1">
      <c r="A209" s="6">
        <v>208</v>
      </c>
      <c r="B209" s="33" t="s">
        <v>445</v>
      </c>
      <c r="C209" s="15" t="s">
        <v>446</v>
      </c>
      <c r="D209" s="6" t="s">
        <v>20</v>
      </c>
    </row>
    <row r="210" spans="1:4" customFormat="1">
      <c r="A210" s="6">
        <v>209</v>
      </c>
      <c r="B210" s="33" t="s">
        <v>447</v>
      </c>
      <c r="C210" s="15" t="s">
        <v>448</v>
      </c>
      <c r="D210" s="6" t="s">
        <v>20</v>
      </c>
    </row>
    <row r="211" spans="1:4" customFormat="1">
      <c r="A211" s="6">
        <v>210</v>
      </c>
      <c r="B211" s="33" t="s">
        <v>449</v>
      </c>
      <c r="C211" s="15" t="s">
        <v>450</v>
      </c>
      <c r="D211" s="6" t="s">
        <v>20</v>
      </c>
    </row>
    <row r="212" spans="1:4" customFormat="1">
      <c r="A212" s="6">
        <v>211</v>
      </c>
      <c r="B212" s="33" t="s">
        <v>451</v>
      </c>
      <c r="C212" s="15" t="s">
        <v>452</v>
      </c>
      <c r="D212" s="6" t="s">
        <v>20</v>
      </c>
    </row>
    <row r="213" spans="1:4" customFormat="1">
      <c r="A213" s="6">
        <v>212</v>
      </c>
      <c r="B213" s="33" t="s">
        <v>453</v>
      </c>
      <c r="C213" s="15" t="s">
        <v>454</v>
      </c>
      <c r="D213" s="6" t="s">
        <v>20</v>
      </c>
    </row>
    <row r="214" spans="1:4" customFormat="1">
      <c r="A214" s="6">
        <v>213</v>
      </c>
      <c r="B214" s="33" t="s">
        <v>455</v>
      </c>
      <c r="C214" s="15" t="s">
        <v>456</v>
      </c>
      <c r="D214" s="6" t="s">
        <v>20</v>
      </c>
    </row>
    <row r="215" spans="1:4" customFormat="1">
      <c r="A215" s="6">
        <v>214</v>
      </c>
      <c r="B215" s="33" t="s">
        <v>457</v>
      </c>
      <c r="C215" s="15" t="s">
        <v>458</v>
      </c>
      <c r="D215" s="6" t="s">
        <v>20</v>
      </c>
    </row>
    <row r="216" spans="1:4" customFormat="1">
      <c r="A216" s="6">
        <v>215</v>
      </c>
      <c r="B216" s="33" t="s">
        <v>459</v>
      </c>
      <c r="C216" s="15" t="s">
        <v>460</v>
      </c>
      <c r="D216" s="6" t="s">
        <v>20</v>
      </c>
    </row>
    <row r="217" spans="1:4" customFormat="1">
      <c r="A217" s="6">
        <v>216</v>
      </c>
      <c r="B217" s="33" t="s">
        <v>461</v>
      </c>
      <c r="C217" s="15" t="s">
        <v>462</v>
      </c>
      <c r="D217" s="6" t="s">
        <v>20</v>
      </c>
    </row>
    <row r="218" spans="1:4" customFormat="1">
      <c r="A218" s="6">
        <v>217</v>
      </c>
      <c r="B218" s="33" t="s">
        <v>463</v>
      </c>
      <c r="C218" s="15" t="s">
        <v>464</v>
      </c>
      <c r="D218" s="6" t="s">
        <v>20</v>
      </c>
    </row>
    <row r="219" spans="1:4" customFormat="1">
      <c r="A219" s="6">
        <v>218</v>
      </c>
      <c r="B219" s="33" t="s">
        <v>465</v>
      </c>
      <c r="C219" s="15" t="s">
        <v>466</v>
      </c>
      <c r="D219" s="6" t="s">
        <v>20</v>
      </c>
    </row>
    <row r="220" spans="1:4" customFormat="1">
      <c r="A220" s="6">
        <v>219</v>
      </c>
      <c r="B220" s="33" t="s">
        <v>467</v>
      </c>
      <c r="C220" s="15" t="s">
        <v>468</v>
      </c>
      <c r="D220" s="6" t="s">
        <v>20</v>
      </c>
    </row>
    <row r="221" spans="1:4" customFormat="1">
      <c r="A221" s="6">
        <v>220</v>
      </c>
      <c r="B221" s="33" t="s">
        <v>469</v>
      </c>
      <c r="C221" s="15" t="s">
        <v>470</v>
      </c>
      <c r="D221" s="6" t="s">
        <v>20</v>
      </c>
    </row>
    <row r="222" spans="1:4" customFormat="1">
      <c r="A222" s="6">
        <v>221</v>
      </c>
      <c r="B222" s="33" t="s">
        <v>471</v>
      </c>
      <c r="C222" s="15" t="s">
        <v>472</v>
      </c>
      <c r="D222" s="6" t="s">
        <v>20</v>
      </c>
    </row>
    <row r="223" spans="1:4" customFormat="1">
      <c r="A223" s="6">
        <v>222</v>
      </c>
      <c r="B223" s="33" t="s">
        <v>473</v>
      </c>
      <c r="C223" s="15" t="s">
        <v>474</v>
      </c>
      <c r="D223" s="6" t="s">
        <v>20</v>
      </c>
    </row>
    <row r="224" spans="1:4" customFormat="1">
      <c r="A224" s="6">
        <v>223</v>
      </c>
      <c r="B224" s="33" t="s">
        <v>475</v>
      </c>
      <c r="C224" s="15" t="s">
        <v>476</v>
      </c>
      <c r="D224" s="6" t="s">
        <v>20</v>
      </c>
    </row>
    <row r="225" spans="1:4" customFormat="1">
      <c r="A225" s="6">
        <v>224</v>
      </c>
      <c r="B225" s="33" t="s">
        <v>477</v>
      </c>
      <c r="C225" s="15" t="s">
        <v>478</v>
      </c>
      <c r="D225" s="6" t="s">
        <v>20</v>
      </c>
    </row>
    <row r="226" spans="1:4" customFormat="1">
      <c r="A226" s="6">
        <v>225</v>
      </c>
      <c r="B226" s="33" t="s">
        <v>479</v>
      </c>
      <c r="C226" s="15" t="s">
        <v>480</v>
      </c>
      <c r="D226" s="6" t="s">
        <v>20</v>
      </c>
    </row>
    <row r="227" spans="1:4" customFormat="1">
      <c r="A227" s="6">
        <v>226</v>
      </c>
      <c r="B227" s="33" t="s">
        <v>481</v>
      </c>
      <c r="C227" s="15" t="s">
        <v>482</v>
      </c>
      <c r="D227" s="6" t="s">
        <v>20</v>
      </c>
    </row>
    <row r="228" spans="1:4" customFormat="1">
      <c r="A228" s="6">
        <v>227</v>
      </c>
      <c r="B228" s="33" t="s">
        <v>483</v>
      </c>
      <c r="C228" s="15" t="s">
        <v>484</v>
      </c>
      <c r="D228" s="6" t="s">
        <v>20</v>
      </c>
    </row>
    <row r="229" spans="1:4" customFormat="1">
      <c r="A229" s="6">
        <v>228</v>
      </c>
      <c r="B229" s="33" t="s">
        <v>485</v>
      </c>
      <c r="C229" s="15" t="s">
        <v>486</v>
      </c>
      <c r="D229" s="6" t="s">
        <v>20</v>
      </c>
    </row>
    <row r="230" spans="1:4" customFormat="1">
      <c r="A230" s="6">
        <v>229</v>
      </c>
      <c r="B230" s="33" t="s">
        <v>487</v>
      </c>
      <c r="C230" s="15" t="s">
        <v>488</v>
      </c>
      <c r="D230" s="6" t="s">
        <v>20</v>
      </c>
    </row>
    <row r="231" spans="1:4" customFormat="1">
      <c r="A231" s="6">
        <v>230</v>
      </c>
      <c r="B231" s="33" t="s">
        <v>489</v>
      </c>
      <c r="C231" s="15" t="s">
        <v>490</v>
      </c>
      <c r="D231" s="6" t="s">
        <v>20</v>
      </c>
    </row>
    <row r="232" spans="1:4" customFormat="1">
      <c r="A232" s="6">
        <v>231</v>
      </c>
      <c r="B232" s="33" t="s">
        <v>491</v>
      </c>
      <c r="C232" s="15" t="s">
        <v>492</v>
      </c>
      <c r="D232" s="6" t="s">
        <v>20</v>
      </c>
    </row>
    <row r="233" spans="1:4" customFormat="1">
      <c r="A233" s="6">
        <v>232</v>
      </c>
      <c r="B233" s="33" t="s">
        <v>493</v>
      </c>
      <c r="C233" s="15" t="s">
        <v>494</v>
      </c>
      <c r="D233" s="6" t="s">
        <v>20</v>
      </c>
    </row>
    <row r="234" spans="1:4" customFormat="1">
      <c r="A234" s="6">
        <v>233</v>
      </c>
      <c r="B234" s="33" t="s">
        <v>495</v>
      </c>
      <c r="C234" s="15" t="s">
        <v>496</v>
      </c>
      <c r="D234" s="6" t="s">
        <v>20</v>
      </c>
    </row>
    <row r="235" spans="1:4" customFormat="1">
      <c r="A235" s="6">
        <v>234</v>
      </c>
      <c r="B235" s="33" t="s">
        <v>497</v>
      </c>
      <c r="C235" s="15" t="s">
        <v>498</v>
      </c>
      <c r="D235" s="6" t="s">
        <v>20</v>
      </c>
    </row>
    <row r="236" spans="1:4" customFormat="1">
      <c r="A236" s="6">
        <v>235</v>
      </c>
      <c r="B236" s="33" t="s">
        <v>499</v>
      </c>
      <c r="C236" s="15" t="s">
        <v>500</v>
      </c>
      <c r="D236" s="6" t="s">
        <v>20</v>
      </c>
    </row>
    <row r="237" spans="1:4" customFormat="1">
      <c r="A237" s="6">
        <v>236</v>
      </c>
      <c r="B237" s="33" t="s">
        <v>501</v>
      </c>
      <c r="C237" s="15" t="s">
        <v>502</v>
      </c>
      <c r="D237" s="6" t="s">
        <v>20</v>
      </c>
    </row>
    <row r="238" spans="1:4" customFormat="1">
      <c r="A238" s="6">
        <v>237</v>
      </c>
      <c r="B238" s="33" t="s">
        <v>503</v>
      </c>
      <c r="C238" s="15" t="s">
        <v>504</v>
      </c>
      <c r="D238" s="6" t="s">
        <v>20</v>
      </c>
    </row>
    <row r="239" spans="1:4" customFormat="1">
      <c r="A239" s="6">
        <v>238</v>
      </c>
      <c r="B239" s="33" t="s">
        <v>505</v>
      </c>
      <c r="C239" s="15" t="s">
        <v>506</v>
      </c>
      <c r="D239" s="6" t="s">
        <v>20</v>
      </c>
    </row>
    <row r="240" spans="1:4" customFormat="1">
      <c r="A240" s="6">
        <v>239</v>
      </c>
      <c r="B240" s="33" t="s">
        <v>507</v>
      </c>
      <c r="C240" s="15" t="s">
        <v>508</v>
      </c>
      <c r="D240" s="6" t="s">
        <v>20</v>
      </c>
    </row>
    <row r="241" spans="1:4" customFormat="1">
      <c r="A241" s="6">
        <v>240</v>
      </c>
      <c r="B241" s="33" t="s">
        <v>509</v>
      </c>
      <c r="C241" s="15" t="s">
        <v>510</v>
      </c>
      <c r="D241" s="6" t="s">
        <v>20</v>
      </c>
    </row>
    <row r="242" spans="1:4" customFormat="1">
      <c r="A242" s="6">
        <v>241</v>
      </c>
      <c r="B242" s="33" t="s">
        <v>511</v>
      </c>
      <c r="C242" s="15" t="s">
        <v>512</v>
      </c>
      <c r="D242" s="6" t="s">
        <v>20</v>
      </c>
    </row>
    <row r="243" spans="1:4" customFormat="1">
      <c r="A243" s="6">
        <v>242</v>
      </c>
      <c r="B243" s="33" t="s">
        <v>513</v>
      </c>
      <c r="C243" s="15" t="s">
        <v>514</v>
      </c>
      <c r="D243" s="6" t="s">
        <v>20</v>
      </c>
    </row>
    <row r="244" spans="1:4" customFormat="1">
      <c r="A244" s="6">
        <v>243</v>
      </c>
      <c r="B244" s="33" t="s">
        <v>515</v>
      </c>
      <c r="C244" s="15" t="s">
        <v>516</v>
      </c>
      <c r="D244" s="6" t="s">
        <v>20</v>
      </c>
    </row>
    <row r="245" spans="1:4" customFormat="1">
      <c r="A245" s="6">
        <v>244</v>
      </c>
      <c r="B245" s="33" t="s">
        <v>517</v>
      </c>
      <c r="C245" s="15" t="s">
        <v>518</v>
      </c>
      <c r="D245" s="6" t="s">
        <v>20</v>
      </c>
    </row>
    <row r="246" spans="1:4" customFormat="1">
      <c r="A246" s="6">
        <v>245</v>
      </c>
      <c r="B246" s="33" t="s">
        <v>519</v>
      </c>
      <c r="C246" s="15" t="s">
        <v>520</v>
      </c>
      <c r="D246" s="6" t="s">
        <v>20</v>
      </c>
    </row>
    <row r="247" spans="1:4" customFormat="1">
      <c r="A247" s="6">
        <v>246</v>
      </c>
      <c r="B247" s="33" t="s">
        <v>521</v>
      </c>
      <c r="C247" s="15" t="s">
        <v>522</v>
      </c>
      <c r="D247" s="6" t="s">
        <v>20</v>
      </c>
    </row>
    <row r="248" spans="1:4" customFormat="1">
      <c r="A248" s="6">
        <v>247</v>
      </c>
      <c r="B248" s="33" t="s">
        <v>523</v>
      </c>
      <c r="C248" s="15" t="s">
        <v>524</v>
      </c>
      <c r="D248" s="6" t="s">
        <v>20</v>
      </c>
    </row>
    <row r="249" spans="1:4" customFormat="1">
      <c r="A249" s="6">
        <v>248</v>
      </c>
      <c r="B249" s="33" t="s">
        <v>525</v>
      </c>
      <c r="C249" s="15" t="s">
        <v>526</v>
      </c>
      <c r="D249" s="6" t="s">
        <v>20</v>
      </c>
    </row>
    <row r="250" spans="1:4" customFormat="1">
      <c r="A250" s="6">
        <v>249</v>
      </c>
      <c r="B250" s="33" t="s">
        <v>527</v>
      </c>
      <c r="C250" s="15" t="s">
        <v>528</v>
      </c>
      <c r="D250" s="6" t="s">
        <v>20</v>
      </c>
    </row>
    <row r="251" spans="1:4" customFormat="1">
      <c r="A251" s="6">
        <v>250</v>
      </c>
      <c r="B251" s="33" t="s">
        <v>529</v>
      </c>
      <c r="C251" s="15" t="s">
        <v>530</v>
      </c>
      <c r="D251" s="6" t="s">
        <v>20</v>
      </c>
    </row>
    <row r="252" spans="1:4" customFormat="1">
      <c r="A252" s="6">
        <v>251</v>
      </c>
      <c r="B252" s="33" t="s">
        <v>531</v>
      </c>
      <c r="C252" s="15" t="s">
        <v>532</v>
      </c>
      <c r="D252" s="6" t="s">
        <v>20</v>
      </c>
    </row>
    <row r="253" spans="1:4" customFormat="1">
      <c r="A253" s="6">
        <v>252</v>
      </c>
      <c r="B253" s="33" t="s">
        <v>533</v>
      </c>
      <c r="C253" s="15" t="s">
        <v>534</v>
      </c>
      <c r="D253" s="6" t="s">
        <v>20</v>
      </c>
    </row>
    <row r="254" spans="1:4" customFormat="1">
      <c r="A254" s="6">
        <v>253</v>
      </c>
      <c r="B254" s="33" t="s">
        <v>535</v>
      </c>
      <c r="C254" s="15" t="s">
        <v>536</v>
      </c>
      <c r="D254" s="6" t="s">
        <v>20</v>
      </c>
    </row>
    <row r="255" spans="1:4" customFormat="1">
      <c r="A255" s="6">
        <v>254</v>
      </c>
      <c r="B255" s="33" t="s">
        <v>537</v>
      </c>
      <c r="C255" s="15" t="s">
        <v>538</v>
      </c>
      <c r="D255" s="6" t="s">
        <v>20</v>
      </c>
    </row>
    <row r="256" spans="1:4" customFormat="1">
      <c r="A256" s="6">
        <v>255</v>
      </c>
      <c r="B256" s="33" t="s">
        <v>539</v>
      </c>
      <c r="C256" s="15" t="s">
        <v>540</v>
      </c>
      <c r="D256" s="6" t="s">
        <v>20</v>
      </c>
    </row>
    <row r="257" spans="1:4" customFormat="1">
      <c r="A257" s="6">
        <v>256</v>
      </c>
      <c r="B257" s="33" t="s">
        <v>541</v>
      </c>
      <c r="C257" s="15" t="s">
        <v>542</v>
      </c>
      <c r="D257" s="6" t="s">
        <v>20</v>
      </c>
    </row>
    <row r="258" spans="1:4" customFormat="1">
      <c r="A258" s="6">
        <v>257</v>
      </c>
      <c r="B258" s="33" t="s">
        <v>543</v>
      </c>
      <c r="C258" s="15" t="s">
        <v>544</v>
      </c>
      <c r="D258" s="6" t="s">
        <v>20</v>
      </c>
    </row>
    <row r="259" spans="1:4" customFormat="1">
      <c r="A259" s="6">
        <v>258</v>
      </c>
      <c r="B259" s="33" t="s">
        <v>545</v>
      </c>
      <c r="C259" s="15" t="s">
        <v>546</v>
      </c>
      <c r="D259" s="6" t="s">
        <v>20</v>
      </c>
    </row>
    <row r="260" spans="1:4" customFormat="1">
      <c r="A260" s="6">
        <v>259</v>
      </c>
      <c r="B260" s="33" t="s">
        <v>547</v>
      </c>
      <c r="C260" s="15" t="s">
        <v>548</v>
      </c>
      <c r="D260" s="6" t="s">
        <v>20</v>
      </c>
    </row>
    <row r="261" spans="1:4" customFormat="1">
      <c r="A261" s="6">
        <v>260</v>
      </c>
      <c r="B261" s="33" t="s">
        <v>549</v>
      </c>
      <c r="C261" s="15" t="s">
        <v>550</v>
      </c>
      <c r="D261" s="6" t="s">
        <v>20</v>
      </c>
    </row>
    <row r="262" spans="1:4" customFormat="1">
      <c r="A262" s="6">
        <v>261</v>
      </c>
      <c r="B262" s="33" t="s">
        <v>551</v>
      </c>
      <c r="C262" s="15" t="s">
        <v>552</v>
      </c>
      <c r="D262" s="6" t="s">
        <v>20</v>
      </c>
    </row>
    <row r="263" spans="1:4" customFormat="1">
      <c r="A263" s="6">
        <v>262</v>
      </c>
      <c r="B263" s="33" t="s">
        <v>553</v>
      </c>
      <c r="C263" s="15" t="s">
        <v>554</v>
      </c>
      <c r="D263" s="6" t="s">
        <v>20</v>
      </c>
    </row>
    <row r="264" spans="1:4" customFormat="1">
      <c r="A264" s="6">
        <v>263</v>
      </c>
      <c r="B264" s="33" t="s">
        <v>555</v>
      </c>
      <c r="C264" s="15" t="s">
        <v>556</v>
      </c>
      <c r="D264" s="6" t="s">
        <v>20</v>
      </c>
    </row>
    <row r="265" spans="1:4" customFormat="1">
      <c r="A265" s="6">
        <v>264</v>
      </c>
      <c r="B265" s="33" t="s">
        <v>557</v>
      </c>
      <c r="C265" s="15" t="s">
        <v>558</v>
      </c>
      <c r="D265" s="6" t="s">
        <v>20</v>
      </c>
    </row>
    <row r="266" spans="1:4" customFormat="1">
      <c r="A266" s="6">
        <v>265</v>
      </c>
      <c r="B266" s="33" t="s">
        <v>559</v>
      </c>
      <c r="C266" s="15" t="s">
        <v>560</v>
      </c>
      <c r="D266" s="6" t="s">
        <v>20</v>
      </c>
    </row>
    <row r="267" spans="1:4" customFormat="1">
      <c r="A267" s="6">
        <v>266</v>
      </c>
      <c r="B267" s="33" t="s">
        <v>561</v>
      </c>
      <c r="C267" s="15" t="s">
        <v>562</v>
      </c>
      <c r="D267" s="6" t="s">
        <v>20</v>
      </c>
    </row>
    <row r="268" spans="1:4" customFormat="1">
      <c r="A268" s="6">
        <v>267</v>
      </c>
      <c r="B268" s="33" t="s">
        <v>563</v>
      </c>
      <c r="C268" s="15" t="s">
        <v>564</v>
      </c>
      <c r="D268" s="6" t="s">
        <v>20</v>
      </c>
    </row>
    <row r="269" spans="1:4" customFormat="1">
      <c r="A269" s="6">
        <v>268</v>
      </c>
      <c r="B269" s="33" t="s">
        <v>565</v>
      </c>
      <c r="C269" s="15" t="s">
        <v>566</v>
      </c>
      <c r="D269" s="6" t="s">
        <v>20</v>
      </c>
    </row>
    <row r="270" spans="1:4" customFormat="1">
      <c r="A270" s="6">
        <v>269</v>
      </c>
      <c r="B270" s="33" t="s">
        <v>567</v>
      </c>
      <c r="C270" s="15" t="s">
        <v>568</v>
      </c>
      <c r="D270" s="6" t="s">
        <v>20</v>
      </c>
    </row>
    <row r="271" spans="1:4" customFormat="1">
      <c r="A271" s="6">
        <v>270</v>
      </c>
      <c r="B271" s="33" t="s">
        <v>569</v>
      </c>
      <c r="C271" s="15" t="s">
        <v>570</v>
      </c>
      <c r="D271" s="6" t="s">
        <v>20</v>
      </c>
    </row>
    <row r="272" spans="1:4" customFormat="1">
      <c r="A272" s="6">
        <v>271</v>
      </c>
      <c r="B272" s="33" t="s">
        <v>571</v>
      </c>
      <c r="C272" s="15" t="s">
        <v>572</v>
      </c>
      <c r="D272" s="6" t="s">
        <v>20</v>
      </c>
    </row>
    <row r="273" spans="1:4" customFormat="1">
      <c r="A273" s="6">
        <v>272</v>
      </c>
      <c r="B273" s="33" t="s">
        <v>573</v>
      </c>
      <c r="C273" s="15" t="s">
        <v>574</v>
      </c>
      <c r="D273" s="6" t="s">
        <v>20</v>
      </c>
    </row>
    <row r="274" spans="1:4" customFormat="1">
      <c r="A274" s="6">
        <v>273</v>
      </c>
      <c r="B274" s="33" t="s">
        <v>575</v>
      </c>
      <c r="C274" s="15" t="s">
        <v>576</v>
      </c>
      <c r="D274" s="6" t="s">
        <v>20</v>
      </c>
    </row>
    <row r="275" spans="1:4" customFormat="1">
      <c r="A275" s="6">
        <v>274</v>
      </c>
      <c r="B275" s="33" t="s">
        <v>577</v>
      </c>
      <c r="C275" s="15" t="s">
        <v>578</v>
      </c>
      <c r="D275" s="6" t="s">
        <v>20</v>
      </c>
    </row>
    <row r="276" spans="1:4" customFormat="1">
      <c r="A276" s="6">
        <v>275</v>
      </c>
      <c r="B276" s="33" t="s">
        <v>579</v>
      </c>
      <c r="C276" s="15" t="s">
        <v>580</v>
      </c>
      <c r="D276" s="6" t="s">
        <v>20</v>
      </c>
    </row>
    <row r="277" spans="1:4" customFormat="1">
      <c r="A277" s="6">
        <v>276</v>
      </c>
      <c r="B277" s="33" t="s">
        <v>581</v>
      </c>
      <c r="C277" s="15" t="s">
        <v>582</v>
      </c>
      <c r="D277" s="6" t="s">
        <v>20</v>
      </c>
    </row>
    <row r="278" spans="1:4" customFormat="1">
      <c r="A278" s="6">
        <v>277</v>
      </c>
      <c r="B278" s="33" t="s">
        <v>583</v>
      </c>
      <c r="C278" s="15" t="s">
        <v>584</v>
      </c>
      <c r="D278" s="6" t="s">
        <v>20</v>
      </c>
    </row>
    <row r="279" spans="1:4" customFormat="1">
      <c r="A279" s="6">
        <v>278</v>
      </c>
      <c r="B279" s="33" t="s">
        <v>585</v>
      </c>
      <c r="C279" s="15" t="s">
        <v>586</v>
      </c>
      <c r="D279" s="6" t="s">
        <v>20</v>
      </c>
    </row>
    <row r="280" spans="1:4" customFormat="1">
      <c r="A280" s="6">
        <v>279</v>
      </c>
      <c r="B280" s="33" t="s">
        <v>587</v>
      </c>
      <c r="C280" s="15" t="s">
        <v>588</v>
      </c>
      <c r="D280" s="6" t="s">
        <v>20</v>
      </c>
    </row>
    <row r="281" spans="1:4" customFormat="1">
      <c r="A281" s="6">
        <v>280</v>
      </c>
      <c r="B281" s="33" t="s">
        <v>589</v>
      </c>
      <c r="C281" s="15" t="s">
        <v>590</v>
      </c>
      <c r="D281" s="6" t="s">
        <v>20</v>
      </c>
    </row>
    <row r="282" spans="1:4" customFormat="1">
      <c r="A282" s="6">
        <v>281</v>
      </c>
      <c r="B282" s="33" t="s">
        <v>591</v>
      </c>
      <c r="C282" s="15" t="s">
        <v>592</v>
      </c>
      <c r="D282" s="6" t="s">
        <v>20</v>
      </c>
    </row>
    <row r="283" spans="1:4" customFormat="1">
      <c r="A283" s="6">
        <v>282</v>
      </c>
      <c r="B283" s="33" t="s">
        <v>593</v>
      </c>
      <c r="C283" s="15" t="s">
        <v>594</v>
      </c>
      <c r="D283" s="6" t="s">
        <v>20</v>
      </c>
    </row>
    <row r="284" spans="1:4" customFormat="1">
      <c r="A284" s="6">
        <v>283</v>
      </c>
      <c r="B284" s="33" t="s">
        <v>595</v>
      </c>
      <c r="C284" s="15" t="s">
        <v>596</v>
      </c>
      <c r="D284" s="6" t="s">
        <v>20</v>
      </c>
    </row>
    <row r="285" spans="1:4" customFormat="1">
      <c r="A285" s="6">
        <v>284</v>
      </c>
      <c r="B285" s="33" t="s">
        <v>597</v>
      </c>
      <c r="C285" s="15" t="s">
        <v>598</v>
      </c>
      <c r="D285" s="6" t="s">
        <v>20</v>
      </c>
    </row>
    <row r="286" spans="1:4" customFormat="1">
      <c r="A286" s="6">
        <v>285</v>
      </c>
      <c r="B286" s="33" t="s">
        <v>599</v>
      </c>
      <c r="C286" s="15" t="s">
        <v>600</v>
      </c>
      <c r="D286" s="6" t="s">
        <v>20</v>
      </c>
    </row>
    <row r="287" spans="1:4" customFormat="1">
      <c r="A287" s="6">
        <v>286</v>
      </c>
      <c r="B287" s="33" t="s">
        <v>601</v>
      </c>
      <c r="C287" s="15" t="s">
        <v>602</v>
      </c>
      <c r="D287" s="6" t="s">
        <v>20</v>
      </c>
    </row>
    <row r="288" spans="1:4" customFormat="1">
      <c r="A288" s="6">
        <v>287</v>
      </c>
      <c r="B288" s="33" t="s">
        <v>603</v>
      </c>
      <c r="C288" s="15" t="s">
        <v>604</v>
      </c>
      <c r="D288" s="6" t="s">
        <v>20</v>
      </c>
    </row>
    <row r="289" spans="1:4" customFormat="1">
      <c r="A289" s="6">
        <v>288</v>
      </c>
      <c r="B289" s="33" t="s">
        <v>605</v>
      </c>
      <c r="C289" s="15" t="s">
        <v>606</v>
      </c>
      <c r="D289" s="6" t="s">
        <v>20</v>
      </c>
    </row>
    <row r="290" spans="1:4" customFormat="1">
      <c r="A290" s="6">
        <v>289</v>
      </c>
      <c r="B290" s="33" t="s">
        <v>607</v>
      </c>
      <c r="C290" s="15" t="s">
        <v>608</v>
      </c>
      <c r="D290" s="6" t="s">
        <v>20</v>
      </c>
    </row>
    <row r="291" spans="1:4" customFormat="1">
      <c r="A291" s="6">
        <v>290</v>
      </c>
      <c r="B291" s="33" t="s">
        <v>609</v>
      </c>
      <c r="C291" s="15" t="s">
        <v>610</v>
      </c>
      <c r="D291" s="6" t="s">
        <v>20</v>
      </c>
    </row>
    <row r="292" spans="1:4" customFormat="1">
      <c r="A292" s="6">
        <v>291</v>
      </c>
      <c r="B292" s="33" t="s">
        <v>611</v>
      </c>
      <c r="C292" s="15" t="s">
        <v>612</v>
      </c>
      <c r="D292" s="6" t="s">
        <v>20</v>
      </c>
    </row>
    <row r="293" spans="1:4" customFormat="1">
      <c r="A293" s="6">
        <v>292</v>
      </c>
      <c r="B293" s="33" t="s">
        <v>613</v>
      </c>
      <c r="C293" s="15" t="s">
        <v>614</v>
      </c>
      <c r="D293" s="6" t="s">
        <v>20</v>
      </c>
    </row>
    <row r="294" spans="1:4" customFormat="1">
      <c r="A294" s="6">
        <v>293</v>
      </c>
      <c r="B294" s="33" t="s">
        <v>615</v>
      </c>
      <c r="C294" s="15" t="s">
        <v>616</v>
      </c>
      <c r="D294" s="6" t="s">
        <v>20</v>
      </c>
    </row>
    <row r="295" spans="1:4" customFormat="1">
      <c r="A295" s="6">
        <v>294</v>
      </c>
      <c r="B295" s="33" t="s">
        <v>617</v>
      </c>
      <c r="C295" s="15" t="s">
        <v>618</v>
      </c>
      <c r="D295" s="6" t="s">
        <v>20</v>
      </c>
    </row>
    <row r="296" spans="1:4" customFormat="1">
      <c r="A296" s="6">
        <v>295</v>
      </c>
      <c r="B296" s="33" t="s">
        <v>619</v>
      </c>
      <c r="C296" s="15" t="s">
        <v>620</v>
      </c>
      <c r="D296" s="6" t="s">
        <v>20</v>
      </c>
    </row>
    <row r="297" spans="1:4" customFormat="1">
      <c r="A297" s="6">
        <v>296</v>
      </c>
      <c r="B297" s="33" t="s">
        <v>621</v>
      </c>
      <c r="C297" s="15" t="s">
        <v>622</v>
      </c>
      <c r="D297" s="6" t="s">
        <v>20</v>
      </c>
    </row>
    <row r="298" spans="1:4" customFormat="1">
      <c r="A298" s="6">
        <v>297</v>
      </c>
      <c r="B298" s="33" t="s">
        <v>623</v>
      </c>
      <c r="C298" s="15" t="s">
        <v>624</v>
      </c>
      <c r="D298" s="6" t="s">
        <v>20</v>
      </c>
    </row>
    <row r="299" spans="1:4" customFormat="1">
      <c r="A299" s="6">
        <v>298</v>
      </c>
      <c r="B299" s="33" t="s">
        <v>625</v>
      </c>
      <c r="C299" s="15" t="s">
        <v>626</v>
      </c>
      <c r="D299" s="6" t="s">
        <v>20</v>
      </c>
    </row>
    <row r="300" spans="1:4" customFormat="1">
      <c r="A300" s="6">
        <v>299</v>
      </c>
      <c r="B300" s="33" t="s">
        <v>627</v>
      </c>
      <c r="C300" s="15" t="s">
        <v>628</v>
      </c>
      <c r="D300" s="6" t="s">
        <v>20</v>
      </c>
    </row>
    <row r="301" spans="1:4" customFormat="1">
      <c r="A301" s="6">
        <v>300</v>
      </c>
      <c r="B301" s="33" t="s">
        <v>629</v>
      </c>
      <c r="C301" s="15" t="s">
        <v>630</v>
      </c>
      <c r="D301" s="6" t="s">
        <v>20</v>
      </c>
    </row>
    <row r="302" spans="1:4" customFormat="1">
      <c r="A302" s="6">
        <v>301</v>
      </c>
      <c r="B302" s="33" t="s">
        <v>631</v>
      </c>
      <c r="C302" s="15" t="s">
        <v>632</v>
      </c>
      <c r="D302" s="6" t="s">
        <v>20</v>
      </c>
    </row>
    <row r="303" spans="1:4" customFormat="1">
      <c r="A303" s="6">
        <v>302</v>
      </c>
      <c r="B303" s="33" t="s">
        <v>633</v>
      </c>
      <c r="C303" s="15" t="s">
        <v>634</v>
      </c>
      <c r="D303" s="6" t="s">
        <v>20</v>
      </c>
    </row>
    <row r="304" spans="1:4" customFormat="1">
      <c r="A304" s="6">
        <v>303</v>
      </c>
      <c r="B304" s="33" t="s">
        <v>635</v>
      </c>
      <c r="C304" s="15" t="s">
        <v>636</v>
      </c>
      <c r="D304" s="6" t="s">
        <v>20</v>
      </c>
    </row>
    <row r="305" spans="1:4" customFormat="1">
      <c r="A305" s="6">
        <v>304</v>
      </c>
      <c r="B305" s="33" t="s">
        <v>637</v>
      </c>
      <c r="C305" s="15" t="s">
        <v>638</v>
      </c>
      <c r="D305" s="6" t="s">
        <v>20</v>
      </c>
    </row>
    <row r="306" spans="1:4" customFormat="1">
      <c r="A306" s="6">
        <v>305</v>
      </c>
      <c r="B306" s="33" t="s">
        <v>639</v>
      </c>
      <c r="C306" s="15" t="s">
        <v>640</v>
      </c>
      <c r="D306" s="6" t="s">
        <v>20</v>
      </c>
    </row>
    <row r="307" spans="1:4" customFormat="1">
      <c r="A307" s="6">
        <v>306</v>
      </c>
      <c r="B307" s="33" t="s">
        <v>641</v>
      </c>
      <c r="C307" s="15" t="s">
        <v>642</v>
      </c>
      <c r="D307" s="6" t="s">
        <v>20</v>
      </c>
    </row>
    <row r="308" spans="1:4" customFormat="1">
      <c r="A308" s="6">
        <v>307</v>
      </c>
      <c r="B308" s="33" t="s">
        <v>643</v>
      </c>
      <c r="C308" s="15" t="s">
        <v>644</v>
      </c>
      <c r="D308" s="6" t="s">
        <v>20</v>
      </c>
    </row>
    <row r="309" spans="1:4" customFormat="1">
      <c r="A309" s="6">
        <v>308</v>
      </c>
      <c r="B309" s="33" t="s">
        <v>645</v>
      </c>
      <c r="C309" s="15" t="s">
        <v>646</v>
      </c>
      <c r="D309" s="6" t="s">
        <v>20</v>
      </c>
    </row>
    <row r="310" spans="1:4" customFormat="1">
      <c r="A310" s="6">
        <v>309</v>
      </c>
      <c r="B310" s="33" t="s">
        <v>647</v>
      </c>
      <c r="C310" s="15" t="s">
        <v>648</v>
      </c>
      <c r="D310" s="6" t="s">
        <v>20</v>
      </c>
    </row>
    <row r="311" spans="1:4" customFormat="1">
      <c r="A311" s="6">
        <v>310</v>
      </c>
      <c r="B311" s="33" t="s">
        <v>649</v>
      </c>
      <c r="C311" s="15" t="s">
        <v>650</v>
      </c>
      <c r="D311" s="6" t="s">
        <v>20</v>
      </c>
    </row>
    <row r="312" spans="1:4" customFormat="1">
      <c r="A312" s="6">
        <v>311</v>
      </c>
      <c r="B312" s="33" t="s">
        <v>651</v>
      </c>
      <c r="C312" s="15" t="s">
        <v>652</v>
      </c>
      <c r="D312" s="6" t="s">
        <v>20</v>
      </c>
    </row>
    <row r="313" spans="1:4" customFormat="1">
      <c r="A313" s="6">
        <v>312</v>
      </c>
      <c r="B313" s="33" t="s">
        <v>653</v>
      </c>
      <c r="C313" s="15" t="s">
        <v>654</v>
      </c>
      <c r="D313" s="6" t="s">
        <v>20</v>
      </c>
    </row>
    <row r="314" spans="1:4" customFormat="1">
      <c r="A314" s="6">
        <v>313</v>
      </c>
      <c r="B314" s="33" t="s">
        <v>655</v>
      </c>
      <c r="C314" s="15" t="s">
        <v>656</v>
      </c>
      <c r="D314" s="6" t="s">
        <v>20</v>
      </c>
    </row>
    <row r="315" spans="1:4" customFormat="1">
      <c r="A315" s="6">
        <v>314</v>
      </c>
      <c r="B315" s="33" t="s">
        <v>657</v>
      </c>
      <c r="C315" s="15" t="s">
        <v>658</v>
      </c>
      <c r="D315" s="6" t="s">
        <v>20</v>
      </c>
    </row>
    <row r="316" spans="1:4" customFormat="1">
      <c r="A316" s="6">
        <v>315</v>
      </c>
      <c r="B316" s="33" t="s">
        <v>659</v>
      </c>
      <c r="C316" s="15" t="s">
        <v>660</v>
      </c>
      <c r="D316" s="6" t="s">
        <v>20</v>
      </c>
    </row>
    <row r="317" spans="1:4" customFormat="1">
      <c r="A317" s="6">
        <v>316</v>
      </c>
      <c r="B317" s="33" t="s">
        <v>661</v>
      </c>
      <c r="C317" s="15" t="s">
        <v>662</v>
      </c>
      <c r="D317" s="6" t="s">
        <v>20</v>
      </c>
    </row>
    <row r="318" spans="1:4" customFormat="1">
      <c r="A318" s="6">
        <v>317</v>
      </c>
      <c r="B318" s="33" t="s">
        <v>663</v>
      </c>
      <c r="C318" s="15" t="s">
        <v>664</v>
      </c>
      <c r="D318" s="6" t="s">
        <v>20</v>
      </c>
    </row>
    <row r="319" spans="1:4" customFormat="1">
      <c r="A319" s="6">
        <v>318</v>
      </c>
      <c r="B319" s="33" t="s">
        <v>665</v>
      </c>
      <c r="C319" s="15" t="s">
        <v>666</v>
      </c>
      <c r="D319" s="6" t="s">
        <v>20</v>
      </c>
    </row>
    <row r="320" spans="1:4" customFormat="1">
      <c r="A320" s="6">
        <v>319</v>
      </c>
      <c r="B320" s="33" t="s">
        <v>667</v>
      </c>
      <c r="C320" s="15" t="s">
        <v>668</v>
      </c>
      <c r="D320" s="6" t="s">
        <v>20</v>
      </c>
    </row>
    <row r="321" spans="1:4" customFormat="1">
      <c r="A321" s="6">
        <v>320</v>
      </c>
      <c r="B321" s="33" t="s">
        <v>669</v>
      </c>
      <c r="C321" s="15" t="s">
        <v>670</v>
      </c>
      <c r="D321" s="6" t="s">
        <v>20</v>
      </c>
    </row>
    <row r="322" spans="1:4" customFormat="1">
      <c r="A322" s="6">
        <v>321</v>
      </c>
      <c r="B322" s="33" t="s">
        <v>671</v>
      </c>
      <c r="C322" s="15" t="s">
        <v>672</v>
      </c>
      <c r="D322" s="6" t="s">
        <v>20</v>
      </c>
    </row>
    <row r="323" spans="1:4" customFormat="1">
      <c r="A323" s="6">
        <v>322</v>
      </c>
      <c r="B323" s="33" t="s">
        <v>673</v>
      </c>
      <c r="C323" s="15" t="s">
        <v>674</v>
      </c>
      <c r="D323" s="6" t="s">
        <v>20</v>
      </c>
    </row>
    <row r="324" spans="1:4" customFormat="1">
      <c r="A324" s="6">
        <v>323</v>
      </c>
      <c r="B324" s="33" t="s">
        <v>675</v>
      </c>
      <c r="C324" s="15" t="s">
        <v>676</v>
      </c>
      <c r="D324" s="6" t="s">
        <v>20</v>
      </c>
    </row>
    <row r="325" spans="1:4" customFormat="1">
      <c r="A325" s="6">
        <v>324</v>
      </c>
      <c r="B325" s="33" t="s">
        <v>677</v>
      </c>
      <c r="C325" s="15" t="s">
        <v>678</v>
      </c>
      <c r="D325" s="6" t="s">
        <v>20</v>
      </c>
    </row>
    <row r="326" spans="1:4" customFormat="1">
      <c r="A326" s="6">
        <v>325</v>
      </c>
      <c r="B326" s="33" t="s">
        <v>679</v>
      </c>
      <c r="C326" s="15" t="s">
        <v>680</v>
      </c>
      <c r="D326" s="6" t="s">
        <v>20</v>
      </c>
    </row>
    <row r="327" spans="1:4" customFormat="1">
      <c r="A327" s="6">
        <v>326</v>
      </c>
      <c r="B327" s="33" t="s">
        <v>681</v>
      </c>
      <c r="C327" s="15" t="s">
        <v>682</v>
      </c>
      <c r="D327" s="6" t="s">
        <v>20</v>
      </c>
    </row>
    <row r="328" spans="1:4" customFormat="1">
      <c r="A328" s="6">
        <v>327</v>
      </c>
      <c r="B328" s="33" t="s">
        <v>683</v>
      </c>
      <c r="C328" s="15" t="s">
        <v>684</v>
      </c>
      <c r="D328" s="6" t="s">
        <v>20</v>
      </c>
    </row>
    <row r="329" spans="1:4" customFormat="1">
      <c r="A329" s="6">
        <v>328</v>
      </c>
      <c r="B329" s="33" t="s">
        <v>685</v>
      </c>
      <c r="C329" s="15" t="s">
        <v>686</v>
      </c>
      <c r="D329" s="6" t="s">
        <v>20</v>
      </c>
    </row>
    <row r="330" spans="1:4" customFormat="1">
      <c r="A330" s="6">
        <v>329</v>
      </c>
      <c r="B330" s="33" t="s">
        <v>687</v>
      </c>
      <c r="C330" s="15" t="s">
        <v>688</v>
      </c>
      <c r="D330" s="6" t="s">
        <v>20</v>
      </c>
    </row>
    <row r="331" spans="1:4" customFormat="1">
      <c r="A331" s="6">
        <v>330</v>
      </c>
      <c r="B331" s="33" t="s">
        <v>689</v>
      </c>
      <c r="C331" s="15" t="s">
        <v>690</v>
      </c>
      <c r="D331" s="6" t="s">
        <v>20</v>
      </c>
    </row>
    <row r="332" spans="1:4" customFormat="1">
      <c r="A332" s="6">
        <v>331</v>
      </c>
      <c r="B332" s="33" t="s">
        <v>691</v>
      </c>
      <c r="C332" s="15" t="s">
        <v>692</v>
      </c>
      <c r="D332" s="6" t="s">
        <v>20</v>
      </c>
    </row>
    <row r="333" spans="1:4" customFormat="1">
      <c r="A333" s="6">
        <v>332</v>
      </c>
      <c r="B333" s="33" t="s">
        <v>693</v>
      </c>
      <c r="C333" s="15" t="s">
        <v>694</v>
      </c>
      <c r="D333" s="6" t="s">
        <v>20</v>
      </c>
    </row>
    <row r="334" spans="1:4" customFormat="1">
      <c r="A334" s="6">
        <v>333</v>
      </c>
      <c r="B334" s="33" t="s">
        <v>695</v>
      </c>
      <c r="C334" s="15" t="s">
        <v>696</v>
      </c>
      <c r="D334" s="6" t="s">
        <v>20</v>
      </c>
    </row>
    <row r="335" spans="1:4" customFormat="1">
      <c r="A335" s="6">
        <v>334</v>
      </c>
      <c r="B335" s="33" t="s">
        <v>697</v>
      </c>
      <c r="C335" s="15" t="s">
        <v>698</v>
      </c>
      <c r="D335" s="6" t="s">
        <v>20</v>
      </c>
    </row>
    <row r="336" spans="1:4" customFormat="1">
      <c r="A336" s="6">
        <v>335</v>
      </c>
      <c r="B336" s="33" t="s">
        <v>699</v>
      </c>
      <c r="C336" s="15" t="s">
        <v>700</v>
      </c>
      <c r="D336" s="6" t="s">
        <v>20</v>
      </c>
    </row>
    <row r="337" spans="1:4" customFormat="1">
      <c r="A337" s="6">
        <v>336</v>
      </c>
      <c r="B337" s="33" t="s">
        <v>701</v>
      </c>
      <c r="C337" s="15" t="s">
        <v>702</v>
      </c>
      <c r="D337" s="6" t="s">
        <v>20</v>
      </c>
    </row>
    <row r="338" spans="1:4" customFormat="1">
      <c r="A338" s="6">
        <v>337</v>
      </c>
      <c r="B338" s="33" t="s">
        <v>703</v>
      </c>
      <c r="C338" s="15" t="s">
        <v>704</v>
      </c>
      <c r="D338" s="6" t="s">
        <v>20</v>
      </c>
    </row>
    <row r="339" spans="1:4" customFormat="1">
      <c r="A339" s="6">
        <v>338</v>
      </c>
      <c r="B339" s="33" t="s">
        <v>705</v>
      </c>
      <c r="C339" s="15" t="s">
        <v>706</v>
      </c>
      <c r="D339" s="6" t="s">
        <v>20</v>
      </c>
    </row>
    <row r="340" spans="1:4" customFormat="1">
      <c r="A340" s="6">
        <v>339</v>
      </c>
      <c r="B340" s="33" t="s">
        <v>707</v>
      </c>
      <c r="C340" s="15" t="s">
        <v>708</v>
      </c>
      <c r="D340" s="6" t="s">
        <v>20</v>
      </c>
    </row>
    <row r="341" spans="1:4" customFormat="1">
      <c r="A341" s="6">
        <v>340</v>
      </c>
      <c r="B341" s="33" t="s">
        <v>709</v>
      </c>
      <c r="C341" s="15" t="s">
        <v>710</v>
      </c>
      <c r="D341" s="6" t="s">
        <v>20</v>
      </c>
    </row>
    <row r="342" spans="1:4" customFormat="1">
      <c r="A342" s="6">
        <v>341</v>
      </c>
      <c r="B342" s="33" t="s">
        <v>711</v>
      </c>
      <c r="C342" s="15" t="s">
        <v>712</v>
      </c>
      <c r="D342" s="6" t="s">
        <v>20</v>
      </c>
    </row>
    <row r="343" spans="1:4" customFormat="1">
      <c r="A343" s="6">
        <v>342</v>
      </c>
      <c r="B343" s="33" t="s">
        <v>713</v>
      </c>
      <c r="C343" s="15" t="s">
        <v>714</v>
      </c>
      <c r="D343" s="6" t="s">
        <v>20</v>
      </c>
    </row>
    <row r="344" spans="1:4" customFormat="1">
      <c r="A344" s="6">
        <v>343</v>
      </c>
      <c r="B344" s="33" t="s">
        <v>715</v>
      </c>
      <c r="C344" s="15" t="s">
        <v>716</v>
      </c>
      <c r="D344" s="6" t="s">
        <v>20</v>
      </c>
    </row>
    <row r="345" spans="1:4" customFormat="1">
      <c r="A345" s="6">
        <v>344</v>
      </c>
      <c r="B345" s="33" t="s">
        <v>717</v>
      </c>
      <c r="C345" s="15" t="s">
        <v>718</v>
      </c>
      <c r="D345" s="6" t="s">
        <v>20</v>
      </c>
    </row>
    <row r="346" spans="1:4" customFormat="1">
      <c r="A346" s="6">
        <v>345</v>
      </c>
      <c r="B346" s="33" t="s">
        <v>719</v>
      </c>
      <c r="C346" s="15" t="s">
        <v>720</v>
      </c>
      <c r="D346" s="6" t="s">
        <v>20</v>
      </c>
    </row>
    <row r="347" spans="1:4" customFormat="1">
      <c r="A347" s="6">
        <v>346</v>
      </c>
      <c r="B347" s="33" t="s">
        <v>721</v>
      </c>
      <c r="C347" s="15" t="s">
        <v>722</v>
      </c>
      <c r="D347" s="6" t="s">
        <v>20</v>
      </c>
    </row>
    <row r="348" spans="1:4" customFormat="1">
      <c r="A348" s="6">
        <v>347</v>
      </c>
      <c r="B348" s="33" t="s">
        <v>723</v>
      </c>
      <c r="C348" s="15" t="s">
        <v>724</v>
      </c>
      <c r="D348" s="6" t="s">
        <v>20</v>
      </c>
    </row>
    <row r="349" spans="1:4" customFormat="1">
      <c r="A349" s="6">
        <v>348</v>
      </c>
      <c r="B349" s="33" t="s">
        <v>725</v>
      </c>
      <c r="C349" s="15" t="s">
        <v>726</v>
      </c>
      <c r="D349" s="6" t="s">
        <v>20</v>
      </c>
    </row>
    <row r="350" spans="1:4" customFormat="1">
      <c r="A350" s="6">
        <v>349</v>
      </c>
      <c r="B350" s="33" t="s">
        <v>727</v>
      </c>
      <c r="C350" s="15" t="s">
        <v>728</v>
      </c>
      <c r="D350" s="6" t="s">
        <v>20</v>
      </c>
    </row>
    <row r="351" spans="1:4" customFormat="1">
      <c r="A351" s="6">
        <v>350</v>
      </c>
      <c r="B351" s="33" t="s">
        <v>729</v>
      </c>
      <c r="C351" s="15" t="s">
        <v>730</v>
      </c>
      <c r="D351" s="6" t="s">
        <v>20</v>
      </c>
    </row>
    <row r="352" spans="1:4" customFormat="1">
      <c r="A352" s="6">
        <v>351</v>
      </c>
      <c r="B352" s="33" t="s">
        <v>731</v>
      </c>
      <c r="C352" s="15" t="s">
        <v>732</v>
      </c>
      <c r="D352" s="6" t="s">
        <v>20</v>
      </c>
    </row>
    <row r="353" spans="1:4" customFormat="1">
      <c r="A353" s="6">
        <v>352</v>
      </c>
      <c r="B353" s="33" t="s">
        <v>733</v>
      </c>
      <c r="C353" s="15" t="s">
        <v>734</v>
      </c>
      <c r="D353" s="6" t="s">
        <v>20</v>
      </c>
    </row>
    <row r="354" spans="1:4" customFormat="1">
      <c r="A354" s="6">
        <v>353</v>
      </c>
      <c r="B354" s="33" t="s">
        <v>735</v>
      </c>
      <c r="C354" s="15" t="s">
        <v>736</v>
      </c>
      <c r="D354" s="6" t="s">
        <v>20</v>
      </c>
    </row>
    <row r="355" spans="1:4" customFormat="1">
      <c r="A355" s="6">
        <v>354</v>
      </c>
      <c r="B355" s="33" t="s">
        <v>737</v>
      </c>
      <c r="C355" s="15" t="s">
        <v>738</v>
      </c>
      <c r="D355" s="6" t="s">
        <v>20</v>
      </c>
    </row>
    <row r="356" spans="1:4" customFormat="1">
      <c r="A356" s="6">
        <v>355</v>
      </c>
      <c r="B356" s="33" t="s">
        <v>739</v>
      </c>
      <c r="C356" s="15" t="s">
        <v>740</v>
      </c>
      <c r="D356" s="6" t="s">
        <v>20</v>
      </c>
    </row>
    <row r="357" spans="1:4" customFormat="1">
      <c r="A357" s="6">
        <v>356</v>
      </c>
      <c r="B357" s="33" t="s">
        <v>741</v>
      </c>
      <c r="C357" s="15" t="s">
        <v>742</v>
      </c>
      <c r="D357" s="6" t="s">
        <v>20</v>
      </c>
    </row>
    <row r="358" spans="1:4" customFormat="1">
      <c r="A358" s="6">
        <v>357</v>
      </c>
      <c r="B358" s="33" t="s">
        <v>743</v>
      </c>
      <c r="C358" s="15" t="s">
        <v>744</v>
      </c>
      <c r="D358" s="6" t="s">
        <v>20</v>
      </c>
    </row>
    <row r="359" spans="1:4" customFormat="1">
      <c r="A359" s="6">
        <v>358</v>
      </c>
      <c r="B359" s="33" t="s">
        <v>745</v>
      </c>
      <c r="C359" s="15" t="s">
        <v>746</v>
      </c>
      <c r="D359" s="6" t="s">
        <v>20</v>
      </c>
    </row>
    <row r="360" spans="1:4" customFormat="1">
      <c r="A360" s="6">
        <v>359</v>
      </c>
      <c r="B360" s="33" t="s">
        <v>747</v>
      </c>
      <c r="C360" s="15" t="s">
        <v>748</v>
      </c>
      <c r="D360" s="6" t="s">
        <v>20</v>
      </c>
    </row>
    <row r="361" spans="1:4" customFormat="1">
      <c r="A361" s="6">
        <v>360</v>
      </c>
      <c r="B361" s="33" t="s">
        <v>749</v>
      </c>
      <c r="C361" s="15" t="s">
        <v>750</v>
      </c>
      <c r="D361" s="6" t="s">
        <v>20</v>
      </c>
    </row>
    <row r="362" spans="1:4" customFormat="1">
      <c r="A362" s="6">
        <v>361</v>
      </c>
      <c r="B362" s="33" t="s">
        <v>751</v>
      </c>
      <c r="C362" s="15" t="s">
        <v>752</v>
      </c>
      <c r="D362" s="6" t="s">
        <v>20</v>
      </c>
    </row>
    <row r="363" spans="1:4" customFormat="1">
      <c r="A363" s="6">
        <v>362</v>
      </c>
      <c r="B363" s="33" t="s">
        <v>753</v>
      </c>
      <c r="C363" s="15" t="s">
        <v>754</v>
      </c>
      <c r="D363" s="6" t="s">
        <v>20</v>
      </c>
    </row>
    <row r="364" spans="1:4" customFormat="1">
      <c r="A364" s="6">
        <v>363</v>
      </c>
      <c r="B364" s="33" t="s">
        <v>755</v>
      </c>
      <c r="C364" s="15" t="s">
        <v>756</v>
      </c>
      <c r="D364" s="6" t="s">
        <v>20</v>
      </c>
    </row>
    <row r="365" spans="1:4" customFormat="1">
      <c r="A365" s="6">
        <v>364</v>
      </c>
      <c r="B365" s="33" t="s">
        <v>757</v>
      </c>
      <c r="C365" s="15" t="s">
        <v>758</v>
      </c>
      <c r="D365" s="6" t="s">
        <v>20</v>
      </c>
    </row>
    <row r="366" spans="1:4" customFormat="1">
      <c r="A366" s="6">
        <v>365</v>
      </c>
      <c r="B366" s="33" t="s">
        <v>759</v>
      </c>
      <c r="C366" s="15" t="s">
        <v>760</v>
      </c>
      <c r="D366" s="6" t="s">
        <v>20</v>
      </c>
    </row>
    <row r="367" spans="1:4" customFormat="1">
      <c r="A367" s="6">
        <v>366</v>
      </c>
      <c r="B367" s="33" t="s">
        <v>761</v>
      </c>
      <c r="C367" s="15" t="s">
        <v>762</v>
      </c>
      <c r="D367" s="6" t="s">
        <v>20</v>
      </c>
    </row>
    <row r="368" spans="1:4" customFormat="1">
      <c r="A368" s="6">
        <v>367</v>
      </c>
      <c r="B368" s="33" t="s">
        <v>763</v>
      </c>
      <c r="C368" s="15" t="s">
        <v>764</v>
      </c>
      <c r="D368" s="6" t="s">
        <v>20</v>
      </c>
    </row>
    <row r="369" spans="1:4" customFormat="1">
      <c r="A369" s="6">
        <v>368</v>
      </c>
      <c r="B369" s="33" t="s">
        <v>765</v>
      </c>
      <c r="C369" s="15" t="s">
        <v>766</v>
      </c>
      <c r="D369" s="6" t="s">
        <v>20</v>
      </c>
    </row>
    <row r="370" spans="1:4" customFormat="1">
      <c r="A370" s="6">
        <v>369</v>
      </c>
      <c r="B370" s="33" t="s">
        <v>767</v>
      </c>
      <c r="C370" s="15" t="s">
        <v>768</v>
      </c>
      <c r="D370" s="6" t="s">
        <v>20</v>
      </c>
    </row>
    <row r="371" spans="1:4" customFormat="1">
      <c r="A371" s="6">
        <v>370</v>
      </c>
      <c r="B371" s="33" t="s">
        <v>769</v>
      </c>
      <c r="C371" s="15" t="s">
        <v>770</v>
      </c>
      <c r="D371" s="6" t="s">
        <v>20</v>
      </c>
    </row>
    <row r="372" spans="1:4" customFormat="1">
      <c r="A372" s="6">
        <v>371</v>
      </c>
      <c r="B372" s="33" t="s">
        <v>771</v>
      </c>
      <c r="C372" s="15" t="s">
        <v>772</v>
      </c>
      <c r="D372" s="6" t="s">
        <v>20</v>
      </c>
    </row>
    <row r="373" spans="1:4" customFormat="1">
      <c r="A373" s="6">
        <v>372</v>
      </c>
      <c r="B373" s="33" t="s">
        <v>773</v>
      </c>
      <c r="C373" s="15" t="s">
        <v>774</v>
      </c>
      <c r="D373" s="6" t="s">
        <v>20</v>
      </c>
    </row>
    <row r="374" spans="1:4" customFormat="1">
      <c r="A374" s="6">
        <v>373</v>
      </c>
      <c r="B374" s="33" t="s">
        <v>775</v>
      </c>
      <c r="C374" s="15" t="s">
        <v>776</v>
      </c>
      <c r="D374" s="6" t="s">
        <v>20</v>
      </c>
    </row>
    <row r="375" spans="1:4" customFormat="1">
      <c r="A375" s="6">
        <v>374</v>
      </c>
      <c r="B375" s="33" t="s">
        <v>777</v>
      </c>
      <c r="C375" s="15" t="s">
        <v>778</v>
      </c>
      <c r="D375" s="6" t="s">
        <v>20</v>
      </c>
    </row>
    <row r="376" spans="1:4" customFormat="1">
      <c r="A376" s="6">
        <v>375</v>
      </c>
      <c r="B376" s="33" t="s">
        <v>779</v>
      </c>
      <c r="C376" s="15" t="s">
        <v>780</v>
      </c>
      <c r="D376" s="6" t="s">
        <v>20</v>
      </c>
    </row>
    <row r="377" spans="1:4" customFormat="1">
      <c r="A377" s="6">
        <v>376</v>
      </c>
      <c r="B377" s="33" t="s">
        <v>781</v>
      </c>
      <c r="C377" s="15" t="s">
        <v>782</v>
      </c>
      <c r="D377" s="6" t="s">
        <v>20</v>
      </c>
    </row>
    <row r="378" spans="1:4" customFormat="1">
      <c r="A378" s="6">
        <v>377</v>
      </c>
      <c r="B378" s="33" t="s">
        <v>783</v>
      </c>
      <c r="C378" s="15" t="s">
        <v>784</v>
      </c>
      <c r="D378" s="6" t="s">
        <v>20</v>
      </c>
    </row>
    <row r="379" spans="1:4" customFormat="1">
      <c r="A379" s="6">
        <v>378</v>
      </c>
      <c r="B379" s="33" t="s">
        <v>785</v>
      </c>
      <c r="C379" s="15" t="s">
        <v>786</v>
      </c>
      <c r="D379" s="6" t="s">
        <v>20</v>
      </c>
    </row>
    <row r="380" spans="1:4" customFormat="1">
      <c r="A380" s="6">
        <v>379</v>
      </c>
      <c r="B380" s="33" t="s">
        <v>787</v>
      </c>
      <c r="C380" s="15" t="s">
        <v>788</v>
      </c>
      <c r="D380" s="6" t="s">
        <v>20</v>
      </c>
    </row>
    <row r="381" spans="1:4" customFormat="1">
      <c r="A381" s="6">
        <v>380</v>
      </c>
      <c r="B381" s="33" t="s">
        <v>789</v>
      </c>
      <c r="C381" s="15" t="s">
        <v>790</v>
      </c>
      <c r="D381" s="6" t="s">
        <v>20</v>
      </c>
    </row>
    <row r="382" spans="1:4" customFormat="1">
      <c r="A382" s="6">
        <v>381</v>
      </c>
      <c r="B382" s="33" t="s">
        <v>791</v>
      </c>
      <c r="C382" s="15" t="s">
        <v>792</v>
      </c>
      <c r="D382" s="6" t="s">
        <v>20</v>
      </c>
    </row>
    <row r="383" spans="1:4" customFormat="1">
      <c r="A383" s="6">
        <v>382</v>
      </c>
      <c r="B383" s="33" t="s">
        <v>793</v>
      </c>
      <c r="C383" s="15" t="s">
        <v>794</v>
      </c>
      <c r="D383" s="6" t="s">
        <v>20</v>
      </c>
    </row>
    <row r="384" spans="1:4" customFormat="1">
      <c r="A384" s="6">
        <v>383</v>
      </c>
      <c r="B384" s="33" t="s">
        <v>795</v>
      </c>
      <c r="C384" s="15" t="s">
        <v>796</v>
      </c>
      <c r="D384" s="6" t="s">
        <v>20</v>
      </c>
    </row>
    <row r="385" spans="1:4" customFormat="1">
      <c r="A385" s="6">
        <v>384</v>
      </c>
      <c r="B385" s="33" t="s">
        <v>797</v>
      </c>
      <c r="C385" s="15" t="s">
        <v>798</v>
      </c>
      <c r="D385" s="6" t="s">
        <v>20</v>
      </c>
    </row>
    <row r="386" spans="1:4" customFormat="1">
      <c r="A386" s="6">
        <v>385</v>
      </c>
      <c r="B386" s="33" t="s">
        <v>799</v>
      </c>
      <c r="C386" s="15" t="s">
        <v>800</v>
      </c>
      <c r="D386" s="6" t="s">
        <v>20</v>
      </c>
    </row>
    <row r="387" spans="1:4" customFormat="1">
      <c r="A387" s="6">
        <v>386</v>
      </c>
      <c r="B387" s="33" t="s">
        <v>801</v>
      </c>
      <c r="C387" s="15" t="s">
        <v>802</v>
      </c>
      <c r="D387" s="6" t="s">
        <v>20</v>
      </c>
    </row>
    <row r="388" spans="1:4" customFormat="1">
      <c r="A388" s="6">
        <v>387</v>
      </c>
      <c r="B388" s="33" t="s">
        <v>803</v>
      </c>
      <c r="C388" s="15" t="s">
        <v>804</v>
      </c>
      <c r="D388" s="6" t="s">
        <v>20</v>
      </c>
    </row>
    <row r="389" spans="1:4" customFormat="1">
      <c r="A389" s="6">
        <v>388</v>
      </c>
      <c r="B389" s="33" t="s">
        <v>805</v>
      </c>
      <c r="C389" s="15" t="s">
        <v>806</v>
      </c>
      <c r="D389" s="6" t="s">
        <v>20</v>
      </c>
    </row>
    <row r="390" spans="1:4" customFormat="1">
      <c r="A390" s="6">
        <v>389</v>
      </c>
      <c r="B390" s="33" t="s">
        <v>807</v>
      </c>
      <c r="C390" s="15" t="s">
        <v>808</v>
      </c>
      <c r="D390" s="6" t="s">
        <v>20</v>
      </c>
    </row>
    <row r="391" spans="1:4" customFormat="1">
      <c r="A391" s="6">
        <v>390</v>
      </c>
      <c r="B391" s="33" t="s">
        <v>809</v>
      </c>
      <c r="C391" s="15" t="s">
        <v>810</v>
      </c>
      <c r="D391" s="6" t="s">
        <v>20</v>
      </c>
    </row>
    <row r="392" spans="1:4" customFormat="1">
      <c r="A392" s="6">
        <v>391</v>
      </c>
      <c r="B392" s="33" t="s">
        <v>811</v>
      </c>
      <c r="C392" s="15" t="s">
        <v>812</v>
      </c>
      <c r="D392" s="6" t="s">
        <v>20</v>
      </c>
    </row>
    <row r="393" spans="1:4" customFormat="1">
      <c r="A393" s="6">
        <v>392</v>
      </c>
      <c r="B393" s="33" t="s">
        <v>813</v>
      </c>
      <c r="C393" s="15" t="s">
        <v>814</v>
      </c>
      <c r="D393" s="6" t="s">
        <v>20</v>
      </c>
    </row>
    <row r="394" spans="1:4" customFormat="1">
      <c r="A394" s="6">
        <v>393</v>
      </c>
      <c r="B394" s="33" t="s">
        <v>815</v>
      </c>
      <c r="C394" s="15" t="s">
        <v>816</v>
      </c>
      <c r="D394" s="6" t="s">
        <v>20</v>
      </c>
    </row>
    <row r="395" spans="1:4" customFormat="1">
      <c r="A395" s="6">
        <v>394</v>
      </c>
      <c r="B395" s="33" t="s">
        <v>817</v>
      </c>
      <c r="C395" s="15" t="s">
        <v>818</v>
      </c>
      <c r="D395" s="6" t="s">
        <v>20</v>
      </c>
    </row>
    <row r="396" spans="1:4" customFormat="1">
      <c r="A396" s="6">
        <v>395</v>
      </c>
      <c r="B396" s="33" t="s">
        <v>819</v>
      </c>
      <c r="C396" s="15" t="s">
        <v>820</v>
      </c>
      <c r="D396" s="6" t="s">
        <v>20</v>
      </c>
    </row>
    <row r="397" spans="1:4" customFormat="1">
      <c r="A397" s="6">
        <v>396</v>
      </c>
      <c r="B397" s="33" t="s">
        <v>821</v>
      </c>
      <c r="C397" s="15" t="s">
        <v>822</v>
      </c>
      <c r="D397" s="6" t="s">
        <v>20</v>
      </c>
    </row>
    <row r="398" spans="1:4" customFormat="1">
      <c r="A398" s="6">
        <v>397</v>
      </c>
      <c r="B398" s="33" t="s">
        <v>823</v>
      </c>
      <c r="C398" s="15" t="s">
        <v>824</v>
      </c>
      <c r="D398" s="6" t="s">
        <v>20</v>
      </c>
    </row>
    <row r="399" spans="1:4" customFormat="1">
      <c r="A399" s="6">
        <v>398</v>
      </c>
      <c r="B399" s="33" t="s">
        <v>825</v>
      </c>
      <c r="C399" s="15" t="s">
        <v>826</v>
      </c>
      <c r="D399" s="6" t="s">
        <v>20</v>
      </c>
    </row>
    <row r="400" spans="1:4" customFormat="1">
      <c r="A400" s="6">
        <v>399</v>
      </c>
      <c r="B400" s="33" t="s">
        <v>827</v>
      </c>
      <c r="C400" s="15" t="s">
        <v>828</v>
      </c>
      <c r="D400" s="6" t="s">
        <v>20</v>
      </c>
    </row>
    <row r="401" spans="1:4" customFormat="1">
      <c r="A401" s="6">
        <v>400</v>
      </c>
      <c r="B401" s="33" t="s">
        <v>829</v>
      </c>
      <c r="C401" s="15" t="s">
        <v>830</v>
      </c>
      <c r="D401" s="6" t="s">
        <v>20</v>
      </c>
    </row>
    <row r="402" spans="1:4" customFormat="1">
      <c r="A402" s="6">
        <v>401</v>
      </c>
      <c r="B402" s="33" t="s">
        <v>831</v>
      </c>
      <c r="C402" s="15" t="s">
        <v>832</v>
      </c>
      <c r="D402" s="6" t="s">
        <v>20</v>
      </c>
    </row>
    <row r="403" spans="1:4" customFormat="1">
      <c r="A403" s="6">
        <v>402</v>
      </c>
      <c r="B403" s="33" t="s">
        <v>833</v>
      </c>
      <c r="C403" s="15" t="s">
        <v>834</v>
      </c>
      <c r="D403" s="6" t="s">
        <v>20</v>
      </c>
    </row>
    <row r="404" spans="1:4" customFormat="1">
      <c r="A404" s="6">
        <v>403</v>
      </c>
      <c r="B404" s="33" t="s">
        <v>835</v>
      </c>
      <c r="C404" s="15" t="s">
        <v>836</v>
      </c>
      <c r="D404" s="6" t="s">
        <v>20</v>
      </c>
    </row>
    <row r="405" spans="1:4" customFormat="1">
      <c r="A405" s="6">
        <v>404</v>
      </c>
      <c r="B405" s="33" t="s">
        <v>837</v>
      </c>
      <c r="C405" s="15" t="s">
        <v>838</v>
      </c>
      <c r="D405" s="6" t="s">
        <v>20</v>
      </c>
    </row>
    <row r="406" spans="1:4" customFormat="1">
      <c r="A406" s="6">
        <v>405</v>
      </c>
      <c r="B406" s="33" t="s">
        <v>839</v>
      </c>
      <c r="C406" s="15" t="s">
        <v>840</v>
      </c>
      <c r="D406" s="6" t="s">
        <v>20</v>
      </c>
    </row>
    <row r="407" spans="1:4" customFormat="1">
      <c r="A407" s="6">
        <v>406</v>
      </c>
      <c r="B407" s="33" t="s">
        <v>841</v>
      </c>
      <c r="C407" s="15" t="s">
        <v>842</v>
      </c>
      <c r="D407" s="6" t="s">
        <v>20</v>
      </c>
    </row>
    <row r="408" spans="1:4" customFormat="1">
      <c r="A408" s="6">
        <v>407</v>
      </c>
      <c r="B408" s="33" t="s">
        <v>843</v>
      </c>
      <c r="C408" s="15" t="s">
        <v>844</v>
      </c>
      <c r="D408" s="6" t="s">
        <v>20</v>
      </c>
    </row>
    <row r="409" spans="1:4" customFormat="1">
      <c r="A409" s="6">
        <v>408</v>
      </c>
      <c r="B409" s="33" t="s">
        <v>845</v>
      </c>
      <c r="C409" s="15" t="s">
        <v>846</v>
      </c>
      <c r="D409" s="6" t="s">
        <v>20</v>
      </c>
    </row>
    <row r="410" spans="1:4" customFormat="1">
      <c r="A410" s="6">
        <v>409</v>
      </c>
      <c r="B410" s="33" t="s">
        <v>847</v>
      </c>
      <c r="C410" s="15" t="s">
        <v>848</v>
      </c>
      <c r="D410" s="6" t="s">
        <v>20</v>
      </c>
    </row>
    <row r="411" spans="1:4" customFormat="1">
      <c r="A411" s="6">
        <v>410</v>
      </c>
      <c r="B411" s="33" t="s">
        <v>849</v>
      </c>
      <c r="C411" s="15" t="s">
        <v>850</v>
      </c>
      <c r="D411" s="6" t="s">
        <v>20</v>
      </c>
    </row>
    <row r="412" spans="1:4" customFormat="1">
      <c r="A412" s="6">
        <v>411</v>
      </c>
      <c r="B412" s="33" t="s">
        <v>851</v>
      </c>
      <c r="C412" s="15" t="s">
        <v>852</v>
      </c>
      <c r="D412" s="6" t="s">
        <v>20</v>
      </c>
    </row>
    <row r="413" spans="1:4" customFormat="1">
      <c r="A413" s="6">
        <v>412</v>
      </c>
      <c r="B413" s="33" t="s">
        <v>853</v>
      </c>
      <c r="C413" s="15" t="s">
        <v>854</v>
      </c>
      <c r="D413" s="6" t="s">
        <v>20</v>
      </c>
    </row>
    <row r="414" spans="1:4" customFormat="1">
      <c r="A414" s="6">
        <v>413</v>
      </c>
      <c r="B414" s="33" t="s">
        <v>855</v>
      </c>
      <c r="C414" s="15" t="s">
        <v>856</v>
      </c>
      <c r="D414" s="6" t="s">
        <v>20</v>
      </c>
    </row>
    <row r="415" spans="1:4" customFormat="1">
      <c r="A415" s="6">
        <v>414</v>
      </c>
      <c r="B415" s="33" t="s">
        <v>857</v>
      </c>
      <c r="C415" s="15" t="s">
        <v>858</v>
      </c>
      <c r="D415" s="6" t="s">
        <v>20</v>
      </c>
    </row>
    <row r="416" spans="1:4" customFormat="1">
      <c r="A416" s="6">
        <v>415</v>
      </c>
      <c r="B416" s="33" t="s">
        <v>859</v>
      </c>
      <c r="C416" s="15" t="s">
        <v>860</v>
      </c>
      <c r="D416" s="6" t="s">
        <v>20</v>
      </c>
    </row>
    <row r="417" spans="1:4" customFormat="1">
      <c r="A417" s="6">
        <v>416</v>
      </c>
      <c r="B417" s="33" t="s">
        <v>861</v>
      </c>
      <c r="C417" s="15" t="s">
        <v>862</v>
      </c>
      <c r="D417" s="6" t="s">
        <v>20</v>
      </c>
    </row>
    <row r="418" spans="1:4" customFormat="1">
      <c r="A418" s="6">
        <v>417</v>
      </c>
      <c r="B418" s="33" t="s">
        <v>863</v>
      </c>
      <c r="C418" s="15" t="s">
        <v>864</v>
      </c>
      <c r="D418" s="6" t="s">
        <v>20</v>
      </c>
    </row>
    <row r="419" spans="1:4" customFormat="1">
      <c r="A419" s="6">
        <v>418</v>
      </c>
      <c r="B419" s="33" t="s">
        <v>865</v>
      </c>
      <c r="C419" s="15" t="s">
        <v>866</v>
      </c>
      <c r="D419" s="6" t="s">
        <v>20</v>
      </c>
    </row>
    <row r="420" spans="1:4" customFormat="1">
      <c r="A420" s="6">
        <v>419</v>
      </c>
      <c r="B420" s="33" t="s">
        <v>867</v>
      </c>
      <c r="C420" s="15" t="s">
        <v>868</v>
      </c>
      <c r="D420" s="6" t="s">
        <v>20</v>
      </c>
    </row>
    <row r="421" spans="1:4" customFormat="1">
      <c r="A421" s="6">
        <v>420</v>
      </c>
      <c r="B421" s="33" t="s">
        <v>869</v>
      </c>
      <c r="C421" s="15" t="s">
        <v>870</v>
      </c>
      <c r="D421" s="6" t="s">
        <v>20</v>
      </c>
    </row>
    <row r="422" spans="1:4" customFormat="1">
      <c r="A422" s="6">
        <v>421</v>
      </c>
      <c r="B422" s="33" t="s">
        <v>871</v>
      </c>
      <c r="C422" s="15" t="s">
        <v>872</v>
      </c>
      <c r="D422" s="6" t="s">
        <v>20</v>
      </c>
    </row>
    <row r="423" spans="1:4" customFormat="1">
      <c r="A423" s="6">
        <v>422</v>
      </c>
      <c r="B423" s="33" t="s">
        <v>873</v>
      </c>
      <c r="C423" s="15" t="s">
        <v>874</v>
      </c>
      <c r="D423" s="6" t="s">
        <v>20</v>
      </c>
    </row>
    <row r="424" spans="1:4" customFormat="1">
      <c r="A424" s="6">
        <v>423</v>
      </c>
      <c r="B424" s="33" t="s">
        <v>875</v>
      </c>
      <c r="C424" s="15" t="s">
        <v>876</v>
      </c>
      <c r="D424" s="6" t="s">
        <v>20</v>
      </c>
    </row>
    <row r="425" spans="1:4" customFormat="1">
      <c r="A425" s="6">
        <v>424</v>
      </c>
      <c r="B425" s="33" t="s">
        <v>877</v>
      </c>
      <c r="C425" s="15" t="s">
        <v>878</v>
      </c>
      <c r="D425" s="6" t="s">
        <v>20</v>
      </c>
    </row>
    <row r="426" spans="1:4" customFormat="1">
      <c r="A426" s="6">
        <v>425</v>
      </c>
      <c r="B426" s="33" t="s">
        <v>879</v>
      </c>
      <c r="C426" s="15" t="s">
        <v>880</v>
      </c>
      <c r="D426" s="6" t="s">
        <v>20</v>
      </c>
    </row>
    <row r="427" spans="1:4" customFormat="1">
      <c r="A427" s="6">
        <v>426</v>
      </c>
      <c r="B427" s="33" t="s">
        <v>881</v>
      </c>
      <c r="C427" s="15" t="s">
        <v>882</v>
      </c>
      <c r="D427" s="6" t="s">
        <v>20</v>
      </c>
    </row>
    <row r="428" spans="1:4" customFormat="1">
      <c r="A428" s="6">
        <v>427</v>
      </c>
      <c r="B428" s="33" t="s">
        <v>883</v>
      </c>
      <c r="C428" s="15" t="s">
        <v>884</v>
      </c>
      <c r="D428" s="6" t="s">
        <v>20</v>
      </c>
    </row>
    <row r="429" spans="1:4" customFormat="1">
      <c r="A429" s="6">
        <v>428</v>
      </c>
      <c r="B429" s="33" t="s">
        <v>885</v>
      </c>
      <c r="C429" s="15" t="s">
        <v>886</v>
      </c>
      <c r="D429" s="6" t="s">
        <v>20</v>
      </c>
    </row>
    <row r="430" spans="1:4" customFormat="1">
      <c r="A430" s="6">
        <v>429</v>
      </c>
      <c r="B430" s="33" t="s">
        <v>887</v>
      </c>
      <c r="C430" s="15" t="s">
        <v>888</v>
      </c>
      <c r="D430" s="6" t="s">
        <v>20</v>
      </c>
    </row>
    <row r="431" spans="1:4" customFormat="1">
      <c r="A431" s="6">
        <v>430</v>
      </c>
      <c r="B431" s="33" t="s">
        <v>889</v>
      </c>
      <c r="C431" s="15" t="s">
        <v>890</v>
      </c>
      <c r="D431" s="6" t="s">
        <v>20</v>
      </c>
    </row>
    <row r="432" spans="1:4" customFormat="1">
      <c r="A432" s="6">
        <v>431</v>
      </c>
      <c r="B432" s="33" t="s">
        <v>891</v>
      </c>
      <c r="C432" s="15" t="s">
        <v>892</v>
      </c>
      <c r="D432" s="6" t="s">
        <v>20</v>
      </c>
    </row>
    <row r="433" spans="1:4" customFormat="1">
      <c r="A433" s="6">
        <v>432</v>
      </c>
      <c r="B433" s="33" t="s">
        <v>893</v>
      </c>
      <c r="C433" s="15" t="s">
        <v>894</v>
      </c>
      <c r="D433" s="6" t="s">
        <v>20</v>
      </c>
    </row>
    <row r="434" spans="1:4" customFormat="1">
      <c r="A434" s="6">
        <v>433</v>
      </c>
      <c r="B434" s="33" t="s">
        <v>895</v>
      </c>
      <c r="C434" s="15" t="s">
        <v>896</v>
      </c>
      <c r="D434" s="6" t="s">
        <v>20</v>
      </c>
    </row>
    <row r="435" spans="1:4" customFormat="1">
      <c r="A435" s="6">
        <v>434</v>
      </c>
      <c r="B435" s="33" t="s">
        <v>897</v>
      </c>
      <c r="C435" s="15" t="s">
        <v>898</v>
      </c>
      <c r="D435" s="6" t="s">
        <v>20</v>
      </c>
    </row>
    <row r="436" spans="1:4" customFormat="1">
      <c r="A436" s="6">
        <v>435</v>
      </c>
      <c r="B436" s="33" t="s">
        <v>899</v>
      </c>
      <c r="C436" s="15" t="s">
        <v>900</v>
      </c>
      <c r="D436" s="6" t="s">
        <v>20</v>
      </c>
    </row>
    <row r="437" spans="1:4" customFormat="1">
      <c r="A437" s="6">
        <v>436</v>
      </c>
      <c r="B437" s="33" t="s">
        <v>901</v>
      </c>
      <c r="C437" s="15" t="s">
        <v>902</v>
      </c>
      <c r="D437" s="6" t="s">
        <v>20</v>
      </c>
    </row>
    <row r="438" spans="1:4" customFormat="1">
      <c r="A438" s="6">
        <v>437</v>
      </c>
      <c r="B438" s="33" t="s">
        <v>903</v>
      </c>
      <c r="C438" s="15" t="s">
        <v>904</v>
      </c>
      <c r="D438" s="6" t="s">
        <v>20</v>
      </c>
    </row>
    <row r="439" spans="1:4" customFormat="1">
      <c r="A439" s="6">
        <v>438</v>
      </c>
      <c r="B439" s="33" t="s">
        <v>905</v>
      </c>
      <c r="C439" s="15" t="s">
        <v>906</v>
      </c>
      <c r="D439" s="6" t="s">
        <v>20</v>
      </c>
    </row>
    <row r="440" spans="1:4" customFormat="1">
      <c r="A440" s="6">
        <v>439</v>
      </c>
      <c r="B440" s="33" t="s">
        <v>907</v>
      </c>
      <c r="C440" s="15" t="s">
        <v>908</v>
      </c>
      <c r="D440" s="6" t="s">
        <v>20</v>
      </c>
    </row>
    <row r="441" spans="1:4" customFormat="1">
      <c r="A441" s="6">
        <v>440</v>
      </c>
      <c r="B441" s="33" t="s">
        <v>909</v>
      </c>
      <c r="C441" s="15" t="s">
        <v>910</v>
      </c>
      <c r="D441" s="6" t="s">
        <v>20</v>
      </c>
    </row>
    <row r="442" spans="1:4" customFormat="1">
      <c r="A442" s="6">
        <v>441</v>
      </c>
      <c r="B442" s="33" t="s">
        <v>911</v>
      </c>
      <c r="C442" s="15" t="s">
        <v>912</v>
      </c>
      <c r="D442" s="6" t="s">
        <v>20</v>
      </c>
    </row>
    <row r="443" spans="1:4" customFormat="1">
      <c r="A443" s="6">
        <v>442</v>
      </c>
      <c r="B443" s="33" t="s">
        <v>913</v>
      </c>
      <c r="C443" s="15" t="s">
        <v>914</v>
      </c>
      <c r="D443" s="6" t="s">
        <v>20</v>
      </c>
    </row>
    <row r="444" spans="1:4" customFormat="1">
      <c r="A444" s="6">
        <v>443</v>
      </c>
      <c r="B444" s="33" t="s">
        <v>915</v>
      </c>
      <c r="C444" s="15" t="s">
        <v>916</v>
      </c>
      <c r="D444" s="6" t="s">
        <v>20</v>
      </c>
    </row>
    <row r="445" spans="1:4" customFormat="1">
      <c r="A445" s="6">
        <v>444</v>
      </c>
      <c r="B445" s="33" t="s">
        <v>917</v>
      </c>
      <c r="C445" s="15" t="s">
        <v>918</v>
      </c>
      <c r="D445" s="6" t="s">
        <v>20</v>
      </c>
    </row>
    <row r="446" spans="1:4" customFormat="1">
      <c r="A446" s="6">
        <v>445</v>
      </c>
      <c r="B446" s="33" t="s">
        <v>919</v>
      </c>
      <c r="C446" s="15" t="s">
        <v>920</v>
      </c>
      <c r="D446" s="6" t="s">
        <v>20</v>
      </c>
    </row>
    <row r="447" spans="1:4" customFormat="1">
      <c r="A447" s="6">
        <v>446</v>
      </c>
      <c r="B447" s="33" t="s">
        <v>921</v>
      </c>
      <c r="C447" s="15" t="s">
        <v>922</v>
      </c>
      <c r="D447" s="6" t="s">
        <v>20</v>
      </c>
    </row>
    <row r="448" spans="1:4" customFormat="1">
      <c r="A448" s="6">
        <v>447</v>
      </c>
      <c r="B448" s="33" t="s">
        <v>923</v>
      </c>
      <c r="C448" s="15" t="s">
        <v>924</v>
      </c>
      <c r="D448" s="6" t="s">
        <v>20</v>
      </c>
    </row>
    <row r="449" spans="1:4" customFormat="1">
      <c r="A449" s="6">
        <v>448</v>
      </c>
      <c r="B449" s="33" t="s">
        <v>925</v>
      </c>
      <c r="C449" s="15" t="s">
        <v>926</v>
      </c>
      <c r="D449" s="6" t="s">
        <v>20</v>
      </c>
    </row>
    <row r="450" spans="1:4" customFormat="1">
      <c r="A450" s="6">
        <v>449</v>
      </c>
      <c r="B450" s="33" t="s">
        <v>927</v>
      </c>
      <c r="C450" s="15" t="s">
        <v>928</v>
      </c>
      <c r="D450" s="6" t="s">
        <v>20</v>
      </c>
    </row>
    <row r="451" spans="1:4" customFormat="1">
      <c r="A451" s="6">
        <v>450</v>
      </c>
      <c r="B451" s="33" t="s">
        <v>929</v>
      </c>
      <c r="C451" s="15" t="s">
        <v>930</v>
      </c>
      <c r="D451" s="6" t="s">
        <v>20</v>
      </c>
    </row>
    <row r="452" spans="1:4" customFormat="1">
      <c r="A452" s="6">
        <v>451</v>
      </c>
      <c r="B452" s="33" t="s">
        <v>931</v>
      </c>
      <c r="C452" s="15" t="s">
        <v>932</v>
      </c>
      <c r="D452" s="6" t="s">
        <v>20</v>
      </c>
    </row>
    <row r="453" spans="1:4" customFormat="1">
      <c r="A453" s="6">
        <v>452</v>
      </c>
      <c r="B453" s="33" t="s">
        <v>933</v>
      </c>
      <c r="C453" s="15" t="s">
        <v>934</v>
      </c>
      <c r="D453" s="6" t="s">
        <v>20</v>
      </c>
    </row>
    <row r="454" spans="1:4" customFormat="1">
      <c r="A454" s="6">
        <v>453</v>
      </c>
      <c r="B454" s="33" t="s">
        <v>935</v>
      </c>
      <c r="C454" s="15" t="s">
        <v>936</v>
      </c>
      <c r="D454" s="6" t="s">
        <v>20</v>
      </c>
    </row>
    <row r="455" spans="1:4" customFormat="1">
      <c r="A455" s="6">
        <v>454</v>
      </c>
      <c r="B455" s="33" t="s">
        <v>937</v>
      </c>
      <c r="C455" s="15" t="s">
        <v>938</v>
      </c>
      <c r="D455" s="6" t="s">
        <v>20</v>
      </c>
    </row>
    <row r="456" spans="1:4" customFormat="1">
      <c r="A456" s="6">
        <v>455</v>
      </c>
      <c r="B456" s="33" t="s">
        <v>939</v>
      </c>
      <c r="C456" s="15" t="s">
        <v>940</v>
      </c>
      <c r="D456" s="6" t="s">
        <v>20</v>
      </c>
    </row>
    <row r="457" spans="1:4" customFormat="1">
      <c r="A457" s="6">
        <v>456</v>
      </c>
      <c r="B457" s="33" t="s">
        <v>941</v>
      </c>
      <c r="C457" s="15" t="s">
        <v>942</v>
      </c>
      <c r="D457" s="6" t="s">
        <v>20</v>
      </c>
    </row>
    <row r="458" spans="1:4" customFormat="1">
      <c r="A458" s="6">
        <v>457</v>
      </c>
      <c r="B458" s="33" t="s">
        <v>943</v>
      </c>
      <c r="C458" s="15" t="s">
        <v>944</v>
      </c>
      <c r="D458" s="6" t="s">
        <v>20</v>
      </c>
    </row>
    <row r="459" spans="1:4" customFormat="1">
      <c r="A459" s="6">
        <v>458</v>
      </c>
      <c r="B459" s="33" t="s">
        <v>945</v>
      </c>
      <c r="C459" s="15" t="s">
        <v>946</v>
      </c>
      <c r="D459" s="6" t="s">
        <v>20</v>
      </c>
    </row>
    <row r="460" spans="1:4" customFormat="1">
      <c r="A460" s="6">
        <v>459</v>
      </c>
      <c r="B460" s="33" t="s">
        <v>947</v>
      </c>
      <c r="C460" s="15" t="s">
        <v>948</v>
      </c>
      <c r="D460" s="6" t="s">
        <v>20</v>
      </c>
    </row>
    <row r="461" spans="1:4" customFormat="1">
      <c r="A461" s="6">
        <v>460</v>
      </c>
      <c r="B461" s="33" t="s">
        <v>949</v>
      </c>
      <c r="C461" s="15" t="s">
        <v>950</v>
      </c>
      <c r="D461" s="6" t="s">
        <v>20</v>
      </c>
    </row>
    <row r="462" spans="1:4" customFormat="1">
      <c r="A462" s="6">
        <v>461</v>
      </c>
      <c r="B462" s="33" t="s">
        <v>951</v>
      </c>
      <c r="C462" s="15" t="s">
        <v>952</v>
      </c>
      <c r="D462" s="6" t="s">
        <v>20</v>
      </c>
    </row>
    <row r="463" spans="1:4" customFormat="1">
      <c r="A463" s="6">
        <v>462</v>
      </c>
      <c r="B463" s="33" t="s">
        <v>953</v>
      </c>
      <c r="C463" s="15" t="s">
        <v>954</v>
      </c>
      <c r="D463" s="6" t="s">
        <v>20</v>
      </c>
    </row>
    <row r="464" spans="1:4" customFormat="1">
      <c r="A464" s="6">
        <v>463</v>
      </c>
      <c r="B464" s="33" t="s">
        <v>955</v>
      </c>
      <c r="C464" s="15" t="s">
        <v>956</v>
      </c>
      <c r="D464" s="6" t="s">
        <v>20</v>
      </c>
    </row>
    <row r="465" spans="1:4" customFormat="1">
      <c r="A465" s="6">
        <v>464</v>
      </c>
      <c r="B465" s="33" t="s">
        <v>957</v>
      </c>
      <c r="C465" s="15" t="s">
        <v>958</v>
      </c>
      <c r="D465" s="6" t="s">
        <v>20</v>
      </c>
    </row>
    <row r="466" spans="1:4" customFormat="1">
      <c r="A466" s="6">
        <v>465</v>
      </c>
      <c r="B466" s="33" t="s">
        <v>959</v>
      </c>
      <c r="C466" s="15" t="s">
        <v>960</v>
      </c>
      <c r="D466" s="6" t="s">
        <v>20</v>
      </c>
    </row>
    <row r="467" spans="1:4" customFormat="1">
      <c r="A467" s="6">
        <v>466</v>
      </c>
      <c r="B467" s="33" t="s">
        <v>961</v>
      </c>
      <c r="C467" s="15" t="s">
        <v>962</v>
      </c>
      <c r="D467" s="6" t="s">
        <v>20</v>
      </c>
    </row>
    <row r="468" spans="1:4" customFormat="1">
      <c r="A468" s="6">
        <v>467</v>
      </c>
      <c r="B468" s="15" t="s">
        <v>963</v>
      </c>
      <c r="C468" s="15" t="s">
        <v>964</v>
      </c>
      <c r="D468" s="6" t="s"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:H32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12.5703125" style="23" customWidth="1"/>
    <col min="2" max="2" width="14.140625" style="44" customWidth="1"/>
    <col min="3" max="3" width="9.140625" style="47" customWidth="1"/>
    <col min="4" max="4" width="10" style="47" customWidth="1"/>
    <col min="5" max="5" width="12.5703125" style="56" customWidth="1"/>
    <col min="6" max="6" width="18.28515625" style="43" customWidth="1"/>
    <col min="7" max="7" width="8.42578125" style="47" hidden="1" customWidth="1"/>
    <col min="8" max="8" width="13.42578125" style="44" customWidth="1"/>
    <col min="9" max="16384" width="9.140625" style="2"/>
  </cols>
  <sheetData>
    <row r="1" spans="1:8" ht="21.75" customHeight="1">
      <c r="A1" s="62" t="s">
        <v>989</v>
      </c>
      <c r="B1" s="62"/>
      <c r="C1" s="62"/>
      <c r="D1" s="62"/>
      <c r="E1" s="62"/>
      <c r="F1" s="62"/>
      <c r="G1" s="62"/>
      <c r="H1" s="62"/>
    </row>
    <row r="3" spans="1:8" ht="21.75" customHeight="1">
      <c r="A3" s="61" t="s">
        <v>988</v>
      </c>
      <c r="B3" s="61"/>
    </row>
    <row r="4" spans="1:8" ht="21.75" customHeight="1" thickBot="1">
      <c r="A4" s="46" t="s">
        <v>12</v>
      </c>
      <c r="B4" s="51" t="s">
        <v>13</v>
      </c>
    </row>
    <row r="5" spans="1:8" ht="21.75" customHeight="1">
      <c r="A5" s="54">
        <v>500</v>
      </c>
      <c r="B5" s="55">
        <v>800</v>
      </c>
    </row>
    <row r="7" spans="1:8" ht="21.75" customHeight="1" thickBot="1">
      <c r="A7" s="60" t="s">
        <v>12</v>
      </c>
      <c r="B7" s="60"/>
      <c r="C7" s="60"/>
      <c r="D7" s="60"/>
      <c r="E7" s="60"/>
      <c r="F7" s="60"/>
      <c r="G7" s="60"/>
      <c r="H7" s="60"/>
    </row>
    <row r="8" spans="1:8" s="7" customFormat="1" ht="33.75" customHeight="1">
      <c r="A8" s="48" t="s">
        <v>983</v>
      </c>
      <c r="B8" s="45" t="s">
        <v>984</v>
      </c>
      <c r="C8" s="48" t="s">
        <v>990</v>
      </c>
      <c r="D8" s="48" t="s">
        <v>985</v>
      </c>
      <c r="E8" s="57" t="s">
        <v>982</v>
      </c>
      <c r="F8" s="48" t="s">
        <v>986</v>
      </c>
      <c r="G8" s="48" t="s">
        <v>987</v>
      </c>
      <c r="H8" s="45" t="s">
        <v>972</v>
      </c>
    </row>
    <row r="9" spans="1:8" ht="21.75" customHeight="1">
      <c r="A9" s="21">
        <f>$A$12</f>
        <v>0</v>
      </c>
      <c r="B9" s="22">
        <f>$A$14</f>
        <v>1100</v>
      </c>
      <c r="C9" s="49">
        <f>SUM('Ekatunggal (Tersedia)'!$L$2:$L$1048576)</f>
        <v>500</v>
      </c>
      <c r="D9" s="49">
        <f>A9+B9-C9</f>
        <v>600</v>
      </c>
      <c r="E9" s="52">
        <f>D9/A5</f>
        <v>1.2</v>
      </c>
      <c r="F9" s="21">
        <f>$A$16</f>
        <v>0</v>
      </c>
      <c r="G9" s="49"/>
      <c r="H9" s="53">
        <f>F9/A5</f>
        <v>0</v>
      </c>
    </row>
    <row r="10" spans="1:8" ht="21.75" hidden="1" customHeight="1"/>
    <row r="11" spans="1:8" ht="21.75" hidden="1" customHeight="1">
      <c r="A11" s="23" t="s">
        <v>30</v>
      </c>
    </row>
    <row r="12" spans="1:8" ht="21.75" hidden="1" customHeight="1">
      <c r="A12" s="12">
        <f>SUMIFS('SO OR RSO'!$I$4:$I$1048576,'SO OR RSO'!$N$4:$N$1048576,'Kapasitas Mesin'!$A$7:$H$7,'SO OR RSO'!$O$4:$O$1048576,'Kapasitas Mesin'!$A$11)</f>
        <v>0</v>
      </c>
    </row>
    <row r="13" spans="1:8" ht="26.25" hidden="1" customHeight="1">
      <c r="A13" s="23" t="s">
        <v>980</v>
      </c>
    </row>
    <row r="14" spans="1:8" ht="21.75" hidden="1" customHeight="1">
      <c r="A14" s="23">
        <f>SUM('Ekatunggal (Tersedia)'!$H$2:$H$1048576)</f>
        <v>1100</v>
      </c>
    </row>
    <row r="15" spans="1:8" ht="21.75" hidden="1" customHeight="1">
      <c r="A15" s="23" t="s">
        <v>981</v>
      </c>
    </row>
    <row r="16" spans="1:8" ht="21.75" hidden="1" customHeight="1">
      <c r="A16" s="23">
        <f>SUM('Ekatunggal (Tidak Tersedia)'!$H$2:$H$1048576)</f>
        <v>0</v>
      </c>
    </row>
    <row r="17" spans="1:8" ht="21.75" hidden="1" customHeight="1"/>
    <row r="18" spans="1:8" ht="21.75" hidden="1" customHeight="1"/>
    <row r="19" spans="1:8" ht="21.75" hidden="1" customHeight="1"/>
    <row r="20" spans="1:8" ht="21.75" hidden="1" customHeight="1"/>
    <row r="22" spans="1:8" ht="21.75" customHeight="1" thickBot="1">
      <c r="A22" s="60" t="s">
        <v>13</v>
      </c>
      <c r="B22" s="60"/>
      <c r="C22" s="60"/>
      <c r="D22" s="60"/>
      <c r="E22" s="60"/>
      <c r="F22" s="60"/>
      <c r="G22" s="60"/>
      <c r="H22" s="60"/>
    </row>
    <row r="23" spans="1:8" ht="30.75" customHeight="1">
      <c r="A23" s="48" t="s">
        <v>983</v>
      </c>
      <c r="B23" s="45" t="s">
        <v>984</v>
      </c>
      <c r="C23" s="48" t="s">
        <v>990</v>
      </c>
      <c r="D23" s="48" t="s">
        <v>985</v>
      </c>
      <c r="E23" s="57" t="s">
        <v>982</v>
      </c>
      <c r="F23" s="48" t="s">
        <v>986</v>
      </c>
      <c r="G23" s="48" t="s">
        <v>987</v>
      </c>
      <c r="H23" s="45" t="s">
        <v>972</v>
      </c>
    </row>
    <row r="24" spans="1:8" ht="21.75" customHeight="1">
      <c r="A24" s="21">
        <f>$A$27</f>
        <v>0</v>
      </c>
      <c r="B24" s="22">
        <f>$A$29</f>
        <v>1700</v>
      </c>
      <c r="C24" s="49">
        <f>SUM('Foamindo (Tersedia)'!$L$2:$L$1048576)</f>
        <v>0</v>
      </c>
      <c r="D24" s="49">
        <f>A24+B24-C24</f>
        <v>1700</v>
      </c>
      <c r="E24" s="52">
        <f>D24/B5</f>
        <v>2.125</v>
      </c>
      <c r="F24" s="21">
        <f>$A$31</f>
        <v>0</v>
      </c>
      <c r="G24" s="49"/>
      <c r="H24" s="53">
        <f>F24/B5</f>
        <v>0</v>
      </c>
    </row>
    <row r="25" spans="1:8" ht="21.75" hidden="1" customHeight="1"/>
    <row r="26" spans="1:8" ht="21.75" hidden="1" customHeight="1">
      <c r="A26" s="23" t="s">
        <v>30</v>
      </c>
    </row>
    <row r="27" spans="1:8" ht="21.75" hidden="1" customHeight="1">
      <c r="A27" s="23">
        <f>SUMIFS('SO OR RSO'!$I$4:$I$1048576,'SO OR RSO'!$N$4:$N$1048576,'Kapasitas Mesin'!$A$22:$H$22,'SO OR RSO'!$O$4:$O$1048576,'Kapasitas Mesin'!$A$26)</f>
        <v>0</v>
      </c>
    </row>
    <row r="28" spans="1:8" ht="21.75" hidden="1" customHeight="1">
      <c r="A28" s="23" t="s">
        <v>980</v>
      </c>
    </row>
    <row r="29" spans="1:8" ht="21.75" hidden="1" customHeight="1">
      <c r="A29" s="23">
        <f>SUM('Foamindo (Tersedia)'!$H$2:$H$1048576)</f>
        <v>1700</v>
      </c>
    </row>
    <row r="30" spans="1:8" ht="21.75" hidden="1" customHeight="1">
      <c r="A30" s="23" t="s">
        <v>981</v>
      </c>
    </row>
    <row r="31" spans="1:8" ht="21.75" hidden="1" customHeight="1">
      <c r="A31" s="23">
        <f>SUM('Foamindo (Tdk Tersedia)'!$H$2:$H$1048576)</f>
        <v>0</v>
      </c>
    </row>
    <row r="32" spans="1:8" ht="21.75" hidden="1" customHeight="1"/>
  </sheetData>
  <sheetProtection sheet="1" objects="1" scenarios="1" selectLockedCells="1"/>
  <mergeCells count="4">
    <mergeCell ref="A7:H7"/>
    <mergeCell ref="A22:H22"/>
    <mergeCell ref="A3:B3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P503"/>
  <sheetViews>
    <sheetView zoomScale="90" zoomScaleNormal="90" workbookViewId="0">
      <pane ySplit="3" topLeftCell="A4" activePane="bottomLeft" state="frozen"/>
      <selection pane="bottomLeft" activeCell="L10" sqref="L10"/>
    </sheetView>
  </sheetViews>
  <sheetFormatPr defaultRowHeight="31.5" customHeight="1"/>
  <cols>
    <col min="1" max="1" width="4.42578125" style="7" bestFit="1" customWidth="1"/>
    <col min="2" max="2" width="34" style="7" hidden="1" customWidth="1"/>
    <col min="3" max="3" width="33.5703125" style="7" hidden="1" customWidth="1"/>
    <col min="4" max="4" width="15.7109375" style="90" customWidth="1"/>
    <col min="5" max="5" width="14.85546875" style="74" customWidth="1"/>
    <col min="6" max="6" width="17.85546875" style="91" customWidth="1"/>
    <col min="7" max="7" width="19.28515625" style="92" customWidth="1"/>
    <col min="8" max="8" width="42.140625" style="10" customWidth="1"/>
    <col min="9" max="9" width="7" style="90" customWidth="1"/>
    <col min="10" max="10" width="9.140625" style="7"/>
    <col min="11" max="11" width="9.85546875" style="90" customWidth="1"/>
    <col min="12" max="12" width="12.28515625" style="69" customWidth="1"/>
    <col min="13" max="13" width="14.7109375" style="70" customWidth="1"/>
    <col min="14" max="14" width="11.28515625" style="70" customWidth="1"/>
    <col min="15" max="15" width="11.140625" style="66" customWidth="1"/>
    <col min="16" max="16" width="13.7109375" style="69" customWidth="1"/>
    <col min="17" max="17" width="18.140625" style="2" bestFit="1" customWidth="1"/>
    <col min="18" max="16384" width="9.140625" style="2"/>
  </cols>
  <sheetData>
    <row r="1" spans="1:16" ht="31.5" customHeight="1">
      <c r="D1" s="7"/>
      <c r="E1" s="63" t="s">
        <v>991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8"/>
    </row>
    <row r="2" spans="1:16" ht="7.5" customHeight="1">
      <c r="D2" s="7"/>
      <c r="E2" s="14"/>
      <c r="F2" s="10"/>
      <c r="G2" s="42"/>
      <c r="I2" s="7"/>
      <c r="K2" s="7"/>
      <c r="L2" s="8"/>
      <c r="M2" s="41"/>
      <c r="N2" s="41"/>
      <c r="O2" s="7"/>
      <c r="P2" s="8"/>
    </row>
    <row r="3" spans="1:16" s="1" customFormat="1" ht="36" customHeight="1" thickBot="1">
      <c r="A3" s="3" t="s">
        <v>0</v>
      </c>
      <c r="B3" s="3"/>
      <c r="C3" s="3"/>
      <c r="D3" s="3" t="s">
        <v>1</v>
      </c>
      <c r="E3" s="13" t="s">
        <v>3</v>
      </c>
      <c r="F3" s="3" t="s">
        <v>5</v>
      </c>
      <c r="G3" s="11" t="s">
        <v>8</v>
      </c>
      <c r="H3" s="3" t="s">
        <v>2</v>
      </c>
      <c r="I3" s="3" t="s">
        <v>6</v>
      </c>
      <c r="J3" s="3" t="s">
        <v>7</v>
      </c>
      <c r="K3" s="3" t="s">
        <v>4</v>
      </c>
      <c r="L3" s="4" t="s">
        <v>9</v>
      </c>
      <c r="M3" s="40" t="s">
        <v>968</v>
      </c>
      <c r="N3" s="40" t="s">
        <v>975</v>
      </c>
      <c r="O3" s="3" t="s">
        <v>993</v>
      </c>
      <c r="P3" s="4" t="s">
        <v>994</v>
      </c>
    </row>
    <row r="4" spans="1:16" ht="31.5" customHeight="1">
      <c r="A4" s="5">
        <v>1</v>
      </c>
      <c r="B4" s="5" t="str">
        <f>CONCATENATE(C4,COUNTIF($C$4:C4,C4))</f>
        <v>EkatunggalTersediaKonfirmasi1</v>
      </c>
      <c r="C4" s="5" t="str">
        <f t="shared" ref="C4:C67" si="0">CONCATENATE(N4,L4,O4,)</f>
        <v>EkatunggalTersediaKonfirmasi</v>
      </c>
      <c r="D4" s="84" t="s">
        <v>971</v>
      </c>
      <c r="E4" s="71">
        <v>43965</v>
      </c>
      <c r="F4" s="85" t="s">
        <v>23</v>
      </c>
      <c r="G4" s="86" t="s">
        <v>43</v>
      </c>
      <c r="H4" s="9" t="str">
        <f>IFERROR(VLOOKUP(G4,'Database KQ'!$B$2:$D$1048576,2,FALSE),"")</f>
        <v>KQ CN KATUN 0.3 BONEKA MERAH 1459</v>
      </c>
      <c r="I4" s="84">
        <v>500</v>
      </c>
      <c r="J4" s="5" t="str">
        <f>IFERROR(VLOOKUP(G4,'Database KQ'!$B$2:$D$1048576,3,FALSE),"")</f>
        <v>MTR</v>
      </c>
      <c r="K4" s="84" t="s">
        <v>21</v>
      </c>
      <c r="L4" s="67" t="s">
        <v>22</v>
      </c>
      <c r="M4" s="68"/>
      <c r="N4" s="68" t="s">
        <v>12</v>
      </c>
      <c r="O4" s="65" t="s">
        <v>28</v>
      </c>
      <c r="P4" s="67" t="s">
        <v>25</v>
      </c>
    </row>
    <row r="5" spans="1:16" ht="31.5" customHeight="1">
      <c r="A5" s="6">
        <v>2</v>
      </c>
      <c r="B5" s="5" t="str">
        <f>CONCATENATE(C5,COUNTIF($C$4:C5,C5))</f>
        <v>EkatunggalTersediaKonfirmasi2</v>
      </c>
      <c r="C5" s="5" t="str">
        <f t="shared" si="0"/>
        <v>EkatunggalTersediaKonfirmasi</v>
      </c>
      <c r="D5" s="84" t="s">
        <v>971</v>
      </c>
      <c r="E5" s="71">
        <v>43965</v>
      </c>
      <c r="F5" s="85" t="s">
        <v>23</v>
      </c>
      <c r="G5" s="86" t="s">
        <v>39</v>
      </c>
      <c r="H5" s="9" t="str">
        <f>IFERROR(VLOOKUP(G5,'Database KQ'!$B$2:$D$1048576,2,FALSE),"")</f>
        <v>KQ CN KATUN 0.3 BOLA 1497 MU</v>
      </c>
      <c r="I5" s="84">
        <v>400</v>
      </c>
      <c r="J5" s="5" t="str">
        <f>IFERROR(VLOOKUP(G5,'Database KQ'!$B$2:$D$1048576,3,FALSE),"")</f>
        <v>MTR</v>
      </c>
      <c r="K5" s="84" t="s">
        <v>21</v>
      </c>
      <c r="L5" s="67" t="s">
        <v>22</v>
      </c>
      <c r="M5" s="68"/>
      <c r="N5" s="68" t="s">
        <v>12</v>
      </c>
      <c r="O5" s="65" t="s">
        <v>28</v>
      </c>
      <c r="P5" s="67" t="s">
        <v>974</v>
      </c>
    </row>
    <row r="6" spans="1:16" ht="31.5" customHeight="1">
      <c r="A6" s="5">
        <v>3</v>
      </c>
      <c r="B6" s="5" t="str">
        <f>CONCATENATE(C6,COUNTIF($C$4:C6,C6))</f>
        <v>EkatunggalTersediaKonfirmasi3</v>
      </c>
      <c r="C6" s="5" t="str">
        <f t="shared" si="0"/>
        <v>EkatunggalTersediaKonfirmasi</v>
      </c>
      <c r="D6" s="84" t="s">
        <v>971</v>
      </c>
      <c r="E6" s="71">
        <v>43965</v>
      </c>
      <c r="F6" s="85" t="s">
        <v>23</v>
      </c>
      <c r="G6" s="86" t="s">
        <v>45</v>
      </c>
      <c r="H6" s="9" t="str">
        <f>IFERROR(VLOOKUP(G6,'Database KQ'!$B$2:$D$1048576,2,FALSE),"")</f>
        <v>KQ CN KATUN 0.3 BONEKA MERAH 480338</v>
      </c>
      <c r="I6" s="84">
        <v>200</v>
      </c>
      <c r="J6" s="5" t="str">
        <f>IFERROR(VLOOKUP(G6,'Database KQ'!$B$2:$D$1048576,3,FALSE),"")</f>
        <v>MTR</v>
      </c>
      <c r="K6" s="84" t="s">
        <v>21</v>
      </c>
      <c r="L6" s="67" t="s">
        <v>22</v>
      </c>
      <c r="M6" s="68"/>
      <c r="N6" s="68" t="s">
        <v>12</v>
      </c>
      <c r="O6" s="65" t="s">
        <v>28</v>
      </c>
      <c r="P6" s="67"/>
    </row>
    <row r="7" spans="1:16" ht="31.5" customHeight="1">
      <c r="A7" s="6">
        <v>4</v>
      </c>
      <c r="B7" s="5" t="str">
        <f>CONCATENATE(C7,COUNTIF($C$4:C7,C7))</f>
        <v>FoamindoTersediaKonfirmasi1</v>
      </c>
      <c r="C7" s="5" t="str">
        <f t="shared" si="0"/>
        <v>FoamindoTersediaKonfirmasi</v>
      </c>
      <c r="D7" s="84" t="s">
        <v>978</v>
      </c>
      <c r="E7" s="71">
        <v>43965</v>
      </c>
      <c r="F7" s="85" t="s">
        <v>979</v>
      </c>
      <c r="G7" s="86" t="s">
        <v>959</v>
      </c>
      <c r="H7" s="9" t="str">
        <f>IFERROR(VLOOKUP(G7,'Database KQ'!$B$2:$D$1048576,2,FALSE),"")</f>
        <v>KQ PTC 1.6 BIRU STD</v>
      </c>
      <c r="I7" s="84">
        <v>1000</v>
      </c>
      <c r="J7" s="5" t="str">
        <f>IFERROR(VLOOKUP(G7,'Database KQ'!$B$2:$D$1048576,3,FALSE),"")</f>
        <v>MTR</v>
      </c>
      <c r="K7" s="84" t="s">
        <v>969</v>
      </c>
      <c r="L7" s="67" t="s">
        <v>22</v>
      </c>
      <c r="M7" s="68"/>
      <c r="N7" s="68" t="s">
        <v>13</v>
      </c>
      <c r="O7" s="65" t="s">
        <v>28</v>
      </c>
      <c r="P7" s="67" t="s">
        <v>974</v>
      </c>
    </row>
    <row r="8" spans="1:16" ht="31.5" customHeight="1">
      <c r="A8" s="5">
        <v>5</v>
      </c>
      <c r="B8" s="5" t="str">
        <f>CONCATENATE(C8,COUNTIF($C$4:C8,C8))</f>
        <v>FoamindoTersediaKonfirmasi2</v>
      </c>
      <c r="C8" s="5" t="str">
        <f t="shared" si="0"/>
        <v>FoamindoTersediaKonfirmasi</v>
      </c>
      <c r="D8" s="84" t="s">
        <v>978</v>
      </c>
      <c r="E8" s="71">
        <v>43965</v>
      </c>
      <c r="F8" s="85" t="s">
        <v>979</v>
      </c>
      <c r="G8" s="87" t="s">
        <v>961</v>
      </c>
      <c r="H8" s="9" t="str">
        <f>IFERROR(VLOOKUP(G8,'Database KQ'!$B$2:$D$1048576,2,FALSE),"")</f>
        <v>KQ PTC 2.0 BIRU STD</v>
      </c>
      <c r="I8" s="88">
        <v>500</v>
      </c>
      <c r="J8" s="5" t="str">
        <f>IFERROR(VLOOKUP(G8,'Database KQ'!$B$2:$D$1048576,3,FALSE),"")</f>
        <v>MTR</v>
      </c>
      <c r="K8" s="84" t="s">
        <v>969</v>
      </c>
      <c r="L8" s="67" t="s">
        <v>22</v>
      </c>
      <c r="M8" s="68">
        <v>43981</v>
      </c>
      <c r="N8" s="68" t="s">
        <v>13</v>
      </c>
      <c r="O8" s="65" t="s">
        <v>28</v>
      </c>
      <c r="P8" s="67" t="s">
        <v>974</v>
      </c>
    </row>
    <row r="9" spans="1:16" ht="31.5" customHeight="1">
      <c r="A9" s="6">
        <v>6</v>
      </c>
      <c r="B9" s="5" t="str">
        <f>CONCATENATE(C9,COUNTIF($C$4:C9,C9))</f>
        <v>FoamindoTersediaKonfirmasi3</v>
      </c>
      <c r="C9" s="5" t="str">
        <f t="shared" si="0"/>
        <v>FoamindoTersediaKonfirmasi</v>
      </c>
      <c r="D9" s="84" t="s">
        <v>978</v>
      </c>
      <c r="E9" s="71">
        <v>43965</v>
      </c>
      <c r="F9" s="85" t="s">
        <v>979</v>
      </c>
      <c r="G9" s="87" t="s">
        <v>951</v>
      </c>
      <c r="H9" s="9" t="str">
        <f>IFERROR(VLOOKUP(G9,'Database KQ'!$B$2:$D$1048576,2,FALSE),"")</f>
        <v>KQ PTC 1.2 PINK 29738 DIAMOND CASTLE</v>
      </c>
      <c r="I9" s="88">
        <v>200</v>
      </c>
      <c r="J9" s="5" t="str">
        <f>IFERROR(VLOOKUP(G9,'Database KQ'!$B$2:$D$1048576,3,FALSE),"")</f>
        <v>MTR</v>
      </c>
      <c r="K9" s="84" t="s">
        <v>969</v>
      </c>
      <c r="L9" s="67" t="s">
        <v>22</v>
      </c>
      <c r="M9" s="68"/>
      <c r="N9" s="68" t="s">
        <v>13</v>
      </c>
      <c r="O9" s="65" t="s">
        <v>28</v>
      </c>
      <c r="P9" s="67" t="s">
        <v>974</v>
      </c>
    </row>
    <row r="10" spans="1:16" ht="31.5" customHeight="1">
      <c r="A10" s="5">
        <v>7</v>
      </c>
      <c r="B10" s="5" t="str">
        <f>CONCATENATE(C10,COUNTIF($C$4:C10,C10))</f>
        <v>1</v>
      </c>
      <c r="C10" s="5" t="str">
        <f t="shared" si="0"/>
        <v/>
      </c>
      <c r="D10" s="88"/>
      <c r="E10" s="73"/>
      <c r="F10" s="89"/>
      <c r="G10" s="87"/>
      <c r="H10" s="9" t="str">
        <f>IFERROR(VLOOKUP(G10,'Database KQ'!$B$2:$D$1048576,2,FALSE),"")</f>
        <v/>
      </c>
      <c r="I10" s="88"/>
      <c r="J10" s="5" t="str">
        <f>IFERROR(VLOOKUP(G10,'Database KQ'!$B$2:$D$1048576,3,FALSE),"")</f>
        <v/>
      </c>
      <c r="K10" s="84"/>
      <c r="L10" s="67"/>
      <c r="M10" s="68"/>
      <c r="N10" s="68"/>
      <c r="O10" s="65"/>
      <c r="P10" s="67"/>
    </row>
    <row r="11" spans="1:16" ht="31.5" customHeight="1">
      <c r="A11" s="6">
        <v>8</v>
      </c>
      <c r="B11" s="5" t="str">
        <f>CONCATENATE(C11,COUNTIF($C$4:C11,C11))</f>
        <v>2</v>
      </c>
      <c r="C11" s="5" t="str">
        <f t="shared" si="0"/>
        <v/>
      </c>
      <c r="D11" s="88"/>
      <c r="E11" s="73"/>
      <c r="F11" s="89"/>
      <c r="G11" s="87"/>
      <c r="H11" s="9" t="str">
        <f>IFERROR(VLOOKUP(G11,'Database KQ'!$B$2:$D$1048576,2,FALSE),"")</f>
        <v/>
      </c>
      <c r="I11" s="88"/>
      <c r="J11" s="5" t="str">
        <f>IFERROR(VLOOKUP(G11,'Database KQ'!$B$2:$D$1048576,3,FALSE),"")</f>
        <v/>
      </c>
      <c r="K11" s="84"/>
      <c r="L11" s="67"/>
      <c r="M11" s="68"/>
      <c r="N11" s="68"/>
      <c r="O11" s="65"/>
      <c r="P11" s="67"/>
    </row>
    <row r="12" spans="1:16" ht="31.5" customHeight="1">
      <c r="A12" s="5">
        <v>9</v>
      </c>
      <c r="B12" s="5" t="str">
        <f>CONCATENATE(C12,COUNTIF($C$4:C12,C12))</f>
        <v>3</v>
      </c>
      <c r="C12" s="5" t="str">
        <f t="shared" si="0"/>
        <v/>
      </c>
      <c r="D12" s="88"/>
      <c r="E12" s="73"/>
      <c r="F12" s="89"/>
      <c r="G12" s="87"/>
      <c r="H12" s="9" t="str">
        <f>IFERROR(VLOOKUP(G12,'Database KQ'!$B$2:$D$1048576,2,FALSE),"")</f>
        <v/>
      </c>
      <c r="I12" s="88"/>
      <c r="J12" s="5" t="str">
        <f>IFERROR(VLOOKUP(G12,'Database KQ'!$B$2:$D$1048576,3,FALSE),"")</f>
        <v/>
      </c>
      <c r="K12" s="84"/>
      <c r="L12" s="67"/>
      <c r="M12" s="68"/>
      <c r="N12" s="68"/>
      <c r="O12" s="65"/>
      <c r="P12" s="67"/>
    </row>
    <row r="13" spans="1:16" ht="31.5" customHeight="1">
      <c r="A13" s="6">
        <v>10</v>
      </c>
      <c r="B13" s="5" t="str">
        <f>CONCATENATE(C13,COUNTIF($C$4:C13,C13))</f>
        <v>4</v>
      </c>
      <c r="C13" s="5" t="str">
        <f t="shared" si="0"/>
        <v/>
      </c>
      <c r="D13" s="88"/>
      <c r="E13" s="73"/>
      <c r="F13" s="89"/>
      <c r="G13" s="87"/>
      <c r="H13" s="9" t="str">
        <f>IFERROR(VLOOKUP(G13,'Database KQ'!$B$2:$D$1048576,2,FALSE),"")</f>
        <v/>
      </c>
      <c r="I13" s="88"/>
      <c r="J13" s="5" t="str">
        <f>IFERROR(VLOOKUP(G13,'Database KQ'!$B$2:$D$1048576,3,FALSE),"")</f>
        <v/>
      </c>
      <c r="K13" s="84"/>
      <c r="L13" s="67"/>
      <c r="M13" s="68"/>
      <c r="N13" s="68"/>
      <c r="O13" s="65"/>
      <c r="P13" s="67"/>
    </row>
    <row r="14" spans="1:16" ht="31.5" customHeight="1">
      <c r="A14" s="5">
        <v>11</v>
      </c>
      <c r="B14" s="5" t="str">
        <f>CONCATENATE(C14,COUNTIF($C$4:C14,C14))</f>
        <v>5</v>
      </c>
      <c r="C14" s="5" t="str">
        <f t="shared" si="0"/>
        <v/>
      </c>
      <c r="D14" s="88"/>
      <c r="E14" s="73"/>
      <c r="F14" s="89"/>
      <c r="G14" s="87"/>
      <c r="H14" s="9" t="str">
        <f>IFERROR(VLOOKUP(G14,'Database KQ'!$B$2:$D$1048576,2,FALSE),"")</f>
        <v/>
      </c>
      <c r="I14" s="88"/>
      <c r="J14" s="5" t="str">
        <f>IFERROR(VLOOKUP(G14,'Database KQ'!$B$2:$D$1048576,3,FALSE),"")</f>
        <v/>
      </c>
      <c r="K14" s="84"/>
      <c r="L14" s="67"/>
      <c r="M14" s="68"/>
      <c r="N14" s="68"/>
      <c r="O14" s="65"/>
      <c r="P14" s="67"/>
    </row>
    <row r="15" spans="1:16" ht="31.5" customHeight="1">
      <c r="A15" s="6">
        <v>12</v>
      </c>
      <c r="B15" s="5" t="str">
        <f>CONCATENATE(C15,COUNTIF($C$4:C15,C15))</f>
        <v>6</v>
      </c>
      <c r="C15" s="5" t="str">
        <f t="shared" si="0"/>
        <v/>
      </c>
      <c r="D15" s="88"/>
      <c r="E15" s="73"/>
      <c r="F15" s="89"/>
      <c r="G15" s="87"/>
      <c r="H15" s="9" t="str">
        <f>IFERROR(VLOOKUP(G15,'Database KQ'!$B$2:$D$1048576,2,FALSE),"")</f>
        <v/>
      </c>
      <c r="I15" s="88"/>
      <c r="J15" s="5" t="str">
        <f>IFERROR(VLOOKUP(G15,'Database KQ'!$B$2:$D$1048576,3,FALSE),"")</f>
        <v/>
      </c>
      <c r="K15" s="84"/>
      <c r="L15" s="67"/>
      <c r="M15" s="68"/>
      <c r="N15" s="68"/>
      <c r="O15" s="65"/>
      <c r="P15" s="67"/>
    </row>
    <row r="16" spans="1:16" ht="31.5" customHeight="1">
      <c r="A16" s="5">
        <v>13</v>
      </c>
      <c r="B16" s="5" t="str">
        <f>CONCATENATE(C16,COUNTIF($C$4:C16,C16))</f>
        <v>7</v>
      </c>
      <c r="C16" s="5" t="str">
        <f t="shared" si="0"/>
        <v/>
      </c>
      <c r="D16" s="88"/>
      <c r="E16" s="73"/>
      <c r="F16" s="89"/>
      <c r="G16" s="87"/>
      <c r="H16" s="9" t="str">
        <f>IFERROR(VLOOKUP(G16,'Database KQ'!$B$2:$D$1048576,2,FALSE),"")</f>
        <v/>
      </c>
      <c r="I16" s="88"/>
      <c r="J16" s="5" t="str">
        <f>IFERROR(VLOOKUP(G16,'Database KQ'!$B$2:$D$1048576,3,FALSE),"")</f>
        <v/>
      </c>
      <c r="K16" s="84"/>
      <c r="L16" s="67"/>
      <c r="M16" s="68"/>
      <c r="N16" s="68"/>
      <c r="O16" s="65"/>
      <c r="P16" s="67"/>
    </row>
    <row r="17" spans="1:16" ht="31.5" customHeight="1">
      <c r="A17" s="6">
        <v>14</v>
      </c>
      <c r="B17" s="5" t="str">
        <f>CONCATENATE(C17,COUNTIF($C$4:C17,C17))</f>
        <v>8</v>
      </c>
      <c r="C17" s="5" t="str">
        <f t="shared" si="0"/>
        <v/>
      </c>
      <c r="D17" s="88"/>
      <c r="E17" s="73"/>
      <c r="F17" s="89"/>
      <c r="G17" s="87"/>
      <c r="H17" s="9" t="str">
        <f>IFERROR(VLOOKUP(G17,'Database KQ'!$B$2:$D$1048576,2,FALSE),"")</f>
        <v/>
      </c>
      <c r="I17" s="88"/>
      <c r="J17" s="5" t="str">
        <f>IFERROR(VLOOKUP(G17,'Database KQ'!$B$2:$D$1048576,3,FALSE),"")</f>
        <v/>
      </c>
      <c r="K17" s="84"/>
      <c r="L17" s="67"/>
      <c r="M17" s="68"/>
      <c r="N17" s="68"/>
      <c r="O17" s="65"/>
      <c r="P17" s="67"/>
    </row>
    <row r="18" spans="1:16" ht="31.5" customHeight="1">
      <c r="A18" s="5">
        <v>15</v>
      </c>
      <c r="B18" s="5" t="str">
        <f>CONCATENATE(C18,COUNTIF($C$4:C18,C18))</f>
        <v>9</v>
      </c>
      <c r="C18" s="5" t="str">
        <f t="shared" si="0"/>
        <v/>
      </c>
      <c r="D18" s="88"/>
      <c r="E18" s="73"/>
      <c r="F18" s="89"/>
      <c r="G18" s="87"/>
      <c r="H18" s="9" t="str">
        <f>IFERROR(VLOOKUP(G18,'Database KQ'!$B$2:$D$1048576,2,FALSE),"")</f>
        <v/>
      </c>
      <c r="I18" s="88"/>
      <c r="J18" s="5" t="str">
        <f>IFERROR(VLOOKUP(G18,'Database KQ'!$B$2:$D$1048576,3,FALSE),"")</f>
        <v/>
      </c>
      <c r="K18" s="84"/>
      <c r="L18" s="67"/>
      <c r="M18" s="68"/>
      <c r="N18" s="68"/>
      <c r="O18" s="65"/>
      <c r="P18" s="67"/>
    </row>
    <row r="19" spans="1:16" ht="31.5" customHeight="1">
      <c r="A19" s="6">
        <v>16</v>
      </c>
      <c r="B19" s="5" t="str">
        <f>CONCATENATE(C19,COUNTIF($C$4:C19,C19))</f>
        <v>10</v>
      </c>
      <c r="C19" s="5" t="str">
        <f t="shared" si="0"/>
        <v/>
      </c>
      <c r="D19" s="88"/>
      <c r="E19" s="73"/>
      <c r="F19" s="89"/>
      <c r="G19" s="87"/>
      <c r="H19" s="9" t="str">
        <f>IFERROR(VLOOKUP(G19,'Database KQ'!$B$2:$D$1048576,2,FALSE),"")</f>
        <v/>
      </c>
      <c r="I19" s="88"/>
      <c r="J19" s="5" t="str">
        <f>IFERROR(VLOOKUP(G19,'Database KQ'!$B$2:$D$1048576,3,FALSE),"")</f>
        <v/>
      </c>
      <c r="K19" s="84"/>
      <c r="L19" s="67"/>
      <c r="M19" s="68"/>
      <c r="N19" s="68"/>
      <c r="O19" s="65"/>
      <c r="P19" s="67"/>
    </row>
    <row r="20" spans="1:16" ht="31.5" customHeight="1">
      <c r="A20" s="5">
        <v>17</v>
      </c>
      <c r="B20" s="5" t="str">
        <f>CONCATENATE(C20,COUNTIF($C$4:C20,C20))</f>
        <v>11</v>
      </c>
      <c r="C20" s="5" t="str">
        <f t="shared" si="0"/>
        <v/>
      </c>
      <c r="D20" s="88"/>
      <c r="E20" s="73"/>
      <c r="F20" s="89"/>
      <c r="G20" s="87"/>
      <c r="H20" s="9" t="str">
        <f>IFERROR(VLOOKUP(G20,'Database KQ'!$B$2:$D$1048576,2,FALSE),"")</f>
        <v/>
      </c>
      <c r="I20" s="88"/>
      <c r="J20" s="5" t="str">
        <f>IFERROR(VLOOKUP(G20,'Database KQ'!$B$2:$D$1048576,3,FALSE),"")</f>
        <v/>
      </c>
      <c r="K20" s="84"/>
      <c r="L20" s="67"/>
      <c r="M20" s="68"/>
      <c r="N20" s="68"/>
      <c r="O20" s="65"/>
      <c r="P20" s="67"/>
    </row>
    <row r="21" spans="1:16" ht="31.5" customHeight="1">
      <c r="A21" s="6">
        <v>18</v>
      </c>
      <c r="B21" s="5" t="str">
        <f>CONCATENATE(C21,COUNTIF($C$4:C21,C21))</f>
        <v>12</v>
      </c>
      <c r="C21" s="5" t="str">
        <f t="shared" si="0"/>
        <v/>
      </c>
      <c r="D21" s="88"/>
      <c r="E21" s="73"/>
      <c r="F21" s="89"/>
      <c r="G21" s="87"/>
      <c r="H21" s="9" t="str">
        <f>IFERROR(VLOOKUP(G21,'Database KQ'!$B$2:$D$1048576,2,FALSE),"")</f>
        <v/>
      </c>
      <c r="I21" s="88"/>
      <c r="J21" s="5" t="str">
        <f>IFERROR(VLOOKUP(G21,'Database KQ'!$B$2:$D$1048576,3,FALSE),"")</f>
        <v/>
      </c>
      <c r="K21" s="84"/>
      <c r="L21" s="67"/>
      <c r="M21" s="68"/>
      <c r="N21" s="68"/>
      <c r="O21" s="65"/>
      <c r="P21" s="67"/>
    </row>
    <row r="22" spans="1:16" ht="31.5" customHeight="1">
      <c r="A22" s="5">
        <v>19</v>
      </c>
      <c r="B22" s="5" t="str">
        <f>CONCATENATE(C22,COUNTIF($C$4:C22,C22))</f>
        <v>13</v>
      </c>
      <c r="C22" s="5" t="str">
        <f t="shared" si="0"/>
        <v/>
      </c>
      <c r="D22" s="88"/>
      <c r="E22" s="73"/>
      <c r="F22" s="89"/>
      <c r="G22" s="87"/>
      <c r="H22" s="9" t="str">
        <f>IFERROR(VLOOKUP(G22,'Database KQ'!$B$2:$D$1048576,2,FALSE),"")</f>
        <v/>
      </c>
      <c r="I22" s="88"/>
      <c r="J22" s="5" t="str">
        <f>IFERROR(VLOOKUP(G22,'Database KQ'!$B$2:$D$1048576,3,FALSE),"")</f>
        <v/>
      </c>
      <c r="K22" s="84"/>
      <c r="L22" s="67"/>
      <c r="M22" s="68"/>
      <c r="N22" s="68"/>
      <c r="O22" s="65"/>
      <c r="P22" s="67"/>
    </row>
    <row r="23" spans="1:16" ht="31.5" customHeight="1">
      <c r="A23" s="6">
        <v>20</v>
      </c>
      <c r="B23" s="5" t="str">
        <f>CONCATENATE(C23,COUNTIF($C$4:C23,C23))</f>
        <v>14</v>
      </c>
      <c r="C23" s="5" t="str">
        <f t="shared" si="0"/>
        <v/>
      </c>
      <c r="D23" s="88"/>
      <c r="E23" s="73"/>
      <c r="F23" s="89"/>
      <c r="G23" s="87"/>
      <c r="H23" s="9" t="str">
        <f>IFERROR(VLOOKUP(G23,'Database KQ'!$B$2:$D$1048576,2,FALSE),"")</f>
        <v/>
      </c>
      <c r="I23" s="88"/>
      <c r="J23" s="5" t="str">
        <f>IFERROR(VLOOKUP(G23,'Database KQ'!$B$2:$D$1048576,3,FALSE),"")</f>
        <v/>
      </c>
      <c r="K23" s="84"/>
      <c r="L23" s="67"/>
      <c r="M23" s="68"/>
      <c r="N23" s="68"/>
      <c r="O23" s="65"/>
      <c r="P23" s="67"/>
    </row>
    <row r="24" spans="1:16" ht="31.5" customHeight="1">
      <c r="A24" s="5">
        <v>21</v>
      </c>
      <c r="B24" s="5" t="str">
        <f>CONCATENATE(C24,COUNTIF($C$4:C24,C24))</f>
        <v>15</v>
      </c>
      <c r="C24" s="5" t="str">
        <f t="shared" si="0"/>
        <v/>
      </c>
      <c r="D24" s="88"/>
      <c r="E24" s="73"/>
      <c r="F24" s="89"/>
      <c r="G24" s="87"/>
      <c r="H24" s="9" t="str">
        <f>IFERROR(VLOOKUP(G24,'Database KQ'!$B$2:$D$1048576,2,FALSE),"")</f>
        <v/>
      </c>
      <c r="I24" s="88"/>
      <c r="J24" s="5" t="str">
        <f>IFERROR(VLOOKUP(G24,'Database KQ'!$B$2:$D$1048576,3,FALSE),"")</f>
        <v/>
      </c>
      <c r="K24" s="84"/>
      <c r="L24" s="67"/>
      <c r="M24" s="68"/>
      <c r="N24" s="68"/>
      <c r="O24" s="65"/>
      <c r="P24" s="67"/>
    </row>
    <row r="25" spans="1:16" ht="31.5" customHeight="1">
      <c r="A25" s="6">
        <v>22</v>
      </c>
      <c r="B25" s="5" t="str">
        <f>CONCATENATE(C25,COUNTIF($C$4:C25,C25))</f>
        <v>16</v>
      </c>
      <c r="C25" s="5" t="str">
        <f t="shared" si="0"/>
        <v/>
      </c>
      <c r="D25" s="88"/>
      <c r="E25" s="73"/>
      <c r="F25" s="89"/>
      <c r="G25" s="87"/>
      <c r="H25" s="9" t="str">
        <f>IFERROR(VLOOKUP(G25,'Database KQ'!$B$2:$D$1048576,2,FALSE),"")</f>
        <v/>
      </c>
      <c r="I25" s="88"/>
      <c r="J25" s="5" t="str">
        <f>IFERROR(VLOOKUP(G25,'Database KQ'!$B$2:$D$1048576,3,FALSE),"")</f>
        <v/>
      </c>
      <c r="K25" s="84"/>
      <c r="L25" s="67"/>
      <c r="M25" s="68"/>
      <c r="N25" s="68"/>
      <c r="O25" s="65"/>
      <c r="P25" s="67"/>
    </row>
    <row r="26" spans="1:16" ht="31.5" customHeight="1">
      <c r="A26" s="5">
        <v>23</v>
      </c>
      <c r="B26" s="5" t="str">
        <f>CONCATENATE(C26,COUNTIF($C$4:C26,C26))</f>
        <v>17</v>
      </c>
      <c r="C26" s="5" t="str">
        <f t="shared" si="0"/>
        <v/>
      </c>
      <c r="D26" s="88"/>
      <c r="E26" s="73"/>
      <c r="F26" s="89"/>
      <c r="G26" s="87"/>
      <c r="H26" s="9" t="str">
        <f>IFERROR(VLOOKUP(G26,'Database KQ'!$B$2:$D$1048576,2,FALSE),"")</f>
        <v/>
      </c>
      <c r="I26" s="88"/>
      <c r="J26" s="5" t="str">
        <f>IFERROR(VLOOKUP(G26,'Database KQ'!$B$2:$D$1048576,3,FALSE),"")</f>
        <v/>
      </c>
      <c r="K26" s="84"/>
      <c r="L26" s="67"/>
      <c r="M26" s="68"/>
      <c r="N26" s="68"/>
      <c r="O26" s="65"/>
      <c r="P26" s="67"/>
    </row>
    <row r="27" spans="1:16" ht="31.5" customHeight="1">
      <c r="A27" s="6">
        <v>24</v>
      </c>
      <c r="B27" s="5" t="str">
        <f>CONCATENATE(C27,COUNTIF($C$4:C27,C27))</f>
        <v>18</v>
      </c>
      <c r="C27" s="5" t="str">
        <f t="shared" si="0"/>
        <v/>
      </c>
      <c r="D27" s="88"/>
      <c r="E27" s="73"/>
      <c r="F27" s="89"/>
      <c r="G27" s="87"/>
      <c r="H27" s="9" t="str">
        <f>IFERROR(VLOOKUP(G27,'Database KQ'!$B$2:$D$1048576,2,FALSE),"")</f>
        <v/>
      </c>
      <c r="I27" s="88"/>
      <c r="J27" s="5" t="str">
        <f>IFERROR(VLOOKUP(G27,'Database KQ'!$B$2:$D$1048576,3,FALSE),"")</f>
        <v/>
      </c>
      <c r="K27" s="84"/>
      <c r="L27" s="67"/>
      <c r="M27" s="68"/>
      <c r="N27" s="68"/>
      <c r="O27" s="65"/>
      <c r="P27" s="67"/>
    </row>
    <row r="28" spans="1:16" ht="31.5" customHeight="1">
      <c r="A28" s="5">
        <v>25</v>
      </c>
      <c r="B28" s="5" t="str">
        <f>CONCATENATE(C28,COUNTIF($C$4:C28,C28))</f>
        <v>19</v>
      </c>
      <c r="C28" s="5" t="str">
        <f t="shared" si="0"/>
        <v/>
      </c>
      <c r="D28" s="88"/>
      <c r="E28" s="73"/>
      <c r="F28" s="89"/>
      <c r="G28" s="87"/>
      <c r="H28" s="9" t="str">
        <f>IFERROR(VLOOKUP(G28,'Database KQ'!$B$2:$D$1048576,2,FALSE),"")</f>
        <v/>
      </c>
      <c r="I28" s="88"/>
      <c r="J28" s="5" t="str">
        <f>IFERROR(VLOOKUP(G28,'Database KQ'!$B$2:$D$1048576,3,FALSE),"")</f>
        <v/>
      </c>
      <c r="K28" s="84"/>
      <c r="L28" s="67"/>
      <c r="M28" s="68"/>
      <c r="N28" s="68"/>
      <c r="O28" s="65"/>
      <c r="P28" s="67"/>
    </row>
    <row r="29" spans="1:16" ht="31.5" customHeight="1">
      <c r="A29" s="6">
        <v>26</v>
      </c>
      <c r="B29" s="5" t="str">
        <f>CONCATENATE(C29,COUNTIF($C$4:C29,C29))</f>
        <v>20</v>
      </c>
      <c r="C29" s="5" t="str">
        <f t="shared" si="0"/>
        <v/>
      </c>
      <c r="D29" s="88"/>
      <c r="E29" s="73"/>
      <c r="F29" s="89"/>
      <c r="G29" s="87"/>
      <c r="H29" s="9" t="str">
        <f>IFERROR(VLOOKUP(G29,'Database KQ'!$B$2:$D$1048576,2,FALSE),"")</f>
        <v/>
      </c>
      <c r="I29" s="88"/>
      <c r="J29" s="5" t="str">
        <f>IFERROR(VLOOKUP(G29,'Database KQ'!$B$2:$D$1048576,3,FALSE),"")</f>
        <v/>
      </c>
      <c r="K29" s="84"/>
      <c r="L29" s="67"/>
      <c r="M29" s="68"/>
      <c r="N29" s="68"/>
      <c r="O29" s="65"/>
      <c r="P29" s="67"/>
    </row>
    <row r="30" spans="1:16" ht="31.5" customHeight="1">
      <c r="A30" s="5">
        <v>27</v>
      </c>
      <c r="B30" s="5" t="str">
        <f>CONCATENATE(C30,COUNTIF($C$4:C30,C30))</f>
        <v>21</v>
      </c>
      <c r="C30" s="5" t="str">
        <f t="shared" si="0"/>
        <v/>
      </c>
      <c r="D30" s="88"/>
      <c r="E30" s="73"/>
      <c r="F30" s="89"/>
      <c r="G30" s="87"/>
      <c r="H30" s="9" t="str">
        <f>IFERROR(VLOOKUP(G30,'Database KQ'!$B$2:$D$1048576,2,FALSE),"")</f>
        <v/>
      </c>
      <c r="I30" s="88"/>
      <c r="J30" s="5" t="str">
        <f>IFERROR(VLOOKUP(G30,'Database KQ'!$B$2:$D$1048576,3,FALSE),"")</f>
        <v/>
      </c>
      <c r="K30" s="84"/>
      <c r="L30" s="67"/>
      <c r="M30" s="68"/>
      <c r="N30" s="68"/>
      <c r="O30" s="65"/>
      <c r="P30" s="67"/>
    </row>
    <row r="31" spans="1:16" ht="31.5" customHeight="1">
      <c r="A31" s="6">
        <v>28</v>
      </c>
      <c r="B31" s="5" t="str">
        <f>CONCATENATE(C31,COUNTIF($C$4:C31,C31))</f>
        <v>22</v>
      </c>
      <c r="C31" s="5" t="str">
        <f t="shared" si="0"/>
        <v/>
      </c>
      <c r="D31" s="88"/>
      <c r="E31" s="73"/>
      <c r="F31" s="89"/>
      <c r="G31" s="87"/>
      <c r="H31" s="9" t="str">
        <f>IFERROR(VLOOKUP(G31,'Database KQ'!$B$2:$D$1048576,2,FALSE),"")</f>
        <v/>
      </c>
      <c r="I31" s="88"/>
      <c r="J31" s="5" t="str">
        <f>IFERROR(VLOOKUP(G31,'Database KQ'!$B$2:$D$1048576,3,FALSE),"")</f>
        <v/>
      </c>
      <c r="K31" s="84"/>
      <c r="L31" s="67"/>
      <c r="M31" s="68"/>
      <c r="N31" s="68"/>
      <c r="O31" s="65"/>
      <c r="P31" s="67"/>
    </row>
    <row r="32" spans="1:16" ht="31.5" customHeight="1">
      <c r="A32" s="5">
        <v>29</v>
      </c>
      <c r="B32" s="5" t="str">
        <f>CONCATENATE(C32,COUNTIF($C$4:C32,C32))</f>
        <v>23</v>
      </c>
      <c r="C32" s="5" t="str">
        <f t="shared" si="0"/>
        <v/>
      </c>
      <c r="D32" s="88"/>
      <c r="E32" s="73"/>
      <c r="F32" s="89"/>
      <c r="G32" s="87"/>
      <c r="H32" s="9" t="str">
        <f>IFERROR(VLOOKUP(G32,'Database KQ'!$B$2:$D$1048576,2,FALSE),"")</f>
        <v/>
      </c>
      <c r="I32" s="88"/>
      <c r="J32" s="5" t="str">
        <f>IFERROR(VLOOKUP(G32,'Database KQ'!$B$2:$D$1048576,3,FALSE),"")</f>
        <v/>
      </c>
      <c r="K32" s="84"/>
      <c r="L32" s="67"/>
      <c r="M32" s="68"/>
      <c r="N32" s="68"/>
      <c r="O32" s="65"/>
      <c r="P32" s="67"/>
    </row>
    <row r="33" spans="1:16" ht="31.5" customHeight="1">
      <c r="A33" s="6">
        <v>30</v>
      </c>
      <c r="B33" s="5" t="str">
        <f>CONCATENATE(C33,COUNTIF($C$4:C33,C33))</f>
        <v>24</v>
      </c>
      <c r="C33" s="5" t="str">
        <f t="shared" si="0"/>
        <v/>
      </c>
      <c r="D33" s="88"/>
      <c r="E33" s="73"/>
      <c r="F33" s="89"/>
      <c r="G33" s="87"/>
      <c r="H33" s="9" t="str">
        <f>IFERROR(VLOOKUP(G33,'Database KQ'!$B$2:$D$1048576,2,FALSE),"")</f>
        <v/>
      </c>
      <c r="I33" s="88"/>
      <c r="J33" s="5" t="str">
        <f>IFERROR(VLOOKUP(G33,'Database KQ'!$B$2:$D$1048576,3,FALSE),"")</f>
        <v/>
      </c>
      <c r="K33" s="84"/>
      <c r="L33" s="67"/>
      <c r="M33" s="68"/>
      <c r="N33" s="68"/>
      <c r="O33" s="65"/>
      <c r="P33" s="67"/>
    </row>
    <row r="34" spans="1:16" ht="31.5" customHeight="1">
      <c r="A34" s="5">
        <v>31</v>
      </c>
      <c r="B34" s="5" t="str">
        <f>CONCATENATE(C34,COUNTIF($C$4:C34,C34))</f>
        <v>25</v>
      </c>
      <c r="C34" s="5" t="str">
        <f t="shared" si="0"/>
        <v/>
      </c>
      <c r="D34" s="88"/>
      <c r="E34" s="73"/>
      <c r="F34" s="89"/>
      <c r="G34" s="87"/>
      <c r="H34" s="9" t="str">
        <f>IFERROR(VLOOKUP(G34,'Database KQ'!$B$2:$D$1048576,2,FALSE),"")</f>
        <v/>
      </c>
      <c r="I34" s="88"/>
      <c r="J34" s="5" t="str">
        <f>IFERROR(VLOOKUP(G34,'Database KQ'!$B$2:$D$1048576,3,FALSE),"")</f>
        <v/>
      </c>
      <c r="K34" s="84"/>
      <c r="L34" s="67"/>
      <c r="M34" s="68"/>
      <c r="N34" s="68"/>
      <c r="O34" s="65"/>
      <c r="P34" s="67"/>
    </row>
    <row r="35" spans="1:16" ht="31.5" customHeight="1">
      <c r="A35" s="6">
        <v>32</v>
      </c>
      <c r="B35" s="5" t="str">
        <f>CONCATENATE(C35,COUNTIF($C$4:C35,C35))</f>
        <v>26</v>
      </c>
      <c r="C35" s="5" t="str">
        <f t="shared" si="0"/>
        <v/>
      </c>
      <c r="D35" s="88"/>
      <c r="E35" s="73"/>
      <c r="F35" s="89"/>
      <c r="G35" s="87"/>
      <c r="H35" s="9" t="str">
        <f>IFERROR(VLOOKUP(G35,'Database KQ'!$B$2:$D$1048576,2,FALSE),"")</f>
        <v/>
      </c>
      <c r="I35" s="88"/>
      <c r="J35" s="5" t="str">
        <f>IFERROR(VLOOKUP(G35,'Database KQ'!$B$2:$D$1048576,3,FALSE),"")</f>
        <v/>
      </c>
      <c r="K35" s="84"/>
      <c r="L35" s="67"/>
      <c r="M35" s="68"/>
      <c r="N35" s="68"/>
      <c r="O35" s="65"/>
      <c r="P35" s="67"/>
    </row>
    <row r="36" spans="1:16" ht="31.5" customHeight="1">
      <c r="A36" s="5">
        <v>33</v>
      </c>
      <c r="B36" s="5" t="str">
        <f>CONCATENATE(C36,COUNTIF($C$4:C36,C36))</f>
        <v>27</v>
      </c>
      <c r="C36" s="5" t="str">
        <f t="shared" si="0"/>
        <v/>
      </c>
      <c r="D36" s="88"/>
      <c r="E36" s="73"/>
      <c r="F36" s="89"/>
      <c r="G36" s="87"/>
      <c r="H36" s="9" t="str">
        <f>IFERROR(VLOOKUP(G36,'Database KQ'!$B$2:$D$1048576,2,FALSE),"")</f>
        <v/>
      </c>
      <c r="I36" s="88"/>
      <c r="J36" s="5" t="str">
        <f>IFERROR(VLOOKUP(G36,'Database KQ'!$B$2:$D$1048576,3,FALSE),"")</f>
        <v/>
      </c>
      <c r="K36" s="84"/>
      <c r="L36" s="67"/>
      <c r="M36" s="68"/>
      <c r="N36" s="68"/>
      <c r="O36" s="65"/>
      <c r="P36" s="67"/>
    </row>
    <row r="37" spans="1:16" ht="31.5" customHeight="1">
      <c r="A37" s="6">
        <v>34</v>
      </c>
      <c r="B37" s="5" t="str">
        <f>CONCATENATE(C37,COUNTIF($C$4:C37,C37))</f>
        <v>28</v>
      </c>
      <c r="C37" s="5" t="str">
        <f t="shared" si="0"/>
        <v/>
      </c>
      <c r="D37" s="88"/>
      <c r="E37" s="73"/>
      <c r="F37" s="89"/>
      <c r="G37" s="87"/>
      <c r="H37" s="9" t="str">
        <f>IFERROR(VLOOKUP(G37,'Database KQ'!$B$2:$D$1048576,2,FALSE),"")</f>
        <v/>
      </c>
      <c r="I37" s="88"/>
      <c r="J37" s="5" t="str">
        <f>IFERROR(VLOOKUP(G37,'Database KQ'!$B$2:$D$1048576,3,FALSE),"")</f>
        <v/>
      </c>
      <c r="K37" s="84"/>
      <c r="L37" s="67"/>
      <c r="M37" s="68"/>
      <c r="N37" s="68"/>
      <c r="O37" s="65"/>
      <c r="P37" s="67"/>
    </row>
    <row r="38" spans="1:16" ht="31.5" customHeight="1">
      <c r="A38" s="5">
        <v>35</v>
      </c>
      <c r="B38" s="5" t="str">
        <f>CONCATENATE(C38,COUNTIF($C$4:C38,C38))</f>
        <v>29</v>
      </c>
      <c r="C38" s="5" t="str">
        <f t="shared" si="0"/>
        <v/>
      </c>
      <c r="D38" s="88"/>
      <c r="E38" s="73"/>
      <c r="F38" s="89"/>
      <c r="G38" s="87"/>
      <c r="H38" s="9" t="str">
        <f>IFERROR(VLOOKUP(G38,'Database KQ'!$B$2:$D$1048576,2,FALSE),"")</f>
        <v/>
      </c>
      <c r="I38" s="88"/>
      <c r="J38" s="5" t="str">
        <f>IFERROR(VLOOKUP(G38,'Database KQ'!$B$2:$D$1048576,3,FALSE),"")</f>
        <v/>
      </c>
      <c r="K38" s="84"/>
      <c r="L38" s="67"/>
      <c r="M38" s="68"/>
      <c r="N38" s="68"/>
      <c r="O38" s="65"/>
      <c r="P38" s="67"/>
    </row>
    <row r="39" spans="1:16" ht="31.5" customHeight="1">
      <c r="A39" s="6">
        <v>36</v>
      </c>
      <c r="B39" s="5" t="str">
        <f>CONCATENATE(C39,COUNTIF($C$4:C39,C39))</f>
        <v>30</v>
      </c>
      <c r="C39" s="5" t="str">
        <f t="shared" si="0"/>
        <v/>
      </c>
      <c r="D39" s="88"/>
      <c r="E39" s="73"/>
      <c r="F39" s="89"/>
      <c r="G39" s="87"/>
      <c r="H39" s="9" t="str">
        <f>IFERROR(VLOOKUP(G39,'Database KQ'!$B$2:$D$1048576,2,FALSE),"")</f>
        <v/>
      </c>
      <c r="I39" s="88"/>
      <c r="J39" s="5" t="str">
        <f>IFERROR(VLOOKUP(G39,'Database KQ'!$B$2:$D$1048576,3,FALSE),"")</f>
        <v/>
      </c>
      <c r="K39" s="84"/>
      <c r="L39" s="67"/>
      <c r="M39" s="68"/>
      <c r="N39" s="68"/>
      <c r="O39" s="65"/>
      <c r="P39" s="67"/>
    </row>
    <row r="40" spans="1:16" ht="31.5" customHeight="1">
      <c r="A40" s="5">
        <v>37</v>
      </c>
      <c r="B40" s="5" t="str">
        <f>CONCATENATE(C40,COUNTIF($C$4:C40,C40))</f>
        <v>31</v>
      </c>
      <c r="C40" s="5" t="str">
        <f t="shared" si="0"/>
        <v/>
      </c>
      <c r="D40" s="88"/>
      <c r="E40" s="73"/>
      <c r="F40" s="89"/>
      <c r="G40" s="87"/>
      <c r="H40" s="9" t="str">
        <f>IFERROR(VLOOKUP(G40,'Database KQ'!$B$2:$D$1048576,2,FALSE),"")</f>
        <v/>
      </c>
      <c r="I40" s="88"/>
      <c r="J40" s="5" t="str">
        <f>IFERROR(VLOOKUP(G40,'Database KQ'!$B$2:$D$1048576,3,FALSE),"")</f>
        <v/>
      </c>
      <c r="K40" s="84"/>
      <c r="L40" s="67"/>
      <c r="M40" s="68"/>
      <c r="N40" s="68"/>
      <c r="O40" s="65"/>
      <c r="P40" s="67"/>
    </row>
    <row r="41" spans="1:16" ht="31.5" customHeight="1">
      <c r="A41" s="6">
        <v>38</v>
      </c>
      <c r="B41" s="5" t="str">
        <f>CONCATENATE(C41,COUNTIF($C$4:C41,C41))</f>
        <v>32</v>
      </c>
      <c r="C41" s="5" t="str">
        <f t="shared" si="0"/>
        <v/>
      </c>
      <c r="D41" s="88"/>
      <c r="E41" s="73"/>
      <c r="F41" s="89"/>
      <c r="G41" s="87"/>
      <c r="H41" s="9" t="str">
        <f>IFERROR(VLOOKUP(G41,'Database KQ'!$B$2:$D$1048576,2,FALSE),"")</f>
        <v/>
      </c>
      <c r="I41" s="88"/>
      <c r="J41" s="5" t="str">
        <f>IFERROR(VLOOKUP(G41,'Database KQ'!$B$2:$D$1048576,3,FALSE),"")</f>
        <v/>
      </c>
      <c r="K41" s="84"/>
      <c r="L41" s="67"/>
      <c r="M41" s="68"/>
      <c r="N41" s="68"/>
      <c r="O41" s="65"/>
      <c r="P41" s="67"/>
    </row>
    <row r="42" spans="1:16" ht="31.5" customHeight="1">
      <c r="A42" s="5">
        <v>39</v>
      </c>
      <c r="B42" s="5" t="str">
        <f>CONCATENATE(C42,COUNTIF($C$4:C42,C42))</f>
        <v>33</v>
      </c>
      <c r="C42" s="5" t="str">
        <f t="shared" si="0"/>
        <v/>
      </c>
      <c r="D42" s="88"/>
      <c r="E42" s="73"/>
      <c r="F42" s="89"/>
      <c r="G42" s="87"/>
      <c r="H42" s="9" t="str">
        <f>IFERROR(VLOOKUP(G42,'Database KQ'!$B$2:$D$1048576,2,FALSE),"")</f>
        <v/>
      </c>
      <c r="I42" s="88"/>
      <c r="J42" s="5" t="str">
        <f>IFERROR(VLOOKUP(G42,'Database KQ'!$B$2:$D$1048576,3,FALSE),"")</f>
        <v/>
      </c>
      <c r="K42" s="84"/>
      <c r="L42" s="67"/>
      <c r="M42" s="68"/>
      <c r="N42" s="68"/>
      <c r="O42" s="65"/>
      <c r="P42" s="67"/>
    </row>
    <row r="43" spans="1:16" ht="31.5" customHeight="1">
      <c r="A43" s="6">
        <v>40</v>
      </c>
      <c r="B43" s="5" t="str">
        <f>CONCATENATE(C43,COUNTIF($C$4:C43,C43))</f>
        <v>34</v>
      </c>
      <c r="C43" s="5" t="str">
        <f t="shared" si="0"/>
        <v/>
      </c>
      <c r="D43" s="88"/>
      <c r="E43" s="73"/>
      <c r="F43" s="89"/>
      <c r="G43" s="87"/>
      <c r="H43" s="9" t="str">
        <f>IFERROR(VLOOKUP(G43,'Database KQ'!$B$2:$D$1048576,2,FALSE),"")</f>
        <v/>
      </c>
      <c r="I43" s="88"/>
      <c r="J43" s="5" t="str">
        <f>IFERROR(VLOOKUP(G43,'Database KQ'!$B$2:$D$1048576,3,FALSE),"")</f>
        <v/>
      </c>
      <c r="K43" s="84"/>
      <c r="L43" s="67"/>
      <c r="M43" s="68"/>
      <c r="N43" s="68"/>
      <c r="O43" s="65"/>
      <c r="P43" s="67"/>
    </row>
    <row r="44" spans="1:16" ht="31.5" customHeight="1">
      <c r="A44" s="5">
        <v>41</v>
      </c>
      <c r="B44" s="5" t="str">
        <f>CONCATENATE(C44,COUNTIF($C$4:C44,C44))</f>
        <v>35</v>
      </c>
      <c r="C44" s="5" t="str">
        <f t="shared" si="0"/>
        <v/>
      </c>
      <c r="D44" s="88"/>
      <c r="E44" s="73"/>
      <c r="F44" s="89"/>
      <c r="G44" s="87"/>
      <c r="H44" s="9" t="str">
        <f>IFERROR(VLOOKUP(G44,'Database KQ'!$B$2:$D$1048576,2,FALSE),"")</f>
        <v/>
      </c>
      <c r="I44" s="88"/>
      <c r="J44" s="5" t="str">
        <f>IFERROR(VLOOKUP(G44,'Database KQ'!$B$2:$D$1048576,3,FALSE),"")</f>
        <v/>
      </c>
      <c r="K44" s="84"/>
      <c r="L44" s="67"/>
      <c r="M44" s="68"/>
      <c r="N44" s="68"/>
      <c r="O44" s="65"/>
      <c r="P44" s="67"/>
    </row>
    <row r="45" spans="1:16" ht="31.5" customHeight="1">
      <c r="A45" s="6">
        <v>42</v>
      </c>
      <c r="B45" s="5" t="str">
        <f>CONCATENATE(C45,COUNTIF($C$4:C45,C45))</f>
        <v>36</v>
      </c>
      <c r="C45" s="5" t="str">
        <f t="shared" si="0"/>
        <v/>
      </c>
      <c r="D45" s="88"/>
      <c r="E45" s="73"/>
      <c r="F45" s="89"/>
      <c r="G45" s="87"/>
      <c r="H45" s="9" t="str">
        <f>IFERROR(VLOOKUP(G45,'Database KQ'!$B$2:$D$1048576,2,FALSE),"")</f>
        <v/>
      </c>
      <c r="I45" s="88"/>
      <c r="J45" s="5" t="str">
        <f>IFERROR(VLOOKUP(G45,'Database KQ'!$B$2:$D$1048576,3,FALSE),"")</f>
        <v/>
      </c>
      <c r="K45" s="84"/>
      <c r="L45" s="67"/>
      <c r="M45" s="68"/>
      <c r="N45" s="68"/>
      <c r="O45" s="65"/>
      <c r="P45" s="67"/>
    </row>
    <row r="46" spans="1:16" ht="31.5" customHeight="1">
      <c r="A46" s="5">
        <v>43</v>
      </c>
      <c r="B46" s="5" t="str">
        <f>CONCATENATE(C46,COUNTIF($C$4:C46,C46))</f>
        <v>37</v>
      </c>
      <c r="C46" s="5" t="str">
        <f t="shared" si="0"/>
        <v/>
      </c>
      <c r="D46" s="88"/>
      <c r="E46" s="73"/>
      <c r="F46" s="89"/>
      <c r="G46" s="87"/>
      <c r="H46" s="9" t="str">
        <f>IFERROR(VLOOKUP(G46,'Database KQ'!$B$2:$D$1048576,2,FALSE),"")</f>
        <v/>
      </c>
      <c r="I46" s="88"/>
      <c r="J46" s="5" t="str">
        <f>IFERROR(VLOOKUP(G46,'Database KQ'!$B$2:$D$1048576,3,FALSE),"")</f>
        <v/>
      </c>
      <c r="K46" s="84"/>
      <c r="L46" s="67"/>
      <c r="M46" s="68"/>
      <c r="N46" s="68"/>
      <c r="O46" s="65"/>
      <c r="P46" s="67"/>
    </row>
    <row r="47" spans="1:16" ht="31.5" customHeight="1">
      <c r="A47" s="6">
        <v>44</v>
      </c>
      <c r="B47" s="5" t="str">
        <f>CONCATENATE(C47,COUNTIF($C$4:C47,C47))</f>
        <v>38</v>
      </c>
      <c r="C47" s="5" t="str">
        <f t="shared" si="0"/>
        <v/>
      </c>
      <c r="D47" s="88"/>
      <c r="E47" s="73"/>
      <c r="F47" s="89"/>
      <c r="G47" s="87"/>
      <c r="H47" s="9" t="str">
        <f>IFERROR(VLOOKUP(G47,'Database KQ'!$B$2:$D$1048576,2,FALSE),"")</f>
        <v/>
      </c>
      <c r="I47" s="88"/>
      <c r="J47" s="5" t="str">
        <f>IFERROR(VLOOKUP(G47,'Database KQ'!$B$2:$D$1048576,3,FALSE),"")</f>
        <v/>
      </c>
      <c r="K47" s="84"/>
      <c r="L47" s="67"/>
      <c r="M47" s="68"/>
      <c r="N47" s="68"/>
      <c r="O47" s="65"/>
      <c r="P47" s="67"/>
    </row>
    <row r="48" spans="1:16" ht="31.5" customHeight="1">
      <c r="A48" s="5">
        <v>45</v>
      </c>
      <c r="B48" s="5" t="str">
        <f>CONCATENATE(C48,COUNTIF($C$4:C48,C48))</f>
        <v>39</v>
      </c>
      <c r="C48" s="5" t="str">
        <f t="shared" si="0"/>
        <v/>
      </c>
      <c r="D48" s="88"/>
      <c r="E48" s="73"/>
      <c r="F48" s="89"/>
      <c r="G48" s="87"/>
      <c r="H48" s="9" t="str">
        <f>IFERROR(VLOOKUP(G48,'Database KQ'!$B$2:$D$1048576,2,FALSE),"")</f>
        <v/>
      </c>
      <c r="I48" s="88"/>
      <c r="J48" s="5" t="str">
        <f>IFERROR(VLOOKUP(G48,'Database KQ'!$B$2:$D$1048576,3,FALSE),"")</f>
        <v/>
      </c>
      <c r="K48" s="84"/>
      <c r="L48" s="67"/>
      <c r="M48" s="68"/>
      <c r="N48" s="68"/>
      <c r="O48" s="65"/>
      <c r="P48" s="67"/>
    </row>
    <row r="49" spans="1:16" ht="31.5" customHeight="1">
      <c r="A49" s="6">
        <v>46</v>
      </c>
      <c r="B49" s="5" t="str">
        <f>CONCATENATE(C49,COUNTIF($C$4:C49,C49))</f>
        <v>40</v>
      </c>
      <c r="C49" s="5" t="str">
        <f t="shared" si="0"/>
        <v/>
      </c>
      <c r="D49" s="88"/>
      <c r="E49" s="73"/>
      <c r="F49" s="89"/>
      <c r="G49" s="87"/>
      <c r="H49" s="9" t="str">
        <f>IFERROR(VLOOKUP(G49,'Database KQ'!$B$2:$D$1048576,2,FALSE),"")</f>
        <v/>
      </c>
      <c r="I49" s="88"/>
      <c r="J49" s="5" t="str">
        <f>IFERROR(VLOOKUP(G49,'Database KQ'!$B$2:$D$1048576,3,FALSE),"")</f>
        <v/>
      </c>
      <c r="K49" s="84"/>
      <c r="L49" s="67"/>
      <c r="M49" s="68"/>
      <c r="N49" s="68"/>
      <c r="O49" s="65"/>
      <c r="P49" s="67"/>
    </row>
    <row r="50" spans="1:16" ht="31.5" customHeight="1">
      <c r="A50" s="5">
        <v>47</v>
      </c>
      <c r="B50" s="5" t="str">
        <f>CONCATENATE(C50,COUNTIF($C$4:C50,C50))</f>
        <v>41</v>
      </c>
      <c r="C50" s="5" t="str">
        <f t="shared" si="0"/>
        <v/>
      </c>
      <c r="D50" s="88"/>
      <c r="E50" s="73"/>
      <c r="F50" s="89"/>
      <c r="G50" s="87"/>
      <c r="H50" s="9" t="str">
        <f>IFERROR(VLOOKUP(G50,'Database KQ'!$B$2:$D$1048576,2,FALSE),"")</f>
        <v/>
      </c>
      <c r="I50" s="88"/>
      <c r="J50" s="5" t="str">
        <f>IFERROR(VLOOKUP(G50,'Database KQ'!$B$2:$D$1048576,3,FALSE),"")</f>
        <v/>
      </c>
      <c r="K50" s="84"/>
      <c r="L50" s="67"/>
      <c r="M50" s="68"/>
      <c r="N50" s="68"/>
      <c r="O50" s="65"/>
      <c r="P50" s="67"/>
    </row>
    <row r="51" spans="1:16" ht="31.5" customHeight="1">
      <c r="A51" s="6">
        <v>48</v>
      </c>
      <c r="B51" s="5" t="str">
        <f>CONCATENATE(C51,COUNTIF($C$4:C51,C51))</f>
        <v>42</v>
      </c>
      <c r="C51" s="5" t="str">
        <f t="shared" si="0"/>
        <v/>
      </c>
      <c r="D51" s="88"/>
      <c r="E51" s="73"/>
      <c r="F51" s="89"/>
      <c r="G51" s="87"/>
      <c r="H51" s="9" t="str">
        <f>IFERROR(VLOOKUP(G51,'Database KQ'!$B$2:$D$1048576,2,FALSE),"")</f>
        <v/>
      </c>
      <c r="I51" s="88"/>
      <c r="J51" s="5" t="str">
        <f>IFERROR(VLOOKUP(G51,'Database KQ'!$B$2:$D$1048576,3,FALSE),"")</f>
        <v/>
      </c>
      <c r="K51" s="84"/>
      <c r="L51" s="67"/>
      <c r="M51" s="68"/>
      <c r="N51" s="68"/>
      <c r="O51" s="65"/>
      <c r="P51" s="67"/>
    </row>
    <row r="52" spans="1:16" ht="31.5" customHeight="1">
      <c r="A52" s="5">
        <v>49</v>
      </c>
      <c r="B52" s="5" t="str">
        <f>CONCATENATE(C52,COUNTIF($C$4:C52,C52))</f>
        <v>43</v>
      </c>
      <c r="C52" s="5" t="str">
        <f t="shared" si="0"/>
        <v/>
      </c>
      <c r="D52" s="88"/>
      <c r="E52" s="73"/>
      <c r="F52" s="89"/>
      <c r="G52" s="87"/>
      <c r="H52" s="9" t="str">
        <f>IFERROR(VLOOKUP(G52,'Database KQ'!$B$2:$D$1048576,2,FALSE),"")</f>
        <v/>
      </c>
      <c r="I52" s="88"/>
      <c r="J52" s="5" t="str">
        <f>IFERROR(VLOOKUP(G52,'Database KQ'!$B$2:$D$1048576,3,FALSE),"")</f>
        <v/>
      </c>
      <c r="K52" s="84"/>
      <c r="L52" s="67"/>
      <c r="M52" s="68"/>
      <c r="N52" s="68"/>
      <c r="O52" s="65"/>
      <c r="P52" s="67"/>
    </row>
    <row r="53" spans="1:16" ht="31.5" customHeight="1">
      <c r="A53" s="6">
        <v>50</v>
      </c>
      <c r="B53" s="5" t="str">
        <f>CONCATENATE(C53,COUNTIF($C$4:C53,C53))</f>
        <v>44</v>
      </c>
      <c r="C53" s="5" t="str">
        <f t="shared" si="0"/>
        <v/>
      </c>
      <c r="D53" s="88"/>
      <c r="E53" s="73"/>
      <c r="F53" s="89"/>
      <c r="G53" s="87"/>
      <c r="H53" s="9" t="str">
        <f>IFERROR(VLOOKUP(G53,'Database KQ'!$B$2:$D$1048576,2,FALSE),"")</f>
        <v/>
      </c>
      <c r="I53" s="88"/>
      <c r="J53" s="5" t="str">
        <f>IFERROR(VLOOKUP(G53,'Database KQ'!$B$2:$D$1048576,3,FALSE),"")</f>
        <v/>
      </c>
      <c r="K53" s="84"/>
      <c r="L53" s="67"/>
      <c r="M53" s="68"/>
      <c r="N53" s="68"/>
      <c r="O53" s="65"/>
      <c r="P53" s="67"/>
    </row>
    <row r="54" spans="1:16" ht="31.5" customHeight="1">
      <c r="A54" s="5">
        <v>51</v>
      </c>
      <c r="B54" s="5" t="str">
        <f>CONCATENATE(C54,COUNTIF($C$4:C54,C54))</f>
        <v>45</v>
      </c>
      <c r="C54" s="5" t="str">
        <f t="shared" si="0"/>
        <v/>
      </c>
      <c r="D54" s="88"/>
      <c r="E54" s="73"/>
      <c r="F54" s="89"/>
      <c r="G54" s="87"/>
      <c r="H54" s="9" t="str">
        <f>IFERROR(VLOOKUP(G54,'Database KQ'!$B$2:$D$1048576,2,FALSE),"")</f>
        <v/>
      </c>
      <c r="I54" s="88"/>
      <c r="J54" s="5" t="str">
        <f>IFERROR(VLOOKUP(G54,'Database KQ'!$B$2:$D$1048576,3,FALSE),"")</f>
        <v/>
      </c>
      <c r="K54" s="84"/>
      <c r="L54" s="67"/>
      <c r="M54" s="68"/>
      <c r="N54" s="68"/>
      <c r="O54" s="65"/>
      <c r="P54" s="67"/>
    </row>
    <row r="55" spans="1:16" ht="31.5" customHeight="1">
      <c r="A55" s="6">
        <v>52</v>
      </c>
      <c r="B55" s="5" t="str">
        <f>CONCATENATE(C55,COUNTIF($C$4:C55,C55))</f>
        <v>46</v>
      </c>
      <c r="C55" s="5" t="str">
        <f t="shared" si="0"/>
        <v/>
      </c>
      <c r="D55" s="88"/>
      <c r="E55" s="73"/>
      <c r="F55" s="89"/>
      <c r="G55" s="87"/>
      <c r="H55" s="9" t="str">
        <f>IFERROR(VLOOKUP(G55,'Database KQ'!$B$2:$D$1048576,2,FALSE),"")</f>
        <v/>
      </c>
      <c r="I55" s="88"/>
      <c r="J55" s="5" t="str">
        <f>IFERROR(VLOOKUP(G55,'Database KQ'!$B$2:$D$1048576,3,FALSE),"")</f>
        <v/>
      </c>
      <c r="K55" s="84"/>
      <c r="L55" s="67"/>
      <c r="M55" s="68"/>
      <c r="N55" s="68"/>
      <c r="O55" s="65"/>
      <c r="P55" s="67"/>
    </row>
    <row r="56" spans="1:16" ht="31.5" customHeight="1">
      <c r="A56" s="5">
        <v>53</v>
      </c>
      <c r="B56" s="5" t="str">
        <f>CONCATENATE(C56,COUNTIF($C$4:C56,C56))</f>
        <v>47</v>
      </c>
      <c r="C56" s="5" t="str">
        <f t="shared" si="0"/>
        <v/>
      </c>
      <c r="D56" s="88"/>
      <c r="E56" s="73"/>
      <c r="F56" s="89"/>
      <c r="G56" s="87"/>
      <c r="H56" s="9" t="str">
        <f>IFERROR(VLOOKUP(G56,'Database KQ'!$B$2:$D$1048576,2,FALSE),"")</f>
        <v/>
      </c>
      <c r="I56" s="88"/>
      <c r="J56" s="5" t="str">
        <f>IFERROR(VLOOKUP(G56,'Database KQ'!$B$2:$D$1048576,3,FALSE),"")</f>
        <v/>
      </c>
      <c r="K56" s="84"/>
      <c r="L56" s="67"/>
      <c r="M56" s="68"/>
      <c r="N56" s="68"/>
      <c r="O56" s="65"/>
      <c r="P56" s="67"/>
    </row>
    <row r="57" spans="1:16" ht="31.5" customHeight="1">
      <c r="A57" s="6">
        <v>54</v>
      </c>
      <c r="B57" s="5" t="str">
        <f>CONCATENATE(C57,COUNTIF($C$4:C57,C57))</f>
        <v>48</v>
      </c>
      <c r="C57" s="5" t="str">
        <f t="shared" si="0"/>
        <v/>
      </c>
      <c r="D57" s="88"/>
      <c r="E57" s="73"/>
      <c r="F57" s="89"/>
      <c r="G57" s="87"/>
      <c r="H57" s="9" t="str">
        <f>IFERROR(VLOOKUP(G57,'Database KQ'!$B$2:$D$1048576,2,FALSE),"")</f>
        <v/>
      </c>
      <c r="I57" s="88"/>
      <c r="J57" s="5" t="str">
        <f>IFERROR(VLOOKUP(G57,'Database KQ'!$B$2:$D$1048576,3,FALSE),"")</f>
        <v/>
      </c>
      <c r="K57" s="84"/>
      <c r="L57" s="67"/>
      <c r="M57" s="68"/>
      <c r="N57" s="68"/>
      <c r="O57" s="65"/>
      <c r="P57" s="67"/>
    </row>
    <row r="58" spans="1:16" ht="31.5" customHeight="1">
      <c r="A58" s="5">
        <v>55</v>
      </c>
      <c r="B58" s="5" t="str">
        <f>CONCATENATE(C58,COUNTIF($C$4:C58,C58))</f>
        <v>49</v>
      </c>
      <c r="C58" s="5" t="str">
        <f t="shared" si="0"/>
        <v/>
      </c>
      <c r="D58" s="88"/>
      <c r="E58" s="73"/>
      <c r="F58" s="89"/>
      <c r="G58" s="87"/>
      <c r="H58" s="9" t="str">
        <f>IFERROR(VLOOKUP(G58,'Database KQ'!$B$2:$D$1048576,2,FALSE),"")</f>
        <v/>
      </c>
      <c r="I58" s="88"/>
      <c r="J58" s="5" t="str">
        <f>IFERROR(VLOOKUP(G58,'Database KQ'!$B$2:$D$1048576,3,FALSE),"")</f>
        <v/>
      </c>
      <c r="K58" s="84"/>
      <c r="L58" s="67"/>
      <c r="M58" s="68"/>
      <c r="N58" s="68"/>
      <c r="O58" s="65"/>
      <c r="P58" s="67"/>
    </row>
    <row r="59" spans="1:16" ht="31.5" customHeight="1">
      <c r="A59" s="6">
        <v>56</v>
      </c>
      <c r="B59" s="5" t="str">
        <f>CONCATENATE(C59,COUNTIF($C$4:C59,C59))</f>
        <v>50</v>
      </c>
      <c r="C59" s="5" t="str">
        <f t="shared" si="0"/>
        <v/>
      </c>
      <c r="D59" s="88"/>
      <c r="E59" s="73"/>
      <c r="F59" s="89"/>
      <c r="G59" s="87"/>
      <c r="H59" s="9" t="str">
        <f>IFERROR(VLOOKUP(G59,'Database KQ'!$B$2:$D$1048576,2,FALSE),"")</f>
        <v/>
      </c>
      <c r="I59" s="88"/>
      <c r="J59" s="5" t="str">
        <f>IFERROR(VLOOKUP(G59,'Database KQ'!$B$2:$D$1048576,3,FALSE),"")</f>
        <v/>
      </c>
      <c r="K59" s="84"/>
      <c r="L59" s="67"/>
      <c r="M59" s="68"/>
      <c r="N59" s="68"/>
      <c r="O59" s="65"/>
      <c r="P59" s="67"/>
    </row>
    <row r="60" spans="1:16" ht="31.5" customHeight="1">
      <c r="A60" s="5">
        <v>57</v>
      </c>
      <c r="B60" s="5" t="str">
        <f>CONCATENATE(C60,COUNTIF($C$4:C60,C60))</f>
        <v>51</v>
      </c>
      <c r="C60" s="5" t="str">
        <f t="shared" si="0"/>
        <v/>
      </c>
      <c r="D60" s="88"/>
      <c r="E60" s="73"/>
      <c r="F60" s="89"/>
      <c r="G60" s="87"/>
      <c r="H60" s="9" t="str">
        <f>IFERROR(VLOOKUP(G60,'Database KQ'!$B$2:$D$1048576,2,FALSE),"")</f>
        <v/>
      </c>
      <c r="I60" s="88"/>
      <c r="J60" s="5" t="str">
        <f>IFERROR(VLOOKUP(G60,'Database KQ'!$B$2:$D$1048576,3,FALSE),"")</f>
        <v/>
      </c>
      <c r="K60" s="84"/>
      <c r="L60" s="67"/>
      <c r="M60" s="68"/>
      <c r="N60" s="68"/>
      <c r="O60" s="65"/>
      <c r="P60" s="67"/>
    </row>
    <row r="61" spans="1:16" ht="31.5" customHeight="1">
      <c r="A61" s="6">
        <v>58</v>
      </c>
      <c r="B61" s="5" t="str">
        <f>CONCATENATE(C61,COUNTIF($C$4:C61,C61))</f>
        <v>52</v>
      </c>
      <c r="C61" s="5" t="str">
        <f t="shared" si="0"/>
        <v/>
      </c>
      <c r="D61" s="88"/>
      <c r="E61" s="73"/>
      <c r="F61" s="89"/>
      <c r="G61" s="87"/>
      <c r="H61" s="9" t="str">
        <f>IFERROR(VLOOKUP(G61,'Database KQ'!$B$2:$D$1048576,2,FALSE),"")</f>
        <v/>
      </c>
      <c r="I61" s="88"/>
      <c r="J61" s="5" t="str">
        <f>IFERROR(VLOOKUP(G61,'Database KQ'!$B$2:$D$1048576,3,FALSE),"")</f>
        <v/>
      </c>
      <c r="K61" s="84"/>
      <c r="L61" s="67"/>
      <c r="M61" s="68"/>
      <c r="N61" s="68"/>
      <c r="O61" s="65"/>
      <c r="P61" s="67"/>
    </row>
    <row r="62" spans="1:16" ht="31.5" customHeight="1">
      <c r="A62" s="5">
        <v>59</v>
      </c>
      <c r="B62" s="5" t="str">
        <f>CONCATENATE(C62,COUNTIF($C$4:C62,C62))</f>
        <v>53</v>
      </c>
      <c r="C62" s="5" t="str">
        <f t="shared" si="0"/>
        <v/>
      </c>
      <c r="D62" s="88"/>
      <c r="E62" s="73"/>
      <c r="F62" s="89"/>
      <c r="G62" s="87"/>
      <c r="H62" s="9" t="str">
        <f>IFERROR(VLOOKUP(G62,'Database KQ'!$B$2:$D$1048576,2,FALSE),"")</f>
        <v/>
      </c>
      <c r="I62" s="88"/>
      <c r="J62" s="5" t="str">
        <f>IFERROR(VLOOKUP(G62,'Database KQ'!$B$2:$D$1048576,3,FALSE),"")</f>
        <v/>
      </c>
      <c r="K62" s="84"/>
      <c r="L62" s="67"/>
      <c r="M62" s="68"/>
      <c r="N62" s="68"/>
      <c r="O62" s="65"/>
      <c r="P62" s="67"/>
    </row>
    <row r="63" spans="1:16" ht="31.5" customHeight="1">
      <c r="A63" s="6">
        <v>60</v>
      </c>
      <c r="B63" s="5" t="str">
        <f>CONCATENATE(C63,COUNTIF($C$4:C63,C63))</f>
        <v>54</v>
      </c>
      <c r="C63" s="5" t="str">
        <f t="shared" si="0"/>
        <v/>
      </c>
      <c r="D63" s="88"/>
      <c r="E63" s="73"/>
      <c r="F63" s="89"/>
      <c r="G63" s="87"/>
      <c r="H63" s="9" t="str">
        <f>IFERROR(VLOOKUP(G63,'Database KQ'!$B$2:$D$1048576,2,FALSE),"")</f>
        <v/>
      </c>
      <c r="I63" s="88"/>
      <c r="J63" s="5" t="str">
        <f>IFERROR(VLOOKUP(G63,'Database KQ'!$B$2:$D$1048576,3,FALSE),"")</f>
        <v/>
      </c>
      <c r="K63" s="84"/>
      <c r="L63" s="67"/>
      <c r="M63" s="68"/>
      <c r="N63" s="68"/>
      <c r="O63" s="65"/>
      <c r="P63" s="67"/>
    </row>
    <row r="64" spans="1:16" ht="31.5" customHeight="1">
      <c r="A64" s="5">
        <v>61</v>
      </c>
      <c r="B64" s="5" t="str">
        <f>CONCATENATE(C64,COUNTIF($C$4:C64,C64))</f>
        <v>55</v>
      </c>
      <c r="C64" s="5" t="str">
        <f t="shared" si="0"/>
        <v/>
      </c>
      <c r="D64" s="88"/>
      <c r="E64" s="73"/>
      <c r="F64" s="89"/>
      <c r="G64" s="87"/>
      <c r="H64" s="9" t="str">
        <f>IFERROR(VLOOKUP(G64,'Database KQ'!$B$2:$D$1048576,2,FALSE),"")</f>
        <v/>
      </c>
      <c r="I64" s="88"/>
      <c r="J64" s="5" t="str">
        <f>IFERROR(VLOOKUP(G64,'Database KQ'!$B$2:$D$1048576,3,FALSE),"")</f>
        <v/>
      </c>
      <c r="K64" s="84"/>
      <c r="L64" s="67"/>
      <c r="M64" s="68"/>
      <c r="N64" s="68"/>
      <c r="O64" s="65"/>
      <c r="P64" s="67"/>
    </row>
    <row r="65" spans="1:16" ht="31.5" customHeight="1">
      <c r="A65" s="6">
        <v>62</v>
      </c>
      <c r="B65" s="5" t="str">
        <f>CONCATENATE(C65,COUNTIF($C$4:C65,C65))</f>
        <v>56</v>
      </c>
      <c r="C65" s="5" t="str">
        <f t="shared" si="0"/>
        <v/>
      </c>
      <c r="D65" s="88"/>
      <c r="E65" s="73"/>
      <c r="F65" s="89"/>
      <c r="G65" s="87"/>
      <c r="H65" s="9" t="str">
        <f>IFERROR(VLOOKUP(G65,'Database KQ'!$B$2:$D$1048576,2,FALSE),"")</f>
        <v/>
      </c>
      <c r="I65" s="88"/>
      <c r="J65" s="5" t="str">
        <f>IFERROR(VLOOKUP(G65,'Database KQ'!$B$2:$D$1048576,3,FALSE),"")</f>
        <v/>
      </c>
      <c r="K65" s="84"/>
      <c r="L65" s="67"/>
      <c r="M65" s="68"/>
      <c r="N65" s="68"/>
      <c r="O65" s="65"/>
      <c r="P65" s="67"/>
    </row>
    <row r="66" spans="1:16" ht="31.5" customHeight="1">
      <c r="A66" s="5">
        <v>63</v>
      </c>
      <c r="B66" s="5" t="str">
        <f>CONCATENATE(C66,COUNTIF($C$4:C66,C66))</f>
        <v>57</v>
      </c>
      <c r="C66" s="5" t="str">
        <f t="shared" si="0"/>
        <v/>
      </c>
      <c r="D66" s="88"/>
      <c r="E66" s="73"/>
      <c r="F66" s="89"/>
      <c r="G66" s="87"/>
      <c r="H66" s="9" t="str">
        <f>IFERROR(VLOOKUP(G66,'Database KQ'!$B$2:$D$1048576,2,FALSE),"")</f>
        <v/>
      </c>
      <c r="I66" s="88"/>
      <c r="J66" s="5" t="str">
        <f>IFERROR(VLOOKUP(G66,'Database KQ'!$B$2:$D$1048576,3,FALSE),"")</f>
        <v/>
      </c>
      <c r="K66" s="84"/>
      <c r="L66" s="67"/>
      <c r="M66" s="68"/>
      <c r="N66" s="68"/>
      <c r="O66" s="65"/>
      <c r="P66" s="67"/>
    </row>
    <row r="67" spans="1:16" ht="31.5" customHeight="1">
      <c r="A67" s="6">
        <v>64</v>
      </c>
      <c r="B67" s="5" t="str">
        <f>CONCATENATE(C67,COUNTIF($C$4:C67,C67))</f>
        <v>58</v>
      </c>
      <c r="C67" s="5" t="str">
        <f t="shared" si="0"/>
        <v/>
      </c>
      <c r="D67" s="88"/>
      <c r="E67" s="73"/>
      <c r="F67" s="89"/>
      <c r="G67" s="87"/>
      <c r="H67" s="9" t="str">
        <f>IFERROR(VLOOKUP(G67,'Database KQ'!$B$2:$D$1048576,2,FALSE),"")</f>
        <v/>
      </c>
      <c r="I67" s="88"/>
      <c r="J67" s="5" t="str">
        <f>IFERROR(VLOOKUP(G67,'Database KQ'!$B$2:$D$1048576,3,FALSE),"")</f>
        <v/>
      </c>
      <c r="K67" s="84"/>
      <c r="L67" s="67"/>
      <c r="M67" s="68"/>
      <c r="N67" s="68"/>
      <c r="O67" s="65"/>
      <c r="P67" s="67"/>
    </row>
    <row r="68" spans="1:16" ht="31.5" customHeight="1">
      <c r="A68" s="5">
        <v>65</v>
      </c>
      <c r="B68" s="5" t="str">
        <f>CONCATENATE(C68,COUNTIF($C$4:C68,C68))</f>
        <v>59</v>
      </c>
      <c r="C68" s="5" t="str">
        <f t="shared" ref="C68:C131" si="1">CONCATENATE(N68,L68,O68,)</f>
        <v/>
      </c>
      <c r="D68" s="88"/>
      <c r="E68" s="73"/>
      <c r="F68" s="89"/>
      <c r="G68" s="87"/>
      <c r="H68" s="9" t="str">
        <f>IFERROR(VLOOKUP(G68,'Database KQ'!$B$2:$D$1048576,2,FALSE),"")</f>
        <v/>
      </c>
      <c r="I68" s="88"/>
      <c r="J68" s="5" t="str">
        <f>IFERROR(VLOOKUP(G68,'Database KQ'!$B$2:$D$1048576,3,FALSE),"")</f>
        <v/>
      </c>
      <c r="K68" s="84"/>
      <c r="L68" s="67"/>
      <c r="M68" s="68"/>
      <c r="N68" s="68"/>
      <c r="O68" s="65"/>
      <c r="P68" s="67"/>
    </row>
    <row r="69" spans="1:16" ht="31.5" customHeight="1">
      <c r="A69" s="6">
        <v>66</v>
      </c>
      <c r="B69" s="5" t="str">
        <f>CONCATENATE(C69,COUNTIF($C$4:C69,C69))</f>
        <v>60</v>
      </c>
      <c r="C69" s="5" t="str">
        <f t="shared" si="1"/>
        <v/>
      </c>
      <c r="D69" s="88"/>
      <c r="E69" s="73"/>
      <c r="F69" s="89"/>
      <c r="G69" s="87"/>
      <c r="H69" s="9" t="str">
        <f>IFERROR(VLOOKUP(G69,'Database KQ'!$B$2:$D$1048576,2,FALSE),"")</f>
        <v/>
      </c>
      <c r="I69" s="88"/>
      <c r="J69" s="5" t="str">
        <f>IFERROR(VLOOKUP(G69,'Database KQ'!$B$2:$D$1048576,3,FALSE),"")</f>
        <v/>
      </c>
      <c r="K69" s="84"/>
      <c r="L69" s="67"/>
      <c r="M69" s="68"/>
      <c r="N69" s="68"/>
      <c r="O69" s="65"/>
      <c r="P69" s="67"/>
    </row>
    <row r="70" spans="1:16" ht="31.5" customHeight="1">
      <c r="A70" s="5">
        <v>67</v>
      </c>
      <c r="B70" s="5" t="str">
        <f>CONCATENATE(C70,COUNTIF($C$4:C70,C70))</f>
        <v>61</v>
      </c>
      <c r="C70" s="5" t="str">
        <f t="shared" si="1"/>
        <v/>
      </c>
      <c r="D70" s="88"/>
      <c r="E70" s="73"/>
      <c r="F70" s="89"/>
      <c r="G70" s="87"/>
      <c r="H70" s="9" t="str">
        <f>IFERROR(VLOOKUP(G70,'Database KQ'!$B$2:$D$1048576,2,FALSE),"")</f>
        <v/>
      </c>
      <c r="I70" s="88"/>
      <c r="J70" s="5" t="str">
        <f>IFERROR(VLOOKUP(G70,'Database KQ'!$B$2:$D$1048576,3,FALSE),"")</f>
        <v/>
      </c>
      <c r="K70" s="84"/>
      <c r="L70" s="67"/>
      <c r="M70" s="68"/>
      <c r="N70" s="68"/>
      <c r="O70" s="65"/>
      <c r="P70" s="67"/>
    </row>
    <row r="71" spans="1:16" ht="31.5" customHeight="1">
      <c r="A71" s="6">
        <v>68</v>
      </c>
      <c r="B71" s="5" t="str">
        <f>CONCATENATE(C71,COUNTIF($C$4:C71,C71))</f>
        <v>62</v>
      </c>
      <c r="C71" s="5" t="str">
        <f t="shared" si="1"/>
        <v/>
      </c>
      <c r="D71" s="88"/>
      <c r="E71" s="73"/>
      <c r="F71" s="89"/>
      <c r="G71" s="87"/>
      <c r="H71" s="9" t="str">
        <f>IFERROR(VLOOKUP(G71,'Database KQ'!$B$2:$D$1048576,2,FALSE),"")</f>
        <v/>
      </c>
      <c r="I71" s="88"/>
      <c r="J71" s="5" t="str">
        <f>IFERROR(VLOOKUP(G71,'Database KQ'!$B$2:$D$1048576,3,FALSE),"")</f>
        <v/>
      </c>
      <c r="K71" s="84"/>
      <c r="L71" s="67"/>
      <c r="M71" s="68"/>
      <c r="N71" s="68"/>
      <c r="O71" s="65"/>
      <c r="P71" s="67"/>
    </row>
    <row r="72" spans="1:16" ht="31.5" customHeight="1">
      <c r="A72" s="5">
        <v>69</v>
      </c>
      <c r="B72" s="5" t="str">
        <f>CONCATENATE(C72,COUNTIF($C$4:C72,C72))</f>
        <v>63</v>
      </c>
      <c r="C72" s="5" t="str">
        <f t="shared" si="1"/>
        <v/>
      </c>
      <c r="D72" s="88"/>
      <c r="E72" s="73"/>
      <c r="F72" s="89"/>
      <c r="G72" s="87"/>
      <c r="H72" s="9" t="str">
        <f>IFERROR(VLOOKUP(G72,'Database KQ'!$B$2:$D$1048576,2,FALSE),"")</f>
        <v/>
      </c>
      <c r="I72" s="88"/>
      <c r="J72" s="5" t="str">
        <f>IFERROR(VLOOKUP(G72,'Database KQ'!$B$2:$D$1048576,3,FALSE),"")</f>
        <v/>
      </c>
      <c r="K72" s="84"/>
      <c r="L72" s="67"/>
      <c r="M72" s="68"/>
      <c r="N72" s="68"/>
      <c r="O72" s="65"/>
      <c r="P72" s="67"/>
    </row>
    <row r="73" spans="1:16" ht="31.5" customHeight="1">
      <c r="A73" s="6">
        <v>70</v>
      </c>
      <c r="B73" s="5" t="str">
        <f>CONCATENATE(C73,COUNTIF($C$4:C73,C73))</f>
        <v>64</v>
      </c>
      <c r="C73" s="5" t="str">
        <f t="shared" si="1"/>
        <v/>
      </c>
      <c r="D73" s="88"/>
      <c r="E73" s="73"/>
      <c r="F73" s="89"/>
      <c r="G73" s="87"/>
      <c r="H73" s="9" t="str">
        <f>IFERROR(VLOOKUP(G73,'Database KQ'!$B$2:$D$1048576,2,FALSE),"")</f>
        <v/>
      </c>
      <c r="I73" s="88"/>
      <c r="J73" s="5" t="str">
        <f>IFERROR(VLOOKUP(G73,'Database KQ'!$B$2:$D$1048576,3,FALSE),"")</f>
        <v/>
      </c>
      <c r="K73" s="84"/>
      <c r="L73" s="67"/>
      <c r="M73" s="68"/>
      <c r="N73" s="68"/>
      <c r="O73" s="65"/>
      <c r="P73" s="67"/>
    </row>
    <row r="74" spans="1:16" ht="31.5" customHeight="1">
      <c r="A74" s="5">
        <v>71</v>
      </c>
      <c r="B74" s="5" t="str">
        <f>CONCATENATE(C74,COUNTIF($C$4:C74,C74))</f>
        <v>65</v>
      </c>
      <c r="C74" s="5" t="str">
        <f t="shared" si="1"/>
        <v/>
      </c>
      <c r="D74" s="88"/>
      <c r="E74" s="73"/>
      <c r="F74" s="89"/>
      <c r="G74" s="87"/>
      <c r="H74" s="9" t="str">
        <f>IFERROR(VLOOKUP(G74,'Database KQ'!$B$2:$D$1048576,2,FALSE),"")</f>
        <v/>
      </c>
      <c r="I74" s="88"/>
      <c r="J74" s="5" t="str">
        <f>IFERROR(VLOOKUP(G74,'Database KQ'!$B$2:$D$1048576,3,FALSE),"")</f>
        <v/>
      </c>
      <c r="K74" s="84"/>
      <c r="L74" s="67"/>
      <c r="M74" s="68"/>
      <c r="N74" s="68"/>
      <c r="O74" s="65"/>
      <c r="P74" s="67"/>
    </row>
    <row r="75" spans="1:16" ht="31.5" customHeight="1">
      <c r="A75" s="6">
        <v>72</v>
      </c>
      <c r="B75" s="5" t="str">
        <f>CONCATENATE(C75,COUNTIF($C$4:C75,C75))</f>
        <v>66</v>
      </c>
      <c r="C75" s="5" t="str">
        <f t="shared" si="1"/>
        <v/>
      </c>
      <c r="D75" s="88"/>
      <c r="E75" s="73"/>
      <c r="F75" s="89"/>
      <c r="G75" s="87"/>
      <c r="H75" s="9" t="str">
        <f>IFERROR(VLOOKUP(G75,'Database KQ'!$B$2:$D$1048576,2,FALSE),"")</f>
        <v/>
      </c>
      <c r="I75" s="88"/>
      <c r="J75" s="5" t="str">
        <f>IFERROR(VLOOKUP(G75,'Database KQ'!$B$2:$D$1048576,3,FALSE),"")</f>
        <v/>
      </c>
      <c r="K75" s="84"/>
      <c r="L75" s="67"/>
      <c r="M75" s="68"/>
      <c r="N75" s="68"/>
      <c r="O75" s="65"/>
      <c r="P75" s="67"/>
    </row>
    <row r="76" spans="1:16" ht="31.5" customHeight="1">
      <c r="A76" s="5">
        <v>73</v>
      </c>
      <c r="B76" s="5" t="str">
        <f>CONCATENATE(C76,COUNTIF($C$4:C76,C76))</f>
        <v>67</v>
      </c>
      <c r="C76" s="5" t="str">
        <f t="shared" si="1"/>
        <v/>
      </c>
      <c r="D76" s="88"/>
      <c r="E76" s="73"/>
      <c r="F76" s="89"/>
      <c r="G76" s="87"/>
      <c r="H76" s="9" t="str">
        <f>IFERROR(VLOOKUP(G76,'Database KQ'!$B$2:$D$1048576,2,FALSE),"")</f>
        <v/>
      </c>
      <c r="I76" s="88"/>
      <c r="J76" s="5" t="str">
        <f>IFERROR(VLOOKUP(G76,'Database KQ'!$B$2:$D$1048576,3,FALSE),"")</f>
        <v/>
      </c>
      <c r="K76" s="84"/>
      <c r="L76" s="67"/>
      <c r="M76" s="68"/>
      <c r="N76" s="68"/>
      <c r="O76" s="65"/>
      <c r="P76" s="67"/>
    </row>
    <row r="77" spans="1:16" ht="31.5" customHeight="1">
      <c r="A77" s="6">
        <v>74</v>
      </c>
      <c r="B77" s="5" t="str">
        <f>CONCATENATE(C77,COUNTIF($C$4:C77,C77))</f>
        <v>68</v>
      </c>
      <c r="C77" s="5" t="str">
        <f t="shared" si="1"/>
        <v/>
      </c>
      <c r="D77" s="88"/>
      <c r="E77" s="73"/>
      <c r="F77" s="89"/>
      <c r="G77" s="87"/>
      <c r="H77" s="9" t="str">
        <f>IFERROR(VLOOKUP(G77,'Database KQ'!$B$2:$D$1048576,2,FALSE),"")</f>
        <v/>
      </c>
      <c r="I77" s="88"/>
      <c r="J77" s="5" t="str">
        <f>IFERROR(VLOOKUP(G77,'Database KQ'!$B$2:$D$1048576,3,FALSE),"")</f>
        <v/>
      </c>
      <c r="K77" s="84"/>
      <c r="L77" s="67"/>
      <c r="M77" s="68"/>
      <c r="N77" s="68"/>
      <c r="O77" s="65"/>
      <c r="P77" s="67"/>
    </row>
    <row r="78" spans="1:16" ht="31.5" customHeight="1">
      <c r="A78" s="5">
        <v>75</v>
      </c>
      <c r="B78" s="5" t="str">
        <f>CONCATENATE(C78,COUNTIF($C$4:C78,C78))</f>
        <v>69</v>
      </c>
      <c r="C78" s="5" t="str">
        <f t="shared" si="1"/>
        <v/>
      </c>
      <c r="D78" s="88"/>
      <c r="E78" s="73"/>
      <c r="F78" s="89"/>
      <c r="G78" s="87"/>
      <c r="H78" s="9" t="str">
        <f>IFERROR(VLOOKUP(G78,'Database KQ'!$B$2:$D$1048576,2,FALSE),"")</f>
        <v/>
      </c>
      <c r="I78" s="88"/>
      <c r="J78" s="5" t="str">
        <f>IFERROR(VLOOKUP(G78,'Database KQ'!$B$2:$D$1048576,3,FALSE),"")</f>
        <v/>
      </c>
      <c r="K78" s="84"/>
      <c r="L78" s="67"/>
      <c r="M78" s="68"/>
      <c r="N78" s="68"/>
      <c r="O78" s="65"/>
      <c r="P78" s="67"/>
    </row>
    <row r="79" spans="1:16" ht="31.5" customHeight="1">
      <c r="A79" s="6">
        <v>76</v>
      </c>
      <c r="B79" s="5" t="str">
        <f>CONCATENATE(C79,COUNTIF($C$4:C79,C79))</f>
        <v>70</v>
      </c>
      <c r="C79" s="5" t="str">
        <f t="shared" si="1"/>
        <v/>
      </c>
      <c r="D79" s="88"/>
      <c r="E79" s="73"/>
      <c r="F79" s="89"/>
      <c r="G79" s="87"/>
      <c r="H79" s="9" t="str">
        <f>IFERROR(VLOOKUP(G79,'Database KQ'!$B$2:$D$1048576,2,FALSE),"")</f>
        <v/>
      </c>
      <c r="I79" s="88"/>
      <c r="J79" s="5" t="str">
        <f>IFERROR(VLOOKUP(G79,'Database KQ'!$B$2:$D$1048576,3,FALSE),"")</f>
        <v/>
      </c>
      <c r="K79" s="84"/>
      <c r="L79" s="67"/>
      <c r="M79" s="68"/>
      <c r="N79" s="68"/>
      <c r="O79" s="65"/>
      <c r="P79" s="67"/>
    </row>
    <row r="80" spans="1:16" ht="31.5" customHeight="1">
      <c r="A80" s="5">
        <v>77</v>
      </c>
      <c r="B80" s="5" t="str">
        <f>CONCATENATE(C80,COUNTIF($C$4:C80,C80))</f>
        <v>71</v>
      </c>
      <c r="C80" s="5" t="str">
        <f t="shared" si="1"/>
        <v/>
      </c>
      <c r="D80" s="88"/>
      <c r="E80" s="73"/>
      <c r="F80" s="89"/>
      <c r="G80" s="87"/>
      <c r="H80" s="9" t="str">
        <f>IFERROR(VLOOKUP(G80,'Database KQ'!$B$2:$D$1048576,2,FALSE),"")</f>
        <v/>
      </c>
      <c r="I80" s="88"/>
      <c r="J80" s="5" t="str">
        <f>IFERROR(VLOOKUP(G80,'Database KQ'!$B$2:$D$1048576,3,FALSE),"")</f>
        <v/>
      </c>
      <c r="K80" s="84"/>
      <c r="L80" s="67"/>
      <c r="M80" s="68"/>
      <c r="N80" s="68"/>
      <c r="O80" s="65"/>
      <c r="P80" s="67"/>
    </row>
    <row r="81" spans="1:16" ht="31.5" customHeight="1">
      <c r="A81" s="6">
        <v>78</v>
      </c>
      <c r="B81" s="5" t="str">
        <f>CONCATENATE(C81,COUNTIF($C$4:C81,C81))</f>
        <v>72</v>
      </c>
      <c r="C81" s="5" t="str">
        <f t="shared" si="1"/>
        <v/>
      </c>
      <c r="D81" s="88"/>
      <c r="E81" s="73"/>
      <c r="F81" s="89"/>
      <c r="G81" s="87"/>
      <c r="H81" s="9" t="str">
        <f>IFERROR(VLOOKUP(G81,'Database KQ'!$B$2:$D$1048576,2,FALSE),"")</f>
        <v/>
      </c>
      <c r="I81" s="88"/>
      <c r="J81" s="5" t="str">
        <f>IFERROR(VLOOKUP(G81,'Database KQ'!$B$2:$D$1048576,3,FALSE),"")</f>
        <v/>
      </c>
      <c r="K81" s="84"/>
      <c r="L81" s="67"/>
      <c r="M81" s="68"/>
      <c r="N81" s="68"/>
      <c r="O81" s="65"/>
      <c r="P81" s="67"/>
    </row>
    <row r="82" spans="1:16" ht="31.5" customHeight="1">
      <c r="A82" s="6">
        <v>79</v>
      </c>
      <c r="B82" s="5" t="str">
        <f>CONCATENATE(C82,COUNTIF($C$4:C82,C82))</f>
        <v>73</v>
      </c>
      <c r="C82" s="5" t="str">
        <f t="shared" si="1"/>
        <v/>
      </c>
      <c r="D82" s="88"/>
      <c r="E82" s="73"/>
      <c r="F82" s="89"/>
      <c r="G82" s="87"/>
      <c r="H82" s="9" t="str">
        <f>IFERROR(VLOOKUP(G82,'Database KQ'!$B$2:$D$1048576,2,FALSE),"")</f>
        <v/>
      </c>
      <c r="I82" s="88"/>
      <c r="J82" s="5" t="str">
        <f>IFERROR(VLOOKUP(G82,'Database KQ'!$B$2:$D$1048576,3,FALSE),"")</f>
        <v/>
      </c>
      <c r="K82" s="84"/>
      <c r="L82" s="67"/>
      <c r="M82" s="68"/>
      <c r="N82" s="68"/>
      <c r="O82" s="65"/>
      <c r="P82" s="67"/>
    </row>
    <row r="83" spans="1:16" ht="31.5" customHeight="1">
      <c r="A83" s="6">
        <v>80</v>
      </c>
      <c r="B83" s="5" t="str">
        <f>CONCATENATE(C83,COUNTIF($C$4:C83,C83))</f>
        <v>74</v>
      </c>
      <c r="C83" s="5" t="str">
        <f t="shared" si="1"/>
        <v/>
      </c>
      <c r="D83" s="88"/>
      <c r="E83" s="73"/>
      <c r="F83" s="89"/>
      <c r="G83" s="87"/>
      <c r="H83" s="9" t="str">
        <f>IFERROR(VLOOKUP(G83,'Database KQ'!$B$2:$D$1048576,2,FALSE),"")</f>
        <v/>
      </c>
      <c r="I83" s="88"/>
      <c r="J83" s="5" t="str">
        <f>IFERROR(VLOOKUP(G83,'Database KQ'!$B$2:$D$1048576,3,FALSE),"")</f>
        <v/>
      </c>
      <c r="K83" s="84"/>
      <c r="L83" s="67"/>
      <c r="M83" s="68"/>
      <c r="N83" s="68"/>
      <c r="O83" s="65"/>
      <c r="P83" s="67"/>
    </row>
    <row r="84" spans="1:16" ht="31.5" customHeight="1">
      <c r="A84" s="6">
        <v>81</v>
      </c>
      <c r="B84" s="5" t="str">
        <f>CONCATENATE(C84,COUNTIF($C$4:C84,C84))</f>
        <v>75</v>
      </c>
      <c r="C84" s="5" t="str">
        <f t="shared" si="1"/>
        <v/>
      </c>
      <c r="D84" s="88"/>
      <c r="E84" s="73"/>
      <c r="F84" s="89"/>
      <c r="G84" s="87"/>
      <c r="H84" s="9" t="str">
        <f>IFERROR(VLOOKUP(G84,'Database KQ'!$B$2:$D$1048576,2,FALSE),"")</f>
        <v/>
      </c>
      <c r="I84" s="88"/>
      <c r="J84" s="5" t="str">
        <f>IFERROR(VLOOKUP(G84,'Database KQ'!$B$2:$D$1048576,3,FALSE),"")</f>
        <v/>
      </c>
      <c r="K84" s="84"/>
      <c r="L84" s="67"/>
      <c r="M84" s="68"/>
      <c r="N84" s="68"/>
      <c r="O84" s="65"/>
      <c r="P84" s="67"/>
    </row>
    <row r="85" spans="1:16" ht="31.5" customHeight="1">
      <c r="A85" s="6">
        <v>82</v>
      </c>
      <c r="B85" s="5" t="str">
        <f>CONCATENATE(C85,COUNTIF($C$4:C85,C85))</f>
        <v>76</v>
      </c>
      <c r="C85" s="5" t="str">
        <f t="shared" si="1"/>
        <v/>
      </c>
      <c r="D85" s="88"/>
      <c r="E85" s="73"/>
      <c r="F85" s="89"/>
      <c r="G85" s="87"/>
      <c r="H85" s="9" t="str">
        <f>IFERROR(VLOOKUP(G85,'Database KQ'!$B$2:$D$1048576,2,FALSE),"")</f>
        <v/>
      </c>
      <c r="I85" s="88"/>
      <c r="J85" s="5" t="str">
        <f>IFERROR(VLOOKUP(G85,'Database KQ'!$B$2:$D$1048576,3,FALSE),"")</f>
        <v/>
      </c>
      <c r="K85" s="84"/>
      <c r="L85" s="67"/>
      <c r="M85" s="68"/>
      <c r="N85" s="68"/>
      <c r="O85" s="65"/>
      <c r="P85" s="67"/>
    </row>
    <row r="86" spans="1:16" ht="31.5" customHeight="1">
      <c r="A86" s="6">
        <v>83</v>
      </c>
      <c r="B86" s="5" t="str">
        <f>CONCATENATE(C86,COUNTIF($C$4:C86,C86))</f>
        <v>77</v>
      </c>
      <c r="C86" s="5" t="str">
        <f t="shared" si="1"/>
        <v/>
      </c>
      <c r="D86" s="88"/>
      <c r="E86" s="73"/>
      <c r="F86" s="89"/>
      <c r="G86" s="87"/>
      <c r="H86" s="9" t="str">
        <f>IFERROR(VLOOKUP(G86,'Database KQ'!$B$2:$D$1048576,2,FALSE),"")</f>
        <v/>
      </c>
      <c r="I86" s="88"/>
      <c r="J86" s="5" t="str">
        <f>IFERROR(VLOOKUP(G86,'Database KQ'!$B$2:$D$1048576,3,FALSE),"")</f>
        <v/>
      </c>
      <c r="K86" s="84"/>
      <c r="L86" s="67"/>
      <c r="M86" s="68"/>
      <c r="N86" s="68"/>
      <c r="O86" s="65"/>
      <c r="P86" s="67"/>
    </row>
    <row r="87" spans="1:16" ht="31.5" customHeight="1">
      <c r="A87" s="6">
        <v>84</v>
      </c>
      <c r="B87" s="5" t="str">
        <f>CONCATENATE(C87,COUNTIF($C$4:C87,C87))</f>
        <v>78</v>
      </c>
      <c r="C87" s="5" t="str">
        <f t="shared" si="1"/>
        <v/>
      </c>
      <c r="D87" s="88"/>
      <c r="E87" s="73"/>
      <c r="F87" s="89"/>
      <c r="G87" s="87"/>
      <c r="H87" s="9" t="str">
        <f>IFERROR(VLOOKUP(G87,'Database KQ'!$B$2:$D$1048576,2,FALSE),"")</f>
        <v/>
      </c>
      <c r="I87" s="88"/>
      <c r="J87" s="5" t="str">
        <f>IFERROR(VLOOKUP(G87,'Database KQ'!$B$2:$D$1048576,3,FALSE),"")</f>
        <v/>
      </c>
      <c r="K87" s="84"/>
      <c r="L87" s="67"/>
      <c r="M87" s="68"/>
      <c r="N87" s="68"/>
      <c r="O87" s="65"/>
      <c r="P87" s="67"/>
    </row>
    <row r="88" spans="1:16" ht="31.5" customHeight="1">
      <c r="A88" s="6">
        <v>85</v>
      </c>
      <c r="B88" s="5" t="str">
        <f>CONCATENATE(C88,COUNTIF($C$4:C88,C88))</f>
        <v>79</v>
      </c>
      <c r="C88" s="5" t="str">
        <f t="shared" si="1"/>
        <v/>
      </c>
      <c r="D88" s="88"/>
      <c r="E88" s="73"/>
      <c r="F88" s="89"/>
      <c r="G88" s="87"/>
      <c r="H88" s="9" t="str">
        <f>IFERROR(VLOOKUP(G88,'Database KQ'!$B$2:$D$1048576,2,FALSE),"")</f>
        <v/>
      </c>
      <c r="I88" s="88"/>
      <c r="J88" s="5" t="str">
        <f>IFERROR(VLOOKUP(G88,'Database KQ'!$B$2:$D$1048576,3,FALSE),"")</f>
        <v/>
      </c>
      <c r="K88" s="84"/>
      <c r="L88" s="67"/>
      <c r="M88" s="68"/>
      <c r="N88" s="68"/>
      <c r="O88" s="65"/>
      <c r="P88" s="67"/>
    </row>
    <row r="89" spans="1:16" ht="31.5" customHeight="1">
      <c r="A89" s="6">
        <v>86</v>
      </c>
      <c r="B89" s="5" t="str">
        <f>CONCATENATE(C89,COUNTIF($C$4:C89,C89))</f>
        <v>80</v>
      </c>
      <c r="C89" s="5" t="str">
        <f t="shared" si="1"/>
        <v/>
      </c>
      <c r="D89" s="88"/>
      <c r="E89" s="73"/>
      <c r="F89" s="89"/>
      <c r="G89" s="87"/>
      <c r="H89" s="9" t="str">
        <f>IFERROR(VLOOKUP(G89,'Database KQ'!$B$2:$D$1048576,2,FALSE),"")</f>
        <v/>
      </c>
      <c r="I89" s="88"/>
      <c r="J89" s="5" t="str">
        <f>IFERROR(VLOOKUP(G89,'Database KQ'!$B$2:$D$1048576,3,FALSE),"")</f>
        <v/>
      </c>
      <c r="K89" s="84"/>
      <c r="L89" s="67"/>
      <c r="M89" s="68"/>
      <c r="N89" s="68"/>
      <c r="O89" s="65"/>
      <c r="P89" s="67"/>
    </row>
    <row r="90" spans="1:16" ht="31.5" customHeight="1">
      <c r="A90" s="6">
        <v>87</v>
      </c>
      <c r="B90" s="5" t="str">
        <f>CONCATENATE(C90,COUNTIF($C$4:C90,C90))</f>
        <v>81</v>
      </c>
      <c r="C90" s="5" t="str">
        <f t="shared" si="1"/>
        <v/>
      </c>
      <c r="D90" s="88"/>
      <c r="E90" s="73"/>
      <c r="F90" s="89"/>
      <c r="G90" s="87"/>
      <c r="H90" s="9" t="str">
        <f>IFERROR(VLOOKUP(G90,'Database KQ'!$B$2:$D$1048576,2,FALSE),"")</f>
        <v/>
      </c>
      <c r="I90" s="88"/>
      <c r="J90" s="5" t="str">
        <f>IFERROR(VLOOKUP(G90,'Database KQ'!$B$2:$D$1048576,3,FALSE),"")</f>
        <v/>
      </c>
      <c r="K90" s="84"/>
      <c r="L90" s="67"/>
      <c r="M90" s="68"/>
      <c r="N90" s="68"/>
      <c r="O90" s="65"/>
      <c r="P90" s="67"/>
    </row>
    <row r="91" spans="1:16" ht="31.5" customHeight="1">
      <c r="A91" s="6">
        <v>88</v>
      </c>
      <c r="B91" s="5" t="str">
        <f>CONCATENATE(C91,COUNTIF($C$4:C91,C91))</f>
        <v>82</v>
      </c>
      <c r="C91" s="5" t="str">
        <f t="shared" si="1"/>
        <v/>
      </c>
      <c r="D91" s="88"/>
      <c r="E91" s="73"/>
      <c r="F91" s="89"/>
      <c r="G91" s="87"/>
      <c r="H91" s="9" t="str">
        <f>IFERROR(VLOOKUP(G91,'Database KQ'!$B$2:$D$1048576,2,FALSE),"")</f>
        <v/>
      </c>
      <c r="I91" s="88"/>
      <c r="J91" s="5" t="str">
        <f>IFERROR(VLOOKUP(G91,'Database KQ'!$B$2:$D$1048576,3,FALSE),"")</f>
        <v/>
      </c>
      <c r="K91" s="84"/>
      <c r="L91" s="67"/>
      <c r="M91" s="68"/>
      <c r="N91" s="68"/>
      <c r="O91" s="65"/>
      <c r="P91" s="67"/>
    </row>
    <row r="92" spans="1:16" ht="31.5" customHeight="1">
      <c r="A92" s="6">
        <v>89</v>
      </c>
      <c r="B92" s="5" t="str">
        <f>CONCATENATE(C92,COUNTIF($C$4:C92,C92))</f>
        <v>83</v>
      </c>
      <c r="C92" s="5" t="str">
        <f t="shared" si="1"/>
        <v/>
      </c>
      <c r="D92" s="88"/>
      <c r="E92" s="73"/>
      <c r="F92" s="89"/>
      <c r="G92" s="87"/>
      <c r="H92" s="9" t="str">
        <f>IFERROR(VLOOKUP(G92,'Database KQ'!$B$2:$D$1048576,2,FALSE),"")</f>
        <v/>
      </c>
      <c r="I92" s="88"/>
      <c r="J92" s="5" t="str">
        <f>IFERROR(VLOOKUP(G92,'Database KQ'!$B$2:$D$1048576,3,FALSE),"")</f>
        <v/>
      </c>
      <c r="K92" s="84"/>
      <c r="L92" s="67"/>
      <c r="M92" s="68"/>
      <c r="N92" s="68"/>
      <c r="O92" s="65"/>
      <c r="P92" s="67"/>
    </row>
    <row r="93" spans="1:16" ht="31.5" customHeight="1">
      <c r="A93" s="6">
        <v>90</v>
      </c>
      <c r="B93" s="5" t="str">
        <f>CONCATENATE(C93,COUNTIF($C$4:C93,C93))</f>
        <v>84</v>
      </c>
      <c r="C93" s="5" t="str">
        <f t="shared" si="1"/>
        <v/>
      </c>
      <c r="D93" s="88"/>
      <c r="E93" s="73"/>
      <c r="F93" s="89"/>
      <c r="G93" s="87"/>
      <c r="H93" s="9" t="str">
        <f>IFERROR(VLOOKUP(G93,'Database KQ'!$B$2:$D$1048576,2,FALSE),"")</f>
        <v/>
      </c>
      <c r="I93" s="88"/>
      <c r="J93" s="5" t="str">
        <f>IFERROR(VLOOKUP(G93,'Database KQ'!$B$2:$D$1048576,3,FALSE),"")</f>
        <v/>
      </c>
      <c r="K93" s="84"/>
      <c r="L93" s="67"/>
      <c r="M93" s="68"/>
      <c r="N93" s="68"/>
      <c r="O93" s="65"/>
      <c r="P93" s="67"/>
    </row>
    <row r="94" spans="1:16" ht="31.5" customHeight="1">
      <c r="A94" s="6">
        <v>91</v>
      </c>
      <c r="B94" s="5" t="str">
        <f>CONCATENATE(C94,COUNTIF($C$4:C94,C94))</f>
        <v>85</v>
      </c>
      <c r="C94" s="5" t="str">
        <f t="shared" si="1"/>
        <v/>
      </c>
      <c r="D94" s="88"/>
      <c r="E94" s="73"/>
      <c r="F94" s="89"/>
      <c r="G94" s="87"/>
      <c r="H94" s="9" t="str">
        <f>IFERROR(VLOOKUP(G94,'Database KQ'!$B$2:$D$1048576,2,FALSE),"")</f>
        <v/>
      </c>
      <c r="I94" s="88"/>
      <c r="J94" s="5" t="str">
        <f>IFERROR(VLOOKUP(G94,'Database KQ'!$B$2:$D$1048576,3,FALSE),"")</f>
        <v/>
      </c>
      <c r="K94" s="84"/>
      <c r="L94" s="67"/>
      <c r="M94" s="68"/>
      <c r="N94" s="68"/>
      <c r="O94" s="65"/>
      <c r="P94" s="67"/>
    </row>
    <row r="95" spans="1:16" ht="31.5" customHeight="1">
      <c r="A95" s="6">
        <v>92</v>
      </c>
      <c r="B95" s="5" t="str">
        <f>CONCATENATE(C95,COUNTIF($C$4:C95,C95))</f>
        <v>86</v>
      </c>
      <c r="C95" s="5" t="str">
        <f t="shared" si="1"/>
        <v/>
      </c>
      <c r="D95" s="88"/>
      <c r="E95" s="73"/>
      <c r="F95" s="89"/>
      <c r="G95" s="87"/>
      <c r="H95" s="9" t="str">
        <f>IFERROR(VLOOKUP(G95,'Database KQ'!$B$2:$D$1048576,2,FALSE),"")</f>
        <v/>
      </c>
      <c r="I95" s="88"/>
      <c r="J95" s="5" t="str">
        <f>IFERROR(VLOOKUP(G95,'Database KQ'!$B$2:$D$1048576,3,FALSE),"")</f>
        <v/>
      </c>
      <c r="K95" s="84"/>
      <c r="L95" s="67"/>
      <c r="M95" s="68"/>
      <c r="N95" s="68"/>
      <c r="O95" s="65"/>
      <c r="P95" s="67"/>
    </row>
    <row r="96" spans="1:16" ht="31.5" customHeight="1">
      <c r="A96" s="6">
        <v>93</v>
      </c>
      <c r="B96" s="5" t="str">
        <f>CONCATENATE(C96,COUNTIF($C$4:C96,C96))</f>
        <v>87</v>
      </c>
      <c r="C96" s="5" t="str">
        <f t="shared" si="1"/>
        <v/>
      </c>
      <c r="D96" s="88"/>
      <c r="E96" s="73"/>
      <c r="F96" s="89"/>
      <c r="G96" s="87"/>
      <c r="H96" s="9" t="str">
        <f>IFERROR(VLOOKUP(G96,'Database KQ'!$B$2:$D$1048576,2,FALSE),"")</f>
        <v/>
      </c>
      <c r="I96" s="88"/>
      <c r="J96" s="5" t="str">
        <f>IFERROR(VLOOKUP(G96,'Database KQ'!$B$2:$D$1048576,3,FALSE),"")</f>
        <v/>
      </c>
      <c r="K96" s="84"/>
      <c r="L96" s="67"/>
      <c r="M96" s="68"/>
      <c r="N96" s="68"/>
      <c r="O96" s="65"/>
      <c r="P96" s="67"/>
    </row>
    <row r="97" spans="1:16" ht="31.5" customHeight="1">
      <c r="A97" s="6">
        <v>94</v>
      </c>
      <c r="B97" s="5" t="str">
        <f>CONCATENATE(C97,COUNTIF($C$4:C97,C97))</f>
        <v>88</v>
      </c>
      <c r="C97" s="5" t="str">
        <f t="shared" si="1"/>
        <v/>
      </c>
      <c r="D97" s="88"/>
      <c r="E97" s="73"/>
      <c r="F97" s="89"/>
      <c r="G97" s="87"/>
      <c r="H97" s="9" t="str">
        <f>IFERROR(VLOOKUP(G97,'Database KQ'!$B$2:$D$1048576,2,FALSE),"")</f>
        <v/>
      </c>
      <c r="I97" s="88"/>
      <c r="J97" s="5" t="str">
        <f>IFERROR(VLOOKUP(G97,'Database KQ'!$B$2:$D$1048576,3,FALSE),"")</f>
        <v/>
      </c>
      <c r="K97" s="84"/>
      <c r="L97" s="67"/>
      <c r="M97" s="68"/>
      <c r="N97" s="68"/>
      <c r="O97" s="65"/>
      <c r="P97" s="67"/>
    </row>
    <row r="98" spans="1:16" ht="31.5" customHeight="1">
      <c r="A98" s="6">
        <v>95</v>
      </c>
      <c r="B98" s="5" t="str">
        <f>CONCATENATE(C98,COUNTIF($C$4:C98,C98))</f>
        <v>89</v>
      </c>
      <c r="C98" s="5" t="str">
        <f t="shared" si="1"/>
        <v/>
      </c>
      <c r="D98" s="88"/>
      <c r="E98" s="73"/>
      <c r="F98" s="89"/>
      <c r="G98" s="87"/>
      <c r="H98" s="9" t="str">
        <f>IFERROR(VLOOKUP(G98,'Database KQ'!$B$2:$D$1048576,2,FALSE),"")</f>
        <v/>
      </c>
      <c r="I98" s="88"/>
      <c r="J98" s="5" t="str">
        <f>IFERROR(VLOOKUP(G98,'Database KQ'!$B$2:$D$1048576,3,FALSE),"")</f>
        <v/>
      </c>
      <c r="K98" s="84"/>
      <c r="L98" s="67"/>
      <c r="M98" s="68"/>
      <c r="N98" s="68"/>
      <c r="O98" s="65"/>
      <c r="P98" s="67"/>
    </row>
    <row r="99" spans="1:16" ht="31.5" customHeight="1">
      <c r="A99" s="6">
        <v>96</v>
      </c>
      <c r="B99" s="5" t="str">
        <f>CONCATENATE(C99,COUNTIF($C$4:C99,C99))</f>
        <v>90</v>
      </c>
      <c r="C99" s="5" t="str">
        <f t="shared" si="1"/>
        <v/>
      </c>
      <c r="D99" s="88"/>
      <c r="E99" s="73"/>
      <c r="F99" s="89"/>
      <c r="G99" s="87"/>
      <c r="H99" s="9" t="str">
        <f>IFERROR(VLOOKUP(G99,'Database KQ'!$B$2:$D$1048576,2,FALSE),"")</f>
        <v/>
      </c>
      <c r="I99" s="88"/>
      <c r="J99" s="5" t="str">
        <f>IFERROR(VLOOKUP(G99,'Database KQ'!$B$2:$D$1048576,3,FALSE),"")</f>
        <v/>
      </c>
      <c r="K99" s="84"/>
      <c r="L99" s="67"/>
      <c r="M99" s="68"/>
      <c r="N99" s="68"/>
      <c r="O99" s="65"/>
      <c r="P99" s="67"/>
    </row>
    <row r="100" spans="1:16" ht="31.5" customHeight="1">
      <c r="A100" s="6">
        <v>97</v>
      </c>
      <c r="B100" s="5" t="str">
        <f>CONCATENATE(C100,COUNTIF($C$4:C100,C100))</f>
        <v>91</v>
      </c>
      <c r="C100" s="5" t="str">
        <f t="shared" si="1"/>
        <v/>
      </c>
      <c r="D100" s="88"/>
      <c r="E100" s="73"/>
      <c r="F100" s="89"/>
      <c r="G100" s="87"/>
      <c r="H100" s="9" t="str">
        <f>IFERROR(VLOOKUP(G100,'Database KQ'!$B$2:$D$1048576,2,FALSE),"")</f>
        <v/>
      </c>
      <c r="I100" s="88"/>
      <c r="J100" s="5" t="str">
        <f>IFERROR(VLOOKUP(G100,'Database KQ'!$B$2:$D$1048576,3,FALSE),"")</f>
        <v/>
      </c>
      <c r="K100" s="84"/>
      <c r="L100" s="67"/>
      <c r="M100" s="68"/>
      <c r="N100" s="68"/>
      <c r="O100" s="65"/>
      <c r="P100" s="67"/>
    </row>
    <row r="101" spans="1:16" ht="31.5" customHeight="1">
      <c r="A101" s="6">
        <v>98</v>
      </c>
      <c r="B101" s="5" t="str">
        <f>CONCATENATE(C101,COUNTIF($C$4:C101,C101))</f>
        <v>92</v>
      </c>
      <c r="C101" s="5" t="str">
        <f t="shared" si="1"/>
        <v/>
      </c>
      <c r="D101" s="88"/>
      <c r="E101" s="73"/>
      <c r="F101" s="89"/>
      <c r="G101" s="87"/>
      <c r="H101" s="9" t="str">
        <f>IFERROR(VLOOKUP(G101,'Database KQ'!$B$2:$D$1048576,2,FALSE),"")</f>
        <v/>
      </c>
      <c r="I101" s="88"/>
      <c r="J101" s="5" t="str">
        <f>IFERROR(VLOOKUP(G101,'Database KQ'!$B$2:$D$1048576,3,FALSE),"")</f>
        <v/>
      </c>
      <c r="K101" s="84"/>
      <c r="L101" s="67"/>
      <c r="M101" s="68"/>
      <c r="N101" s="68"/>
      <c r="O101" s="65"/>
      <c r="P101" s="67"/>
    </row>
    <row r="102" spans="1:16" ht="31.5" customHeight="1">
      <c r="A102" s="6">
        <v>99</v>
      </c>
      <c r="B102" s="5" t="str">
        <f>CONCATENATE(C102,COUNTIF($C$4:C102,C102))</f>
        <v>93</v>
      </c>
      <c r="C102" s="5" t="str">
        <f t="shared" si="1"/>
        <v/>
      </c>
      <c r="D102" s="88"/>
      <c r="E102" s="73"/>
      <c r="F102" s="89"/>
      <c r="G102" s="87"/>
      <c r="H102" s="9" t="str">
        <f>IFERROR(VLOOKUP(G102,'Database KQ'!$B$2:$D$1048576,2,FALSE),"")</f>
        <v/>
      </c>
      <c r="I102" s="88"/>
      <c r="J102" s="5" t="str">
        <f>IFERROR(VLOOKUP(G102,'Database KQ'!$B$2:$D$1048576,3,FALSE),"")</f>
        <v/>
      </c>
      <c r="K102" s="84"/>
      <c r="L102" s="67"/>
      <c r="M102" s="68"/>
      <c r="N102" s="68"/>
      <c r="O102" s="65"/>
      <c r="P102" s="67"/>
    </row>
    <row r="103" spans="1:16" ht="31.5" customHeight="1">
      <c r="A103" s="6">
        <v>100</v>
      </c>
      <c r="B103" s="5" t="str">
        <f>CONCATENATE(C103,COUNTIF($C$4:C103,C103))</f>
        <v>94</v>
      </c>
      <c r="C103" s="5" t="str">
        <f t="shared" si="1"/>
        <v/>
      </c>
      <c r="D103" s="88"/>
      <c r="E103" s="73"/>
      <c r="F103" s="89"/>
      <c r="G103" s="87"/>
      <c r="H103" s="9" t="str">
        <f>IFERROR(VLOOKUP(G103,'Database KQ'!$B$2:$D$1048576,2,FALSE),"")</f>
        <v/>
      </c>
      <c r="I103" s="88"/>
      <c r="J103" s="5" t="str">
        <f>IFERROR(VLOOKUP(G103,'Database KQ'!$B$2:$D$1048576,3,FALSE),"")</f>
        <v/>
      </c>
      <c r="K103" s="84"/>
      <c r="L103" s="67"/>
      <c r="M103" s="68"/>
      <c r="N103" s="68"/>
      <c r="O103" s="65"/>
      <c r="P103" s="67"/>
    </row>
    <row r="104" spans="1:16" ht="31.5" customHeight="1">
      <c r="A104" s="6">
        <v>101</v>
      </c>
      <c r="B104" s="5" t="str">
        <f>CONCATENATE(C104,COUNTIF($C$4:C104,C104))</f>
        <v>95</v>
      </c>
      <c r="C104" s="5" t="str">
        <f t="shared" si="1"/>
        <v/>
      </c>
      <c r="D104" s="88"/>
      <c r="E104" s="73"/>
      <c r="F104" s="89"/>
      <c r="G104" s="87"/>
      <c r="H104" s="9" t="str">
        <f>IFERROR(VLOOKUP(G104,'Database KQ'!$B$2:$D$1048576,2,FALSE),"")</f>
        <v/>
      </c>
      <c r="I104" s="88"/>
      <c r="J104" s="5" t="str">
        <f>IFERROR(VLOOKUP(G104,'Database KQ'!$B$2:$D$1048576,3,FALSE),"")</f>
        <v/>
      </c>
      <c r="K104" s="84"/>
      <c r="L104" s="67"/>
      <c r="M104" s="68"/>
      <c r="N104" s="68"/>
      <c r="O104" s="65"/>
      <c r="P104" s="67"/>
    </row>
    <row r="105" spans="1:16" ht="31.5" customHeight="1">
      <c r="A105" s="6">
        <v>102</v>
      </c>
      <c r="B105" s="5" t="str">
        <f>CONCATENATE(C105,COUNTIF($C$4:C105,C105))</f>
        <v>96</v>
      </c>
      <c r="C105" s="5" t="str">
        <f t="shared" si="1"/>
        <v/>
      </c>
      <c r="D105" s="88"/>
      <c r="E105" s="73"/>
      <c r="F105" s="89"/>
      <c r="G105" s="87"/>
      <c r="H105" s="9" t="str">
        <f>IFERROR(VLOOKUP(G105,'Database KQ'!$B$2:$D$1048576,2,FALSE),"")</f>
        <v/>
      </c>
      <c r="I105" s="88"/>
      <c r="J105" s="5" t="str">
        <f>IFERROR(VLOOKUP(G105,'Database KQ'!$B$2:$D$1048576,3,FALSE),"")</f>
        <v/>
      </c>
      <c r="K105" s="84"/>
      <c r="L105" s="67"/>
      <c r="M105" s="68"/>
      <c r="N105" s="68"/>
      <c r="O105" s="65"/>
      <c r="P105" s="67"/>
    </row>
    <row r="106" spans="1:16" ht="31.5" customHeight="1">
      <c r="A106" s="6">
        <v>103</v>
      </c>
      <c r="B106" s="5" t="str">
        <f>CONCATENATE(C106,COUNTIF($C$4:C106,C106))</f>
        <v>97</v>
      </c>
      <c r="C106" s="5" t="str">
        <f t="shared" si="1"/>
        <v/>
      </c>
      <c r="D106" s="88"/>
      <c r="E106" s="73"/>
      <c r="F106" s="89"/>
      <c r="G106" s="87"/>
      <c r="H106" s="9" t="str">
        <f>IFERROR(VLOOKUP(G106,'Database KQ'!$B$2:$D$1048576,2,FALSE),"")</f>
        <v/>
      </c>
      <c r="I106" s="88"/>
      <c r="J106" s="5" t="str">
        <f>IFERROR(VLOOKUP(G106,'Database KQ'!$B$2:$D$1048576,3,FALSE),"")</f>
        <v/>
      </c>
      <c r="K106" s="84"/>
      <c r="L106" s="67"/>
      <c r="M106" s="68"/>
      <c r="N106" s="68"/>
      <c r="O106" s="65"/>
      <c r="P106" s="67"/>
    </row>
    <row r="107" spans="1:16" ht="31.5" customHeight="1">
      <c r="A107" s="6">
        <v>104</v>
      </c>
      <c r="B107" s="5" t="str">
        <f>CONCATENATE(C107,COUNTIF($C$4:C107,C107))</f>
        <v>98</v>
      </c>
      <c r="C107" s="5" t="str">
        <f t="shared" si="1"/>
        <v/>
      </c>
      <c r="D107" s="88"/>
      <c r="E107" s="73"/>
      <c r="F107" s="89"/>
      <c r="G107" s="87"/>
      <c r="H107" s="9" t="str">
        <f>IFERROR(VLOOKUP(G107,'Database KQ'!$B$2:$D$1048576,2,FALSE),"")</f>
        <v/>
      </c>
      <c r="I107" s="88"/>
      <c r="J107" s="5" t="str">
        <f>IFERROR(VLOOKUP(G107,'Database KQ'!$B$2:$D$1048576,3,FALSE),"")</f>
        <v/>
      </c>
      <c r="K107" s="84"/>
      <c r="L107" s="67"/>
      <c r="M107" s="68"/>
      <c r="N107" s="68"/>
      <c r="O107" s="65"/>
      <c r="P107" s="67"/>
    </row>
    <row r="108" spans="1:16" ht="31.5" customHeight="1">
      <c r="A108" s="6">
        <v>105</v>
      </c>
      <c r="B108" s="5" t="str">
        <f>CONCATENATE(C108,COUNTIF($C$4:C108,C108))</f>
        <v>99</v>
      </c>
      <c r="C108" s="5" t="str">
        <f t="shared" si="1"/>
        <v/>
      </c>
      <c r="D108" s="88"/>
      <c r="E108" s="73"/>
      <c r="F108" s="89"/>
      <c r="G108" s="87"/>
      <c r="H108" s="9" t="str">
        <f>IFERROR(VLOOKUP(G108,'Database KQ'!$B$2:$D$1048576,2,FALSE),"")</f>
        <v/>
      </c>
      <c r="I108" s="88"/>
      <c r="J108" s="5" t="str">
        <f>IFERROR(VLOOKUP(G108,'Database KQ'!$B$2:$D$1048576,3,FALSE),"")</f>
        <v/>
      </c>
      <c r="K108" s="84"/>
      <c r="L108" s="67"/>
      <c r="M108" s="68"/>
      <c r="N108" s="68"/>
      <c r="O108" s="65"/>
      <c r="P108" s="67"/>
    </row>
    <row r="109" spans="1:16" ht="31.5" customHeight="1">
      <c r="A109" s="6">
        <v>106</v>
      </c>
      <c r="B109" s="5" t="str">
        <f>CONCATENATE(C109,COUNTIF($C$4:C109,C109))</f>
        <v>100</v>
      </c>
      <c r="C109" s="5" t="str">
        <f t="shared" si="1"/>
        <v/>
      </c>
      <c r="D109" s="88"/>
      <c r="E109" s="73"/>
      <c r="F109" s="89"/>
      <c r="G109" s="87"/>
      <c r="H109" s="9" t="str">
        <f>IFERROR(VLOOKUP(G109,'Database KQ'!$B$2:$D$1048576,2,FALSE),"")</f>
        <v/>
      </c>
      <c r="I109" s="88"/>
      <c r="J109" s="5" t="str">
        <f>IFERROR(VLOOKUP(G109,'Database KQ'!$B$2:$D$1048576,3,FALSE),"")</f>
        <v/>
      </c>
      <c r="K109" s="84"/>
      <c r="L109" s="67"/>
      <c r="M109" s="68"/>
      <c r="N109" s="68"/>
      <c r="O109" s="65"/>
      <c r="P109" s="67"/>
    </row>
    <row r="110" spans="1:16" ht="31.5" customHeight="1">
      <c r="A110" s="6">
        <v>107</v>
      </c>
      <c r="B110" s="5" t="str">
        <f>CONCATENATE(C110,COUNTIF($C$4:C110,C110))</f>
        <v>101</v>
      </c>
      <c r="C110" s="5" t="str">
        <f t="shared" si="1"/>
        <v/>
      </c>
      <c r="D110" s="88"/>
      <c r="E110" s="73"/>
      <c r="F110" s="89"/>
      <c r="G110" s="87"/>
      <c r="H110" s="9" t="str">
        <f>IFERROR(VLOOKUP(G110,'Database KQ'!$B$2:$D$1048576,2,FALSE),"")</f>
        <v/>
      </c>
      <c r="I110" s="88"/>
      <c r="J110" s="5" t="str">
        <f>IFERROR(VLOOKUP(G110,'Database KQ'!$B$2:$D$1048576,3,FALSE),"")</f>
        <v/>
      </c>
      <c r="K110" s="84"/>
      <c r="L110" s="67"/>
      <c r="M110" s="68"/>
      <c r="N110" s="68"/>
      <c r="O110" s="65"/>
      <c r="P110" s="67"/>
    </row>
    <row r="111" spans="1:16" ht="31.5" customHeight="1">
      <c r="A111" s="6">
        <v>108</v>
      </c>
      <c r="B111" s="5" t="str">
        <f>CONCATENATE(C111,COUNTIF($C$4:C111,C111))</f>
        <v>102</v>
      </c>
      <c r="C111" s="5" t="str">
        <f t="shared" si="1"/>
        <v/>
      </c>
      <c r="D111" s="88"/>
      <c r="E111" s="73"/>
      <c r="F111" s="89"/>
      <c r="G111" s="87"/>
      <c r="H111" s="9" t="str">
        <f>IFERROR(VLOOKUP(G111,'Database KQ'!$B$2:$D$1048576,2,FALSE),"")</f>
        <v/>
      </c>
      <c r="I111" s="88"/>
      <c r="J111" s="5" t="str">
        <f>IFERROR(VLOOKUP(G111,'Database KQ'!$B$2:$D$1048576,3,FALSE),"")</f>
        <v/>
      </c>
      <c r="K111" s="84"/>
      <c r="L111" s="67"/>
      <c r="M111" s="68"/>
      <c r="N111" s="68"/>
      <c r="O111" s="65"/>
      <c r="P111" s="67"/>
    </row>
    <row r="112" spans="1:16" ht="31.5" customHeight="1">
      <c r="A112" s="6">
        <v>109</v>
      </c>
      <c r="B112" s="5" t="str">
        <f>CONCATENATE(C112,COUNTIF($C$4:C112,C112))</f>
        <v>103</v>
      </c>
      <c r="C112" s="5" t="str">
        <f t="shared" si="1"/>
        <v/>
      </c>
      <c r="D112" s="88"/>
      <c r="E112" s="73"/>
      <c r="F112" s="89"/>
      <c r="G112" s="87"/>
      <c r="H112" s="9" t="str">
        <f>IFERROR(VLOOKUP(G112,'Database KQ'!$B$2:$D$1048576,2,FALSE),"")</f>
        <v/>
      </c>
      <c r="I112" s="88"/>
      <c r="J112" s="5" t="str">
        <f>IFERROR(VLOOKUP(G112,'Database KQ'!$B$2:$D$1048576,3,FALSE),"")</f>
        <v/>
      </c>
      <c r="K112" s="84"/>
      <c r="L112" s="67"/>
      <c r="M112" s="68"/>
      <c r="N112" s="68"/>
      <c r="O112" s="65"/>
      <c r="P112" s="67"/>
    </row>
    <row r="113" spans="1:16" ht="31.5" customHeight="1">
      <c r="A113" s="6">
        <v>110</v>
      </c>
      <c r="B113" s="5" t="str">
        <f>CONCATENATE(C113,COUNTIF($C$4:C113,C113))</f>
        <v>104</v>
      </c>
      <c r="C113" s="5" t="str">
        <f t="shared" si="1"/>
        <v/>
      </c>
      <c r="D113" s="88"/>
      <c r="E113" s="73"/>
      <c r="F113" s="89"/>
      <c r="G113" s="87"/>
      <c r="H113" s="9" t="str">
        <f>IFERROR(VLOOKUP(G113,'Database KQ'!$B$2:$D$1048576,2,FALSE),"")</f>
        <v/>
      </c>
      <c r="I113" s="88"/>
      <c r="J113" s="5" t="str">
        <f>IFERROR(VLOOKUP(G113,'Database KQ'!$B$2:$D$1048576,3,FALSE),"")</f>
        <v/>
      </c>
      <c r="K113" s="84"/>
      <c r="L113" s="67"/>
      <c r="M113" s="68"/>
      <c r="N113" s="68"/>
      <c r="O113" s="65"/>
      <c r="P113" s="67"/>
    </row>
    <row r="114" spans="1:16" ht="31.5" customHeight="1">
      <c r="A114" s="6">
        <v>111</v>
      </c>
      <c r="B114" s="5" t="str">
        <f>CONCATENATE(C114,COUNTIF($C$4:C114,C114))</f>
        <v>105</v>
      </c>
      <c r="C114" s="5" t="str">
        <f t="shared" si="1"/>
        <v/>
      </c>
      <c r="D114" s="88"/>
      <c r="E114" s="73"/>
      <c r="F114" s="89"/>
      <c r="G114" s="87"/>
      <c r="H114" s="9" t="str">
        <f>IFERROR(VLOOKUP(G114,'Database KQ'!$B$2:$D$1048576,2,FALSE),"")</f>
        <v/>
      </c>
      <c r="I114" s="88"/>
      <c r="J114" s="5" t="str">
        <f>IFERROR(VLOOKUP(G114,'Database KQ'!$B$2:$D$1048576,3,FALSE),"")</f>
        <v/>
      </c>
      <c r="K114" s="84"/>
      <c r="L114" s="67"/>
      <c r="M114" s="68"/>
      <c r="N114" s="68"/>
      <c r="O114" s="65"/>
      <c r="P114" s="67"/>
    </row>
    <row r="115" spans="1:16" ht="31.5" customHeight="1">
      <c r="A115" s="6">
        <v>112</v>
      </c>
      <c r="B115" s="5" t="str">
        <f>CONCATENATE(C115,COUNTIF($C$4:C115,C115))</f>
        <v>106</v>
      </c>
      <c r="C115" s="5" t="str">
        <f t="shared" si="1"/>
        <v/>
      </c>
      <c r="D115" s="88"/>
      <c r="E115" s="73"/>
      <c r="F115" s="89"/>
      <c r="G115" s="87"/>
      <c r="H115" s="9" t="str">
        <f>IFERROR(VLOOKUP(G115,'Database KQ'!$B$2:$D$1048576,2,FALSE),"")</f>
        <v/>
      </c>
      <c r="I115" s="88"/>
      <c r="J115" s="5" t="str">
        <f>IFERROR(VLOOKUP(G115,'Database KQ'!$B$2:$D$1048576,3,FALSE),"")</f>
        <v/>
      </c>
      <c r="K115" s="84"/>
      <c r="L115" s="67"/>
      <c r="M115" s="68"/>
      <c r="N115" s="68"/>
      <c r="O115" s="65"/>
      <c r="P115" s="67"/>
    </row>
    <row r="116" spans="1:16" ht="31.5" customHeight="1">
      <c r="A116" s="6">
        <v>113</v>
      </c>
      <c r="B116" s="5" t="str">
        <f>CONCATENATE(C116,COUNTIF($C$4:C116,C116))</f>
        <v>107</v>
      </c>
      <c r="C116" s="5" t="str">
        <f t="shared" si="1"/>
        <v/>
      </c>
      <c r="D116" s="88"/>
      <c r="E116" s="73"/>
      <c r="F116" s="89"/>
      <c r="G116" s="87"/>
      <c r="H116" s="9" t="str">
        <f>IFERROR(VLOOKUP(G116,'Database KQ'!$B$2:$D$1048576,2,FALSE),"")</f>
        <v/>
      </c>
      <c r="I116" s="88"/>
      <c r="J116" s="5" t="str">
        <f>IFERROR(VLOOKUP(G116,'Database KQ'!$B$2:$D$1048576,3,FALSE),"")</f>
        <v/>
      </c>
      <c r="K116" s="84"/>
      <c r="L116" s="67"/>
      <c r="M116" s="68"/>
      <c r="N116" s="68"/>
      <c r="O116" s="65"/>
      <c r="P116" s="67"/>
    </row>
    <row r="117" spans="1:16" ht="31.5" customHeight="1">
      <c r="A117" s="6">
        <v>114</v>
      </c>
      <c r="B117" s="5" t="str">
        <f>CONCATENATE(C117,COUNTIF($C$4:C117,C117))</f>
        <v>108</v>
      </c>
      <c r="C117" s="5" t="str">
        <f t="shared" si="1"/>
        <v/>
      </c>
      <c r="D117" s="88"/>
      <c r="E117" s="73"/>
      <c r="F117" s="89"/>
      <c r="G117" s="87"/>
      <c r="H117" s="9" t="str">
        <f>IFERROR(VLOOKUP(G117,'Database KQ'!$B$2:$D$1048576,2,FALSE),"")</f>
        <v/>
      </c>
      <c r="I117" s="88"/>
      <c r="J117" s="5" t="str">
        <f>IFERROR(VLOOKUP(G117,'Database KQ'!$B$2:$D$1048576,3,FALSE),"")</f>
        <v/>
      </c>
      <c r="K117" s="84"/>
      <c r="L117" s="67"/>
      <c r="M117" s="68"/>
      <c r="N117" s="68"/>
      <c r="O117" s="65"/>
      <c r="P117" s="67"/>
    </row>
    <row r="118" spans="1:16" ht="31.5" customHeight="1">
      <c r="A118" s="6">
        <v>115</v>
      </c>
      <c r="B118" s="5" t="str">
        <f>CONCATENATE(C118,COUNTIF($C$4:C118,C118))</f>
        <v>109</v>
      </c>
      <c r="C118" s="5" t="str">
        <f t="shared" si="1"/>
        <v/>
      </c>
      <c r="D118" s="88"/>
      <c r="E118" s="73"/>
      <c r="F118" s="89"/>
      <c r="G118" s="87"/>
      <c r="H118" s="9" t="str">
        <f>IFERROR(VLOOKUP(G118,'Database KQ'!$B$2:$D$1048576,2,FALSE),"")</f>
        <v/>
      </c>
      <c r="I118" s="88"/>
      <c r="J118" s="5" t="str">
        <f>IFERROR(VLOOKUP(G118,'Database KQ'!$B$2:$D$1048576,3,FALSE),"")</f>
        <v/>
      </c>
      <c r="K118" s="84"/>
      <c r="L118" s="67"/>
      <c r="M118" s="68"/>
      <c r="N118" s="68"/>
      <c r="O118" s="65"/>
      <c r="P118" s="67"/>
    </row>
    <row r="119" spans="1:16" ht="31.5" customHeight="1">
      <c r="A119" s="6">
        <v>116</v>
      </c>
      <c r="B119" s="5" t="str">
        <f>CONCATENATE(C119,COUNTIF($C$4:C119,C119))</f>
        <v>110</v>
      </c>
      <c r="C119" s="5" t="str">
        <f t="shared" si="1"/>
        <v/>
      </c>
      <c r="D119" s="88"/>
      <c r="E119" s="73"/>
      <c r="F119" s="89"/>
      <c r="G119" s="87"/>
      <c r="H119" s="9" t="str">
        <f>IFERROR(VLOOKUP(G119,'Database KQ'!$B$2:$D$1048576,2,FALSE),"")</f>
        <v/>
      </c>
      <c r="I119" s="88"/>
      <c r="J119" s="5" t="str">
        <f>IFERROR(VLOOKUP(G119,'Database KQ'!$B$2:$D$1048576,3,FALSE),"")</f>
        <v/>
      </c>
      <c r="K119" s="84"/>
      <c r="L119" s="67"/>
      <c r="M119" s="68"/>
      <c r="N119" s="68"/>
      <c r="O119" s="65"/>
      <c r="P119" s="67"/>
    </row>
    <row r="120" spans="1:16" ht="31.5" customHeight="1">
      <c r="A120" s="6">
        <v>117</v>
      </c>
      <c r="B120" s="5" t="str">
        <f>CONCATENATE(C120,COUNTIF($C$4:C120,C120))</f>
        <v>111</v>
      </c>
      <c r="C120" s="5" t="str">
        <f t="shared" si="1"/>
        <v/>
      </c>
      <c r="D120" s="88"/>
      <c r="E120" s="73"/>
      <c r="F120" s="89"/>
      <c r="G120" s="87"/>
      <c r="H120" s="9" t="str">
        <f>IFERROR(VLOOKUP(G120,'Database KQ'!$B$2:$D$1048576,2,FALSE),"")</f>
        <v/>
      </c>
      <c r="I120" s="88"/>
      <c r="J120" s="5" t="str">
        <f>IFERROR(VLOOKUP(G120,'Database KQ'!$B$2:$D$1048576,3,FALSE),"")</f>
        <v/>
      </c>
      <c r="K120" s="84"/>
      <c r="L120" s="67"/>
      <c r="M120" s="68"/>
      <c r="N120" s="68"/>
      <c r="O120" s="65"/>
      <c r="P120" s="67"/>
    </row>
    <row r="121" spans="1:16" ht="31.5" customHeight="1">
      <c r="A121" s="6">
        <v>118</v>
      </c>
      <c r="B121" s="5" t="str">
        <f>CONCATENATE(C121,COUNTIF($C$4:C121,C121))</f>
        <v>112</v>
      </c>
      <c r="C121" s="5" t="str">
        <f t="shared" si="1"/>
        <v/>
      </c>
      <c r="D121" s="88"/>
      <c r="E121" s="73"/>
      <c r="F121" s="89"/>
      <c r="G121" s="87"/>
      <c r="H121" s="9" t="str">
        <f>IFERROR(VLOOKUP(G121,'Database KQ'!$B$2:$D$1048576,2,FALSE),"")</f>
        <v/>
      </c>
      <c r="I121" s="88"/>
      <c r="J121" s="5" t="str">
        <f>IFERROR(VLOOKUP(G121,'Database KQ'!$B$2:$D$1048576,3,FALSE),"")</f>
        <v/>
      </c>
      <c r="K121" s="84"/>
      <c r="L121" s="67"/>
      <c r="M121" s="68"/>
      <c r="N121" s="68"/>
      <c r="O121" s="65"/>
      <c r="P121" s="67"/>
    </row>
    <row r="122" spans="1:16" ht="31.5" customHeight="1">
      <c r="A122" s="6">
        <v>119</v>
      </c>
      <c r="B122" s="5" t="str">
        <f>CONCATENATE(C122,COUNTIF($C$4:C122,C122))</f>
        <v>113</v>
      </c>
      <c r="C122" s="5" t="str">
        <f t="shared" si="1"/>
        <v/>
      </c>
      <c r="D122" s="88"/>
      <c r="E122" s="73"/>
      <c r="F122" s="89"/>
      <c r="G122" s="87"/>
      <c r="H122" s="9" t="str">
        <f>IFERROR(VLOOKUP(G122,'Database KQ'!$B$2:$D$1048576,2,FALSE),"")</f>
        <v/>
      </c>
      <c r="I122" s="88"/>
      <c r="J122" s="5" t="str">
        <f>IFERROR(VLOOKUP(G122,'Database KQ'!$B$2:$D$1048576,3,FALSE),"")</f>
        <v/>
      </c>
      <c r="K122" s="84"/>
      <c r="L122" s="67"/>
      <c r="M122" s="68"/>
      <c r="N122" s="68"/>
      <c r="O122" s="65"/>
      <c r="P122" s="67"/>
    </row>
    <row r="123" spans="1:16" ht="31.5" customHeight="1">
      <c r="A123" s="6">
        <v>120</v>
      </c>
      <c r="B123" s="5" t="str">
        <f>CONCATENATE(C123,COUNTIF($C$4:C123,C123))</f>
        <v>114</v>
      </c>
      <c r="C123" s="5" t="str">
        <f t="shared" si="1"/>
        <v/>
      </c>
      <c r="D123" s="88"/>
      <c r="E123" s="73"/>
      <c r="F123" s="89"/>
      <c r="G123" s="87"/>
      <c r="H123" s="9" t="str">
        <f>IFERROR(VLOOKUP(G123,'Database KQ'!$B$2:$D$1048576,2,FALSE),"")</f>
        <v/>
      </c>
      <c r="I123" s="88"/>
      <c r="J123" s="5" t="str">
        <f>IFERROR(VLOOKUP(G123,'Database KQ'!$B$2:$D$1048576,3,FALSE),"")</f>
        <v/>
      </c>
      <c r="K123" s="84"/>
      <c r="L123" s="67"/>
      <c r="M123" s="68"/>
      <c r="N123" s="68"/>
      <c r="O123" s="65"/>
      <c r="P123" s="67"/>
    </row>
    <row r="124" spans="1:16" ht="31.5" customHeight="1">
      <c r="A124" s="6">
        <v>121</v>
      </c>
      <c r="B124" s="5" t="str">
        <f>CONCATENATE(C124,COUNTIF($C$4:C124,C124))</f>
        <v>115</v>
      </c>
      <c r="C124" s="5" t="str">
        <f t="shared" si="1"/>
        <v/>
      </c>
      <c r="D124" s="88"/>
      <c r="E124" s="73"/>
      <c r="F124" s="89"/>
      <c r="G124" s="87"/>
      <c r="H124" s="9" t="str">
        <f>IFERROR(VLOOKUP(G124,'Database KQ'!$B$2:$D$1048576,2,FALSE),"")</f>
        <v/>
      </c>
      <c r="I124" s="88"/>
      <c r="J124" s="5" t="str">
        <f>IFERROR(VLOOKUP(G124,'Database KQ'!$B$2:$D$1048576,3,FALSE),"")</f>
        <v/>
      </c>
      <c r="K124" s="84"/>
      <c r="L124" s="67"/>
      <c r="M124" s="68"/>
      <c r="N124" s="68"/>
      <c r="O124" s="65"/>
      <c r="P124" s="67"/>
    </row>
    <row r="125" spans="1:16" ht="31.5" customHeight="1">
      <c r="A125" s="6">
        <v>122</v>
      </c>
      <c r="B125" s="5" t="str">
        <f>CONCATENATE(C125,COUNTIF($C$4:C125,C125))</f>
        <v>116</v>
      </c>
      <c r="C125" s="5" t="str">
        <f t="shared" si="1"/>
        <v/>
      </c>
      <c r="D125" s="88"/>
      <c r="E125" s="73"/>
      <c r="F125" s="89"/>
      <c r="G125" s="87"/>
      <c r="H125" s="9" t="str">
        <f>IFERROR(VLOOKUP(G125,'Database KQ'!$B$2:$D$1048576,2,FALSE),"")</f>
        <v/>
      </c>
      <c r="I125" s="88"/>
      <c r="J125" s="5" t="str">
        <f>IFERROR(VLOOKUP(G125,'Database KQ'!$B$2:$D$1048576,3,FALSE),"")</f>
        <v/>
      </c>
      <c r="K125" s="84"/>
      <c r="L125" s="67"/>
      <c r="M125" s="68"/>
      <c r="N125" s="68"/>
      <c r="O125" s="65"/>
      <c r="P125" s="67"/>
    </row>
    <row r="126" spans="1:16" ht="31.5" customHeight="1">
      <c r="A126" s="6">
        <v>123</v>
      </c>
      <c r="B126" s="5" t="str">
        <f>CONCATENATE(C126,COUNTIF($C$4:C126,C126))</f>
        <v>117</v>
      </c>
      <c r="C126" s="5" t="str">
        <f t="shared" si="1"/>
        <v/>
      </c>
      <c r="D126" s="88"/>
      <c r="E126" s="73"/>
      <c r="F126" s="89"/>
      <c r="G126" s="87"/>
      <c r="H126" s="9" t="str">
        <f>IFERROR(VLOOKUP(G126,'Database KQ'!$B$2:$D$1048576,2,FALSE),"")</f>
        <v/>
      </c>
      <c r="I126" s="88"/>
      <c r="J126" s="5" t="str">
        <f>IFERROR(VLOOKUP(G126,'Database KQ'!$B$2:$D$1048576,3,FALSE),"")</f>
        <v/>
      </c>
      <c r="K126" s="84"/>
      <c r="L126" s="67"/>
      <c r="M126" s="68"/>
      <c r="N126" s="68"/>
      <c r="O126" s="65"/>
      <c r="P126" s="67"/>
    </row>
    <row r="127" spans="1:16" ht="31.5" customHeight="1">
      <c r="A127" s="6">
        <v>124</v>
      </c>
      <c r="B127" s="5" t="str">
        <f>CONCATENATE(C127,COUNTIF($C$4:C127,C127))</f>
        <v>118</v>
      </c>
      <c r="C127" s="5" t="str">
        <f t="shared" si="1"/>
        <v/>
      </c>
      <c r="D127" s="88"/>
      <c r="E127" s="73"/>
      <c r="F127" s="89"/>
      <c r="G127" s="87"/>
      <c r="H127" s="9" t="str">
        <f>IFERROR(VLOOKUP(G127,'Database KQ'!$B$2:$D$1048576,2,FALSE),"")</f>
        <v/>
      </c>
      <c r="I127" s="88"/>
      <c r="J127" s="5" t="str">
        <f>IFERROR(VLOOKUP(G127,'Database KQ'!$B$2:$D$1048576,3,FALSE),"")</f>
        <v/>
      </c>
      <c r="K127" s="84"/>
      <c r="L127" s="67"/>
      <c r="M127" s="68"/>
      <c r="N127" s="68"/>
      <c r="O127" s="65"/>
      <c r="P127" s="67"/>
    </row>
    <row r="128" spans="1:16" ht="31.5" customHeight="1">
      <c r="A128" s="6">
        <v>125</v>
      </c>
      <c r="B128" s="5" t="str">
        <f>CONCATENATE(C128,COUNTIF($C$4:C128,C128))</f>
        <v>119</v>
      </c>
      <c r="C128" s="5" t="str">
        <f t="shared" si="1"/>
        <v/>
      </c>
      <c r="D128" s="88"/>
      <c r="E128" s="73"/>
      <c r="F128" s="89"/>
      <c r="G128" s="87"/>
      <c r="H128" s="9" t="str">
        <f>IFERROR(VLOOKUP(G128,'Database KQ'!$B$2:$D$1048576,2,FALSE),"")</f>
        <v/>
      </c>
      <c r="I128" s="88"/>
      <c r="J128" s="5" t="str">
        <f>IFERROR(VLOOKUP(G128,'Database KQ'!$B$2:$D$1048576,3,FALSE),"")</f>
        <v/>
      </c>
      <c r="K128" s="84"/>
      <c r="L128" s="67"/>
      <c r="M128" s="68"/>
      <c r="N128" s="68"/>
      <c r="O128" s="65"/>
      <c r="P128" s="67"/>
    </row>
    <row r="129" spans="1:16" ht="31.5" customHeight="1">
      <c r="A129" s="6">
        <v>126</v>
      </c>
      <c r="B129" s="5" t="str">
        <f>CONCATENATE(C129,COUNTIF($C$4:C129,C129))</f>
        <v>120</v>
      </c>
      <c r="C129" s="5" t="str">
        <f t="shared" si="1"/>
        <v/>
      </c>
      <c r="D129" s="88"/>
      <c r="E129" s="73"/>
      <c r="F129" s="89"/>
      <c r="G129" s="87"/>
      <c r="H129" s="9" t="str">
        <f>IFERROR(VLOOKUP(G129,'Database KQ'!$B$2:$D$1048576,2,FALSE),"")</f>
        <v/>
      </c>
      <c r="I129" s="88"/>
      <c r="J129" s="5" t="str">
        <f>IFERROR(VLOOKUP(G129,'Database KQ'!$B$2:$D$1048576,3,FALSE),"")</f>
        <v/>
      </c>
      <c r="K129" s="84"/>
      <c r="L129" s="67"/>
      <c r="M129" s="68"/>
      <c r="N129" s="68"/>
      <c r="O129" s="65"/>
      <c r="P129" s="67"/>
    </row>
    <row r="130" spans="1:16" ht="31.5" customHeight="1">
      <c r="A130" s="6">
        <v>127</v>
      </c>
      <c r="B130" s="5" t="str">
        <f>CONCATENATE(C130,COUNTIF($C$4:C130,C130))</f>
        <v>121</v>
      </c>
      <c r="C130" s="5" t="str">
        <f t="shared" si="1"/>
        <v/>
      </c>
      <c r="D130" s="88"/>
      <c r="E130" s="73"/>
      <c r="F130" s="89"/>
      <c r="G130" s="87"/>
      <c r="H130" s="9" t="str">
        <f>IFERROR(VLOOKUP(G130,'Database KQ'!$B$2:$D$1048576,2,FALSE),"")</f>
        <v/>
      </c>
      <c r="I130" s="88"/>
      <c r="J130" s="5" t="str">
        <f>IFERROR(VLOOKUP(G130,'Database KQ'!$B$2:$D$1048576,3,FALSE),"")</f>
        <v/>
      </c>
      <c r="K130" s="84"/>
      <c r="L130" s="67"/>
      <c r="M130" s="68"/>
      <c r="N130" s="68"/>
      <c r="O130" s="65"/>
      <c r="P130" s="67"/>
    </row>
    <row r="131" spans="1:16" ht="31.5" customHeight="1">
      <c r="A131" s="6">
        <v>128</v>
      </c>
      <c r="B131" s="5" t="str">
        <f>CONCATENATE(C131,COUNTIF($C$4:C131,C131))</f>
        <v>122</v>
      </c>
      <c r="C131" s="5" t="str">
        <f t="shared" si="1"/>
        <v/>
      </c>
      <c r="D131" s="88"/>
      <c r="E131" s="73"/>
      <c r="F131" s="89"/>
      <c r="G131" s="87"/>
      <c r="H131" s="9" t="str">
        <f>IFERROR(VLOOKUP(G131,'Database KQ'!$B$2:$D$1048576,2,FALSE),"")</f>
        <v/>
      </c>
      <c r="I131" s="88"/>
      <c r="J131" s="5" t="str">
        <f>IFERROR(VLOOKUP(G131,'Database KQ'!$B$2:$D$1048576,3,FALSE),"")</f>
        <v/>
      </c>
      <c r="K131" s="84"/>
      <c r="L131" s="67"/>
      <c r="M131" s="68"/>
      <c r="N131" s="68"/>
      <c r="O131" s="65"/>
      <c r="P131" s="67"/>
    </row>
    <row r="132" spans="1:16" ht="31.5" customHeight="1">
      <c r="A132" s="6">
        <v>129</v>
      </c>
      <c r="B132" s="5" t="str">
        <f>CONCATENATE(C132,COUNTIF($C$4:C132,C132))</f>
        <v>123</v>
      </c>
      <c r="C132" s="5" t="str">
        <f t="shared" ref="C132:C195" si="2">CONCATENATE(N132,L132,O132,)</f>
        <v/>
      </c>
      <c r="D132" s="88"/>
      <c r="E132" s="73"/>
      <c r="F132" s="89"/>
      <c r="G132" s="87"/>
      <c r="H132" s="9" t="str">
        <f>IFERROR(VLOOKUP(G132,'Database KQ'!$B$2:$D$1048576,2,FALSE),"")</f>
        <v/>
      </c>
      <c r="I132" s="88"/>
      <c r="J132" s="5" t="str">
        <f>IFERROR(VLOOKUP(G132,'Database KQ'!$B$2:$D$1048576,3,FALSE),"")</f>
        <v/>
      </c>
      <c r="K132" s="84"/>
      <c r="L132" s="67"/>
      <c r="M132" s="68"/>
      <c r="N132" s="68"/>
      <c r="O132" s="65"/>
      <c r="P132" s="67"/>
    </row>
    <row r="133" spans="1:16" ht="31.5" customHeight="1">
      <c r="A133" s="6">
        <v>130</v>
      </c>
      <c r="B133" s="5" t="str">
        <f>CONCATENATE(C133,COUNTIF($C$4:C133,C133))</f>
        <v>124</v>
      </c>
      <c r="C133" s="5" t="str">
        <f t="shared" si="2"/>
        <v/>
      </c>
      <c r="D133" s="88"/>
      <c r="E133" s="73"/>
      <c r="F133" s="89"/>
      <c r="G133" s="87"/>
      <c r="H133" s="9" t="str">
        <f>IFERROR(VLOOKUP(G133,'Database KQ'!$B$2:$D$1048576,2,FALSE),"")</f>
        <v/>
      </c>
      <c r="I133" s="88"/>
      <c r="J133" s="5" t="str">
        <f>IFERROR(VLOOKUP(G133,'Database KQ'!$B$2:$D$1048576,3,FALSE),"")</f>
        <v/>
      </c>
      <c r="K133" s="84"/>
      <c r="L133" s="67"/>
      <c r="M133" s="68"/>
      <c r="N133" s="68"/>
      <c r="O133" s="65"/>
      <c r="P133" s="67"/>
    </row>
    <row r="134" spans="1:16" ht="31.5" customHeight="1">
      <c r="A134" s="6">
        <v>131</v>
      </c>
      <c r="B134" s="5" t="str">
        <f>CONCATENATE(C134,COUNTIF($C$4:C134,C134))</f>
        <v>125</v>
      </c>
      <c r="C134" s="5" t="str">
        <f t="shared" si="2"/>
        <v/>
      </c>
      <c r="D134" s="88"/>
      <c r="E134" s="73"/>
      <c r="F134" s="89"/>
      <c r="G134" s="87"/>
      <c r="H134" s="9" t="str">
        <f>IFERROR(VLOOKUP(G134,'Database KQ'!$B$2:$D$1048576,2,FALSE),"")</f>
        <v/>
      </c>
      <c r="I134" s="88"/>
      <c r="J134" s="5" t="str">
        <f>IFERROR(VLOOKUP(G134,'Database KQ'!$B$2:$D$1048576,3,FALSE),"")</f>
        <v/>
      </c>
      <c r="K134" s="84"/>
      <c r="L134" s="67"/>
      <c r="M134" s="68"/>
      <c r="N134" s="68"/>
      <c r="O134" s="65"/>
      <c r="P134" s="67"/>
    </row>
    <row r="135" spans="1:16" ht="31.5" customHeight="1">
      <c r="A135" s="6">
        <v>132</v>
      </c>
      <c r="B135" s="5" t="str">
        <f>CONCATENATE(C135,COUNTIF($C$4:C135,C135))</f>
        <v>126</v>
      </c>
      <c r="C135" s="5" t="str">
        <f t="shared" si="2"/>
        <v/>
      </c>
      <c r="D135" s="88"/>
      <c r="E135" s="73"/>
      <c r="F135" s="89"/>
      <c r="G135" s="87"/>
      <c r="H135" s="9" t="str">
        <f>IFERROR(VLOOKUP(G135,'Database KQ'!$B$2:$D$1048576,2,FALSE),"")</f>
        <v/>
      </c>
      <c r="I135" s="88"/>
      <c r="J135" s="5" t="str">
        <f>IFERROR(VLOOKUP(G135,'Database KQ'!$B$2:$D$1048576,3,FALSE),"")</f>
        <v/>
      </c>
      <c r="K135" s="84"/>
      <c r="L135" s="67"/>
      <c r="M135" s="68"/>
      <c r="N135" s="68"/>
      <c r="O135" s="65"/>
      <c r="P135" s="67"/>
    </row>
    <row r="136" spans="1:16" ht="31.5" customHeight="1">
      <c r="A136" s="6">
        <v>133</v>
      </c>
      <c r="B136" s="5" t="str">
        <f>CONCATENATE(C136,COUNTIF($C$4:C136,C136))</f>
        <v>127</v>
      </c>
      <c r="C136" s="5" t="str">
        <f t="shared" si="2"/>
        <v/>
      </c>
      <c r="D136" s="88"/>
      <c r="E136" s="73"/>
      <c r="F136" s="89"/>
      <c r="G136" s="87"/>
      <c r="H136" s="9" t="str">
        <f>IFERROR(VLOOKUP(G136,'Database KQ'!$B$2:$D$1048576,2,FALSE),"")</f>
        <v/>
      </c>
      <c r="I136" s="88"/>
      <c r="J136" s="5" t="str">
        <f>IFERROR(VLOOKUP(G136,'Database KQ'!$B$2:$D$1048576,3,FALSE),"")</f>
        <v/>
      </c>
      <c r="K136" s="84"/>
      <c r="L136" s="67"/>
      <c r="M136" s="68"/>
      <c r="N136" s="68"/>
      <c r="O136" s="65"/>
      <c r="P136" s="67"/>
    </row>
    <row r="137" spans="1:16" ht="31.5" customHeight="1">
      <c r="A137" s="6">
        <v>134</v>
      </c>
      <c r="B137" s="5" t="str">
        <f>CONCATENATE(C137,COUNTIF($C$4:C137,C137))</f>
        <v>128</v>
      </c>
      <c r="C137" s="5" t="str">
        <f t="shared" si="2"/>
        <v/>
      </c>
      <c r="D137" s="88"/>
      <c r="E137" s="73"/>
      <c r="F137" s="89"/>
      <c r="G137" s="87"/>
      <c r="H137" s="9" t="str">
        <f>IFERROR(VLOOKUP(G137,'Database KQ'!$B$2:$D$1048576,2,FALSE),"")</f>
        <v/>
      </c>
      <c r="I137" s="88"/>
      <c r="J137" s="5" t="str">
        <f>IFERROR(VLOOKUP(G137,'Database KQ'!$B$2:$D$1048576,3,FALSE),"")</f>
        <v/>
      </c>
      <c r="K137" s="84"/>
      <c r="L137" s="67"/>
      <c r="M137" s="68"/>
      <c r="N137" s="68"/>
      <c r="O137" s="65"/>
      <c r="P137" s="67"/>
    </row>
    <row r="138" spans="1:16" ht="31.5" customHeight="1">
      <c r="A138" s="6">
        <v>135</v>
      </c>
      <c r="B138" s="5" t="str">
        <f>CONCATENATE(C138,COUNTIF($C$4:C138,C138))</f>
        <v>129</v>
      </c>
      <c r="C138" s="5" t="str">
        <f t="shared" si="2"/>
        <v/>
      </c>
      <c r="D138" s="88"/>
      <c r="E138" s="73"/>
      <c r="F138" s="89"/>
      <c r="G138" s="87"/>
      <c r="H138" s="9" t="str">
        <f>IFERROR(VLOOKUP(G138,'Database KQ'!$B$2:$D$1048576,2,FALSE),"")</f>
        <v/>
      </c>
      <c r="I138" s="88"/>
      <c r="J138" s="5" t="str">
        <f>IFERROR(VLOOKUP(G138,'Database KQ'!$B$2:$D$1048576,3,FALSE),"")</f>
        <v/>
      </c>
      <c r="K138" s="84"/>
      <c r="L138" s="67"/>
      <c r="M138" s="68"/>
      <c r="N138" s="68"/>
      <c r="O138" s="65"/>
      <c r="P138" s="67"/>
    </row>
    <row r="139" spans="1:16" ht="31.5" customHeight="1">
      <c r="A139" s="6">
        <v>136</v>
      </c>
      <c r="B139" s="5" t="str">
        <f>CONCATENATE(C139,COUNTIF($C$4:C139,C139))</f>
        <v>130</v>
      </c>
      <c r="C139" s="5" t="str">
        <f t="shared" si="2"/>
        <v/>
      </c>
      <c r="D139" s="88"/>
      <c r="E139" s="73"/>
      <c r="F139" s="89"/>
      <c r="G139" s="87"/>
      <c r="H139" s="9" t="str">
        <f>IFERROR(VLOOKUP(G139,'Database KQ'!$B$2:$D$1048576,2,FALSE),"")</f>
        <v/>
      </c>
      <c r="I139" s="88"/>
      <c r="J139" s="5" t="str">
        <f>IFERROR(VLOOKUP(G139,'Database KQ'!$B$2:$D$1048576,3,FALSE),"")</f>
        <v/>
      </c>
      <c r="K139" s="84"/>
      <c r="L139" s="67"/>
      <c r="M139" s="68"/>
      <c r="N139" s="68"/>
      <c r="O139" s="65"/>
      <c r="P139" s="67"/>
    </row>
    <row r="140" spans="1:16" ht="31.5" customHeight="1">
      <c r="A140" s="6">
        <v>137</v>
      </c>
      <c r="B140" s="5" t="str">
        <f>CONCATENATE(C140,COUNTIF($C$4:C140,C140))</f>
        <v>131</v>
      </c>
      <c r="C140" s="5" t="str">
        <f t="shared" si="2"/>
        <v/>
      </c>
      <c r="D140" s="88"/>
      <c r="E140" s="73"/>
      <c r="F140" s="89"/>
      <c r="G140" s="87"/>
      <c r="H140" s="9" t="str">
        <f>IFERROR(VLOOKUP(G140,'Database KQ'!$B$2:$D$1048576,2,FALSE),"")</f>
        <v/>
      </c>
      <c r="I140" s="88"/>
      <c r="J140" s="5" t="str">
        <f>IFERROR(VLOOKUP(G140,'Database KQ'!$B$2:$D$1048576,3,FALSE),"")</f>
        <v/>
      </c>
      <c r="K140" s="84"/>
      <c r="L140" s="67"/>
      <c r="M140" s="68"/>
      <c r="N140" s="68"/>
      <c r="O140" s="65"/>
      <c r="P140" s="67"/>
    </row>
    <row r="141" spans="1:16" ht="31.5" customHeight="1">
      <c r="A141" s="6">
        <v>138</v>
      </c>
      <c r="B141" s="5" t="str">
        <f>CONCATENATE(C141,COUNTIF($C$4:C141,C141))</f>
        <v>132</v>
      </c>
      <c r="C141" s="5" t="str">
        <f t="shared" si="2"/>
        <v/>
      </c>
      <c r="D141" s="88"/>
      <c r="E141" s="73"/>
      <c r="F141" s="89"/>
      <c r="G141" s="87"/>
      <c r="H141" s="9" t="str">
        <f>IFERROR(VLOOKUP(G141,'Database KQ'!$B$2:$D$1048576,2,FALSE),"")</f>
        <v/>
      </c>
      <c r="I141" s="88"/>
      <c r="J141" s="5" t="str">
        <f>IFERROR(VLOOKUP(G141,'Database KQ'!$B$2:$D$1048576,3,FALSE),"")</f>
        <v/>
      </c>
      <c r="K141" s="84"/>
      <c r="L141" s="67"/>
      <c r="M141" s="68"/>
      <c r="N141" s="68"/>
      <c r="O141" s="65"/>
      <c r="P141" s="67"/>
    </row>
    <row r="142" spans="1:16" ht="31.5" customHeight="1">
      <c r="A142" s="6">
        <v>139</v>
      </c>
      <c r="B142" s="5" t="str">
        <f>CONCATENATE(C142,COUNTIF($C$4:C142,C142))</f>
        <v>133</v>
      </c>
      <c r="C142" s="5" t="str">
        <f t="shared" si="2"/>
        <v/>
      </c>
      <c r="D142" s="88"/>
      <c r="E142" s="73"/>
      <c r="F142" s="89"/>
      <c r="G142" s="87"/>
      <c r="H142" s="9" t="str">
        <f>IFERROR(VLOOKUP(G142,'Database KQ'!$B$2:$D$1048576,2,FALSE),"")</f>
        <v/>
      </c>
      <c r="I142" s="88"/>
      <c r="J142" s="5" t="str">
        <f>IFERROR(VLOOKUP(G142,'Database KQ'!$B$2:$D$1048576,3,FALSE),"")</f>
        <v/>
      </c>
      <c r="K142" s="84"/>
      <c r="L142" s="67"/>
      <c r="M142" s="68"/>
      <c r="N142" s="68"/>
      <c r="O142" s="65"/>
      <c r="P142" s="67"/>
    </row>
    <row r="143" spans="1:16" ht="31.5" customHeight="1">
      <c r="A143" s="6">
        <v>140</v>
      </c>
      <c r="B143" s="5" t="str">
        <f>CONCATENATE(C143,COUNTIF($C$4:C143,C143))</f>
        <v>134</v>
      </c>
      <c r="C143" s="5" t="str">
        <f t="shared" si="2"/>
        <v/>
      </c>
      <c r="D143" s="88"/>
      <c r="E143" s="73"/>
      <c r="F143" s="89"/>
      <c r="G143" s="87"/>
      <c r="H143" s="9" t="str">
        <f>IFERROR(VLOOKUP(G143,'Database KQ'!$B$2:$D$1048576,2,FALSE),"")</f>
        <v/>
      </c>
      <c r="I143" s="88"/>
      <c r="J143" s="5" t="str">
        <f>IFERROR(VLOOKUP(G143,'Database KQ'!$B$2:$D$1048576,3,FALSE),"")</f>
        <v/>
      </c>
      <c r="K143" s="84"/>
      <c r="L143" s="67"/>
      <c r="M143" s="68"/>
      <c r="N143" s="68"/>
      <c r="O143" s="65"/>
      <c r="P143" s="67"/>
    </row>
    <row r="144" spans="1:16" ht="31.5" customHeight="1">
      <c r="A144" s="6">
        <v>141</v>
      </c>
      <c r="B144" s="5" t="str">
        <f>CONCATENATE(C144,COUNTIF($C$4:C144,C144))</f>
        <v>135</v>
      </c>
      <c r="C144" s="5" t="str">
        <f t="shared" si="2"/>
        <v/>
      </c>
      <c r="D144" s="88"/>
      <c r="E144" s="73"/>
      <c r="F144" s="89"/>
      <c r="G144" s="87"/>
      <c r="H144" s="9" t="str">
        <f>IFERROR(VLOOKUP(G144,'Database KQ'!$B$2:$D$1048576,2,FALSE),"")</f>
        <v/>
      </c>
      <c r="I144" s="88"/>
      <c r="J144" s="5" t="str">
        <f>IFERROR(VLOOKUP(G144,'Database KQ'!$B$2:$D$1048576,3,FALSE),"")</f>
        <v/>
      </c>
      <c r="K144" s="84"/>
      <c r="L144" s="67"/>
      <c r="M144" s="68"/>
      <c r="N144" s="68"/>
      <c r="O144" s="65"/>
      <c r="P144" s="67"/>
    </row>
    <row r="145" spans="1:16" ht="31.5" customHeight="1">
      <c r="A145" s="6">
        <v>142</v>
      </c>
      <c r="B145" s="5" t="str">
        <f>CONCATENATE(C145,COUNTIF($C$4:C145,C145))</f>
        <v>136</v>
      </c>
      <c r="C145" s="5" t="str">
        <f t="shared" si="2"/>
        <v/>
      </c>
      <c r="D145" s="88"/>
      <c r="E145" s="73"/>
      <c r="F145" s="89"/>
      <c r="G145" s="87"/>
      <c r="H145" s="9" t="str">
        <f>IFERROR(VLOOKUP(G145,'Database KQ'!$B$2:$D$1048576,2,FALSE),"")</f>
        <v/>
      </c>
      <c r="I145" s="88"/>
      <c r="J145" s="5" t="str">
        <f>IFERROR(VLOOKUP(G145,'Database KQ'!$B$2:$D$1048576,3,FALSE),"")</f>
        <v/>
      </c>
      <c r="K145" s="84"/>
      <c r="L145" s="67"/>
      <c r="M145" s="68"/>
      <c r="N145" s="68"/>
      <c r="O145" s="65"/>
      <c r="P145" s="67"/>
    </row>
    <row r="146" spans="1:16" ht="31.5" customHeight="1">
      <c r="A146" s="6">
        <v>143</v>
      </c>
      <c r="B146" s="5" t="str">
        <f>CONCATENATE(C146,COUNTIF($C$4:C146,C146))</f>
        <v>137</v>
      </c>
      <c r="C146" s="5" t="str">
        <f t="shared" si="2"/>
        <v/>
      </c>
      <c r="D146" s="88"/>
      <c r="E146" s="73"/>
      <c r="F146" s="89"/>
      <c r="G146" s="87"/>
      <c r="H146" s="9" t="str">
        <f>IFERROR(VLOOKUP(G146,'Database KQ'!$B$2:$D$1048576,2,FALSE),"")</f>
        <v/>
      </c>
      <c r="I146" s="88"/>
      <c r="J146" s="5" t="str">
        <f>IFERROR(VLOOKUP(G146,'Database KQ'!$B$2:$D$1048576,3,FALSE),"")</f>
        <v/>
      </c>
      <c r="K146" s="84"/>
      <c r="L146" s="67"/>
      <c r="M146" s="68"/>
      <c r="N146" s="68"/>
      <c r="O146" s="65"/>
      <c r="P146" s="67"/>
    </row>
    <row r="147" spans="1:16" ht="31.5" customHeight="1">
      <c r="A147" s="6">
        <v>144</v>
      </c>
      <c r="B147" s="5" t="str">
        <f>CONCATENATE(C147,COUNTIF($C$4:C147,C147))</f>
        <v>138</v>
      </c>
      <c r="C147" s="5" t="str">
        <f t="shared" si="2"/>
        <v/>
      </c>
      <c r="D147" s="88"/>
      <c r="E147" s="73"/>
      <c r="F147" s="89"/>
      <c r="G147" s="87"/>
      <c r="H147" s="9" t="str">
        <f>IFERROR(VLOOKUP(G147,'Database KQ'!$B$2:$D$1048576,2,FALSE),"")</f>
        <v/>
      </c>
      <c r="I147" s="88"/>
      <c r="J147" s="5" t="str">
        <f>IFERROR(VLOOKUP(G147,'Database KQ'!$B$2:$D$1048576,3,FALSE),"")</f>
        <v/>
      </c>
      <c r="K147" s="84"/>
      <c r="L147" s="67"/>
      <c r="M147" s="68"/>
      <c r="N147" s="68"/>
      <c r="O147" s="65"/>
      <c r="P147" s="67"/>
    </row>
    <row r="148" spans="1:16" ht="31.5" customHeight="1">
      <c r="A148" s="6">
        <v>145</v>
      </c>
      <c r="B148" s="5" t="str">
        <f>CONCATENATE(C148,COUNTIF($C$4:C148,C148))</f>
        <v>139</v>
      </c>
      <c r="C148" s="5" t="str">
        <f t="shared" si="2"/>
        <v/>
      </c>
      <c r="D148" s="88"/>
      <c r="E148" s="73"/>
      <c r="F148" s="89"/>
      <c r="G148" s="87"/>
      <c r="H148" s="9" t="str">
        <f>IFERROR(VLOOKUP(G148,'Database KQ'!$B$2:$D$1048576,2,FALSE),"")</f>
        <v/>
      </c>
      <c r="I148" s="88"/>
      <c r="J148" s="5" t="str">
        <f>IFERROR(VLOOKUP(G148,'Database KQ'!$B$2:$D$1048576,3,FALSE),"")</f>
        <v/>
      </c>
      <c r="K148" s="84"/>
      <c r="L148" s="67"/>
      <c r="M148" s="68"/>
      <c r="N148" s="68"/>
      <c r="O148" s="65"/>
      <c r="P148" s="67"/>
    </row>
    <row r="149" spans="1:16" ht="31.5" customHeight="1">
      <c r="A149" s="6">
        <v>146</v>
      </c>
      <c r="B149" s="5" t="str">
        <f>CONCATENATE(C149,COUNTIF($C$4:C149,C149))</f>
        <v>140</v>
      </c>
      <c r="C149" s="5" t="str">
        <f t="shared" si="2"/>
        <v/>
      </c>
      <c r="D149" s="88"/>
      <c r="E149" s="73"/>
      <c r="F149" s="89"/>
      <c r="G149" s="87"/>
      <c r="H149" s="9" t="str">
        <f>IFERROR(VLOOKUP(G149,'Database KQ'!$B$2:$D$1048576,2,FALSE),"")</f>
        <v/>
      </c>
      <c r="I149" s="88"/>
      <c r="J149" s="5" t="str">
        <f>IFERROR(VLOOKUP(G149,'Database KQ'!$B$2:$D$1048576,3,FALSE),"")</f>
        <v/>
      </c>
      <c r="K149" s="84"/>
      <c r="L149" s="67"/>
      <c r="M149" s="68"/>
      <c r="N149" s="68"/>
      <c r="O149" s="65"/>
      <c r="P149" s="67"/>
    </row>
    <row r="150" spans="1:16" ht="31.5" customHeight="1">
      <c r="A150" s="6">
        <v>147</v>
      </c>
      <c r="B150" s="5" t="str">
        <f>CONCATENATE(C150,COUNTIF($C$4:C150,C150))</f>
        <v>141</v>
      </c>
      <c r="C150" s="5" t="str">
        <f t="shared" si="2"/>
        <v/>
      </c>
      <c r="D150" s="88"/>
      <c r="E150" s="73"/>
      <c r="F150" s="89"/>
      <c r="G150" s="87"/>
      <c r="H150" s="9" t="str">
        <f>IFERROR(VLOOKUP(G150,'Database KQ'!$B$2:$D$1048576,2,FALSE),"")</f>
        <v/>
      </c>
      <c r="I150" s="88"/>
      <c r="J150" s="5" t="str">
        <f>IFERROR(VLOOKUP(G150,'Database KQ'!$B$2:$D$1048576,3,FALSE),"")</f>
        <v/>
      </c>
      <c r="K150" s="84"/>
      <c r="L150" s="67"/>
      <c r="M150" s="68"/>
      <c r="N150" s="68"/>
      <c r="O150" s="65"/>
      <c r="P150" s="67"/>
    </row>
    <row r="151" spans="1:16" ht="31.5" customHeight="1">
      <c r="A151" s="6">
        <v>148</v>
      </c>
      <c r="B151" s="5" t="str">
        <f>CONCATENATE(C151,COUNTIF($C$4:C151,C151))</f>
        <v>142</v>
      </c>
      <c r="C151" s="5" t="str">
        <f t="shared" si="2"/>
        <v/>
      </c>
      <c r="D151" s="88"/>
      <c r="E151" s="73"/>
      <c r="F151" s="89"/>
      <c r="G151" s="87"/>
      <c r="H151" s="9" t="str">
        <f>IFERROR(VLOOKUP(G151,'Database KQ'!$B$2:$D$1048576,2,FALSE),"")</f>
        <v/>
      </c>
      <c r="I151" s="88"/>
      <c r="J151" s="5" t="str">
        <f>IFERROR(VLOOKUP(G151,'Database KQ'!$B$2:$D$1048576,3,FALSE),"")</f>
        <v/>
      </c>
      <c r="K151" s="84"/>
      <c r="L151" s="67"/>
      <c r="M151" s="68"/>
      <c r="N151" s="68"/>
      <c r="O151" s="65"/>
      <c r="P151" s="67"/>
    </row>
    <row r="152" spans="1:16" ht="31.5" customHeight="1">
      <c r="A152" s="6">
        <v>149</v>
      </c>
      <c r="B152" s="5" t="str">
        <f>CONCATENATE(C152,COUNTIF($C$4:C152,C152))</f>
        <v>143</v>
      </c>
      <c r="C152" s="5" t="str">
        <f t="shared" si="2"/>
        <v/>
      </c>
      <c r="D152" s="88"/>
      <c r="E152" s="73"/>
      <c r="F152" s="89"/>
      <c r="G152" s="87"/>
      <c r="H152" s="9" t="str">
        <f>IFERROR(VLOOKUP(G152,'Database KQ'!$B$2:$D$1048576,2,FALSE),"")</f>
        <v/>
      </c>
      <c r="I152" s="88"/>
      <c r="J152" s="5" t="str">
        <f>IFERROR(VLOOKUP(G152,'Database KQ'!$B$2:$D$1048576,3,FALSE),"")</f>
        <v/>
      </c>
      <c r="K152" s="84"/>
      <c r="L152" s="67"/>
      <c r="M152" s="68"/>
      <c r="N152" s="68"/>
      <c r="O152" s="65"/>
      <c r="P152" s="67"/>
    </row>
    <row r="153" spans="1:16" ht="31.5" customHeight="1">
      <c r="A153" s="6">
        <v>150</v>
      </c>
      <c r="B153" s="5" t="str">
        <f>CONCATENATE(C153,COUNTIF($C$4:C153,C153))</f>
        <v>144</v>
      </c>
      <c r="C153" s="5" t="str">
        <f t="shared" si="2"/>
        <v/>
      </c>
      <c r="D153" s="88"/>
      <c r="E153" s="73"/>
      <c r="F153" s="89"/>
      <c r="G153" s="87"/>
      <c r="H153" s="9" t="str">
        <f>IFERROR(VLOOKUP(G153,'Database KQ'!$B$2:$D$1048576,2,FALSE),"")</f>
        <v/>
      </c>
      <c r="I153" s="88"/>
      <c r="J153" s="5" t="str">
        <f>IFERROR(VLOOKUP(G153,'Database KQ'!$B$2:$D$1048576,3,FALSE),"")</f>
        <v/>
      </c>
      <c r="K153" s="84"/>
      <c r="L153" s="67"/>
      <c r="M153" s="68"/>
      <c r="N153" s="68"/>
      <c r="O153" s="65"/>
      <c r="P153" s="67"/>
    </row>
    <row r="154" spans="1:16" ht="31.5" customHeight="1">
      <c r="A154" s="6">
        <v>151</v>
      </c>
      <c r="B154" s="5" t="str">
        <f>CONCATENATE(C154,COUNTIF($C$4:C154,C154))</f>
        <v>145</v>
      </c>
      <c r="C154" s="5" t="str">
        <f t="shared" si="2"/>
        <v/>
      </c>
      <c r="D154" s="88"/>
      <c r="E154" s="73"/>
      <c r="F154" s="89"/>
      <c r="G154" s="87"/>
      <c r="H154" s="9" t="str">
        <f>IFERROR(VLOOKUP(G154,'Database KQ'!$B$2:$D$1048576,2,FALSE),"")</f>
        <v/>
      </c>
      <c r="I154" s="88"/>
      <c r="J154" s="5" t="str">
        <f>IFERROR(VLOOKUP(G154,'Database KQ'!$B$2:$D$1048576,3,FALSE),"")</f>
        <v/>
      </c>
      <c r="K154" s="84"/>
      <c r="L154" s="67"/>
      <c r="M154" s="68"/>
      <c r="N154" s="68"/>
      <c r="O154" s="65"/>
      <c r="P154" s="67"/>
    </row>
    <row r="155" spans="1:16" ht="31.5" customHeight="1">
      <c r="A155" s="6">
        <v>152</v>
      </c>
      <c r="B155" s="5" t="str">
        <f>CONCATENATE(C155,COUNTIF($C$4:C155,C155))</f>
        <v>146</v>
      </c>
      <c r="C155" s="5" t="str">
        <f t="shared" si="2"/>
        <v/>
      </c>
      <c r="D155" s="88"/>
      <c r="E155" s="73"/>
      <c r="F155" s="89"/>
      <c r="G155" s="87"/>
      <c r="H155" s="9" t="str">
        <f>IFERROR(VLOOKUP(G155,'Database KQ'!$B$2:$D$1048576,2,FALSE),"")</f>
        <v/>
      </c>
      <c r="I155" s="88"/>
      <c r="J155" s="5" t="str">
        <f>IFERROR(VLOOKUP(G155,'Database KQ'!$B$2:$D$1048576,3,FALSE),"")</f>
        <v/>
      </c>
      <c r="K155" s="84"/>
      <c r="L155" s="67"/>
      <c r="M155" s="68"/>
      <c r="N155" s="68"/>
      <c r="O155" s="65"/>
      <c r="P155" s="67"/>
    </row>
    <row r="156" spans="1:16" ht="31.5" customHeight="1">
      <c r="A156" s="6">
        <v>153</v>
      </c>
      <c r="B156" s="5" t="str">
        <f>CONCATENATE(C156,COUNTIF($C$4:C156,C156))</f>
        <v>147</v>
      </c>
      <c r="C156" s="5" t="str">
        <f t="shared" si="2"/>
        <v/>
      </c>
      <c r="D156" s="88"/>
      <c r="E156" s="73"/>
      <c r="F156" s="89"/>
      <c r="G156" s="87"/>
      <c r="H156" s="9" t="str">
        <f>IFERROR(VLOOKUP(G156,'Database KQ'!$B$2:$D$1048576,2,FALSE),"")</f>
        <v/>
      </c>
      <c r="I156" s="88"/>
      <c r="J156" s="5" t="str">
        <f>IFERROR(VLOOKUP(G156,'Database KQ'!$B$2:$D$1048576,3,FALSE),"")</f>
        <v/>
      </c>
      <c r="K156" s="84"/>
      <c r="L156" s="67"/>
      <c r="M156" s="68"/>
      <c r="N156" s="68"/>
      <c r="O156" s="65"/>
      <c r="P156" s="67"/>
    </row>
    <row r="157" spans="1:16" ht="31.5" customHeight="1">
      <c r="A157" s="6">
        <v>154</v>
      </c>
      <c r="B157" s="5" t="str">
        <f>CONCATENATE(C157,COUNTIF($C$4:C157,C157))</f>
        <v>148</v>
      </c>
      <c r="C157" s="5" t="str">
        <f t="shared" si="2"/>
        <v/>
      </c>
      <c r="D157" s="88"/>
      <c r="E157" s="73"/>
      <c r="F157" s="89"/>
      <c r="G157" s="87"/>
      <c r="H157" s="9" t="str">
        <f>IFERROR(VLOOKUP(G157,'Database KQ'!$B$2:$D$1048576,2,FALSE),"")</f>
        <v/>
      </c>
      <c r="I157" s="88"/>
      <c r="J157" s="5" t="str">
        <f>IFERROR(VLOOKUP(G157,'Database KQ'!$B$2:$D$1048576,3,FALSE),"")</f>
        <v/>
      </c>
      <c r="K157" s="84"/>
      <c r="L157" s="67"/>
      <c r="M157" s="68"/>
      <c r="N157" s="68"/>
      <c r="O157" s="65"/>
      <c r="P157" s="67"/>
    </row>
    <row r="158" spans="1:16" ht="31.5" customHeight="1">
      <c r="A158" s="6">
        <v>155</v>
      </c>
      <c r="B158" s="5" t="str">
        <f>CONCATENATE(C158,COUNTIF($C$4:C158,C158))</f>
        <v>149</v>
      </c>
      <c r="C158" s="5" t="str">
        <f t="shared" si="2"/>
        <v/>
      </c>
      <c r="D158" s="88"/>
      <c r="E158" s="73"/>
      <c r="F158" s="89"/>
      <c r="G158" s="87"/>
      <c r="H158" s="9" t="str">
        <f>IFERROR(VLOOKUP(G158,'Database KQ'!$B$2:$D$1048576,2,FALSE),"")</f>
        <v/>
      </c>
      <c r="I158" s="88"/>
      <c r="J158" s="5" t="str">
        <f>IFERROR(VLOOKUP(G158,'Database KQ'!$B$2:$D$1048576,3,FALSE),"")</f>
        <v/>
      </c>
      <c r="K158" s="84"/>
      <c r="L158" s="67"/>
      <c r="M158" s="68"/>
      <c r="N158" s="68"/>
      <c r="O158" s="65"/>
      <c r="P158" s="67"/>
    </row>
    <row r="159" spans="1:16" ht="31.5" customHeight="1">
      <c r="A159" s="6">
        <v>156</v>
      </c>
      <c r="B159" s="5" t="str">
        <f>CONCATENATE(C159,COUNTIF($C$4:C159,C159))</f>
        <v>150</v>
      </c>
      <c r="C159" s="5" t="str">
        <f t="shared" si="2"/>
        <v/>
      </c>
      <c r="D159" s="88"/>
      <c r="E159" s="73"/>
      <c r="F159" s="89"/>
      <c r="G159" s="87"/>
      <c r="H159" s="9" t="str">
        <f>IFERROR(VLOOKUP(G159,'Database KQ'!$B$2:$D$1048576,2,FALSE),"")</f>
        <v/>
      </c>
      <c r="I159" s="88"/>
      <c r="J159" s="5" t="str">
        <f>IFERROR(VLOOKUP(G159,'Database KQ'!$B$2:$D$1048576,3,FALSE),"")</f>
        <v/>
      </c>
      <c r="K159" s="84"/>
      <c r="L159" s="67"/>
      <c r="M159" s="68"/>
      <c r="N159" s="68"/>
      <c r="O159" s="65"/>
      <c r="P159" s="67"/>
    </row>
    <row r="160" spans="1:16" ht="31.5" customHeight="1">
      <c r="A160" s="6">
        <v>157</v>
      </c>
      <c r="B160" s="5" t="str">
        <f>CONCATENATE(C160,COUNTIF($C$4:C160,C160))</f>
        <v>151</v>
      </c>
      <c r="C160" s="5" t="str">
        <f t="shared" si="2"/>
        <v/>
      </c>
      <c r="D160" s="88"/>
      <c r="E160" s="73"/>
      <c r="F160" s="89"/>
      <c r="G160" s="87"/>
      <c r="H160" s="9" t="str">
        <f>IFERROR(VLOOKUP(G160,'Database KQ'!$B$2:$D$1048576,2,FALSE),"")</f>
        <v/>
      </c>
      <c r="I160" s="88"/>
      <c r="J160" s="5" t="str">
        <f>IFERROR(VLOOKUP(G160,'Database KQ'!$B$2:$D$1048576,3,FALSE),"")</f>
        <v/>
      </c>
      <c r="K160" s="84"/>
      <c r="L160" s="67"/>
      <c r="M160" s="68"/>
      <c r="N160" s="68"/>
      <c r="O160" s="65"/>
      <c r="P160" s="67"/>
    </row>
    <row r="161" spans="1:16" ht="31.5" customHeight="1">
      <c r="A161" s="6">
        <v>158</v>
      </c>
      <c r="B161" s="5" t="str">
        <f>CONCATENATE(C161,COUNTIF($C$4:C161,C161))</f>
        <v>152</v>
      </c>
      <c r="C161" s="5" t="str">
        <f t="shared" si="2"/>
        <v/>
      </c>
      <c r="D161" s="88"/>
      <c r="E161" s="73"/>
      <c r="F161" s="89"/>
      <c r="G161" s="87"/>
      <c r="H161" s="9" t="str">
        <f>IFERROR(VLOOKUP(G161,'Database KQ'!$B$2:$D$1048576,2,FALSE),"")</f>
        <v/>
      </c>
      <c r="I161" s="88"/>
      <c r="J161" s="5" t="str">
        <f>IFERROR(VLOOKUP(G161,'Database KQ'!$B$2:$D$1048576,3,FALSE),"")</f>
        <v/>
      </c>
      <c r="K161" s="84"/>
      <c r="L161" s="67"/>
      <c r="M161" s="68"/>
      <c r="N161" s="68"/>
      <c r="O161" s="65"/>
      <c r="P161" s="67"/>
    </row>
    <row r="162" spans="1:16" ht="31.5" customHeight="1">
      <c r="A162" s="6">
        <v>159</v>
      </c>
      <c r="B162" s="5" t="str">
        <f>CONCATENATE(C162,COUNTIF($C$4:C162,C162))</f>
        <v>153</v>
      </c>
      <c r="C162" s="5" t="str">
        <f t="shared" si="2"/>
        <v/>
      </c>
      <c r="D162" s="88"/>
      <c r="E162" s="73"/>
      <c r="F162" s="89"/>
      <c r="G162" s="87"/>
      <c r="H162" s="9" t="str">
        <f>IFERROR(VLOOKUP(G162,'Database KQ'!$B$2:$D$1048576,2,FALSE),"")</f>
        <v/>
      </c>
      <c r="I162" s="88"/>
      <c r="J162" s="5" t="str">
        <f>IFERROR(VLOOKUP(G162,'Database KQ'!$B$2:$D$1048576,3,FALSE),"")</f>
        <v/>
      </c>
      <c r="K162" s="84"/>
      <c r="L162" s="67"/>
      <c r="M162" s="68"/>
      <c r="N162" s="68"/>
      <c r="O162" s="65"/>
      <c r="P162" s="67"/>
    </row>
    <row r="163" spans="1:16" ht="31.5" customHeight="1">
      <c r="A163" s="6">
        <v>160</v>
      </c>
      <c r="B163" s="5" t="str">
        <f>CONCATENATE(C163,COUNTIF($C$4:C163,C163))</f>
        <v>154</v>
      </c>
      <c r="C163" s="5" t="str">
        <f t="shared" si="2"/>
        <v/>
      </c>
      <c r="D163" s="88"/>
      <c r="E163" s="73"/>
      <c r="F163" s="89"/>
      <c r="G163" s="87"/>
      <c r="H163" s="9" t="str">
        <f>IFERROR(VLOOKUP(G163,'Database KQ'!$B$2:$D$1048576,2,FALSE),"")</f>
        <v/>
      </c>
      <c r="I163" s="88"/>
      <c r="J163" s="5" t="str">
        <f>IFERROR(VLOOKUP(G163,'Database KQ'!$B$2:$D$1048576,3,FALSE),"")</f>
        <v/>
      </c>
      <c r="K163" s="84"/>
      <c r="L163" s="67"/>
      <c r="M163" s="68"/>
      <c r="N163" s="68"/>
      <c r="O163" s="65"/>
      <c r="P163" s="67"/>
    </row>
    <row r="164" spans="1:16" ht="31.5" customHeight="1">
      <c r="A164" s="6">
        <v>161</v>
      </c>
      <c r="B164" s="5" t="str">
        <f>CONCATENATE(C164,COUNTIF($C$4:C164,C164))</f>
        <v>155</v>
      </c>
      <c r="C164" s="5" t="str">
        <f t="shared" si="2"/>
        <v/>
      </c>
      <c r="D164" s="88"/>
      <c r="E164" s="73"/>
      <c r="F164" s="89"/>
      <c r="G164" s="87"/>
      <c r="H164" s="9" t="str">
        <f>IFERROR(VLOOKUP(G164,'Database KQ'!$B$2:$D$1048576,2,FALSE),"")</f>
        <v/>
      </c>
      <c r="I164" s="88"/>
      <c r="J164" s="5" t="str">
        <f>IFERROR(VLOOKUP(G164,'Database KQ'!$B$2:$D$1048576,3,FALSE),"")</f>
        <v/>
      </c>
      <c r="K164" s="84"/>
      <c r="L164" s="67"/>
      <c r="M164" s="68"/>
      <c r="N164" s="68"/>
      <c r="O164" s="65"/>
      <c r="P164" s="67"/>
    </row>
    <row r="165" spans="1:16" ht="31.5" customHeight="1">
      <c r="A165" s="6">
        <v>162</v>
      </c>
      <c r="B165" s="5" t="str">
        <f>CONCATENATE(C165,COUNTIF($C$4:C165,C165))</f>
        <v>156</v>
      </c>
      <c r="C165" s="5" t="str">
        <f t="shared" si="2"/>
        <v/>
      </c>
      <c r="D165" s="88"/>
      <c r="E165" s="73"/>
      <c r="F165" s="89"/>
      <c r="G165" s="87"/>
      <c r="H165" s="9" t="str">
        <f>IFERROR(VLOOKUP(G165,'Database KQ'!$B$2:$D$1048576,2,FALSE),"")</f>
        <v/>
      </c>
      <c r="I165" s="88"/>
      <c r="J165" s="5" t="str">
        <f>IFERROR(VLOOKUP(G165,'Database KQ'!$B$2:$D$1048576,3,FALSE),"")</f>
        <v/>
      </c>
      <c r="K165" s="84"/>
      <c r="L165" s="67"/>
      <c r="M165" s="68"/>
      <c r="N165" s="68"/>
      <c r="O165" s="65"/>
      <c r="P165" s="67"/>
    </row>
    <row r="166" spans="1:16" ht="31.5" customHeight="1">
      <c r="A166" s="6">
        <v>163</v>
      </c>
      <c r="B166" s="5" t="str">
        <f>CONCATENATE(C166,COUNTIF($C$4:C166,C166))</f>
        <v>157</v>
      </c>
      <c r="C166" s="5" t="str">
        <f t="shared" si="2"/>
        <v/>
      </c>
      <c r="D166" s="88"/>
      <c r="E166" s="73"/>
      <c r="F166" s="89"/>
      <c r="G166" s="87"/>
      <c r="H166" s="9" t="str">
        <f>IFERROR(VLOOKUP(G166,'Database KQ'!$B$2:$D$1048576,2,FALSE),"")</f>
        <v/>
      </c>
      <c r="I166" s="88"/>
      <c r="J166" s="5" t="str">
        <f>IFERROR(VLOOKUP(G166,'Database KQ'!$B$2:$D$1048576,3,FALSE),"")</f>
        <v/>
      </c>
      <c r="K166" s="84"/>
      <c r="L166" s="67"/>
      <c r="M166" s="68"/>
      <c r="N166" s="68"/>
      <c r="O166" s="65"/>
      <c r="P166" s="67"/>
    </row>
    <row r="167" spans="1:16" ht="31.5" customHeight="1">
      <c r="A167" s="6">
        <v>164</v>
      </c>
      <c r="B167" s="5" t="str">
        <f>CONCATENATE(C167,COUNTIF($C$4:C167,C167))</f>
        <v>158</v>
      </c>
      <c r="C167" s="5" t="str">
        <f t="shared" si="2"/>
        <v/>
      </c>
      <c r="D167" s="88"/>
      <c r="E167" s="73"/>
      <c r="F167" s="89"/>
      <c r="G167" s="87"/>
      <c r="H167" s="9" t="str">
        <f>IFERROR(VLOOKUP(G167,'Database KQ'!$B$2:$D$1048576,2,FALSE),"")</f>
        <v/>
      </c>
      <c r="I167" s="88"/>
      <c r="J167" s="5" t="str">
        <f>IFERROR(VLOOKUP(G167,'Database KQ'!$B$2:$D$1048576,3,FALSE),"")</f>
        <v/>
      </c>
      <c r="K167" s="84"/>
      <c r="L167" s="67"/>
      <c r="M167" s="68"/>
      <c r="N167" s="68"/>
      <c r="O167" s="65"/>
      <c r="P167" s="67"/>
    </row>
    <row r="168" spans="1:16" ht="31.5" customHeight="1">
      <c r="A168" s="6">
        <v>165</v>
      </c>
      <c r="B168" s="5" t="str">
        <f>CONCATENATE(C168,COUNTIF($C$4:C168,C168))</f>
        <v>159</v>
      </c>
      <c r="C168" s="5" t="str">
        <f t="shared" si="2"/>
        <v/>
      </c>
      <c r="D168" s="88"/>
      <c r="E168" s="73"/>
      <c r="F168" s="89"/>
      <c r="G168" s="87"/>
      <c r="H168" s="9" t="str">
        <f>IFERROR(VLOOKUP(G168,'Database KQ'!$B$2:$D$1048576,2,FALSE),"")</f>
        <v/>
      </c>
      <c r="I168" s="88"/>
      <c r="J168" s="5" t="str">
        <f>IFERROR(VLOOKUP(G168,'Database KQ'!$B$2:$D$1048576,3,FALSE),"")</f>
        <v/>
      </c>
      <c r="K168" s="84"/>
      <c r="L168" s="67"/>
      <c r="M168" s="68"/>
      <c r="N168" s="68"/>
      <c r="O168" s="65"/>
      <c r="P168" s="67"/>
    </row>
    <row r="169" spans="1:16" ht="31.5" customHeight="1">
      <c r="A169" s="6">
        <v>166</v>
      </c>
      <c r="B169" s="5" t="str">
        <f>CONCATENATE(C169,COUNTIF($C$4:C169,C169))</f>
        <v>160</v>
      </c>
      <c r="C169" s="5" t="str">
        <f t="shared" si="2"/>
        <v/>
      </c>
      <c r="D169" s="88"/>
      <c r="E169" s="73"/>
      <c r="F169" s="89"/>
      <c r="G169" s="87"/>
      <c r="H169" s="9" t="str">
        <f>IFERROR(VLOOKUP(G169,'Database KQ'!$B$2:$D$1048576,2,FALSE),"")</f>
        <v/>
      </c>
      <c r="I169" s="88"/>
      <c r="J169" s="5" t="str">
        <f>IFERROR(VLOOKUP(G169,'Database KQ'!$B$2:$D$1048576,3,FALSE),"")</f>
        <v/>
      </c>
      <c r="K169" s="84"/>
      <c r="L169" s="67"/>
      <c r="M169" s="68"/>
      <c r="N169" s="68"/>
      <c r="O169" s="65"/>
      <c r="P169" s="67"/>
    </row>
    <row r="170" spans="1:16" ht="31.5" customHeight="1">
      <c r="A170" s="6">
        <v>167</v>
      </c>
      <c r="B170" s="5" t="str">
        <f>CONCATENATE(C170,COUNTIF($C$4:C170,C170))</f>
        <v>161</v>
      </c>
      <c r="C170" s="5" t="str">
        <f t="shared" si="2"/>
        <v/>
      </c>
      <c r="D170" s="88"/>
      <c r="E170" s="73"/>
      <c r="F170" s="89"/>
      <c r="G170" s="87"/>
      <c r="H170" s="9" t="str">
        <f>IFERROR(VLOOKUP(G170,'Database KQ'!$B$2:$D$1048576,2,FALSE),"")</f>
        <v/>
      </c>
      <c r="I170" s="88"/>
      <c r="J170" s="5" t="str">
        <f>IFERROR(VLOOKUP(G170,'Database KQ'!$B$2:$D$1048576,3,FALSE),"")</f>
        <v/>
      </c>
      <c r="K170" s="84"/>
      <c r="L170" s="67"/>
      <c r="M170" s="68"/>
      <c r="N170" s="68"/>
      <c r="O170" s="65"/>
      <c r="P170" s="67"/>
    </row>
    <row r="171" spans="1:16" ht="31.5" customHeight="1">
      <c r="A171" s="6">
        <v>168</v>
      </c>
      <c r="B171" s="5" t="str">
        <f>CONCATENATE(C171,COUNTIF($C$4:C171,C171))</f>
        <v>162</v>
      </c>
      <c r="C171" s="5" t="str">
        <f t="shared" si="2"/>
        <v/>
      </c>
      <c r="D171" s="88"/>
      <c r="E171" s="73"/>
      <c r="F171" s="89"/>
      <c r="G171" s="87"/>
      <c r="H171" s="9" t="str">
        <f>IFERROR(VLOOKUP(G171,'Database KQ'!$B$2:$D$1048576,2,FALSE),"")</f>
        <v/>
      </c>
      <c r="I171" s="88"/>
      <c r="J171" s="5" t="str">
        <f>IFERROR(VLOOKUP(G171,'Database KQ'!$B$2:$D$1048576,3,FALSE),"")</f>
        <v/>
      </c>
      <c r="K171" s="84"/>
      <c r="L171" s="67"/>
      <c r="M171" s="68"/>
      <c r="N171" s="68"/>
      <c r="O171" s="65"/>
      <c r="P171" s="67"/>
    </row>
    <row r="172" spans="1:16" ht="31.5" customHeight="1">
      <c r="A172" s="6">
        <v>169</v>
      </c>
      <c r="B172" s="5" t="str">
        <f>CONCATENATE(C172,COUNTIF($C$4:C172,C172))</f>
        <v>163</v>
      </c>
      <c r="C172" s="5" t="str">
        <f t="shared" si="2"/>
        <v/>
      </c>
      <c r="D172" s="88"/>
      <c r="E172" s="73"/>
      <c r="F172" s="89"/>
      <c r="G172" s="87"/>
      <c r="H172" s="9" t="str">
        <f>IFERROR(VLOOKUP(G172,'Database KQ'!$B$2:$D$1048576,2,FALSE),"")</f>
        <v/>
      </c>
      <c r="I172" s="88"/>
      <c r="J172" s="5" t="str">
        <f>IFERROR(VLOOKUP(G172,'Database KQ'!$B$2:$D$1048576,3,FALSE),"")</f>
        <v/>
      </c>
      <c r="K172" s="84"/>
      <c r="L172" s="67"/>
      <c r="M172" s="68"/>
      <c r="N172" s="68"/>
      <c r="O172" s="65"/>
      <c r="P172" s="67"/>
    </row>
    <row r="173" spans="1:16" ht="31.5" customHeight="1">
      <c r="A173" s="6">
        <v>170</v>
      </c>
      <c r="B173" s="5" t="str">
        <f>CONCATENATE(C173,COUNTIF($C$4:C173,C173))</f>
        <v>164</v>
      </c>
      <c r="C173" s="5" t="str">
        <f t="shared" si="2"/>
        <v/>
      </c>
      <c r="D173" s="88"/>
      <c r="E173" s="73"/>
      <c r="F173" s="89"/>
      <c r="G173" s="87"/>
      <c r="H173" s="9" t="str">
        <f>IFERROR(VLOOKUP(G173,'Database KQ'!$B$2:$D$1048576,2,FALSE),"")</f>
        <v/>
      </c>
      <c r="I173" s="88"/>
      <c r="J173" s="5" t="str">
        <f>IFERROR(VLOOKUP(G173,'Database KQ'!$B$2:$D$1048576,3,FALSE),"")</f>
        <v/>
      </c>
      <c r="K173" s="84"/>
      <c r="L173" s="67"/>
      <c r="M173" s="68"/>
      <c r="N173" s="68"/>
      <c r="O173" s="65"/>
      <c r="P173" s="67"/>
    </row>
    <row r="174" spans="1:16" ht="31.5" customHeight="1">
      <c r="A174" s="6">
        <v>171</v>
      </c>
      <c r="B174" s="5" t="str">
        <f>CONCATENATE(C174,COUNTIF($C$4:C174,C174))</f>
        <v>165</v>
      </c>
      <c r="C174" s="5" t="str">
        <f t="shared" si="2"/>
        <v/>
      </c>
      <c r="D174" s="88"/>
      <c r="E174" s="73"/>
      <c r="F174" s="89"/>
      <c r="G174" s="87"/>
      <c r="H174" s="9" t="str">
        <f>IFERROR(VLOOKUP(G174,'Database KQ'!$B$2:$D$1048576,2,FALSE),"")</f>
        <v/>
      </c>
      <c r="I174" s="88"/>
      <c r="J174" s="5" t="str">
        <f>IFERROR(VLOOKUP(G174,'Database KQ'!$B$2:$D$1048576,3,FALSE),"")</f>
        <v/>
      </c>
      <c r="K174" s="84"/>
      <c r="L174" s="67"/>
      <c r="M174" s="68"/>
      <c r="N174" s="68"/>
      <c r="O174" s="65"/>
      <c r="P174" s="67"/>
    </row>
    <row r="175" spans="1:16" ht="31.5" customHeight="1">
      <c r="A175" s="6">
        <v>172</v>
      </c>
      <c r="B175" s="5" t="str">
        <f>CONCATENATE(C175,COUNTIF($C$4:C175,C175))</f>
        <v>166</v>
      </c>
      <c r="C175" s="5" t="str">
        <f t="shared" si="2"/>
        <v/>
      </c>
      <c r="D175" s="88"/>
      <c r="E175" s="73"/>
      <c r="F175" s="89"/>
      <c r="G175" s="87"/>
      <c r="H175" s="9" t="str">
        <f>IFERROR(VLOOKUP(G175,'Database KQ'!$B$2:$D$1048576,2,FALSE),"")</f>
        <v/>
      </c>
      <c r="I175" s="88"/>
      <c r="J175" s="5" t="str">
        <f>IFERROR(VLOOKUP(G175,'Database KQ'!$B$2:$D$1048576,3,FALSE),"")</f>
        <v/>
      </c>
      <c r="K175" s="84"/>
      <c r="L175" s="67"/>
      <c r="M175" s="68"/>
      <c r="N175" s="68"/>
      <c r="O175" s="65"/>
      <c r="P175" s="67"/>
    </row>
    <row r="176" spans="1:16" ht="31.5" customHeight="1">
      <c r="A176" s="6">
        <v>173</v>
      </c>
      <c r="B176" s="5" t="str">
        <f>CONCATENATE(C176,COUNTIF($C$4:C176,C176))</f>
        <v>167</v>
      </c>
      <c r="C176" s="5" t="str">
        <f t="shared" si="2"/>
        <v/>
      </c>
      <c r="D176" s="88"/>
      <c r="E176" s="73"/>
      <c r="F176" s="89"/>
      <c r="G176" s="87"/>
      <c r="H176" s="9" t="str">
        <f>IFERROR(VLOOKUP(G176,'Database KQ'!$B$2:$D$1048576,2,FALSE),"")</f>
        <v/>
      </c>
      <c r="I176" s="88"/>
      <c r="J176" s="5" t="str">
        <f>IFERROR(VLOOKUP(G176,'Database KQ'!$B$2:$D$1048576,3,FALSE),"")</f>
        <v/>
      </c>
      <c r="K176" s="84"/>
      <c r="L176" s="67"/>
      <c r="M176" s="68"/>
      <c r="N176" s="68"/>
      <c r="O176" s="65"/>
      <c r="P176" s="67"/>
    </row>
    <row r="177" spans="1:16" ht="31.5" customHeight="1">
      <c r="A177" s="6">
        <v>174</v>
      </c>
      <c r="B177" s="5" t="str">
        <f>CONCATENATE(C177,COUNTIF($C$4:C177,C177))</f>
        <v>168</v>
      </c>
      <c r="C177" s="5" t="str">
        <f t="shared" si="2"/>
        <v/>
      </c>
      <c r="D177" s="88"/>
      <c r="E177" s="73"/>
      <c r="F177" s="89"/>
      <c r="G177" s="87"/>
      <c r="H177" s="9" t="str">
        <f>IFERROR(VLOOKUP(G177,'Database KQ'!$B$2:$D$1048576,2,FALSE),"")</f>
        <v/>
      </c>
      <c r="I177" s="88"/>
      <c r="J177" s="5" t="str">
        <f>IFERROR(VLOOKUP(G177,'Database KQ'!$B$2:$D$1048576,3,FALSE),"")</f>
        <v/>
      </c>
      <c r="K177" s="84"/>
      <c r="L177" s="67"/>
      <c r="M177" s="68"/>
      <c r="N177" s="68"/>
      <c r="O177" s="65"/>
      <c r="P177" s="67"/>
    </row>
    <row r="178" spans="1:16" ht="31.5" customHeight="1">
      <c r="A178" s="6">
        <v>175</v>
      </c>
      <c r="B178" s="5" t="str">
        <f>CONCATENATE(C178,COUNTIF($C$4:C178,C178))</f>
        <v>169</v>
      </c>
      <c r="C178" s="5" t="str">
        <f t="shared" si="2"/>
        <v/>
      </c>
      <c r="D178" s="88"/>
      <c r="E178" s="73"/>
      <c r="F178" s="89"/>
      <c r="G178" s="87"/>
      <c r="H178" s="9" t="str">
        <f>IFERROR(VLOOKUP(G178,'Database KQ'!$B$2:$D$1048576,2,FALSE),"")</f>
        <v/>
      </c>
      <c r="I178" s="88"/>
      <c r="J178" s="5" t="str">
        <f>IFERROR(VLOOKUP(G178,'Database KQ'!$B$2:$D$1048576,3,FALSE),"")</f>
        <v/>
      </c>
      <c r="K178" s="84"/>
      <c r="L178" s="67"/>
      <c r="M178" s="68"/>
      <c r="N178" s="68"/>
      <c r="O178" s="65"/>
      <c r="P178" s="67"/>
    </row>
    <row r="179" spans="1:16" ht="31.5" customHeight="1">
      <c r="A179" s="6">
        <v>176</v>
      </c>
      <c r="B179" s="5" t="str">
        <f>CONCATENATE(C179,COUNTIF($C$4:C179,C179))</f>
        <v>170</v>
      </c>
      <c r="C179" s="5" t="str">
        <f t="shared" si="2"/>
        <v/>
      </c>
      <c r="D179" s="88"/>
      <c r="E179" s="73"/>
      <c r="F179" s="89"/>
      <c r="G179" s="87"/>
      <c r="H179" s="9" t="str">
        <f>IFERROR(VLOOKUP(G179,'Database KQ'!$B$2:$D$1048576,2,FALSE),"")</f>
        <v/>
      </c>
      <c r="I179" s="88"/>
      <c r="J179" s="5" t="str">
        <f>IFERROR(VLOOKUP(G179,'Database KQ'!$B$2:$D$1048576,3,FALSE),"")</f>
        <v/>
      </c>
      <c r="K179" s="84"/>
      <c r="L179" s="67"/>
      <c r="M179" s="68"/>
      <c r="N179" s="68"/>
      <c r="O179" s="65"/>
      <c r="P179" s="67"/>
    </row>
    <row r="180" spans="1:16" ht="31.5" customHeight="1">
      <c r="A180" s="6">
        <v>177</v>
      </c>
      <c r="B180" s="5" t="str">
        <f>CONCATENATE(C180,COUNTIF($C$4:C180,C180))</f>
        <v>171</v>
      </c>
      <c r="C180" s="5" t="str">
        <f t="shared" si="2"/>
        <v/>
      </c>
      <c r="D180" s="88"/>
      <c r="E180" s="73"/>
      <c r="F180" s="89"/>
      <c r="G180" s="87"/>
      <c r="H180" s="9" t="str">
        <f>IFERROR(VLOOKUP(G180,'Database KQ'!$B$2:$D$1048576,2,FALSE),"")</f>
        <v/>
      </c>
      <c r="I180" s="88"/>
      <c r="J180" s="5" t="str">
        <f>IFERROR(VLOOKUP(G180,'Database KQ'!$B$2:$D$1048576,3,FALSE),"")</f>
        <v/>
      </c>
      <c r="K180" s="84"/>
      <c r="L180" s="67"/>
      <c r="M180" s="68"/>
      <c r="N180" s="68"/>
      <c r="O180" s="65"/>
      <c r="P180" s="67"/>
    </row>
    <row r="181" spans="1:16" ht="31.5" customHeight="1">
      <c r="A181" s="6">
        <v>178</v>
      </c>
      <c r="B181" s="5" t="str">
        <f>CONCATENATE(C181,COUNTIF($C$4:C181,C181))</f>
        <v>172</v>
      </c>
      <c r="C181" s="5" t="str">
        <f t="shared" si="2"/>
        <v/>
      </c>
      <c r="D181" s="88"/>
      <c r="E181" s="73"/>
      <c r="F181" s="89"/>
      <c r="G181" s="87"/>
      <c r="H181" s="9" t="str">
        <f>IFERROR(VLOOKUP(G181,'Database KQ'!$B$2:$D$1048576,2,FALSE),"")</f>
        <v/>
      </c>
      <c r="I181" s="88"/>
      <c r="J181" s="5" t="str">
        <f>IFERROR(VLOOKUP(G181,'Database KQ'!$B$2:$D$1048576,3,FALSE),"")</f>
        <v/>
      </c>
      <c r="K181" s="84"/>
      <c r="L181" s="67"/>
      <c r="M181" s="68"/>
      <c r="N181" s="68"/>
      <c r="O181" s="65"/>
      <c r="P181" s="67"/>
    </row>
    <row r="182" spans="1:16" ht="31.5" customHeight="1">
      <c r="A182" s="6">
        <v>179</v>
      </c>
      <c r="B182" s="5" t="str">
        <f>CONCATENATE(C182,COUNTIF($C$4:C182,C182))</f>
        <v>173</v>
      </c>
      <c r="C182" s="5" t="str">
        <f t="shared" si="2"/>
        <v/>
      </c>
      <c r="D182" s="88"/>
      <c r="E182" s="73"/>
      <c r="F182" s="89"/>
      <c r="G182" s="87"/>
      <c r="H182" s="9" t="str">
        <f>IFERROR(VLOOKUP(G182,'Database KQ'!$B$2:$D$1048576,2,FALSE),"")</f>
        <v/>
      </c>
      <c r="I182" s="88"/>
      <c r="J182" s="5" t="str">
        <f>IFERROR(VLOOKUP(G182,'Database KQ'!$B$2:$D$1048576,3,FALSE),"")</f>
        <v/>
      </c>
      <c r="K182" s="84"/>
      <c r="L182" s="67"/>
      <c r="M182" s="68"/>
      <c r="N182" s="68"/>
      <c r="O182" s="65"/>
      <c r="P182" s="67"/>
    </row>
    <row r="183" spans="1:16" ht="31.5" customHeight="1">
      <c r="A183" s="6">
        <v>180</v>
      </c>
      <c r="B183" s="5" t="str">
        <f>CONCATENATE(C183,COUNTIF($C$4:C183,C183))</f>
        <v>174</v>
      </c>
      <c r="C183" s="5" t="str">
        <f t="shared" si="2"/>
        <v/>
      </c>
      <c r="D183" s="88"/>
      <c r="E183" s="73"/>
      <c r="F183" s="89"/>
      <c r="G183" s="87"/>
      <c r="H183" s="9" t="str">
        <f>IFERROR(VLOOKUP(G183,'Database KQ'!$B$2:$D$1048576,2,FALSE),"")</f>
        <v/>
      </c>
      <c r="I183" s="88"/>
      <c r="J183" s="5" t="str">
        <f>IFERROR(VLOOKUP(G183,'Database KQ'!$B$2:$D$1048576,3,FALSE),"")</f>
        <v/>
      </c>
      <c r="K183" s="84"/>
      <c r="L183" s="67"/>
      <c r="M183" s="68"/>
      <c r="N183" s="68"/>
      <c r="O183" s="65"/>
      <c r="P183" s="67"/>
    </row>
    <row r="184" spans="1:16" ht="31.5" customHeight="1">
      <c r="A184" s="6">
        <v>181</v>
      </c>
      <c r="B184" s="5" t="str">
        <f>CONCATENATE(C184,COUNTIF($C$4:C184,C184))</f>
        <v>175</v>
      </c>
      <c r="C184" s="5" t="str">
        <f t="shared" si="2"/>
        <v/>
      </c>
      <c r="D184" s="88"/>
      <c r="E184" s="73"/>
      <c r="F184" s="89"/>
      <c r="G184" s="87"/>
      <c r="H184" s="9" t="str">
        <f>IFERROR(VLOOKUP(G184,'Database KQ'!$B$2:$D$1048576,2,FALSE),"")</f>
        <v/>
      </c>
      <c r="I184" s="88"/>
      <c r="J184" s="5" t="str">
        <f>IFERROR(VLOOKUP(G184,'Database KQ'!$B$2:$D$1048576,3,FALSE),"")</f>
        <v/>
      </c>
      <c r="K184" s="84"/>
      <c r="L184" s="67"/>
      <c r="M184" s="68"/>
      <c r="N184" s="68"/>
      <c r="O184" s="65"/>
      <c r="P184" s="67"/>
    </row>
    <row r="185" spans="1:16" ht="31.5" customHeight="1">
      <c r="A185" s="6">
        <v>182</v>
      </c>
      <c r="B185" s="5" t="str">
        <f>CONCATENATE(C185,COUNTIF($C$4:C185,C185))</f>
        <v>176</v>
      </c>
      <c r="C185" s="5" t="str">
        <f t="shared" si="2"/>
        <v/>
      </c>
      <c r="D185" s="88"/>
      <c r="E185" s="73"/>
      <c r="F185" s="89"/>
      <c r="G185" s="87"/>
      <c r="H185" s="9" t="str">
        <f>IFERROR(VLOOKUP(G185,'Database KQ'!$B$2:$D$1048576,2,FALSE),"")</f>
        <v/>
      </c>
      <c r="I185" s="88"/>
      <c r="J185" s="5" t="str">
        <f>IFERROR(VLOOKUP(G185,'Database KQ'!$B$2:$D$1048576,3,FALSE),"")</f>
        <v/>
      </c>
      <c r="K185" s="84"/>
      <c r="L185" s="67"/>
      <c r="M185" s="68"/>
      <c r="N185" s="68"/>
      <c r="O185" s="65"/>
      <c r="P185" s="67"/>
    </row>
    <row r="186" spans="1:16" ht="31.5" customHeight="1">
      <c r="A186" s="6">
        <v>183</v>
      </c>
      <c r="B186" s="5" t="str">
        <f>CONCATENATE(C186,COUNTIF($C$4:C186,C186))</f>
        <v>177</v>
      </c>
      <c r="C186" s="5" t="str">
        <f t="shared" si="2"/>
        <v/>
      </c>
      <c r="D186" s="88"/>
      <c r="E186" s="73"/>
      <c r="F186" s="89"/>
      <c r="G186" s="87"/>
      <c r="H186" s="9" t="str">
        <f>IFERROR(VLOOKUP(G186,'Database KQ'!$B$2:$D$1048576,2,FALSE),"")</f>
        <v/>
      </c>
      <c r="I186" s="88"/>
      <c r="J186" s="5" t="str">
        <f>IFERROR(VLOOKUP(G186,'Database KQ'!$B$2:$D$1048576,3,FALSE),"")</f>
        <v/>
      </c>
      <c r="K186" s="84"/>
      <c r="L186" s="67"/>
      <c r="M186" s="68"/>
      <c r="N186" s="68"/>
      <c r="O186" s="65"/>
      <c r="P186" s="67"/>
    </row>
    <row r="187" spans="1:16" ht="31.5" customHeight="1">
      <c r="A187" s="6">
        <v>184</v>
      </c>
      <c r="B187" s="5" t="str">
        <f>CONCATENATE(C187,COUNTIF($C$4:C187,C187))</f>
        <v>178</v>
      </c>
      <c r="C187" s="5" t="str">
        <f t="shared" si="2"/>
        <v/>
      </c>
      <c r="D187" s="88"/>
      <c r="E187" s="73"/>
      <c r="F187" s="89"/>
      <c r="G187" s="87"/>
      <c r="H187" s="9" t="str">
        <f>IFERROR(VLOOKUP(G187,'Database KQ'!$B$2:$D$1048576,2,FALSE),"")</f>
        <v/>
      </c>
      <c r="I187" s="88"/>
      <c r="J187" s="5" t="str">
        <f>IFERROR(VLOOKUP(G187,'Database KQ'!$B$2:$D$1048576,3,FALSE),"")</f>
        <v/>
      </c>
      <c r="K187" s="84"/>
      <c r="L187" s="67"/>
      <c r="M187" s="68"/>
      <c r="N187" s="68"/>
      <c r="O187" s="65"/>
      <c r="P187" s="67"/>
    </row>
    <row r="188" spans="1:16" ht="31.5" customHeight="1">
      <c r="A188" s="6">
        <v>185</v>
      </c>
      <c r="B188" s="5" t="str">
        <f>CONCATENATE(C188,COUNTIF($C$4:C188,C188))</f>
        <v>179</v>
      </c>
      <c r="C188" s="5" t="str">
        <f t="shared" si="2"/>
        <v/>
      </c>
      <c r="D188" s="88"/>
      <c r="E188" s="73"/>
      <c r="F188" s="89"/>
      <c r="G188" s="87"/>
      <c r="H188" s="9" t="str">
        <f>IFERROR(VLOOKUP(G188,'Database KQ'!$B$2:$D$1048576,2,FALSE),"")</f>
        <v/>
      </c>
      <c r="I188" s="88"/>
      <c r="J188" s="5" t="str">
        <f>IFERROR(VLOOKUP(G188,'Database KQ'!$B$2:$D$1048576,3,FALSE),"")</f>
        <v/>
      </c>
      <c r="K188" s="84"/>
      <c r="L188" s="67"/>
      <c r="M188" s="68"/>
      <c r="N188" s="68"/>
      <c r="O188" s="65"/>
      <c r="P188" s="67"/>
    </row>
    <row r="189" spans="1:16" ht="31.5" customHeight="1">
      <c r="A189" s="6">
        <v>186</v>
      </c>
      <c r="B189" s="5" t="str">
        <f>CONCATENATE(C189,COUNTIF($C$4:C189,C189))</f>
        <v>180</v>
      </c>
      <c r="C189" s="5" t="str">
        <f t="shared" si="2"/>
        <v/>
      </c>
      <c r="D189" s="88"/>
      <c r="E189" s="73"/>
      <c r="F189" s="89"/>
      <c r="G189" s="87"/>
      <c r="H189" s="9" t="str">
        <f>IFERROR(VLOOKUP(G189,'Database KQ'!$B$2:$D$1048576,2,FALSE),"")</f>
        <v/>
      </c>
      <c r="I189" s="88"/>
      <c r="J189" s="5" t="str">
        <f>IFERROR(VLOOKUP(G189,'Database KQ'!$B$2:$D$1048576,3,FALSE),"")</f>
        <v/>
      </c>
      <c r="K189" s="84"/>
      <c r="L189" s="67"/>
      <c r="M189" s="68"/>
      <c r="N189" s="68"/>
      <c r="O189" s="65"/>
      <c r="P189" s="67"/>
    </row>
    <row r="190" spans="1:16" ht="31.5" customHeight="1">
      <c r="A190" s="6">
        <v>187</v>
      </c>
      <c r="B190" s="5" t="str">
        <f>CONCATENATE(C190,COUNTIF($C$4:C190,C190))</f>
        <v>181</v>
      </c>
      <c r="C190" s="5" t="str">
        <f t="shared" si="2"/>
        <v/>
      </c>
      <c r="D190" s="88"/>
      <c r="E190" s="73"/>
      <c r="F190" s="89"/>
      <c r="G190" s="87"/>
      <c r="H190" s="9" t="str">
        <f>IFERROR(VLOOKUP(G190,'Database KQ'!$B$2:$D$1048576,2,FALSE),"")</f>
        <v/>
      </c>
      <c r="I190" s="88"/>
      <c r="J190" s="5" t="str">
        <f>IFERROR(VLOOKUP(G190,'Database KQ'!$B$2:$D$1048576,3,FALSE),"")</f>
        <v/>
      </c>
      <c r="K190" s="84"/>
      <c r="L190" s="67"/>
      <c r="M190" s="68"/>
      <c r="N190" s="68"/>
      <c r="O190" s="65"/>
      <c r="P190" s="67"/>
    </row>
    <row r="191" spans="1:16" ht="31.5" customHeight="1">
      <c r="A191" s="6">
        <v>188</v>
      </c>
      <c r="B191" s="5" t="str">
        <f>CONCATENATE(C191,COUNTIF($C$4:C191,C191))</f>
        <v>182</v>
      </c>
      <c r="C191" s="5" t="str">
        <f t="shared" si="2"/>
        <v/>
      </c>
      <c r="D191" s="88"/>
      <c r="E191" s="73"/>
      <c r="F191" s="89"/>
      <c r="G191" s="87"/>
      <c r="H191" s="9" t="str">
        <f>IFERROR(VLOOKUP(G191,'Database KQ'!$B$2:$D$1048576,2,FALSE),"")</f>
        <v/>
      </c>
      <c r="I191" s="88"/>
      <c r="J191" s="5" t="str">
        <f>IFERROR(VLOOKUP(G191,'Database KQ'!$B$2:$D$1048576,3,FALSE),"")</f>
        <v/>
      </c>
      <c r="K191" s="84"/>
      <c r="L191" s="67"/>
      <c r="M191" s="68"/>
      <c r="N191" s="68"/>
      <c r="O191" s="65"/>
      <c r="P191" s="67"/>
    </row>
    <row r="192" spans="1:16" ht="31.5" customHeight="1">
      <c r="A192" s="6">
        <v>189</v>
      </c>
      <c r="B192" s="5" t="str">
        <f>CONCATENATE(C192,COUNTIF($C$4:C192,C192))</f>
        <v>183</v>
      </c>
      <c r="C192" s="5" t="str">
        <f t="shared" si="2"/>
        <v/>
      </c>
      <c r="D192" s="88"/>
      <c r="E192" s="73"/>
      <c r="F192" s="89"/>
      <c r="G192" s="87"/>
      <c r="H192" s="9" t="str">
        <f>IFERROR(VLOOKUP(G192,'Database KQ'!$B$2:$D$1048576,2,FALSE),"")</f>
        <v/>
      </c>
      <c r="I192" s="88"/>
      <c r="J192" s="5" t="str">
        <f>IFERROR(VLOOKUP(G192,'Database KQ'!$B$2:$D$1048576,3,FALSE),"")</f>
        <v/>
      </c>
      <c r="K192" s="84"/>
      <c r="L192" s="67"/>
      <c r="M192" s="68"/>
      <c r="N192" s="68"/>
      <c r="O192" s="65"/>
      <c r="P192" s="67"/>
    </row>
    <row r="193" spans="1:16" ht="31.5" customHeight="1">
      <c r="A193" s="6">
        <v>190</v>
      </c>
      <c r="B193" s="5" t="str">
        <f>CONCATENATE(C193,COUNTIF($C$4:C193,C193))</f>
        <v>184</v>
      </c>
      <c r="C193" s="5" t="str">
        <f t="shared" si="2"/>
        <v/>
      </c>
      <c r="D193" s="88"/>
      <c r="E193" s="73"/>
      <c r="F193" s="89"/>
      <c r="G193" s="87"/>
      <c r="H193" s="9" t="str">
        <f>IFERROR(VLOOKUP(G193,'Database KQ'!$B$2:$D$1048576,2,FALSE),"")</f>
        <v/>
      </c>
      <c r="I193" s="88"/>
      <c r="J193" s="5" t="str">
        <f>IFERROR(VLOOKUP(G193,'Database KQ'!$B$2:$D$1048576,3,FALSE),"")</f>
        <v/>
      </c>
      <c r="K193" s="84"/>
      <c r="L193" s="67"/>
      <c r="M193" s="68"/>
      <c r="N193" s="68"/>
      <c r="O193" s="65"/>
      <c r="P193" s="67"/>
    </row>
    <row r="194" spans="1:16" ht="31.5" customHeight="1">
      <c r="A194" s="6">
        <v>191</v>
      </c>
      <c r="B194" s="5" t="str">
        <f>CONCATENATE(C194,COUNTIF($C$4:C194,C194))</f>
        <v>185</v>
      </c>
      <c r="C194" s="5" t="str">
        <f t="shared" si="2"/>
        <v/>
      </c>
      <c r="D194" s="88"/>
      <c r="E194" s="73"/>
      <c r="F194" s="89"/>
      <c r="G194" s="87"/>
      <c r="H194" s="9" t="str">
        <f>IFERROR(VLOOKUP(G194,'Database KQ'!$B$2:$D$1048576,2,FALSE),"")</f>
        <v/>
      </c>
      <c r="I194" s="88"/>
      <c r="J194" s="5" t="str">
        <f>IFERROR(VLOOKUP(G194,'Database KQ'!$B$2:$D$1048576,3,FALSE),"")</f>
        <v/>
      </c>
      <c r="K194" s="84"/>
      <c r="L194" s="67"/>
      <c r="M194" s="68"/>
      <c r="N194" s="68"/>
      <c r="O194" s="65"/>
      <c r="P194" s="67"/>
    </row>
    <row r="195" spans="1:16" ht="31.5" customHeight="1">
      <c r="A195" s="6">
        <v>192</v>
      </c>
      <c r="B195" s="5" t="str">
        <f>CONCATENATE(C195,COUNTIF($C$4:C195,C195))</f>
        <v>186</v>
      </c>
      <c r="C195" s="5" t="str">
        <f t="shared" si="2"/>
        <v/>
      </c>
      <c r="D195" s="88"/>
      <c r="E195" s="73"/>
      <c r="F195" s="89"/>
      <c r="G195" s="87"/>
      <c r="H195" s="9" t="str">
        <f>IFERROR(VLOOKUP(G195,'Database KQ'!$B$2:$D$1048576,2,FALSE),"")</f>
        <v/>
      </c>
      <c r="I195" s="88"/>
      <c r="J195" s="5" t="str">
        <f>IFERROR(VLOOKUP(G195,'Database KQ'!$B$2:$D$1048576,3,FALSE),"")</f>
        <v/>
      </c>
      <c r="K195" s="84"/>
      <c r="L195" s="67"/>
      <c r="M195" s="68"/>
      <c r="N195" s="68"/>
      <c r="O195" s="65"/>
      <c r="P195" s="67"/>
    </row>
    <row r="196" spans="1:16" ht="31.5" customHeight="1">
      <c r="A196" s="6">
        <v>193</v>
      </c>
      <c r="B196" s="5" t="str">
        <f>CONCATENATE(C196,COUNTIF($C$4:C196,C196))</f>
        <v>187</v>
      </c>
      <c r="C196" s="5" t="str">
        <f t="shared" ref="C196:C259" si="3">CONCATENATE(N196,L196,O196,)</f>
        <v/>
      </c>
      <c r="D196" s="88"/>
      <c r="E196" s="73"/>
      <c r="F196" s="89"/>
      <c r="G196" s="87"/>
      <c r="H196" s="9" t="str">
        <f>IFERROR(VLOOKUP(G196,'Database KQ'!$B$2:$D$1048576,2,FALSE),"")</f>
        <v/>
      </c>
      <c r="I196" s="88"/>
      <c r="J196" s="5" t="str">
        <f>IFERROR(VLOOKUP(G196,'Database KQ'!$B$2:$D$1048576,3,FALSE),"")</f>
        <v/>
      </c>
      <c r="K196" s="84"/>
      <c r="L196" s="67"/>
      <c r="M196" s="68"/>
      <c r="N196" s="68"/>
      <c r="O196" s="65"/>
      <c r="P196" s="67"/>
    </row>
    <row r="197" spans="1:16" ht="31.5" customHeight="1">
      <c r="A197" s="6">
        <v>194</v>
      </c>
      <c r="B197" s="5" t="str">
        <f>CONCATENATE(C197,COUNTIF($C$4:C197,C197))</f>
        <v>188</v>
      </c>
      <c r="C197" s="5" t="str">
        <f t="shared" si="3"/>
        <v/>
      </c>
      <c r="D197" s="88"/>
      <c r="E197" s="73"/>
      <c r="F197" s="89"/>
      <c r="G197" s="87"/>
      <c r="H197" s="9" t="str">
        <f>IFERROR(VLOOKUP(G197,'Database KQ'!$B$2:$D$1048576,2,FALSE),"")</f>
        <v/>
      </c>
      <c r="I197" s="88"/>
      <c r="J197" s="5" t="str">
        <f>IFERROR(VLOOKUP(G197,'Database KQ'!$B$2:$D$1048576,3,FALSE),"")</f>
        <v/>
      </c>
      <c r="K197" s="84"/>
      <c r="L197" s="67"/>
      <c r="M197" s="68"/>
      <c r="N197" s="68"/>
      <c r="O197" s="65"/>
      <c r="P197" s="67"/>
    </row>
    <row r="198" spans="1:16" ht="31.5" customHeight="1">
      <c r="A198" s="6">
        <v>195</v>
      </c>
      <c r="B198" s="5" t="str">
        <f>CONCATENATE(C198,COUNTIF($C$4:C198,C198))</f>
        <v>189</v>
      </c>
      <c r="C198" s="5" t="str">
        <f t="shared" si="3"/>
        <v/>
      </c>
      <c r="D198" s="88"/>
      <c r="E198" s="73"/>
      <c r="F198" s="89"/>
      <c r="G198" s="87"/>
      <c r="H198" s="9" t="str">
        <f>IFERROR(VLOOKUP(G198,'Database KQ'!$B$2:$D$1048576,2,FALSE),"")</f>
        <v/>
      </c>
      <c r="I198" s="88"/>
      <c r="J198" s="5" t="str">
        <f>IFERROR(VLOOKUP(G198,'Database KQ'!$B$2:$D$1048576,3,FALSE),"")</f>
        <v/>
      </c>
      <c r="K198" s="84"/>
      <c r="L198" s="67"/>
      <c r="M198" s="68"/>
      <c r="N198" s="68"/>
      <c r="O198" s="65"/>
      <c r="P198" s="67"/>
    </row>
    <row r="199" spans="1:16" ht="31.5" customHeight="1">
      <c r="A199" s="6">
        <v>196</v>
      </c>
      <c r="B199" s="5" t="str">
        <f>CONCATENATE(C199,COUNTIF($C$4:C199,C199))</f>
        <v>190</v>
      </c>
      <c r="C199" s="5" t="str">
        <f t="shared" si="3"/>
        <v/>
      </c>
      <c r="D199" s="88"/>
      <c r="E199" s="73"/>
      <c r="F199" s="89"/>
      <c r="G199" s="87"/>
      <c r="H199" s="9" t="str">
        <f>IFERROR(VLOOKUP(G199,'Database KQ'!$B$2:$D$1048576,2,FALSE),"")</f>
        <v/>
      </c>
      <c r="I199" s="88"/>
      <c r="J199" s="5" t="str">
        <f>IFERROR(VLOOKUP(G199,'Database KQ'!$B$2:$D$1048576,3,FALSE),"")</f>
        <v/>
      </c>
      <c r="K199" s="84"/>
      <c r="L199" s="67"/>
      <c r="M199" s="68"/>
      <c r="N199" s="68"/>
      <c r="O199" s="65"/>
      <c r="P199" s="67"/>
    </row>
    <row r="200" spans="1:16" ht="31.5" customHeight="1">
      <c r="A200" s="6">
        <v>197</v>
      </c>
      <c r="B200" s="5" t="str">
        <f>CONCATENATE(C200,COUNTIF($C$4:C200,C200))</f>
        <v>191</v>
      </c>
      <c r="C200" s="5" t="str">
        <f t="shared" si="3"/>
        <v/>
      </c>
      <c r="D200" s="88"/>
      <c r="E200" s="73"/>
      <c r="F200" s="89"/>
      <c r="G200" s="87"/>
      <c r="H200" s="9" t="str">
        <f>IFERROR(VLOOKUP(G200,'Database KQ'!$B$2:$D$1048576,2,FALSE),"")</f>
        <v/>
      </c>
      <c r="I200" s="88"/>
      <c r="J200" s="5" t="str">
        <f>IFERROR(VLOOKUP(G200,'Database KQ'!$B$2:$D$1048576,3,FALSE),"")</f>
        <v/>
      </c>
      <c r="K200" s="84"/>
      <c r="L200" s="67"/>
      <c r="M200" s="68"/>
      <c r="N200" s="68"/>
      <c r="O200" s="65"/>
      <c r="P200" s="67"/>
    </row>
    <row r="201" spans="1:16" ht="31.5" customHeight="1">
      <c r="A201" s="6">
        <v>198</v>
      </c>
      <c r="B201" s="5" t="str">
        <f>CONCATENATE(C201,COUNTIF($C$4:C201,C201))</f>
        <v>192</v>
      </c>
      <c r="C201" s="5" t="str">
        <f t="shared" si="3"/>
        <v/>
      </c>
      <c r="D201" s="88"/>
      <c r="E201" s="73"/>
      <c r="F201" s="89"/>
      <c r="G201" s="87"/>
      <c r="H201" s="9" t="str">
        <f>IFERROR(VLOOKUP(G201,'Database KQ'!$B$2:$D$1048576,2,FALSE),"")</f>
        <v/>
      </c>
      <c r="I201" s="88"/>
      <c r="J201" s="5" t="str">
        <f>IFERROR(VLOOKUP(G201,'Database KQ'!$B$2:$D$1048576,3,FALSE),"")</f>
        <v/>
      </c>
      <c r="K201" s="84"/>
      <c r="L201" s="67"/>
      <c r="M201" s="68"/>
      <c r="N201" s="68"/>
      <c r="O201" s="65"/>
      <c r="P201" s="67"/>
    </row>
    <row r="202" spans="1:16" ht="31.5" customHeight="1">
      <c r="A202" s="6">
        <v>199</v>
      </c>
      <c r="B202" s="5" t="str">
        <f>CONCATENATE(C202,COUNTIF($C$4:C202,C202))</f>
        <v>193</v>
      </c>
      <c r="C202" s="5" t="str">
        <f t="shared" si="3"/>
        <v/>
      </c>
      <c r="D202" s="88"/>
      <c r="E202" s="73"/>
      <c r="F202" s="89"/>
      <c r="G202" s="87"/>
      <c r="H202" s="9" t="str">
        <f>IFERROR(VLOOKUP(G202,'Database KQ'!$B$2:$D$1048576,2,FALSE),"")</f>
        <v/>
      </c>
      <c r="I202" s="88"/>
      <c r="J202" s="5" t="str">
        <f>IFERROR(VLOOKUP(G202,'Database KQ'!$B$2:$D$1048576,3,FALSE),"")</f>
        <v/>
      </c>
      <c r="K202" s="84"/>
      <c r="L202" s="67"/>
      <c r="M202" s="68"/>
      <c r="N202" s="68"/>
      <c r="O202" s="65"/>
      <c r="P202" s="67"/>
    </row>
    <row r="203" spans="1:16" ht="31.5" customHeight="1">
      <c r="A203" s="6">
        <v>200</v>
      </c>
      <c r="B203" s="5" t="str">
        <f>CONCATENATE(C203,COUNTIF($C$4:C203,C203))</f>
        <v>194</v>
      </c>
      <c r="C203" s="5" t="str">
        <f t="shared" si="3"/>
        <v/>
      </c>
      <c r="D203" s="88"/>
      <c r="E203" s="73"/>
      <c r="F203" s="89"/>
      <c r="G203" s="87"/>
      <c r="H203" s="9" t="str">
        <f>IFERROR(VLOOKUP(G203,'Database KQ'!$B$2:$D$1048576,2,FALSE),"")</f>
        <v/>
      </c>
      <c r="I203" s="88"/>
      <c r="J203" s="5" t="str">
        <f>IFERROR(VLOOKUP(G203,'Database KQ'!$B$2:$D$1048576,3,FALSE),"")</f>
        <v/>
      </c>
      <c r="K203" s="84"/>
      <c r="L203" s="67"/>
      <c r="M203" s="68"/>
      <c r="N203" s="68"/>
      <c r="O203" s="65"/>
      <c r="P203" s="67"/>
    </row>
    <row r="204" spans="1:16" ht="31.5" customHeight="1">
      <c r="A204" s="6">
        <v>201</v>
      </c>
      <c r="B204" s="5" t="str">
        <f>CONCATENATE(C204,COUNTIF($C$4:C204,C204))</f>
        <v>195</v>
      </c>
      <c r="C204" s="5" t="str">
        <f t="shared" si="3"/>
        <v/>
      </c>
      <c r="D204" s="88"/>
      <c r="E204" s="73"/>
      <c r="F204" s="89"/>
      <c r="G204" s="87"/>
      <c r="H204" s="9" t="str">
        <f>IFERROR(VLOOKUP(G204,'Database KQ'!$B$2:$D$1048576,2,FALSE),"")</f>
        <v/>
      </c>
      <c r="I204" s="88"/>
      <c r="J204" s="5" t="str">
        <f>IFERROR(VLOOKUP(G204,'Database KQ'!$B$2:$D$1048576,3,FALSE),"")</f>
        <v/>
      </c>
      <c r="K204" s="84"/>
      <c r="L204" s="67"/>
      <c r="M204" s="68"/>
      <c r="N204" s="68"/>
      <c r="O204" s="65"/>
      <c r="P204" s="67"/>
    </row>
    <row r="205" spans="1:16" ht="31.5" customHeight="1">
      <c r="A205" s="6">
        <v>202</v>
      </c>
      <c r="B205" s="5" t="str">
        <f>CONCATENATE(C205,COUNTIF($C$4:C205,C205))</f>
        <v>196</v>
      </c>
      <c r="C205" s="5" t="str">
        <f t="shared" si="3"/>
        <v/>
      </c>
      <c r="D205" s="88"/>
      <c r="E205" s="73"/>
      <c r="F205" s="89"/>
      <c r="G205" s="87"/>
      <c r="H205" s="9" t="str">
        <f>IFERROR(VLOOKUP(G205,'Database KQ'!$B$2:$D$1048576,2,FALSE),"")</f>
        <v/>
      </c>
      <c r="I205" s="88"/>
      <c r="J205" s="5" t="str">
        <f>IFERROR(VLOOKUP(G205,'Database KQ'!$B$2:$D$1048576,3,FALSE),"")</f>
        <v/>
      </c>
      <c r="K205" s="84"/>
      <c r="L205" s="67"/>
      <c r="M205" s="68"/>
      <c r="N205" s="68"/>
      <c r="O205" s="65"/>
      <c r="P205" s="67"/>
    </row>
    <row r="206" spans="1:16" ht="31.5" customHeight="1">
      <c r="A206" s="6">
        <v>203</v>
      </c>
      <c r="B206" s="5" t="str">
        <f>CONCATENATE(C206,COUNTIF($C$4:C206,C206))</f>
        <v>197</v>
      </c>
      <c r="C206" s="5" t="str">
        <f t="shared" si="3"/>
        <v/>
      </c>
      <c r="D206" s="88"/>
      <c r="E206" s="73"/>
      <c r="F206" s="89"/>
      <c r="G206" s="87"/>
      <c r="H206" s="9" t="str">
        <f>IFERROR(VLOOKUP(G206,'Database KQ'!$B$2:$D$1048576,2,FALSE),"")</f>
        <v/>
      </c>
      <c r="I206" s="88"/>
      <c r="J206" s="5" t="str">
        <f>IFERROR(VLOOKUP(G206,'Database KQ'!$B$2:$D$1048576,3,FALSE),"")</f>
        <v/>
      </c>
      <c r="K206" s="84"/>
      <c r="L206" s="67"/>
      <c r="M206" s="68"/>
      <c r="N206" s="68"/>
      <c r="O206" s="65"/>
      <c r="P206" s="67"/>
    </row>
    <row r="207" spans="1:16" ht="31.5" customHeight="1">
      <c r="A207" s="6">
        <v>204</v>
      </c>
      <c r="B207" s="5" t="str">
        <f>CONCATENATE(C207,COUNTIF($C$4:C207,C207))</f>
        <v>198</v>
      </c>
      <c r="C207" s="5" t="str">
        <f t="shared" si="3"/>
        <v/>
      </c>
      <c r="D207" s="88"/>
      <c r="E207" s="73"/>
      <c r="F207" s="89"/>
      <c r="G207" s="87"/>
      <c r="H207" s="9" t="str">
        <f>IFERROR(VLOOKUP(G207,'Database KQ'!$B$2:$D$1048576,2,FALSE),"")</f>
        <v/>
      </c>
      <c r="I207" s="88"/>
      <c r="J207" s="5" t="str">
        <f>IFERROR(VLOOKUP(G207,'Database KQ'!$B$2:$D$1048576,3,FALSE),"")</f>
        <v/>
      </c>
      <c r="K207" s="84"/>
      <c r="L207" s="67"/>
      <c r="M207" s="68"/>
      <c r="N207" s="68"/>
      <c r="O207" s="65"/>
      <c r="P207" s="67"/>
    </row>
    <row r="208" spans="1:16" ht="31.5" customHeight="1">
      <c r="A208" s="6">
        <v>205</v>
      </c>
      <c r="B208" s="5" t="str">
        <f>CONCATENATE(C208,COUNTIF($C$4:C208,C208))</f>
        <v>199</v>
      </c>
      <c r="C208" s="5" t="str">
        <f t="shared" si="3"/>
        <v/>
      </c>
      <c r="D208" s="88"/>
      <c r="E208" s="73"/>
      <c r="F208" s="89"/>
      <c r="G208" s="87"/>
      <c r="H208" s="9" t="str">
        <f>IFERROR(VLOOKUP(G208,'Database KQ'!$B$2:$D$1048576,2,FALSE),"")</f>
        <v/>
      </c>
      <c r="I208" s="88"/>
      <c r="J208" s="5" t="str">
        <f>IFERROR(VLOOKUP(G208,'Database KQ'!$B$2:$D$1048576,3,FALSE),"")</f>
        <v/>
      </c>
      <c r="K208" s="84"/>
      <c r="L208" s="67"/>
      <c r="M208" s="68"/>
      <c r="N208" s="68"/>
      <c r="O208" s="65"/>
      <c r="P208" s="67"/>
    </row>
    <row r="209" spans="1:16" ht="31.5" customHeight="1">
      <c r="A209" s="6">
        <v>206</v>
      </c>
      <c r="B209" s="5" t="str">
        <f>CONCATENATE(C209,COUNTIF($C$4:C209,C209))</f>
        <v>200</v>
      </c>
      <c r="C209" s="5" t="str">
        <f t="shared" si="3"/>
        <v/>
      </c>
      <c r="D209" s="88"/>
      <c r="E209" s="73"/>
      <c r="F209" s="89"/>
      <c r="G209" s="87"/>
      <c r="H209" s="9" t="str">
        <f>IFERROR(VLOOKUP(G209,'Database KQ'!$B$2:$D$1048576,2,FALSE),"")</f>
        <v/>
      </c>
      <c r="I209" s="88"/>
      <c r="J209" s="5" t="str">
        <f>IFERROR(VLOOKUP(G209,'Database KQ'!$B$2:$D$1048576,3,FALSE),"")</f>
        <v/>
      </c>
      <c r="K209" s="84"/>
      <c r="L209" s="67"/>
      <c r="M209" s="68"/>
      <c r="N209" s="68"/>
      <c r="O209" s="65"/>
      <c r="P209" s="67"/>
    </row>
    <row r="210" spans="1:16" ht="31.5" customHeight="1">
      <c r="A210" s="6">
        <v>207</v>
      </c>
      <c r="B210" s="5" t="str">
        <f>CONCATENATE(C210,COUNTIF($C$4:C210,C210))</f>
        <v>201</v>
      </c>
      <c r="C210" s="5" t="str">
        <f t="shared" si="3"/>
        <v/>
      </c>
      <c r="D210" s="88"/>
      <c r="E210" s="73"/>
      <c r="F210" s="89"/>
      <c r="G210" s="87"/>
      <c r="H210" s="9" t="str">
        <f>IFERROR(VLOOKUP(G210,'Database KQ'!$B$2:$D$1048576,2,FALSE),"")</f>
        <v/>
      </c>
      <c r="I210" s="88"/>
      <c r="J210" s="5" t="str">
        <f>IFERROR(VLOOKUP(G210,'Database KQ'!$B$2:$D$1048576,3,FALSE),"")</f>
        <v/>
      </c>
      <c r="K210" s="84"/>
      <c r="L210" s="67"/>
      <c r="M210" s="68"/>
      <c r="N210" s="68"/>
      <c r="O210" s="65"/>
      <c r="P210" s="67"/>
    </row>
    <row r="211" spans="1:16" ht="31.5" customHeight="1">
      <c r="A211" s="6">
        <v>208</v>
      </c>
      <c r="B211" s="5" t="str">
        <f>CONCATENATE(C211,COUNTIF($C$4:C211,C211))</f>
        <v>202</v>
      </c>
      <c r="C211" s="5" t="str">
        <f t="shared" si="3"/>
        <v/>
      </c>
      <c r="D211" s="88"/>
      <c r="E211" s="73"/>
      <c r="F211" s="89"/>
      <c r="G211" s="87"/>
      <c r="H211" s="9" t="str">
        <f>IFERROR(VLOOKUP(G211,'Database KQ'!$B$2:$D$1048576,2,FALSE),"")</f>
        <v/>
      </c>
      <c r="I211" s="88"/>
      <c r="J211" s="5" t="str">
        <f>IFERROR(VLOOKUP(G211,'Database KQ'!$B$2:$D$1048576,3,FALSE),"")</f>
        <v/>
      </c>
      <c r="K211" s="84"/>
      <c r="L211" s="67"/>
      <c r="M211" s="68"/>
      <c r="N211" s="68"/>
      <c r="O211" s="65"/>
      <c r="P211" s="67"/>
    </row>
    <row r="212" spans="1:16" ht="31.5" customHeight="1">
      <c r="A212" s="6">
        <v>209</v>
      </c>
      <c r="B212" s="5" t="str">
        <f>CONCATENATE(C212,COUNTIF($C$4:C212,C212))</f>
        <v>203</v>
      </c>
      <c r="C212" s="5" t="str">
        <f t="shared" si="3"/>
        <v/>
      </c>
      <c r="D212" s="88"/>
      <c r="E212" s="73"/>
      <c r="F212" s="89"/>
      <c r="G212" s="87"/>
      <c r="H212" s="9" t="str">
        <f>IFERROR(VLOOKUP(G212,'Database KQ'!$B$2:$D$1048576,2,FALSE),"")</f>
        <v/>
      </c>
      <c r="I212" s="88"/>
      <c r="J212" s="5" t="str">
        <f>IFERROR(VLOOKUP(G212,'Database KQ'!$B$2:$D$1048576,3,FALSE),"")</f>
        <v/>
      </c>
      <c r="K212" s="84"/>
      <c r="L212" s="67"/>
      <c r="M212" s="68"/>
      <c r="N212" s="68"/>
      <c r="O212" s="65"/>
      <c r="P212" s="67"/>
    </row>
    <row r="213" spans="1:16" ht="31.5" customHeight="1">
      <c r="A213" s="6">
        <v>210</v>
      </c>
      <c r="B213" s="5" t="str">
        <f>CONCATENATE(C213,COUNTIF($C$4:C213,C213))</f>
        <v>204</v>
      </c>
      <c r="C213" s="5" t="str">
        <f t="shared" si="3"/>
        <v/>
      </c>
      <c r="D213" s="88"/>
      <c r="E213" s="73"/>
      <c r="F213" s="89"/>
      <c r="G213" s="87"/>
      <c r="H213" s="9" t="str">
        <f>IFERROR(VLOOKUP(G213,'Database KQ'!$B$2:$D$1048576,2,FALSE),"")</f>
        <v/>
      </c>
      <c r="I213" s="88"/>
      <c r="J213" s="5" t="str">
        <f>IFERROR(VLOOKUP(G213,'Database KQ'!$B$2:$D$1048576,3,FALSE),"")</f>
        <v/>
      </c>
      <c r="K213" s="84"/>
      <c r="L213" s="67"/>
      <c r="M213" s="68"/>
      <c r="N213" s="68"/>
      <c r="O213" s="65"/>
      <c r="P213" s="67"/>
    </row>
    <row r="214" spans="1:16" ht="31.5" customHeight="1">
      <c r="A214" s="6">
        <v>211</v>
      </c>
      <c r="B214" s="5" t="str">
        <f>CONCATENATE(C214,COUNTIF($C$4:C214,C214))</f>
        <v>205</v>
      </c>
      <c r="C214" s="5" t="str">
        <f t="shared" si="3"/>
        <v/>
      </c>
      <c r="D214" s="88"/>
      <c r="E214" s="73"/>
      <c r="F214" s="89"/>
      <c r="G214" s="87"/>
      <c r="H214" s="9" t="str">
        <f>IFERROR(VLOOKUP(G214,'Database KQ'!$B$2:$D$1048576,2,FALSE),"")</f>
        <v/>
      </c>
      <c r="I214" s="88"/>
      <c r="J214" s="5" t="str">
        <f>IFERROR(VLOOKUP(G214,'Database KQ'!$B$2:$D$1048576,3,FALSE),"")</f>
        <v/>
      </c>
      <c r="K214" s="84"/>
      <c r="L214" s="67"/>
      <c r="M214" s="68"/>
      <c r="N214" s="68"/>
      <c r="O214" s="65"/>
      <c r="P214" s="67"/>
    </row>
    <row r="215" spans="1:16" ht="31.5" customHeight="1">
      <c r="A215" s="6">
        <v>212</v>
      </c>
      <c r="B215" s="5" t="str">
        <f>CONCATENATE(C215,COUNTIF($C$4:C215,C215))</f>
        <v>206</v>
      </c>
      <c r="C215" s="5" t="str">
        <f t="shared" si="3"/>
        <v/>
      </c>
      <c r="D215" s="88"/>
      <c r="E215" s="73"/>
      <c r="F215" s="89"/>
      <c r="G215" s="87"/>
      <c r="H215" s="9" t="str">
        <f>IFERROR(VLOOKUP(G215,'Database KQ'!$B$2:$D$1048576,2,FALSE),"")</f>
        <v/>
      </c>
      <c r="I215" s="88"/>
      <c r="J215" s="5" t="str">
        <f>IFERROR(VLOOKUP(G215,'Database KQ'!$B$2:$D$1048576,3,FALSE),"")</f>
        <v/>
      </c>
      <c r="K215" s="84"/>
      <c r="L215" s="67"/>
      <c r="M215" s="68"/>
      <c r="N215" s="68"/>
      <c r="O215" s="65"/>
      <c r="P215" s="67"/>
    </row>
    <row r="216" spans="1:16" ht="31.5" customHeight="1">
      <c r="A216" s="6">
        <v>213</v>
      </c>
      <c r="B216" s="5" t="str">
        <f>CONCATENATE(C216,COUNTIF($C$4:C216,C216))</f>
        <v>207</v>
      </c>
      <c r="C216" s="5" t="str">
        <f t="shared" si="3"/>
        <v/>
      </c>
      <c r="D216" s="88"/>
      <c r="E216" s="73"/>
      <c r="F216" s="89"/>
      <c r="G216" s="87"/>
      <c r="H216" s="9" t="str">
        <f>IFERROR(VLOOKUP(G216,'Database KQ'!$B$2:$D$1048576,2,FALSE),"")</f>
        <v/>
      </c>
      <c r="I216" s="88"/>
      <c r="J216" s="5" t="str">
        <f>IFERROR(VLOOKUP(G216,'Database KQ'!$B$2:$D$1048576,3,FALSE),"")</f>
        <v/>
      </c>
      <c r="K216" s="84"/>
      <c r="L216" s="67"/>
      <c r="M216" s="68"/>
      <c r="N216" s="68"/>
      <c r="O216" s="65"/>
      <c r="P216" s="67"/>
    </row>
    <row r="217" spans="1:16" ht="31.5" customHeight="1">
      <c r="A217" s="6">
        <v>214</v>
      </c>
      <c r="B217" s="5" t="str">
        <f>CONCATENATE(C217,COUNTIF($C$4:C217,C217))</f>
        <v>208</v>
      </c>
      <c r="C217" s="5" t="str">
        <f t="shared" si="3"/>
        <v/>
      </c>
      <c r="D217" s="88"/>
      <c r="E217" s="73"/>
      <c r="F217" s="89"/>
      <c r="G217" s="87"/>
      <c r="H217" s="9" t="str">
        <f>IFERROR(VLOOKUP(G217,'Database KQ'!$B$2:$D$1048576,2,FALSE),"")</f>
        <v/>
      </c>
      <c r="I217" s="88"/>
      <c r="J217" s="5" t="str">
        <f>IFERROR(VLOOKUP(G217,'Database KQ'!$B$2:$D$1048576,3,FALSE),"")</f>
        <v/>
      </c>
      <c r="K217" s="84"/>
      <c r="L217" s="67"/>
      <c r="M217" s="68"/>
      <c r="N217" s="68"/>
      <c r="O217" s="65"/>
      <c r="P217" s="67"/>
    </row>
    <row r="218" spans="1:16" ht="31.5" customHeight="1">
      <c r="A218" s="6">
        <v>215</v>
      </c>
      <c r="B218" s="5" t="str">
        <f>CONCATENATE(C218,COUNTIF($C$4:C218,C218))</f>
        <v>209</v>
      </c>
      <c r="C218" s="5" t="str">
        <f t="shared" si="3"/>
        <v/>
      </c>
      <c r="D218" s="88"/>
      <c r="E218" s="73"/>
      <c r="F218" s="89"/>
      <c r="G218" s="87"/>
      <c r="H218" s="9" t="str">
        <f>IFERROR(VLOOKUP(G218,'Database KQ'!$B$2:$D$1048576,2,FALSE),"")</f>
        <v/>
      </c>
      <c r="I218" s="88"/>
      <c r="J218" s="5" t="str">
        <f>IFERROR(VLOOKUP(G218,'Database KQ'!$B$2:$D$1048576,3,FALSE),"")</f>
        <v/>
      </c>
      <c r="K218" s="84"/>
      <c r="L218" s="67"/>
      <c r="M218" s="68"/>
      <c r="N218" s="68"/>
      <c r="O218" s="65"/>
      <c r="P218" s="67"/>
    </row>
    <row r="219" spans="1:16" ht="31.5" customHeight="1">
      <c r="A219" s="6">
        <v>216</v>
      </c>
      <c r="B219" s="5" t="str">
        <f>CONCATENATE(C219,COUNTIF($C$4:C219,C219))</f>
        <v>210</v>
      </c>
      <c r="C219" s="5" t="str">
        <f t="shared" si="3"/>
        <v/>
      </c>
      <c r="D219" s="88"/>
      <c r="E219" s="73"/>
      <c r="F219" s="89"/>
      <c r="G219" s="87"/>
      <c r="H219" s="9" t="str">
        <f>IFERROR(VLOOKUP(G219,'Database KQ'!$B$2:$D$1048576,2,FALSE),"")</f>
        <v/>
      </c>
      <c r="I219" s="88"/>
      <c r="J219" s="5" t="str">
        <f>IFERROR(VLOOKUP(G219,'Database KQ'!$B$2:$D$1048576,3,FALSE),"")</f>
        <v/>
      </c>
      <c r="K219" s="84"/>
      <c r="L219" s="67"/>
      <c r="M219" s="68"/>
      <c r="N219" s="68"/>
      <c r="O219" s="65"/>
      <c r="P219" s="67"/>
    </row>
    <row r="220" spans="1:16" ht="31.5" customHeight="1">
      <c r="A220" s="6">
        <v>217</v>
      </c>
      <c r="B220" s="5" t="str">
        <f>CONCATENATE(C220,COUNTIF($C$4:C220,C220))</f>
        <v>211</v>
      </c>
      <c r="C220" s="5" t="str">
        <f t="shared" si="3"/>
        <v/>
      </c>
      <c r="D220" s="88"/>
      <c r="E220" s="73"/>
      <c r="F220" s="89"/>
      <c r="G220" s="87"/>
      <c r="H220" s="9" t="str">
        <f>IFERROR(VLOOKUP(G220,'Database KQ'!$B$2:$D$1048576,2,FALSE),"")</f>
        <v/>
      </c>
      <c r="I220" s="88"/>
      <c r="J220" s="5" t="str">
        <f>IFERROR(VLOOKUP(G220,'Database KQ'!$B$2:$D$1048576,3,FALSE),"")</f>
        <v/>
      </c>
      <c r="K220" s="84"/>
      <c r="L220" s="67"/>
      <c r="M220" s="68"/>
      <c r="N220" s="68"/>
      <c r="O220" s="65"/>
      <c r="P220" s="67"/>
    </row>
    <row r="221" spans="1:16" ht="31.5" customHeight="1">
      <c r="A221" s="6">
        <v>218</v>
      </c>
      <c r="B221" s="5" t="str">
        <f>CONCATENATE(C221,COUNTIF($C$4:C221,C221))</f>
        <v>212</v>
      </c>
      <c r="C221" s="5" t="str">
        <f t="shared" si="3"/>
        <v/>
      </c>
      <c r="D221" s="88"/>
      <c r="E221" s="73"/>
      <c r="F221" s="89"/>
      <c r="G221" s="87"/>
      <c r="H221" s="9" t="str">
        <f>IFERROR(VLOOKUP(G221,'Database KQ'!$B$2:$D$1048576,2,FALSE),"")</f>
        <v/>
      </c>
      <c r="I221" s="88"/>
      <c r="J221" s="5" t="str">
        <f>IFERROR(VLOOKUP(G221,'Database KQ'!$B$2:$D$1048576,3,FALSE),"")</f>
        <v/>
      </c>
      <c r="K221" s="84"/>
      <c r="L221" s="67"/>
      <c r="M221" s="68"/>
      <c r="N221" s="68"/>
      <c r="O221" s="65"/>
      <c r="P221" s="67"/>
    </row>
    <row r="222" spans="1:16" ht="31.5" customHeight="1">
      <c r="A222" s="6">
        <v>219</v>
      </c>
      <c r="B222" s="5" t="str">
        <f>CONCATENATE(C222,COUNTIF($C$4:C222,C222))</f>
        <v>213</v>
      </c>
      <c r="C222" s="5" t="str">
        <f t="shared" si="3"/>
        <v/>
      </c>
      <c r="D222" s="88"/>
      <c r="E222" s="73"/>
      <c r="F222" s="89"/>
      <c r="G222" s="87"/>
      <c r="H222" s="9" t="str">
        <f>IFERROR(VLOOKUP(G222,'Database KQ'!$B$2:$D$1048576,2,FALSE),"")</f>
        <v/>
      </c>
      <c r="I222" s="88"/>
      <c r="J222" s="5" t="str">
        <f>IFERROR(VLOOKUP(G222,'Database KQ'!$B$2:$D$1048576,3,FALSE),"")</f>
        <v/>
      </c>
      <c r="K222" s="84"/>
      <c r="L222" s="67"/>
      <c r="M222" s="68"/>
      <c r="N222" s="68"/>
      <c r="O222" s="65"/>
      <c r="P222" s="67"/>
    </row>
    <row r="223" spans="1:16" ht="31.5" customHeight="1">
      <c r="A223" s="6">
        <v>220</v>
      </c>
      <c r="B223" s="5" t="str">
        <f>CONCATENATE(C223,COUNTIF($C$4:C223,C223))</f>
        <v>214</v>
      </c>
      <c r="C223" s="5" t="str">
        <f t="shared" si="3"/>
        <v/>
      </c>
      <c r="D223" s="88"/>
      <c r="E223" s="73"/>
      <c r="F223" s="89"/>
      <c r="G223" s="87"/>
      <c r="H223" s="9" t="str">
        <f>IFERROR(VLOOKUP(G223,'Database KQ'!$B$2:$D$1048576,2,FALSE),"")</f>
        <v/>
      </c>
      <c r="I223" s="88"/>
      <c r="J223" s="5" t="str">
        <f>IFERROR(VLOOKUP(G223,'Database KQ'!$B$2:$D$1048576,3,FALSE),"")</f>
        <v/>
      </c>
      <c r="K223" s="84"/>
      <c r="L223" s="67"/>
      <c r="M223" s="68"/>
      <c r="N223" s="68"/>
      <c r="O223" s="65"/>
      <c r="P223" s="67"/>
    </row>
    <row r="224" spans="1:16" ht="31.5" customHeight="1">
      <c r="A224" s="6">
        <v>221</v>
      </c>
      <c r="B224" s="5" t="str">
        <f>CONCATENATE(C224,COUNTIF($C$4:C224,C224))</f>
        <v>215</v>
      </c>
      <c r="C224" s="5" t="str">
        <f t="shared" si="3"/>
        <v/>
      </c>
      <c r="D224" s="88"/>
      <c r="E224" s="73"/>
      <c r="F224" s="89"/>
      <c r="G224" s="87"/>
      <c r="H224" s="9" t="str">
        <f>IFERROR(VLOOKUP(G224,'Database KQ'!$B$2:$D$1048576,2,FALSE),"")</f>
        <v/>
      </c>
      <c r="I224" s="88"/>
      <c r="J224" s="5" t="str">
        <f>IFERROR(VLOOKUP(G224,'Database KQ'!$B$2:$D$1048576,3,FALSE),"")</f>
        <v/>
      </c>
      <c r="K224" s="84"/>
      <c r="L224" s="67"/>
      <c r="M224" s="68"/>
      <c r="N224" s="68"/>
      <c r="O224" s="65"/>
      <c r="P224" s="67"/>
    </row>
    <row r="225" spans="1:16" ht="31.5" customHeight="1">
      <c r="A225" s="6">
        <v>222</v>
      </c>
      <c r="B225" s="5" t="str">
        <f>CONCATENATE(C225,COUNTIF($C$4:C225,C225))</f>
        <v>216</v>
      </c>
      <c r="C225" s="5" t="str">
        <f t="shared" si="3"/>
        <v/>
      </c>
      <c r="D225" s="88"/>
      <c r="E225" s="73"/>
      <c r="F225" s="89"/>
      <c r="G225" s="87"/>
      <c r="H225" s="9" t="str">
        <f>IFERROR(VLOOKUP(G225,'Database KQ'!$B$2:$D$1048576,2,FALSE),"")</f>
        <v/>
      </c>
      <c r="I225" s="88"/>
      <c r="J225" s="5" t="str">
        <f>IFERROR(VLOOKUP(G225,'Database KQ'!$B$2:$D$1048576,3,FALSE),"")</f>
        <v/>
      </c>
      <c r="K225" s="84"/>
      <c r="L225" s="67"/>
      <c r="M225" s="68"/>
      <c r="N225" s="68"/>
      <c r="O225" s="65"/>
      <c r="P225" s="67"/>
    </row>
    <row r="226" spans="1:16" ht="31.5" customHeight="1">
      <c r="A226" s="6">
        <v>223</v>
      </c>
      <c r="B226" s="5" t="str">
        <f>CONCATENATE(C226,COUNTIF($C$4:C226,C226))</f>
        <v>217</v>
      </c>
      <c r="C226" s="5" t="str">
        <f t="shared" si="3"/>
        <v/>
      </c>
      <c r="D226" s="88"/>
      <c r="E226" s="73"/>
      <c r="F226" s="89"/>
      <c r="G226" s="87"/>
      <c r="H226" s="9" t="str">
        <f>IFERROR(VLOOKUP(G226,'Database KQ'!$B$2:$D$1048576,2,FALSE),"")</f>
        <v/>
      </c>
      <c r="I226" s="88"/>
      <c r="J226" s="5" t="str">
        <f>IFERROR(VLOOKUP(G226,'Database KQ'!$B$2:$D$1048576,3,FALSE),"")</f>
        <v/>
      </c>
      <c r="K226" s="84"/>
      <c r="L226" s="67"/>
      <c r="M226" s="68"/>
      <c r="N226" s="68"/>
      <c r="O226" s="65"/>
      <c r="P226" s="67"/>
    </row>
    <row r="227" spans="1:16" ht="31.5" customHeight="1">
      <c r="A227" s="6">
        <v>224</v>
      </c>
      <c r="B227" s="5" t="str">
        <f>CONCATENATE(C227,COUNTIF($C$4:C227,C227))</f>
        <v>218</v>
      </c>
      <c r="C227" s="5" t="str">
        <f t="shared" si="3"/>
        <v/>
      </c>
      <c r="D227" s="88"/>
      <c r="E227" s="73"/>
      <c r="F227" s="89"/>
      <c r="G227" s="87"/>
      <c r="H227" s="9" t="str">
        <f>IFERROR(VLOOKUP(G227,'Database KQ'!$B$2:$D$1048576,2,FALSE),"")</f>
        <v/>
      </c>
      <c r="I227" s="88"/>
      <c r="J227" s="5" t="str">
        <f>IFERROR(VLOOKUP(G227,'Database KQ'!$B$2:$D$1048576,3,FALSE),"")</f>
        <v/>
      </c>
      <c r="K227" s="84"/>
      <c r="L227" s="67"/>
      <c r="M227" s="68"/>
      <c r="N227" s="68"/>
      <c r="O227" s="65"/>
      <c r="P227" s="67"/>
    </row>
    <row r="228" spans="1:16" ht="31.5" customHeight="1">
      <c r="A228" s="6">
        <v>225</v>
      </c>
      <c r="B228" s="5" t="str">
        <f>CONCATENATE(C228,COUNTIF($C$4:C228,C228))</f>
        <v>219</v>
      </c>
      <c r="C228" s="5" t="str">
        <f t="shared" si="3"/>
        <v/>
      </c>
      <c r="D228" s="88"/>
      <c r="E228" s="73"/>
      <c r="F228" s="89"/>
      <c r="G228" s="87"/>
      <c r="H228" s="9" t="str">
        <f>IFERROR(VLOOKUP(G228,'Database KQ'!$B$2:$D$1048576,2,FALSE),"")</f>
        <v/>
      </c>
      <c r="I228" s="88"/>
      <c r="J228" s="5" t="str">
        <f>IFERROR(VLOOKUP(G228,'Database KQ'!$B$2:$D$1048576,3,FALSE),"")</f>
        <v/>
      </c>
      <c r="K228" s="84"/>
      <c r="L228" s="67"/>
      <c r="M228" s="68"/>
      <c r="N228" s="68"/>
      <c r="O228" s="65"/>
      <c r="P228" s="67"/>
    </row>
    <row r="229" spans="1:16" ht="31.5" customHeight="1">
      <c r="A229" s="6">
        <v>226</v>
      </c>
      <c r="B229" s="5" t="str">
        <f>CONCATENATE(C229,COUNTIF($C$4:C229,C229))</f>
        <v>220</v>
      </c>
      <c r="C229" s="5" t="str">
        <f t="shared" si="3"/>
        <v/>
      </c>
      <c r="D229" s="88"/>
      <c r="E229" s="73"/>
      <c r="F229" s="89"/>
      <c r="G229" s="87"/>
      <c r="H229" s="9" t="str">
        <f>IFERROR(VLOOKUP(G229,'Database KQ'!$B$2:$D$1048576,2,FALSE),"")</f>
        <v/>
      </c>
      <c r="I229" s="88"/>
      <c r="J229" s="5" t="str">
        <f>IFERROR(VLOOKUP(G229,'Database KQ'!$B$2:$D$1048576,3,FALSE),"")</f>
        <v/>
      </c>
      <c r="K229" s="84"/>
      <c r="L229" s="67"/>
      <c r="M229" s="68"/>
      <c r="N229" s="68"/>
      <c r="O229" s="65"/>
      <c r="P229" s="67"/>
    </row>
    <row r="230" spans="1:16" ht="31.5" customHeight="1">
      <c r="A230" s="6">
        <v>227</v>
      </c>
      <c r="B230" s="5" t="str">
        <f>CONCATENATE(C230,COUNTIF($C$4:C230,C230))</f>
        <v>221</v>
      </c>
      <c r="C230" s="5" t="str">
        <f t="shared" si="3"/>
        <v/>
      </c>
      <c r="D230" s="88"/>
      <c r="E230" s="73"/>
      <c r="F230" s="89"/>
      <c r="G230" s="87"/>
      <c r="H230" s="9" t="str">
        <f>IFERROR(VLOOKUP(G230,'Database KQ'!$B$2:$D$1048576,2,FALSE),"")</f>
        <v/>
      </c>
      <c r="I230" s="88"/>
      <c r="J230" s="5" t="str">
        <f>IFERROR(VLOOKUP(G230,'Database KQ'!$B$2:$D$1048576,3,FALSE),"")</f>
        <v/>
      </c>
      <c r="K230" s="84"/>
      <c r="L230" s="67"/>
      <c r="M230" s="68"/>
      <c r="N230" s="68"/>
      <c r="O230" s="65"/>
      <c r="P230" s="67"/>
    </row>
    <row r="231" spans="1:16" ht="31.5" customHeight="1">
      <c r="A231" s="6">
        <v>228</v>
      </c>
      <c r="B231" s="5" t="str">
        <f>CONCATENATE(C231,COUNTIF($C$4:C231,C231))</f>
        <v>222</v>
      </c>
      <c r="C231" s="5" t="str">
        <f t="shared" si="3"/>
        <v/>
      </c>
      <c r="D231" s="88"/>
      <c r="E231" s="73"/>
      <c r="F231" s="89"/>
      <c r="G231" s="87"/>
      <c r="H231" s="9" t="str">
        <f>IFERROR(VLOOKUP(G231,'Database KQ'!$B$2:$D$1048576,2,FALSE),"")</f>
        <v/>
      </c>
      <c r="I231" s="88"/>
      <c r="J231" s="5" t="str">
        <f>IFERROR(VLOOKUP(G231,'Database KQ'!$B$2:$D$1048576,3,FALSE),"")</f>
        <v/>
      </c>
      <c r="K231" s="84"/>
      <c r="L231" s="67"/>
      <c r="M231" s="68"/>
      <c r="N231" s="68"/>
      <c r="O231" s="65"/>
      <c r="P231" s="67"/>
    </row>
    <row r="232" spans="1:16" ht="31.5" customHeight="1">
      <c r="A232" s="6">
        <v>229</v>
      </c>
      <c r="B232" s="5" t="str">
        <f>CONCATENATE(C232,COUNTIF($C$4:C232,C232))</f>
        <v>223</v>
      </c>
      <c r="C232" s="5" t="str">
        <f t="shared" si="3"/>
        <v/>
      </c>
      <c r="D232" s="88"/>
      <c r="E232" s="73"/>
      <c r="F232" s="89"/>
      <c r="G232" s="87"/>
      <c r="H232" s="9" t="str">
        <f>IFERROR(VLOOKUP(G232,'Database KQ'!$B$2:$D$1048576,2,FALSE),"")</f>
        <v/>
      </c>
      <c r="I232" s="88"/>
      <c r="J232" s="5" t="str">
        <f>IFERROR(VLOOKUP(G232,'Database KQ'!$B$2:$D$1048576,3,FALSE),"")</f>
        <v/>
      </c>
      <c r="K232" s="84"/>
      <c r="L232" s="67"/>
      <c r="M232" s="68"/>
      <c r="N232" s="68"/>
      <c r="O232" s="65"/>
      <c r="P232" s="67"/>
    </row>
    <row r="233" spans="1:16" ht="31.5" customHeight="1">
      <c r="A233" s="6">
        <v>230</v>
      </c>
      <c r="B233" s="5" t="str">
        <f>CONCATENATE(C233,COUNTIF($C$4:C233,C233))</f>
        <v>224</v>
      </c>
      <c r="C233" s="5" t="str">
        <f t="shared" si="3"/>
        <v/>
      </c>
      <c r="D233" s="88"/>
      <c r="E233" s="73"/>
      <c r="F233" s="89"/>
      <c r="G233" s="87"/>
      <c r="H233" s="9" t="str">
        <f>IFERROR(VLOOKUP(G233,'Database KQ'!$B$2:$D$1048576,2,FALSE),"")</f>
        <v/>
      </c>
      <c r="I233" s="88"/>
      <c r="J233" s="5" t="str">
        <f>IFERROR(VLOOKUP(G233,'Database KQ'!$B$2:$D$1048576,3,FALSE),"")</f>
        <v/>
      </c>
      <c r="K233" s="84"/>
      <c r="L233" s="67"/>
      <c r="M233" s="68"/>
      <c r="N233" s="68"/>
      <c r="O233" s="65"/>
      <c r="P233" s="67"/>
    </row>
    <row r="234" spans="1:16" ht="31.5" customHeight="1">
      <c r="A234" s="6">
        <v>231</v>
      </c>
      <c r="B234" s="5" t="str">
        <f>CONCATENATE(C234,COUNTIF($C$4:C234,C234))</f>
        <v>225</v>
      </c>
      <c r="C234" s="5" t="str">
        <f t="shared" si="3"/>
        <v/>
      </c>
      <c r="D234" s="88"/>
      <c r="E234" s="73"/>
      <c r="F234" s="89"/>
      <c r="G234" s="87"/>
      <c r="H234" s="9" t="str">
        <f>IFERROR(VLOOKUP(G234,'Database KQ'!$B$2:$D$1048576,2,FALSE),"")</f>
        <v/>
      </c>
      <c r="I234" s="88"/>
      <c r="J234" s="5" t="str">
        <f>IFERROR(VLOOKUP(G234,'Database KQ'!$B$2:$D$1048576,3,FALSE),"")</f>
        <v/>
      </c>
      <c r="K234" s="84"/>
      <c r="L234" s="67"/>
      <c r="M234" s="68"/>
      <c r="N234" s="68"/>
      <c r="O234" s="65"/>
      <c r="P234" s="67"/>
    </row>
    <row r="235" spans="1:16" ht="31.5" customHeight="1">
      <c r="A235" s="6">
        <v>232</v>
      </c>
      <c r="B235" s="5" t="str">
        <f>CONCATENATE(C235,COUNTIF($C$4:C235,C235))</f>
        <v>226</v>
      </c>
      <c r="C235" s="5" t="str">
        <f t="shared" si="3"/>
        <v/>
      </c>
      <c r="D235" s="88"/>
      <c r="E235" s="73"/>
      <c r="F235" s="89"/>
      <c r="G235" s="87"/>
      <c r="H235" s="9" t="str">
        <f>IFERROR(VLOOKUP(G235,'Database KQ'!$B$2:$D$1048576,2,FALSE),"")</f>
        <v/>
      </c>
      <c r="I235" s="88"/>
      <c r="J235" s="5" t="str">
        <f>IFERROR(VLOOKUP(G235,'Database KQ'!$B$2:$D$1048576,3,FALSE),"")</f>
        <v/>
      </c>
      <c r="K235" s="84"/>
      <c r="L235" s="67"/>
      <c r="M235" s="68"/>
      <c r="N235" s="68"/>
      <c r="O235" s="65"/>
      <c r="P235" s="67"/>
    </row>
    <row r="236" spans="1:16" ht="31.5" customHeight="1">
      <c r="A236" s="6">
        <v>233</v>
      </c>
      <c r="B236" s="5" t="str">
        <f>CONCATENATE(C236,COUNTIF($C$4:C236,C236))</f>
        <v>227</v>
      </c>
      <c r="C236" s="5" t="str">
        <f t="shared" si="3"/>
        <v/>
      </c>
      <c r="D236" s="88"/>
      <c r="E236" s="73"/>
      <c r="F236" s="89"/>
      <c r="G236" s="87"/>
      <c r="H236" s="9" t="str">
        <f>IFERROR(VLOOKUP(G236,'Database KQ'!$B$2:$D$1048576,2,FALSE),"")</f>
        <v/>
      </c>
      <c r="I236" s="88"/>
      <c r="J236" s="5" t="str">
        <f>IFERROR(VLOOKUP(G236,'Database KQ'!$B$2:$D$1048576,3,FALSE),"")</f>
        <v/>
      </c>
      <c r="K236" s="84"/>
      <c r="L236" s="67"/>
      <c r="M236" s="68"/>
      <c r="N236" s="68"/>
      <c r="O236" s="65"/>
      <c r="P236" s="67"/>
    </row>
    <row r="237" spans="1:16" ht="31.5" customHeight="1">
      <c r="A237" s="6">
        <v>234</v>
      </c>
      <c r="B237" s="5" t="str">
        <f>CONCATENATE(C237,COUNTIF($C$4:C237,C237))</f>
        <v>228</v>
      </c>
      <c r="C237" s="5" t="str">
        <f t="shared" si="3"/>
        <v/>
      </c>
      <c r="D237" s="88"/>
      <c r="E237" s="73"/>
      <c r="F237" s="89"/>
      <c r="G237" s="87"/>
      <c r="H237" s="9" t="str">
        <f>IFERROR(VLOOKUP(G237,'Database KQ'!$B$2:$D$1048576,2,FALSE),"")</f>
        <v/>
      </c>
      <c r="I237" s="88"/>
      <c r="J237" s="5" t="str">
        <f>IFERROR(VLOOKUP(G237,'Database KQ'!$B$2:$D$1048576,3,FALSE),"")</f>
        <v/>
      </c>
      <c r="K237" s="84"/>
      <c r="L237" s="67"/>
      <c r="M237" s="68"/>
      <c r="N237" s="68"/>
      <c r="O237" s="65"/>
      <c r="P237" s="67"/>
    </row>
    <row r="238" spans="1:16" ht="31.5" customHeight="1">
      <c r="A238" s="6">
        <v>235</v>
      </c>
      <c r="B238" s="5" t="str">
        <f>CONCATENATE(C238,COUNTIF($C$4:C238,C238))</f>
        <v>229</v>
      </c>
      <c r="C238" s="5" t="str">
        <f t="shared" si="3"/>
        <v/>
      </c>
      <c r="D238" s="88"/>
      <c r="E238" s="73"/>
      <c r="F238" s="89"/>
      <c r="G238" s="87"/>
      <c r="H238" s="9" t="str">
        <f>IFERROR(VLOOKUP(G238,'Database KQ'!$B$2:$D$1048576,2,FALSE),"")</f>
        <v/>
      </c>
      <c r="I238" s="88"/>
      <c r="J238" s="5" t="str">
        <f>IFERROR(VLOOKUP(G238,'Database KQ'!$B$2:$D$1048576,3,FALSE),"")</f>
        <v/>
      </c>
      <c r="K238" s="84"/>
      <c r="L238" s="67"/>
      <c r="M238" s="68"/>
      <c r="N238" s="68"/>
      <c r="O238" s="65"/>
      <c r="P238" s="67"/>
    </row>
    <row r="239" spans="1:16" ht="31.5" customHeight="1">
      <c r="A239" s="6">
        <v>236</v>
      </c>
      <c r="B239" s="5" t="str">
        <f>CONCATENATE(C239,COUNTIF($C$4:C239,C239))</f>
        <v>230</v>
      </c>
      <c r="C239" s="5" t="str">
        <f t="shared" si="3"/>
        <v/>
      </c>
      <c r="D239" s="88"/>
      <c r="E239" s="73"/>
      <c r="F239" s="89"/>
      <c r="G239" s="87"/>
      <c r="H239" s="9" t="str">
        <f>IFERROR(VLOOKUP(G239,'Database KQ'!$B$2:$D$1048576,2,FALSE),"")</f>
        <v/>
      </c>
      <c r="I239" s="88"/>
      <c r="J239" s="5" t="str">
        <f>IFERROR(VLOOKUP(G239,'Database KQ'!$B$2:$D$1048576,3,FALSE),"")</f>
        <v/>
      </c>
      <c r="K239" s="84"/>
      <c r="L239" s="67"/>
      <c r="M239" s="68"/>
      <c r="N239" s="68"/>
      <c r="O239" s="65"/>
      <c r="P239" s="67"/>
    </row>
    <row r="240" spans="1:16" ht="31.5" customHeight="1">
      <c r="A240" s="6">
        <v>237</v>
      </c>
      <c r="B240" s="5" t="str">
        <f>CONCATENATE(C240,COUNTIF($C$4:C240,C240))</f>
        <v>231</v>
      </c>
      <c r="C240" s="5" t="str">
        <f t="shared" si="3"/>
        <v/>
      </c>
      <c r="D240" s="88"/>
      <c r="E240" s="73"/>
      <c r="F240" s="89"/>
      <c r="G240" s="87"/>
      <c r="H240" s="9" t="str">
        <f>IFERROR(VLOOKUP(G240,'Database KQ'!$B$2:$D$1048576,2,FALSE),"")</f>
        <v/>
      </c>
      <c r="I240" s="88"/>
      <c r="J240" s="5" t="str">
        <f>IFERROR(VLOOKUP(G240,'Database KQ'!$B$2:$D$1048576,3,FALSE),"")</f>
        <v/>
      </c>
      <c r="K240" s="84"/>
      <c r="L240" s="67"/>
      <c r="M240" s="68"/>
      <c r="N240" s="68"/>
      <c r="O240" s="65"/>
      <c r="P240" s="67"/>
    </row>
    <row r="241" spans="1:16" ht="31.5" customHeight="1">
      <c r="A241" s="6">
        <v>238</v>
      </c>
      <c r="B241" s="5" t="str">
        <f>CONCATENATE(C241,COUNTIF($C$4:C241,C241))</f>
        <v>232</v>
      </c>
      <c r="C241" s="5" t="str">
        <f t="shared" si="3"/>
        <v/>
      </c>
      <c r="D241" s="88"/>
      <c r="E241" s="73"/>
      <c r="F241" s="89"/>
      <c r="G241" s="87"/>
      <c r="H241" s="9" t="str">
        <f>IFERROR(VLOOKUP(G241,'Database KQ'!$B$2:$D$1048576,2,FALSE),"")</f>
        <v/>
      </c>
      <c r="I241" s="88"/>
      <c r="J241" s="5" t="str">
        <f>IFERROR(VLOOKUP(G241,'Database KQ'!$B$2:$D$1048576,3,FALSE),"")</f>
        <v/>
      </c>
      <c r="K241" s="84"/>
      <c r="L241" s="67"/>
      <c r="M241" s="68"/>
      <c r="N241" s="68"/>
      <c r="O241" s="65"/>
      <c r="P241" s="67"/>
    </row>
    <row r="242" spans="1:16" ht="31.5" customHeight="1">
      <c r="A242" s="6">
        <v>239</v>
      </c>
      <c r="B242" s="5" t="str">
        <f>CONCATENATE(C242,COUNTIF($C$4:C242,C242))</f>
        <v>233</v>
      </c>
      <c r="C242" s="5" t="str">
        <f t="shared" si="3"/>
        <v/>
      </c>
      <c r="D242" s="88"/>
      <c r="E242" s="73"/>
      <c r="F242" s="89"/>
      <c r="G242" s="87"/>
      <c r="H242" s="9" t="str">
        <f>IFERROR(VLOOKUP(G242,'Database KQ'!$B$2:$D$1048576,2,FALSE),"")</f>
        <v/>
      </c>
      <c r="I242" s="88"/>
      <c r="J242" s="5" t="str">
        <f>IFERROR(VLOOKUP(G242,'Database KQ'!$B$2:$D$1048576,3,FALSE),"")</f>
        <v/>
      </c>
      <c r="K242" s="84"/>
      <c r="L242" s="67"/>
      <c r="M242" s="68"/>
      <c r="N242" s="68"/>
      <c r="O242" s="65"/>
      <c r="P242" s="67"/>
    </row>
    <row r="243" spans="1:16" ht="31.5" customHeight="1">
      <c r="A243" s="6">
        <v>240</v>
      </c>
      <c r="B243" s="5" t="str">
        <f>CONCATENATE(C243,COUNTIF($C$4:C243,C243))</f>
        <v>234</v>
      </c>
      <c r="C243" s="5" t="str">
        <f t="shared" si="3"/>
        <v/>
      </c>
      <c r="D243" s="88"/>
      <c r="E243" s="73"/>
      <c r="F243" s="89"/>
      <c r="G243" s="87"/>
      <c r="H243" s="9" t="str">
        <f>IFERROR(VLOOKUP(G243,'Database KQ'!$B$2:$D$1048576,2,FALSE),"")</f>
        <v/>
      </c>
      <c r="I243" s="88"/>
      <c r="J243" s="5" t="str">
        <f>IFERROR(VLOOKUP(G243,'Database KQ'!$B$2:$D$1048576,3,FALSE),"")</f>
        <v/>
      </c>
      <c r="K243" s="84"/>
      <c r="L243" s="67"/>
      <c r="M243" s="68"/>
      <c r="N243" s="68"/>
      <c r="O243" s="65"/>
      <c r="P243" s="67"/>
    </row>
    <row r="244" spans="1:16" ht="31.5" customHeight="1">
      <c r="A244" s="6">
        <v>241</v>
      </c>
      <c r="B244" s="5" t="str">
        <f>CONCATENATE(C244,COUNTIF($C$4:C244,C244))</f>
        <v>235</v>
      </c>
      <c r="C244" s="5" t="str">
        <f t="shared" si="3"/>
        <v/>
      </c>
      <c r="D244" s="88"/>
      <c r="E244" s="73"/>
      <c r="F244" s="89"/>
      <c r="G244" s="87"/>
      <c r="H244" s="9" t="str">
        <f>IFERROR(VLOOKUP(G244,'Database KQ'!$B$2:$D$1048576,2,FALSE),"")</f>
        <v/>
      </c>
      <c r="I244" s="88"/>
      <c r="J244" s="5" t="str">
        <f>IFERROR(VLOOKUP(G244,'Database KQ'!$B$2:$D$1048576,3,FALSE),"")</f>
        <v/>
      </c>
      <c r="K244" s="84"/>
      <c r="L244" s="67"/>
      <c r="M244" s="68"/>
      <c r="N244" s="68"/>
      <c r="O244" s="65"/>
      <c r="P244" s="67"/>
    </row>
    <row r="245" spans="1:16" ht="31.5" customHeight="1">
      <c r="A245" s="6">
        <v>242</v>
      </c>
      <c r="B245" s="5" t="str">
        <f>CONCATENATE(C245,COUNTIF($C$4:C245,C245))</f>
        <v>236</v>
      </c>
      <c r="C245" s="5" t="str">
        <f t="shared" si="3"/>
        <v/>
      </c>
      <c r="D245" s="88"/>
      <c r="E245" s="73"/>
      <c r="F245" s="89"/>
      <c r="G245" s="87"/>
      <c r="H245" s="9" t="str">
        <f>IFERROR(VLOOKUP(G245,'Database KQ'!$B$2:$D$1048576,2,FALSE),"")</f>
        <v/>
      </c>
      <c r="I245" s="88"/>
      <c r="J245" s="5" t="str">
        <f>IFERROR(VLOOKUP(G245,'Database KQ'!$B$2:$D$1048576,3,FALSE),"")</f>
        <v/>
      </c>
      <c r="K245" s="84"/>
      <c r="L245" s="67"/>
      <c r="M245" s="68"/>
      <c r="N245" s="68"/>
      <c r="O245" s="65"/>
      <c r="P245" s="67"/>
    </row>
    <row r="246" spans="1:16" ht="31.5" customHeight="1">
      <c r="A246" s="6">
        <v>243</v>
      </c>
      <c r="B246" s="5" t="str">
        <f>CONCATENATE(C246,COUNTIF($C$4:C246,C246))</f>
        <v>237</v>
      </c>
      <c r="C246" s="5" t="str">
        <f t="shared" si="3"/>
        <v/>
      </c>
      <c r="D246" s="88"/>
      <c r="E246" s="73"/>
      <c r="F246" s="89"/>
      <c r="G246" s="87"/>
      <c r="H246" s="9" t="str">
        <f>IFERROR(VLOOKUP(G246,'Database KQ'!$B$2:$D$1048576,2,FALSE),"")</f>
        <v/>
      </c>
      <c r="I246" s="88"/>
      <c r="J246" s="5" t="str">
        <f>IFERROR(VLOOKUP(G246,'Database KQ'!$B$2:$D$1048576,3,FALSE),"")</f>
        <v/>
      </c>
      <c r="K246" s="84"/>
      <c r="L246" s="67"/>
      <c r="M246" s="68"/>
      <c r="N246" s="68"/>
      <c r="O246" s="65"/>
      <c r="P246" s="67"/>
    </row>
    <row r="247" spans="1:16" ht="31.5" customHeight="1">
      <c r="A247" s="6">
        <v>244</v>
      </c>
      <c r="B247" s="5" t="str">
        <f>CONCATENATE(C247,COUNTIF($C$4:C247,C247))</f>
        <v>238</v>
      </c>
      <c r="C247" s="5" t="str">
        <f t="shared" si="3"/>
        <v/>
      </c>
      <c r="D247" s="88"/>
      <c r="E247" s="73"/>
      <c r="F247" s="89"/>
      <c r="G247" s="87"/>
      <c r="H247" s="9" t="str">
        <f>IFERROR(VLOOKUP(G247,'Database KQ'!$B$2:$D$1048576,2,FALSE),"")</f>
        <v/>
      </c>
      <c r="I247" s="88"/>
      <c r="J247" s="5" t="str">
        <f>IFERROR(VLOOKUP(G247,'Database KQ'!$B$2:$D$1048576,3,FALSE),"")</f>
        <v/>
      </c>
      <c r="K247" s="84"/>
      <c r="L247" s="67"/>
      <c r="M247" s="68"/>
      <c r="N247" s="68"/>
      <c r="O247" s="65"/>
      <c r="P247" s="67"/>
    </row>
    <row r="248" spans="1:16" ht="31.5" customHeight="1">
      <c r="A248" s="6">
        <v>245</v>
      </c>
      <c r="B248" s="5" t="str">
        <f>CONCATENATE(C248,COUNTIF($C$4:C248,C248))</f>
        <v>239</v>
      </c>
      <c r="C248" s="5" t="str">
        <f t="shared" si="3"/>
        <v/>
      </c>
      <c r="D248" s="88"/>
      <c r="E248" s="73"/>
      <c r="F248" s="89"/>
      <c r="G248" s="87"/>
      <c r="H248" s="9" t="str">
        <f>IFERROR(VLOOKUP(G248,'Database KQ'!$B$2:$D$1048576,2,FALSE),"")</f>
        <v/>
      </c>
      <c r="I248" s="88"/>
      <c r="J248" s="5" t="str">
        <f>IFERROR(VLOOKUP(G248,'Database KQ'!$B$2:$D$1048576,3,FALSE),"")</f>
        <v/>
      </c>
      <c r="K248" s="84"/>
      <c r="L248" s="67"/>
      <c r="M248" s="68"/>
      <c r="N248" s="68"/>
      <c r="O248" s="65"/>
      <c r="P248" s="67"/>
    </row>
    <row r="249" spans="1:16" ht="31.5" customHeight="1">
      <c r="A249" s="6">
        <v>246</v>
      </c>
      <c r="B249" s="5" t="str">
        <f>CONCATENATE(C249,COUNTIF($C$4:C249,C249))</f>
        <v>240</v>
      </c>
      <c r="C249" s="5" t="str">
        <f t="shared" si="3"/>
        <v/>
      </c>
      <c r="D249" s="88"/>
      <c r="E249" s="73"/>
      <c r="F249" s="89"/>
      <c r="G249" s="87"/>
      <c r="H249" s="9" t="str">
        <f>IFERROR(VLOOKUP(G249,'Database KQ'!$B$2:$D$1048576,2,FALSE),"")</f>
        <v/>
      </c>
      <c r="I249" s="88"/>
      <c r="J249" s="5" t="str">
        <f>IFERROR(VLOOKUP(G249,'Database KQ'!$B$2:$D$1048576,3,FALSE),"")</f>
        <v/>
      </c>
      <c r="K249" s="84"/>
      <c r="L249" s="67"/>
      <c r="M249" s="68"/>
      <c r="N249" s="68"/>
      <c r="O249" s="65"/>
      <c r="P249" s="67"/>
    </row>
    <row r="250" spans="1:16" ht="31.5" customHeight="1">
      <c r="A250" s="6">
        <v>247</v>
      </c>
      <c r="B250" s="5" t="str">
        <f>CONCATENATE(C250,COUNTIF($C$4:C250,C250))</f>
        <v>241</v>
      </c>
      <c r="C250" s="5" t="str">
        <f t="shared" si="3"/>
        <v/>
      </c>
      <c r="D250" s="88"/>
      <c r="E250" s="73"/>
      <c r="F250" s="89"/>
      <c r="G250" s="87"/>
      <c r="H250" s="9" t="str">
        <f>IFERROR(VLOOKUP(G250,'Database KQ'!$B$2:$D$1048576,2,FALSE),"")</f>
        <v/>
      </c>
      <c r="I250" s="88"/>
      <c r="J250" s="5" t="str">
        <f>IFERROR(VLOOKUP(G250,'Database KQ'!$B$2:$D$1048576,3,FALSE),"")</f>
        <v/>
      </c>
      <c r="K250" s="84"/>
      <c r="L250" s="67"/>
      <c r="M250" s="68"/>
      <c r="N250" s="68"/>
      <c r="O250" s="65"/>
      <c r="P250" s="67"/>
    </row>
    <row r="251" spans="1:16" ht="31.5" customHeight="1">
      <c r="A251" s="6">
        <v>248</v>
      </c>
      <c r="B251" s="5" t="str">
        <f>CONCATENATE(C251,COUNTIF($C$4:C251,C251))</f>
        <v>242</v>
      </c>
      <c r="C251" s="5" t="str">
        <f t="shared" si="3"/>
        <v/>
      </c>
      <c r="D251" s="88"/>
      <c r="E251" s="73"/>
      <c r="F251" s="89"/>
      <c r="G251" s="87"/>
      <c r="H251" s="9" t="str">
        <f>IFERROR(VLOOKUP(G251,'Database KQ'!$B$2:$D$1048576,2,FALSE),"")</f>
        <v/>
      </c>
      <c r="I251" s="88"/>
      <c r="J251" s="5" t="str">
        <f>IFERROR(VLOOKUP(G251,'Database KQ'!$B$2:$D$1048576,3,FALSE),"")</f>
        <v/>
      </c>
      <c r="K251" s="84"/>
      <c r="L251" s="67"/>
      <c r="M251" s="68"/>
      <c r="N251" s="68"/>
      <c r="O251" s="65"/>
      <c r="P251" s="67"/>
    </row>
    <row r="252" spans="1:16" ht="31.5" customHeight="1">
      <c r="A252" s="6">
        <v>249</v>
      </c>
      <c r="B252" s="5" t="str">
        <f>CONCATENATE(C252,COUNTIF($C$4:C252,C252))</f>
        <v>243</v>
      </c>
      <c r="C252" s="5" t="str">
        <f t="shared" si="3"/>
        <v/>
      </c>
      <c r="D252" s="88"/>
      <c r="E252" s="73"/>
      <c r="F252" s="89"/>
      <c r="G252" s="87"/>
      <c r="H252" s="9" t="str">
        <f>IFERROR(VLOOKUP(G252,'Database KQ'!$B$2:$D$1048576,2,FALSE),"")</f>
        <v/>
      </c>
      <c r="I252" s="88"/>
      <c r="J252" s="5" t="str">
        <f>IFERROR(VLOOKUP(G252,'Database KQ'!$B$2:$D$1048576,3,FALSE),"")</f>
        <v/>
      </c>
      <c r="K252" s="84"/>
      <c r="L252" s="67"/>
      <c r="M252" s="68"/>
      <c r="N252" s="68"/>
      <c r="O252" s="65"/>
      <c r="P252" s="67"/>
    </row>
    <row r="253" spans="1:16" ht="31.5" customHeight="1">
      <c r="A253" s="6">
        <v>250</v>
      </c>
      <c r="B253" s="5" t="str">
        <f>CONCATENATE(C253,COUNTIF($C$4:C253,C253))</f>
        <v>244</v>
      </c>
      <c r="C253" s="5" t="str">
        <f t="shared" si="3"/>
        <v/>
      </c>
      <c r="D253" s="88"/>
      <c r="E253" s="73"/>
      <c r="F253" s="89"/>
      <c r="G253" s="87"/>
      <c r="H253" s="9" t="str">
        <f>IFERROR(VLOOKUP(G253,'Database KQ'!$B$2:$D$1048576,2,FALSE),"")</f>
        <v/>
      </c>
      <c r="I253" s="88"/>
      <c r="J253" s="5" t="str">
        <f>IFERROR(VLOOKUP(G253,'Database KQ'!$B$2:$D$1048576,3,FALSE),"")</f>
        <v/>
      </c>
      <c r="K253" s="84"/>
      <c r="L253" s="67"/>
      <c r="M253" s="68"/>
      <c r="N253" s="68"/>
      <c r="O253" s="65"/>
      <c r="P253" s="67"/>
    </row>
    <row r="254" spans="1:16" ht="31.5" customHeight="1">
      <c r="A254" s="6">
        <v>251</v>
      </c>
      <c r="B254" s="5" t="str">
        <f>CONCATENATE(C254,COUNTIF($C$4:C254,C254))</f>
        <v>245</v>
      </c>
      <c r="C254" s="5" t="str">
        <f t="shared" si="3"/>
        <v/>
      </c>
      <c r="D254" s="88"/>
      <c r="E254" s="73"/>
      <c r="F254" s="89"/>
      <c r="G254" s="87"/>
      <c r="H254" s="9" t="str">
        <f>IFERROR(VLOOKUP(G254,'Database KQ'!$B$2:$D$1048576,2,FALSE),"")</f>
        <v/>
      </c>
      <c r="I254" s="88"/>
      <c r="J254" s="5" t="str">
        <f>IFERROR(VLOOKUP(G254,'Database KQ'!$B$2:$D$1048576,3,FALSE),"")</f>
        <v/>
      </c>
      <c r="K254" s="84"/>
      <c r="L254" s="67"/>
      <c r="M254" s="68"/>
      <c r="N254" s="68"/>
      <c r="O254" s="65"/>
      <c r="P254" s="67"/>
    </row>
    <row r="255" spans="1:16" ht="31.5" customHeight="1">
      <c r="A255" s="6">
        <v>252</v>
      </c>
      <c r="B255" s="5" t="str">
        <f>CONCATENATE(C255,COUNTIF($C$4:C255,C255))</f>
        <v>246</v>
      </c>
      <c r="C255" s="5" t="str">
        <f t="shared" si="3"/>
        <v/>
      </c>
      <c r="D255" s="88"/>
      <c r="E255" s="73"/>
      <c r="F255" s="89"/>
      <c r="G255" s="87"/>
      <c r="H255" s="9" t="str">
        <f>IFERROR(VLOOKUP(G255,'Database KQ'!$B$2:$D$1048576,2,FALSE),"")</f>
        <v/>
      </c>
      <c r="I255" s="88"/>
      <c r="J255" s="5" t="str">
        <f>IFERROR(VLOOKUP(G255,'Database KQ'!$B$2:$D$1048576,3,FALSE),"")</f>
        <v/>
      </c>
      <c r="K255" s="84"/>
      <c r="L255" s="67"/>
      <c r="M255" s="68"/>
      <c r="N255" s="68"/>
      <c r="O255" s="65"/>
      <c r="P255" s="67"/>
    </row>
    <row r="256" spans="1:16" ht="31.5" customHeight="1">
      <c r="A256" s="6">
        <v>253</v>
      </c>
      <c r="B256" s="5" t="str">
        <f>CONCATENATE(C256,COUNTIF($C$4:C256,C256))</f>
        <v>247</v>
      </c>
      <c r="C256" s="5" t="str">
        <f t="shared" si="3"/>
        <v/>
      </c>
      <c r="D256" s="88"/>
      <c r="E256" s="73"/>
      <c r="F256" s="89"/>
      <c r="G256" s="87"/>
      <c r="H256" s="9" t="str">
        <f>IFERROR(VLOOKUP(G256,'Database KQ'!$B$2:$D$1048576,2,FALSE),"")</f>
        <v/>
      </c>
      <c r="I256" s="88"/>
      <c r="J256" s="5" t="str">
        <f>IFERROR(VLOOKUP(G256,'Database KQ'!$B$2:$D$1048576,3,FALSE),"")</f>
        <v/>
      </c>
      <c r="K256" s="84"/>
      <c r="L256" s="67"/>
      <c r="M256" s="68"/>
      <c r="N256" s="68"/>
      <c r="O256" s="65"/>
      <c r="P256" s="67"/>
    </row>
    <row r="257" spans="1:16" ht="31.5" customHeight="1">
      <c r="A257" s="6">
        <v>254</v>
      </c>
      <c r="B257" s="5" t="str">
        <f>CONCATENATE(C257,COUNTIF($C$4:C257,C257))</f>
        <v>248</v>
      </c>
      <c r="C257" s="5" t="str">
        <f t="shared" si="3"/>
        <v/>
      </c>
      <c r="D257" s="88"/>
      <c r="E257" s="73"/>
      <c r="F257" s="89"/>
      <c r="G257" s="87"/>
      <c r="H257" s="9" t="str">
        <f>IFERROR(VLOOKUP(G257,'Database KQ'!$B$2:$D$1048576,2,FALSE),"")</f>
        <v/>
      </c>
      <c r="I257" s="88"/>
      <c r="J257" s="5" t="str">
        <f>IFERROR(VLOOKUP(G257,'Database KQ'!$B$2:$D$1048576,3,FALSE),"")</f>
        <v/>
      </c>
      <c r="K257" s="84"/>
      <c r="L257" s="67"/>
      <c r="M257" s="68"/>
      <c r="N257" s="68"/>
      <c r="O257" s="65"/>
      <c r="P257" s="67"/>
    </row>
    <row r="258" spans="1:16" ht="31.5" customHeight="1">
      <c r="A258" s="6">
        <v>255</v>
      </c>
      <c r="B258" s="5" t="str">
        <f>CONCATENATE(C258,COUNTIF($C$4:C258,C258))</f>
        <v>249</v>
      </c>
      <c r="C258" s="5" t="str">
        <f t="shared" si="3"/>
        <v/>
      </c>
      <c r="D258" s="88"/>
      <c r="E258" s="73"/>
      <c r="F258" s="89"/>
      <c r="G258" s="87"/>
      <c r="H258" s="9" t="str">
        <f>IFERROR(VLOOKUP(G258,'Database KQ'!$B$2:$D$1048576,2,FALSE),"")</f>
        <v/>
      </c>
      <c r="I258" s="88"/>
      <c r="J258" s="5" t="str">
        <f>IFERROR(VLOOKUP(G258,'Database KQ'!$B$2:$D$1048576,3,FALSE),"")</f>
        <v/>
      </c>
      <c r="K258" s="84"/>
      <c r="L258" s="67"/>
      <c r="M258" s="68"/>
      <c r="N258" s="68"/>
      <c r="O258" s="65"/>
      <c r="P258" s="67"/>
    </row>
    <row r="259" spans="1:16" ht="31.5" customHeight="1">
      <c r="A259" s="6">
        <v>256</v>
      </c>
      <c r="B259" s="5" t="str">
        <f>CONCATENATE(C259,COUNTIF($C$4:C259,C259))</f>
        <v>250</v>
      </c>
      <c r="C259" s="5" t="str">
        <f t="shared" si="3"/>
        <v/>
      </c>
      <c r="D259" s="88"/>
      <c r="E259" s="73"/>
      <c r="F259" s="89"/>
      <c r="G259" s="87"/>
      <c r="H259" s="9" t="str">
        <f>IFERROR(VLOOKUP(G259,'Database KQ'!$B$2:$D$1048576,2,FALSE),"")</f>
        <v/>
      </c>
      <c r="I259" s="88"/>
      <c r="J259" s="5" t="str">
        <f>IFERROR(VLOOKUP(G259,'Database KQ'!$B$2:$D$1048576,3,FALSE),"")</f>
        <v/>
      </c>
      <c r="K259" s="84"/>
      <c r="L259" s="67"/>
      <c r="M259" s="68"/>
      <c r="N259" s="68"/>
      <c r="O259" s="65"/>
      <c r="P259" s="67"/>
    </row>
    <row r="260" spans="1:16" ht="31.5" customHeight="1">
      <c r="A260" s="6">
        <v>257</v>
      </c>
      <c r="B260" s="5" t="str">
        <f>CONCATENATE(C260,COUNTIF($C$4:C260,C260))</f>
        <v>251</v>
      </c>
      <c r="C260" s="5" t="str">
        <f t="shared" ref="C260:C293" si="4">CONCATENATE(N260,L260,O260,)</f>
        <v/>
      </c>
      <c r="D260" s="88"/>
      <c r="E260" s="73"/>
      <c r="F260" s="89"/>
      <c r="G260" s="87"/>
      <c r="H260" s="9" t="str">
        <f>IFERROR(VLOOKUP(G260,'Database KQ'!$B$2:$D$1048576,2,FALSE),"")</f>
        <v/>
      </c>
      <c r="I260" s="88"/>
      <c r="J260" s="5" t="str">
        <f>IFERROR(VLOOKUP(G260,'Database KQ'!$B$2:$D$1048576,3,FALSE),"")</f>
        <v/>
      </c>
      <c r="K260" s="84"/>
      <c r="L260" s="67"/>
      <c r="M260" s="68"/>
      <c r="N260" s="68"/>
      <c r="O260" s="65"/>
      <c r="P260" s="67"/>
    </row>
    <row r="261" spans="1:16" ht="31.5" customHeight="1">
      <c r="A261" s="6">
        <v>258</v>
      </c>
      <c r="B261" s="5" t="str">
        <f>CONCATENATE(C261,COUNTIF($C$4:C261,C261))</f>
        <v>252</v>
      </c>
      <c r="C261" s="5" t="str">
        <f t="shared" si="4"/>
        <v/>
      </c>
      <c r="D261" s="88"/>
      <c r="E261" s="73"/>
      <c r="F261" s="89"/>
      <c r="G261" s="87"/>
      <c r="H261" s="9" t="str">
        <f>IFERROR(VLOOKUP(G261,'Database KQ'!$B$2:$D$1048576,2,FALSE),"")</f>
        <v/>
      </c>
      <c r="I261" s="88"/>
      <c r="J261" s="5" t="str">
        <f>IFERROR(VLOOKUP(G261,'Database KQ'!$B$2:$D$1048576,3,FALSE),"")</f>
        <v/>
      </c>
      <c r="K261" s="84"/>
      <c r="L261" s="67"/>
      <c r="M261" s="68"/>
      <c r="N261" s="68"/>
      <c r="O261" s="65"/>
      <c r="P261" s="67"/>
    </row>
    <row r="262" spans="1:16" ht="31.5" customHeight="1">
      <c r="A262" s="6">
        <v>259</v>
      </c>
      <c r="B262" s="5" t="str">
        <f>CONCATENATE(C262,COUNTIF($C$4:C262,C262))</f>
        <v>253</v>
      </c>
      <c r="C262" s="5" t="str">
        <f t="shared" si="4"/>
        <v/>
      </c>
      <c r="D262" s="88"/>
      <c r="E262" s="73"/>
      <c r="F262" s="89"/>
      <c r="G262" s="87"/>
      <c r="H262" s="9" t="str">
        <f>IFERROR(VLOOKUP(G262,'Database KQ'!$B$2:$D$1048576,2,FALSE),"")</f>
        <v/>
      </c>
      <c r="I262" s="88"/>
      <c r="J262" s="5" t="str">
        <f>IFERROR(VLOOKUP(G262,'Database KQ'!$B$2:$D$1048576,3,FALSE),"")</f>
        <v/>
      </c>
      <c r="K262" s="84"/>
      <c r="L262" s="67"/>
      <c r="M262" s="68"/>
      <c r="N262" s="68"/>
      <c r="O262" s="65"/>
      <c r="P262" s="67"/>
    </row>
    <row r="263" spans="1:16" ht="31.5" customHeight="1">
      <c r="A263" s="6">
        <v>260</v>
      </c>
      <c r="B263" s="5" t="str">
        <f>CONCATENATE(C263,COUNTIF($C$4:C263,C263))</f>
        <v>254</v>
      </c>
      <c r="C263" s="5" t="str">
        <f t="shared" si="4"/>
        <v/>
      </c>
      <c r="D263" s="88"/>
      <c r="E263" s="73"/>
      <c r="F263" s="89"/>
      <c r="G263" s="87"/>
      <c r="H263" s="9" t="str">
        <f>IFERROR(VLOOKUP(G263,'Database KQ'!$B$2:$D$1048576,2,FALSE),"")</f>
        <v/>
      </c>
      <c r="I263" s="88"/>
      <c r="J263" s="5" t="str">
        <f>IFERROR(VLOOKUP(G263,'Database KQ'!$B$2:$D$1048576,3,FALSE),"")</f>
        <v/>
      </c>
      <c r="K263" s="84"/>
      <c r="L263" s="67"/>
      <c r="M263" s="68"/>
      <c r="N263" s="68"/>
      <c r="O263" s="65"/>
      <c r="P263" s="67"/>
    </row>
    <row r="264" spans="1:16" ht="31.5" customHeight="1">
      <c r="A264" s="6">
        <v>261</v>
      </c>
      <c r="B264" s="5" t="str">
        <f>CONCATENATE(C264,COUNTIF($C$4:C264,C264))</f>
        <v>255</v>
      </c>
      <c r="C264" s="5" t="str">
        <f t="shared" si="4"/>
        <v/>
      </c>
      <c r="D264" s="88"/>
      <c r="E264" s="73"/>
      <c r="F264" s="89"/>
      <c r="G264" s="87"/>
      <c r="H264" s="9" t="str">
        <f>IFERROR(VLOOKUP(G264,'Database KQ'!$B$2:$D$1048576,2,FALSE),"")</f>
        <v/>
      </c>
      <c r="I264" s="88"/>
      <c r="J264" s="5" t="str">
        <f>IFERROR(VLOOKUP(G264,'Database KQ'!$B$2:$D$1048576,3,FALSE),"")</f>
        <v/>
      </c>
      <c r="K264" s="84"/>
      <c r="L264" s="67"/>
      <c r="M264" s="68"/>
      <c r="N264" s="68"/>
      <c r="O264" s="65"/>
      <c r="P264" s="67"/>
    </row>
    <row r="265" spans="1:16" ht="31.5" customHeight="1">
      <c r="A265" s="6">
        <v>262</v>
      </c>
      <c r="B265" s="5" t="str">
        <f>CONCATENATE(C265,COUNTIF($C$4:C265,C265))</f>
        <v>256</v>
      </c>
      <c r="C265" s="5" t="str">
        <f t="shared" si="4"/>
        <v/>
      </c>
      <c r="D265" s="88"/>
      <c r="E265" s="73"/>
      <c r="F265" s="89"/>
      <c r="G265" s="87"/>
      <c r="H265" s="9" t="str">
        <f>IFERROR(VLOOKUP(G265,'Database KQ'!$B$2:$D$1048576,2,FALSE),"")</f>
        <v/>
      </c>
      <c r="I265" s="88"/>
      <c r="J265" s="5" t="str">
        <f>IFERROR(VLOOKUP(G265,'Database KQ'!$B$2:$D$1048576,3,FALSE),"")</f>
        <v/>
      </c>
      <c r="K265" s="84"/>
      <c r="L265" s="67"/>
      <c r="M265" s="68"/>
      <c r="N265" s="68"/>
      <c r="O265" s="65"/>
      <c r="P265" s="67"/>
    </row>
    <row r="266" spans="1:16" ht="31.5" customHeight="1">
      <c r="A266" s="6">
        <v>263</v>
      </c>
      <c r="B266" s="5" t="str">
        <f>CONCATENATE(C266,COUNTIF($C$4:C266,C266))</f>
        <v>257</v>
      </c>
      <c r="C266" s="5" t="str">
        <f t="shared" si="4"/>
        <v/>
      </c>
      <c r="D266" s="88"/>
      <c r="E266" s="73"/>
      <c r="F266" s="89"/>
      <c r="G266" s="87"/>
      <c r="H266" s="9" t="str">
        <f>IFERROR(VLOOKUP(G266,'Database KQ'!$B$2:$D$1048576,2,FALSE),"")</f>
        <v/>
      </c>
      <c r="I266" s="88"/>
      <c r="J266" s="5" t="str">
        <f>IFERROR(VLOOKUP(G266,'Database KQ'!$B$2:$D$1048576,3,FALSE),"")</f>
        <v/>
      </c>
      <c r="K266" s="84"/>
      <c r="L266" s="67"/>
      <c r="M266" s="68"/>
      <c r="N266" s="68"/>
      <c r="O266" s="65"/>
      <c r="P266" s="67"/>
    </row>
    <row r="267" spans="1:16" ht="31.5" customHeight="1">
      <c r="A267" s="6">
        <v>264</v>
      </c>
      <c r="B267" s="5" t="str">
        <f>CONCATENATE(C267,COUNTIF($C$4:C267,C267))</f>
        <v>258</v>
      </c>
      <c r="C267" s="5" t="str">
        <f t="shared" si="4"/>
        <v/>
      </c>
      <c r="D267" s="88"/>
      <c r="E267" s="73"/>
      <c r="F267" s="89"/>
      <c r="G267" s="87"/>
      <c r="H267" s="9" t="str">
        <f>IFERROR(VLOOKUP(G267,'Database KQ'!$B$2:$D$1048576,2,FALSE),"")</f>
        <v/>
      </c>
      <c r="I267" s="88"/>
      <c r="J267" s="5" t="str">
        <f>IFERROR(VLOOKUP(G267,'Database KQ'!$B$2:$D$1048576,3,FALSE),"")</f>
        <v/>
      </c>
      <c r="K267" s="84"/>
      <c r="L267" s="67"/>
      <c r="M267" s="68"/>
      <c r="N267" s="68"/>
      <c r="O267" s="65"/>
      <c r="P267" s="67"/>
    </row>
    <row r="268" spans="1:16" ht="31.5" customHeight="1">
      <c r="A268" s="6">
        <v>265</v>
      </c>
      <c r="B268" s="5" t="str">
        <f>CONCATENATE(C268,COUNTIF($C$4:C268,C268))</f>
        <v>259</v>
      </c>
      <c r="C268" s="5" t="str">
        <f t="shared" si="4"/>
        <v/>
      </c>
      <c r="D268" s="88"/>
      <c r="E268" s="73"/>
      <c r="F268" s="89"/>
      <c r="G268" s="87"/>
      <c r="H268" s="9" t="str">
        <f>IFERROR(VLOOKUP(G268,'Database KQ'!$B$2:$D$1048576,2,FALSE),"")</f>
        <v/>
      </c>
      <c r="I268" s="88"/>
      <c r="J268" s="5" t="str">
        <f>IFERROR(VLOOKUP(G268,'Database KQ'!$B$2:$D$1048576,3,FALSE),"")</f>
        <v/>
      </c>
      <c r="K268" s="84"/>
      <c r="L268" s="67"/>
      <c r="M268" s="68"/>
      <c r="N268" s="68"/>
      <c r="O268" s="65"/>
      <c r="P268" s="67"/>
    </row>
    <row r="269" spans="1:16" ht="31.5" customHeight="1">
      <c r="A269" s="6">
        <v>266</v>
      </c>
      <c r="B269" s="5" t="str">
        <f>CONCATENATE(C269,COUNTIF($C$4:C269,C269))</f>
        <v>260</v>
      </c>
      <c r="C269" s="5" t="str">
        <f t="shared" si="4"/>
        <v/>
      </c>
      <c r="D269" s="88"/>
      <c r="E269" s="73"/>
      <c r="F269" s="89"/>
      <c r="G269" s="87"/>
      <c r="H269" s="9" t="str">
        <f>IFERROR(VLOOKUP(G269,'Database KQ'!$B$2:$D$1048576,2,FALSE),"")</f>
        <v/>
      </c>
      <c r="I269" s="88"/>
      <c r="J269" s="5" t="str">
        <f>IFERROR(VLOOKUP(G269,'Database KQ'!$B$2:$D$1048576,3,FALSE),"")</f>
        <v/>
      </c>
      <c r="K269" s="84"/>
      <c r="L269" s="67"/>
      <c r="M269" s="68"/>
      <c r="N269" s="68"/>
      <c r="O269" s="65"/>
      <c r="P269" s="67"/>
    </row>
    <row r="270" spans="1:16" ht="31.5" customHeight="1">
      <c r="A270" s="6">
        <v>267</v>
      </c>
      <c r="B270" s="5" t="str">
        <f>CONCATENATE(C270,COUNTIF($C$4:C270,C270))</f>
        <v>261</v>
      </c>
      <c r="C270" s="5" t="str">
        <f t="shared" si="4"/>
        <v/>
      </c>
      <c r="D270" s="88"/>
      <c r="E270" s="73"/>
      <c r="F270" s="89"/>
      <c r="G270" s="87"/>
      <c r="H270" s="9" t="str">
        <f>IFERROR(VLOOKUP(G270,'Database KQ'!$B$2:$D$1048576,2,FALSE),"")</f>
        <v/>
      </c>
      <c r="I270" s="88"/>
      <c r="J270" s="5" t="str">
        <f>IFERROR(VLOOKUP(G270,'Database KQ'!$B$2:$D$1048576,3,FALSE),"")</f>
        <v/>
      </c>
      <c r="K270" s="84"/>
      <c r="L270" s="67"/>
      <c r="M270" s="68"/>
      <c r="N270" s="68"/>
      <c r="O270" s="65"/>
      <c r="P270" s="67"/>
    </row>
    <row r="271" spans="1:16" ht="31.5" customHeight="1">
      <c r="A271" s="6">
        <v>268</v>
      </c>
      <c r="B271" s="5" t="str">
        <f>CONCATENATE(C271,COUNTIF($C$4:C271,C271))</f>
        <v>262</v>
      </c>
      <c r="C271" s="5" t="str">
        <f t="shared" si="4"/>
        <v/>
      </c>
      <c r="D271" s="88"/>
      <c r="E271" s="73"/>
      <c r="F271" s="89"/>
      <c r="G271" s="87"/>
      <c r="H271" s="9" t="str">
        <f>IFERROR(VLOOKUP(G271,'Database KQ'!$B$2:$D$1048576,2,FALSE),"")</f>
        <v/>
      </c>
      <c r="I271" s="88"/>
      <c r="J271" s="5" t="str">
        <f>IFERROR(VLOOKUP(G271,'Database KQ'!$B$2:$D$1048576,3,FALSE),"")</f>
        <v/>
      </c>
      <c r="K271" s="84"/>
      <c r="L271" s="67"/>
      <c r="M271" s="68"/>
      <c r="N271" s="68"/>
      <c r="O271" s="65"/>
      <c r="P271" s="67"/>
    </row>
    <row r="272" spans="1:16" ht="31.5" customHeight="1">
      <c r="A272" s="6">
        <v>269</v>
      </c>
      <c r="B272" s="5" t="str">
        <f>CONCATENATE(C272,COUNTIF($C$4:C272,C272))</f>
        <v>263</v>
      </c>
      <c r="C272" s="5" t="str">
        <f t="shared" si="4"/>
        <v/>
      </c>
      <c r="D272" s="88"/>
      <c r="E272" s="73"/>
      <c r="F272" s="89"/>
      <c r="G272" s="87"/>
      <c r="H272" s="9" t="str">
        <f>IFERROR(VLOOKUP(G272,'Database KQ'!$B$2:$D$1048576,2,FALSE),"")</f>
        <v/>
      </c>
      <c r="I272" s="88"/>
      <c r="J272" s="5" t="str">
        <f>IFERROR(VLOOKUP(G272,'Database KQ'!$B$2:$D$1048576,3,FALSE),"")</f>
        <v/>
      </c>
      <c r="K272" s="84"/>
      <c r="L272" s="67"/>
      <c r="M272" s="68"/>
      <c r="N272" s="68"/>
      <c r="O272" s="65"/>
      <c r="P272" s="67"/>
    </row>
    <row r="273" spans="1:16" ht="31.5" customHeight="1">
      <c r="A273" s="6">
        <v>270</v>
      </c>
      <c r="B273" s="5" t="str">
        <f>CONCATENATE(C273,COUNTIF($C$4:C273,C273))</f>
        <v>264</v>
      </c>
      <c r="C273" s="5" t="str">
        <f t="shared" si="4"/>
        <v/>
      </c>
      <c r="D273" s="88"/>
      <c r="E273" s="73"/>
      <c r="F273" s="89"/>
      <c r="G273" s="87"/>
      <c r="H273" s="9" t="str">
        <f>IFERROR(VLOOKUP(G273,'Database KQ'!$B$2:$D$1048576,2,FALSE),"")</f>
        <v/>
      </c>
      <c r="I273" s="88"/>
      <c r="J273" s="5" t="str">
        <f>IFERROR(VLOOKUP(G273,'Database KQ'!$B$2:$D$1048576,3,FALSE),"")</f>
        <v/>
      </c>
      <c r="K273" s="84"/>
      <c r="L273" s="67"/>
      <c r="M273" s="68"/>
      <c r="N273" s="68"/>
      <c r="O273" s="65"/>
      <c r="P273" s="67"/>
    </row>
    <row r="274" spans="1:16" ht="31.5" customHeight="1">
      <c r="A274" s="6">
        <v>271</v>
      </c>
      <c r="B274" s="5" t="str">
        <f>CONCATENATE(C274,COUNTIF($C$4:C274,C274))</f>
        <v>265</v>
      </c>
      <c r="C274" s="5" t="str">
        <f t="shared" si="4"/>
        <v/>
      </c>
      <c r="D274" s="88"/>
      <c r="E274" s="73"/>
      <c r="F274" s="89"/>
      <c r="G274" s="87"/>
      <c r="H274" s="9" t="str">
        <f>IFERROR(VLOOKUP(G274,'Database KQ'!$B$2:$D$1048576,2,FALSE),"")</f>
        <v/>
      </c>
      <c r="I274" s="88"/>
      <c r="J274" s="5" t="str">
        <f>IFERROR(VLOOKUP(G274,'Database KQ'!$B$2:$D$1048576,3,FALSE),"")</f>
        <v/>
      </c>
      <c r="K274" s="84"/>
      <c r="L274" s="67"/>
      <c r="M274" s="68"/>
      <c r="N274" s="68"/>
      <c r="O274" s="65"/>
      <c r="P274" s="67"/>
    </row>
    <row r="275" spans="1:16" ht="31.5" customHeight="1">
      <c r="A275" s="6">
        <v>272</v>
      </c>
      <c r="B275" s="5" t="str">
        <f>CONCATENATE(C275,COUNTIF($C$4:C275,C275))</f>
        <v>266</v>
      </c>
      <c r="C275" s="5" t="str">
        <f t="shared" si="4"/>
        <v/>
      </c>
      <c r="D275" s="88"/>
      <c r="E275" s="73"/>
      <c r="F275" s="89"/>
      <c r="G275" s="87"/>
      <c r="H275" s="9" t="str">
        <f>IFERROR(VLOOKUP(G275,'Database KQ'!$B$2:$D$1048576,2,FALSE),"")</f>
        <v/>
      </c>
      <c r="I275" s="88"/>
      <c r="J275" s="5" t="str">
        <f>IFERROR(VLOOKUP(G275,'Database KQ'!$B$2:$D$1048576,3,FALSE),"")</f>
        <v/>
      </c>
      <c r="K275" s="84"/>
      <c r="L275" s="67"/>
      <c r="M275" s="68"/>
      <c r="N275" s="68"/>
      <c r="O275" s="65"/>
      <c r="P275" s="67"/>
    </row>
    <row r="276" spans="1:16" ht="31.5" customHeight="1">
      <c r="A276" s="6">
        <v>273</v>
      </c>
      <c r="B276" s="5" t="str">
        <f>CONCATENATE(C276,COUNTIF($C$4:C276,C276))</f>
        <v>267</v>
      </c>
      <c r="C276" s="5" t="str">
        <f t="shared" si="4"/>
        <v/>
      </c>
      <c r="D276" s="88"/>
      <c r="E276" s="73"/>
      <c r="F276" s="89"/>
      <c r="G276" s="87"/>
      <c r="H276" s="9" t="str">
        <f>IFERROR(VLOOKUP(G276,'Database KQ'!$B$2:$D$1048576,2,FALSE),"")</f>
        <v/>
      </c>
      <c r="I276" s="88"/>
      <c r="J276" s="5" t="str">
        <f>IFERROR(VLOOKUP(G276,'Database KQ'!$B$2:$D$1048576,3,FALSE),"")</f>
        <v/>
      </c>
      <c r="K276" s="84"/>
      <c r="L276" s="67"/>
      <c r="M276" s="68"/>
      <c r="N276" s="68"/>
      <c r="O276" s="65"/>
      <c r="P276" s="67"/>
    </row>
    <row r="277" spans="1:16" ht="31.5" customHeight="1">
      <c r="A277" s="6">
        <v>274</v>
      </c>
      <c r="B277" s="5" t="str">
        <f>CONCATENATE(C277,COUNTIF($C$4:C277,C277))</f>
        <v>268</v>
      </c>
      <c r="C277" s="5" t="str">
        <f t="shared" si="4"/>
        <v/>
      </c>
      <c r="D277" s="88"/>
      <c r="E277" s="73"/>
      <c r="F277" s="89"/>
      <c r="G277" s="87"/>
      <c r="H277" s="9" t="str">
        <f>IFERROR(VLOOKUP(G277,'Database KQ'!$B$2:$D$1048576,2,FALSE),"")</f>
        <v/>
      </c>
      <c r="I277" s="88"/>
      <c r="J277" s="5" t="str">
        <f>IFERROR(VLOOKUP(G277,'Database KQ'!$B$2:$D$1048576,3,FALSE),"")</f>
        <v/>
      </c>
      <c r="K277" s="84"/>
      <c r="L277" s="67"/>
      <c r="M277" s="68"/>
      <c r="N277" s="68"/>
      <c r="O277" s="65"/>
      <c r="P277" s="67"/>
    </row>
    <row r="278" spans="1:16" ht="31.5" customHeight="1">
      <c r="A278" s="6">
        <v>275</v>
      </c>
      <c r="B278" s="5" t="str">
        <f>CONCATENATE(C278,COUNTIF($C$4:C278,C278))</f>
        <v>269</v>
      </c>
      <c r="C278" s="5" t="str">
        <f t="shared" si="4"/>
        <v/>
      </c>
      <c r="D278" s="88"/>
      <c r="E278" s="73"/>
      <c r="F278" s="89"/>
      <c r="G278" s="87"/>
      <c r="H278" s="9" t="str">
        <f>IFERROR(VLOOKUP(G278,'Database KQ'!$B$2:$D$1048576,2,FALSE),"")</f>
        <v/>
      </c>
      <c r="I278" s="88"/>
      <c r="J278" s="5" t="str">
        <f>IFERROR(VLOOKUP(G278,'Database KQ'!$B$2:$D$1048576,3,FALSE),"")</f>
        <v/>
      </c>
      <c r="K278" s="84"/>
      <c r="L278" s="67"/>
      <c r="M278" s="68"/>
      <c r="N278" s="68"/>
      <c r="O278" s="65"/>
      <c r="P278" s="67"/>
    </row>
    <row r="279" spans="1:16" ht="31.5" customHeight="1">
      <c r="A279" s="6">
        <v>276</v>
      </c>
      <c r="B279" s="5" t="str">
        <f>CONCATENATE(C279,COUNTIF($C$4:C279,C279))</f>
        <v>270</v>
      </c>
      <c r="C279" s="5" t="str">
        <f t="shared" si="4"/>
        <v/>
      </c>
      <c r="D279" s="88"/>
      <c r="E279" s="73"/>
      <c r="F279" s="89"/>
      <c r="G279" s="87"/>
      <c r="H279" s="9" t="str">
        <f>IFERROR(VLOOKUP(G279,'Database KQ'!$B$2:$D$1048576,2,FALSE),"")</f>
        <v/>
      </c>
      <c r="I279" s="88"/>
      <c r="J279" s="5" t="str">
        <f>IFERROR(VLOOKUP(G279,'Database KQ'!$B$2:$D$1048576,3,FALSE),"")</f>
        <v/>
      </c>
      <c r="K279" s="84"/>
      <c r="L279" s="67"/>
      <c r="M279" s="68"/>
      <c r="N279" s="68"/>
      <c r="O279" s="65"/>
      <c r="P279" s="67"/>
    </row>
    <row r="280" spans="1:16" ht="31.5" customHeight="1">
      <c r="A280" s="6">
        <v>277</v>
      </c>
      <c r="B280" s="5" t="str">
        <f>CONCATENATE(C280,COUNTIF($C$4:C280,C280))</f>
        <v>271</v>
      </c>
      <c r="C280" s="5" t="str">
        <f t="shared" si="4"/>
        <v/>
      </c>
      <c r="D280" s="88"/>
      <c r="E280" s="73"/>
      <c r="F280" s="89"/>
      <c r="G280" s="87"/>
      <c r="H280" s="9" t="str">
        <f>IFERROR(VLOOKUP(G280,'Database KQ'!$B$2:$D$1048576,2,FALSE),"")</f>
        <v/>
      </c>
      <c r="I280" s="88"/>
      <c r="J280" s="5" t="str">
        <f>IFERROR(VLOOKUP(G280,'Database KQ'!$B$2:$D$1048576,3,FALSE),"")</f>
        <v/>
      </c>
      <c r="K280" s="84"/>
      <c r="L280" s="67"/>
      <c r="M280" s="68"/>
      <c r="N280" s="68"/>
      <c r="O280" s="65"/>
      <c r="P280" s="67"/>
    </row>
    <row r="281" spans="1:16" ht="31.5" customHeight="1">
      <c r="A281" s="6">
        <v>278</v>
      </c>
      <c r="B281" s="5" t="str">
        <f>CONCATENATE(C281,COUNTIF($C$4:C281,C281))</f>
        <v>272</v>
      </c>
      <c r="C281" s="5" t="str">
        <f t="shared" si="4"/>
        <v/>
      </c>
      <c r="D281" s="88"/>
      <c r="E281" s="73"/>
      <c r="F281" s="89"/>
      <c r="G281" s="87"/>
      <c r="H281" s="9" t="str">
        <f>IFERROR(VLOOKUP(G281,'Database KQ'!$B$2:$D$1048576,2,FALSE),"")</f>
        <v/>
      </c>
      <c r="I281" s="88"/>
      <c r="J281" s="5" t="str">
        <f>IFERROR(VLOOKUP(G281,'Database KQ'!$B$2:$D$1048576,3,FALSE),"")</f>
        <v/>
      </c>
      <c r="K281" s="84"/>
      <c r="L281" s="67"/>
      <c r="M281" s="68"/>
      <c r="N281" s="68"/>
      <c r="O281" s="65"/>
      <c r="P281" s="67"/>
    </row>
    <row r="282" spans="1:16" ht="31.5" customHeight="1">
      <c r="A282" s="6">
        <v>279</v>
      </c>
      <c r="B282" s="5" t="str">
        <f>CONCATENATE(C282,COUNTIF($C$4:C282,C282))</f>
        <v>273</v>
      </c>
      <c r="C282" s="5" t="str">
        <f t="shared" si="4"/>
        <v/>
      </c>
      <c r="D282" s="88"/>
      <c r="E282" s="73"/>
      <c r="F282" s="89"/>
      <c r="G282" s="87"/>
      <c r="H282" s="9" t="str">
        <f>IFERROR(VLOOKUP(G282,'Database KQ'!$B$2:$D$1048576,2,FALSE),"")</f>
        <v/>
      </c>
      <c r="I282" s="88"/>
      <c r="J282" s="5" t="str">
        <f>IFERROR(VLOOKUP(G282,'Database KQ'!$B$2:$D$1048576,3,FALSE),"")</f>
        <v/>
      </c>
      <c r="K282" s="84"/>
      <c r="L282" s="67"/>
      <c r="M282" s="68"/>
      <c r="N282" s="68"/>
      <c r="O282" s="65"/>
      <c r="P282" s="67"/>
    </row>
    <row r="283" spans="1:16" ht="31.5" customHeight="1">
      <c r="A283" s="6">
        <v>280</v>
      </c>
      <c r="B283" s="5" t="str">
        <f>CONCATENATE(C283,COUNTIF($C$4:C283,C283))</f>
        <v>274</v>
      </c>
      <c r="C283" s="5" t="str">
        <f t="shared" si="4"/>
        <v/>
      </c>
      <c r="D283" s="88"/>
      <c r="E283" s="73"/>
      <c r="F283" s="89"/>
      <c r="G283" s="87"/>
      <c r="H283" s="9" t="str">
        <f>IFERROR(VLOOKUP(G283,'Database KQ'!$B$2:$D$1048576,2,FALSE),"")</f>
        <v/>
      </c>
      <c r="I283" s="88"/>
      <c r="J283" s="5" t="str">
        <f>IFERROR(VLOOKUP(G283,'Database KQ'!$B$2:$D$1048576,3,FALSE),"")</f>
        <v/>
      </c>
      <c r="K283" s="84"/>
      <c r="L283" s="67"/>
      <c r="M283" s="68"/>
      <c r="N283" s="68"/>
      <c r="O283" s="65"/>
      <c r="P283" s="67"/>
    </row>
    <row r="284" spans="1:16" ht="31.5" customHeight="1">
      <c r="A284" s="6">
        <v>281</v>
      </c>
      <c r="B284" s="5" t="str">
        <f>CONCATENATE(C284,COUNTIF($C$4:C284,C284))</f>
        <v>275</v>
      </c>
      <c r="C284" s="5" t="str">
        <f t="shared" si="4"/>
        <v/>
      </c>
      <c r="D284" s="88"/>
      <c r="E284" s="73"/>
      <c r="F284" s="89"/>
      <c r="G284" s="87"/>
      <c r="H284" s="9" t="str">
        <f>IFERROR(VLOOKUP(G284,'Database KQ'!$B$2:$D$1048576,2,FALSE),"")</f>
        <v/>
      </c>
      <c r="I284" s="88"/>
      <c r="J284" s="5" t="str">
        <f>IFERROR(VLOOKUP(G284,'Database KQ'!$B$2:$D$1048576,3,FALSE),"")</f>
        <v/>
      </c>
      <c r="K284" s="84"/>
      <c r="L284" s="67"/>
      <c r="M284" s="68"/>
      <c r="N284" s="68"/>
      <c r="O284" s="65"/>
      <c r="P284" s="67"/>
    </row>
    <row r="285" spans="1:16" ht="31.5" customHeight="1">
      <c r="A285" s="6">
        <v>282</v>
      </c>
      <c r="B285" s="5" t="str">
        <f>CONCATENATE(C285,COUNTIF($C$4:C285,C285))</f>
        <v>276</v>
      </c>
      <c r="C285" s="5" t="str">
        <f t="shared" si="4"/>
        <v/>
      </c>
      <c r="D285" s="88"/>
      <c r="E285" s="73"/>
      <c r="F285" s="89"/>
      <c r="G285" s="87"/>
      <c r="H285" s="9" t="str">
        <f>IFERROR(VLOOKUP(G285,'Database KQ'!$B$2:$D$1048576,2,FALSE),"")</f>
        <v/>
      </c>
      <c r="I285" s="88"/>
      <c r="J285" s="5" t="str">
        <f>IFERROR(VLOOKUP(G285,'Database KQ'!$B$2:$D$1048576,3,FALSE),"")</f>
        <v/>
      </c>
      <c r="K285" s="84"/>
      <c r="L285" s="67"/>
      <c r="M285" s="68"/>
      <c r="N285" s="68"/>
      <c r="O285" s="65"/>
      <c r="P285" s="67"/>
    </row>
    <row r="286" spans="1:16" ht="31.5" customHeight="1">
      <c r="A286" s="6">
        <v>283</v>
      </c>
      <c r="B286" s="5" t="str">
        <f>CONCATENATE(C286,COUNTIF($C$4:C286,C286))</f>
        <v>277</v>
      </c>
      <c r="C286" s="5" t="str">
        <f t="shared" si="4"/>
        <v/>
      </c>
      <c r="D286" s="88"/>
      <c r="E286" s="73"/>
      <c r="F286" s="89"/>
      <c r="G286" s="87"/>
      <c r="H286" s="9" t="str">
        <f>IFERROR(VLOOKUP(G286,'Database KQ'!$B$2:$D$1048576,2,FALSE),"")</f>
        <v/>
      </c>
      <c r="I286" s="88"/>
      <c r="J286" s="5" t="str">
        <f>IFERROR(VLOOKUP(G286,'Database KQ'!$B$2:$D$1048576,3,FALSE),"")</f>
        <v/>
      </c>
      <c r="K286" s="84"/>
      <c r="L286" s="67"/>
      <c r="M286" s="68"/>
      <c r="N286" s="68"/>
      <c r="O286" s="65"/>
      <c r="P286" s="67"/>
    </row>
    <row r="287" spans="1:16" ht="31.5" customHeight="1">
      <c r="A287" s="6">
        <v>284</v>
      </c>
      <c r="B287" s="5" t="str">
        <f>CONCATENATE(C287,COUNTIF($C$4:C287,C287))</f>
        <v>278</v>
      </c>
      <c r="C287" s="5" t="str">
        <f t="shared" si="4"/>
        <v/>
      </c>
      <c r="D287" s="88"/>
      <c r="E287" s="73"/>
      <c r="F287" s="89"/>
      <c r="G287" s="87"/>
      <c r="H287" s="9" t="str">
        <f>IFERROR(VLOOKUP(G287,'Database KQ'!$B$2:$D$1048576,2,FALSE),"")</f>
        <v/>
      </c>
      <c r="I287" s="88"/>
      <c r="J287" s="5" t="str">
        <f>IFERROR(VLOOKUP(G287,'Database KQ'!$B$2:$D$1048576,3,FALSE),"")</f>
        <v/>
      </c>
      <c r="K287" s="84"/>
      <c r="L287" s="67"/>
      <c r="M287" s="68"/>
      <c r="N287" s="68"/>
      <c r="O287" s="65"/>
      <c r="P287" s="67"/>
    </row>
    <row r="288" spans="1:16" ht="31.5" customHeight="1">
      <c r="A288" s="6">
        <v>285</v>
      </c>
      <c r="B288" s="5" t="str">
        <f>CONCATENATE(C288,COUNTIF($C$4:C288,C288))</f>
        <v>279</v>
      </c>
      <c r="C288" s="5" t="str">
        <f t="shared" si="4"/>
        <v/>
      </c>
      <c r="D288" s="88"/>
      <c r="E288" s="73"/>
      <c r="F288" s="89"/>
      <c r="G288" s="87"/>
      <c r="H288" s="9" t="str">
        <f>IFERROR(VLOOKUP(G288,'Database KQ'!$B$2:$D$1048576,2,FALSE),"")</f>
        <v/>
      </c>
      <c r="I288" s="88"/>
      <c r="J288" s="5" t="str">
        <f>IFERROR(VLOOKUP(G288,'Database KQ'!$B$2:$D$1048576,3,FALSE),"")</f>
        <v/>
      </c>
      <c r="K288" s="84"/>
      <c r="L288" s="67"/>
      <c r="M288" s="68"/>
      <c r="N288" s="68"/>
      <c r="O288" s="65"/>
      <c r="P288" s="67"/>
    </row>
    <row r="289" spans="1:16" ht="31.5" customHeight="1">
      <c r="A289" s="6">
        <v>286</v>
      </c>
      <c r="B289" s="5" t="str">
        <f>CONCATENATE(C289,COUNTIF($C$4:C289,C289))</f>
        <v>280</v>
      </c>
      <c r="C289" s="5" t="str">
        <f t="shared" si="4"/>
        <v/>
      </c>
      <c r="D289" s="88"/>
      <c r="E289" s="73"/>
      <c r="F289" s="89"/>
      <c r="G289" s="87"/>
      <c r="H289" s="9" t="str">
        <f>IFERROR(VLOOKUP(G289,'Database KQ'!$B$2:$D$1048576,2,FALSE),"")</f>
        <v/>
      </c>
      <c r="I289" s="88"/>
      <c r="J289" s="5" t="str">
        <f>IFERROR(VLOOKUP(G289,'Database KQ'!$B$2:$D$1048576,3,FALSE),"")</f>
        <v/>
      </c>
      <c r="K289" s="84"/>
      <c r="L289" s="67"/>
      <c r="M289" s="68"/>
      <c r="N289" s="68"/>
      <c r="O289" s="65"/>
      <c r="P289" s="67"/>
    </row>
    <row r="290" spans="1:16" ht="31.5" customHeight="1">
      <c r="A290" s="6">
        <v>287</v>
      </c>
      <c r="B290" s="5" t="str">
        <f>CONCATENATE(C290,COUNTIF($C$4:C290,C290))</f>
        <v>281</v>
      </c>
      <c r="C290" s="5" t="str">
        <f t="shared" si="4"/>
        <v/>
      </c>
      <c r="D290" s="88"/>
      <c r="E290" s="73"/>
      <c r="F290" s="89"/>
      <c r="G290" s="87"/>
      <c r="H290" s="9" t="str">
        <f>IFERROR(VLOOKUP(G290,'Database KQ'!$B$2:$D$1048576,2,FALSE),"")</f>
        <v/>
      </c>
      <c r="I290" s="88"/>
      <c r="J290" s="5" t="str">
        <f>IFERROR(VLOOKUP(G290,'Database KQ'!$B$2:$D$1048576,3,FALSE),"")</f>
        <v/>
      </c>
      <c r="K290" s="84"/>
      <c r="L290" s="67"/>
      <c r="M290" s="68"/>
      <c r="N290" s="68"/>
      <c r="O290" s="65"/>
      <c r="P290" s="67"/>
    </row>
    <row r="291" spans="1:16" ht="31.5" customHeight="1">
      <c r="A291" s="6">
        <v>288</v>
      </c>
      <c r="B291" s="5" t="str">
        <f>CONCATENATE(C291,COUNTIF($C$4:C291,C291))</f>
        <v>282</v>
      </c>
      <c r="C291" s="5" t="str">
        <f t="shared" si="4"/>
        <v/>
      </c>
      <c r="D291" s="88"/>
      <c r="E291" s="73"/>
      <c r="F291" s="89"/>
      <c r="G291" s="87"/>
      <c r="H291" s="9" t="str">
        <f>IFERROR(VLOOKUP(G291,'Database KQ'!$B$2:$D$1048576,2,FALSE),"")</f>
        <v/>
      </c>
      <c r="I291" s="88"/>
      <c r="J291" s="5" t="str">
        <f>IFERROR(VLOOKUP(G291,'Database KQ'!$B$2:$D$1048576,3,FALSE),"")</f>
        <v/>
      </c>
      <c r="K291" s="84"/>
      <c r="L291" s="67"/>
      <c r="M291" s="68"/>
      <c r="N291" s="68"/>
      <c r="O291" s="65"/>
      <c r="P291" s="67"/>
    </row>
    <row r="292" spans="1:16" ht="31.5" customHeight="1">
      <c r="A292" s="6">
        <v>289</v>
      </c>
      <c r="B292" s="5" t="str">
        <f>CONCATENATE(C292,COUNTIF($C$4:C292,C292))</f>
        <v>283</v>
      </c>
      <c r="C292" s="5" t="str">
        <f t="shared" si="4"/>
        <v/>
      </c>
      <c r="D292" s="88"/>
      <c r="E292" s="73"/>
      <c r="F292" s="89"/>
      <c r="G292" s="87"/>
      <c r="H292" s="9" t="str">
        <f>IFERROR(VLOOKUP(G292,'Database KQ'!$B$2:$D$1048576,2,FALSE),"")</f>
        <v/>
      </c>
      <c r="I292" s="88"/>
      <c r="J292" s="5" t="str">
        <f>IFERROR(VLOOKUP(G292,'Database KQ'!$B$2:$D$1048576,3,FALSE),"")</f>
        <v/>
      </c>
      <c r="K292" s="84"/>
      <c r="L292" s="67"/>
      <c r="M292" s="68"/>
      <c r="N292" s="68"/>
      <c r="O292" s="65"/>
      <c r="P292" s="67"/>
    </row>
    <row r="293" spans="1:16" ht="31.5" customHeight="1">
      <c r="A293" s="6">
        <v>290</v>
      </c>
      <c r="B293" s="5" t="str">
        <f>CONCATENATE(C293,COUNTIF($C$4:C293,C293))</f>
        <v>284</v>
      </c>
      <c r="C293" s="5" t="str">
        <f t="shared" si="4"/>
        <v/>
      </c>
      <c r="D293" s="88"/>
      <c r="E293" s="73"/>
      <c r="F293" s="89"/>
      <c r="G293" s="87"/>
      <c r="H293" s="9" t="str">
        <f>IFERROR(VLOOKUP(G293,'Database KQ'!$B$2:$D$1048576,2,FALSE),"")</f>
        <v/>
      </c>
      <c r="I293" s="88"/>
      <c r="J293" s="5" t="str">
        <f>IFERROR(VLOOKUP(G293,'Database KQ'!$B$2:$D$1048576,3,FALSE),"")</f>
        <v/>
      </c>
      <c r="K293" s="84"/>
      <c r="L293" s="67"/>
      <c r="M293" s="68"/>
      <c r="N293" s="68"/>
      <c r="O293" s="65"/>
      <c r="P293" s="67"/>
    </row>
    <row r="294" spans="1:16" ht="31.5" customHeight="1">
      <c r="A294" s="6">
        <v>291</v>
      </c>
      <c r="B294" s="5" t="str">
        <f>CONCATENATE(C294,COUNTIF($C$4:C294,C294))</f>
        <v>285</v>
      </c>
      <c r="C294" s="5" t="str">
        <f t="shared" ref="C294:C357" si="5">CONCATENATE(N294,L294,O294,)</f>
        <v/>
      </c>
      <c r="D294" s="88"/>
      <c r="E294" s="73"/>
      <c r="F294" s="89"/>
      <c r="G294" s="87"/>
      <c r="H294" s="9" t="str">
        <f>IFERROR(VLOOKUP(G294,'Database KQ'!$B$2:$D$1048576,2,FALSE),"")</f>
        <v/>
      </c>
      <c r="I294" s="88"/>
      <c r="J294" s="5" t="str">
        <f>IFERROR(VLOOKUP(G294,'Database KQ'!$B$2:$D$1048576,3,FALSE),"")</f>
        <v/>
      </c>
      <c r="K294" s="84"/>
      <c r="L294" s="67"/>
      <c r="M294" s="68"/>
      <c r="N294" s="68"/>
      <c r="O294" s="65"/>
      <c r="P294" s="67"/>
    </row>
    <row r="295" spans="1:16" ht="31.5" customHeight="1">
      <c r="A295" s="6">
        <v>292</v>
      </c>
      <c r="B295" s="5" t="str">
        <f>CONCATENATE(C295,COUNTIF($C$4:C295,C295))</f>
        <v>286</v>
      </c>
      <c r="C295" s="5" t="str">
        <f t="shared" si="5"/>
        <v/>
      </c>
      <c r="D295" s="88"/>
      <c r="E295" s="73"/>
      <c r="F295" s="89"/>
      <c r="G295" s="87"/>
      <c r="H295" s="9" t="str">
        <f>IFERROR(VLOOKUP(G295,'Database KQ'!$B$2:$D$1048576,2,FALSE),"")</f>
        <v/>
      </c>
      <c r="I295" s="88"/>
      <c r="J295" s="5" t="str">
        <f>IFERROR(VLOOKUP(G295,'Database KQ'!$B$2:$D$1048576,3,FALSE),"")</f>
        <v/>
      </c>
      <c r="K295" s="84"/>
      <c r="L295" s="67"/>
      <c r="M295" s="68"/>
      <c r="N295" s="68"/>
      <c r="O295" s="65"/>
      <c r="P295" s="67"/>
    </row>
    <row r="296" spans="1:16" ht="31.5" customHeight="1">
      <c r="A296" s="6">
        <v>293</v>
      </c>
      <c r="B296" s="5" t="str">
        <f>CONCATENATE(C296,COUNTIF($C$4:C296,C296))</f>
        <v>287</v>
      </c>
      <c r="C296" s="5" t="str">
        <f t="shared" si="5"/>
        <v/>
      </c>
      <c r="D296" s="88"/>
      <c r="E296" s="73"/>
      <c r="F296" s="89"/>
      <c r="G296" s="87"/>
      <c r="H296" s="9" t="str">
        <f>IFERROR(VLOOKUP(G296,'Database KQ'!$B$2:$D$1048576,2,FALSE),"")</f>
        <v/>
      </c>
      <c r="I296" s="88"/>
      <c r="J296" s="5" t="str">
        <f>IFERROR(VLOOKUP(G296,'Database KQ'!$B$2:$D$1048576,3,FALSE),"")</f>
        <v/>
      </c>
      <c r="K296" s="84"/>
      <c r="L296" s="67"/>
      <c r="M296" s="68"/>
      <c r="N296" s="68"/>
      <c r="O296" s="65"/>
      <c r="P296" s="67"/>
    </row>
    <row r="297" spans="1:16" ht="31.5" customHeight="1">
      <c r="A297" s="6">
        <v>294</v>
      </c>
      <c r="B297" s="5" t="str">
        <f>CONCATENATE(C297,COUNTIF($C$4:C297,C297))</f>
        <v>288</v>
      </c>
      <c r="C297" s="5" t="str">
        <f t="shared" si="5"/>
        <v/>
      </c>
      <c r="D297" s="88"/>
      <c r="E297" s="73"/>
      <c r="F297" s="89"/>
      <c r="G297" s="87"/>
      <c r="H297" s="9" t="str">
        <f>IFERROR(VLOOKUP(G297,'Database KQ'!$B$2:$D$1048576,2,FALSE),"")</f>
        <v/>
      </c>
      <c r="I297" s="88"/>
      <c r="J297" s="5" t="str">
        <f>IFERROR(VLOOKUP(G297,'Database KQ'!$B$2:$D$1048576,3,FALSE),"")</f>
        <v/>
      </c>
      <c r="K297" s="84"/>
      <c r="L297" s="67"/>
      <c r="M297" s="68"/>
      <c r="N297" s="68"/>
      <c r="O297" s="65"/>
      <c r="P297" s="67"/>
    </row>
    <row r="298" spans="1:16" ht="31.5" customHeight="1">
      <c r="A298" s="6">
        <v>295</v>
      </c>
      <c r="B298" s="5" t="str">
        <f>CONCATENATE(C298,COUNTIF($C$4:C298,C298))</f>
        <v>289</v>
      </c>
      <c r="C298" s="5" t="str">
        <f t="shared" si="5"/>
        <v/>
      </c>
      <c r="D298" s="88"/>
      <c r="E298" s="73"/>
      <c r="F298" s="89"/>
      <c r="G298" s="87"/>
      <c r="H298" s="9" t="str">
        <f>IFERROR(VLOOKUP(G298,'Database KQ'!$B$2:$D$1048576,2,FALSE),"")</f>
        <v/>
      </c>
      <c r="I298" s="88"/>
      <c r="J298" s="5" t="str">
        <f>IFERROR(VLOOKUP(G298,'Database KQ'!$B$2:$D$1048576,3,FALSE),"")</f>
        <v/>
      </c>
      <c r="K298" s="84"/>
      <c r="L298" s="67"/>
      <c r="M298" s="68"/>
      <c r="N298" s="68"/>
      <c r="O298" s="65"/>
      <c r="P298" s="67"/>
    </row>
    <row r="299" spans="1:16" ht="31.5" customHeight="1">
      <c r="A299" s="6">
        <v>296</v>
      </c>
      <c r="B299" s="5" t="str">
        <f>CONCATENATE(C299,COUNTIF($C$4:C299,C299))</f>
        <v>290</v>
      </c>
      <c r="C299" s="5" t="str">
        <f t="shared" si="5"/>
        <v/>
      </c>
      <c r="D299" s="88"/>
      <c r="E299" s="73"/>
      <c r="F299" s="89"/>
      <c r="G299" s="87"/>
      <c r="H299" s="9" t="str">
        <f>IFERROR(VLOOKUP(G299,'Database KQ'!$B$2:$D$1048576,2,FALSE),"")</f>
        <v/>
      </c>
      <c r="I299" s="88"/>
      <c r="J299" s="5" t="str">
        <f>IFERROR(VLOOKUP(G299,'Database KQ'!$B$2:$D$1048576,3,FALSE),"")</f>
        <v/>
      </c>
      <c r="K299" s="84"/>
      <c r="L299" s="67"/>
      <c r="M299" s="68"/>
      <c r="N299" s="68"/>
      <c r="O299" s="65"/>
      <c r="P299" s="67"/>
    </row>
    <row r="300" spans="1:16" ht="31.5" customHeight="1">
      <c r="A300" s="6">
        <v>297</v>
      </c>
      <c r="B300" s="5" t="str">
        <f>CONCATENATE(C300,COUNTIF($C$4:C300,C300))</f>
        <v>291</v>
      </c>
      <c r="C300" s="5" t="str">
        <f t="shared" si="5"/>
        <v/>
      </c>
      <c r="D300" s="88"/>
      <c r="E300" s="73"/>
      <c r="F300" s="89"/>
      <c r="G300" s="87"/>
      <c r="H300" s="9" t="str">
        <f>IFERROR(VLOOKUP(G300,'Database KQ'!$B$2:$D$1048576,2,FALSE),"")</f>
        <v/>
      </c>
      <c r="I300" s="88"/>
      <c r="J300" s="5" t="str">
        <f>IFERROR(VLOOKUP(G300,'Database KQ'!$B$2:$D$1048576,3,FALSE),"")</f>
        <v/>
      </c>
      <c r="K300" s="84"/>
      <c r="L300" s="67"/>
      <c r="M300" s="68"/>
      <c r="N300" s="68"/>
      <c r="O300" s="65"/>
      <c r="P300" s="67"/>
    </row>
    <row r="301" spans="1:16" ht="31.5" customHeight="1">
      <c r="A301" s="6">
        <v>298</v>
      </c>
      <c r="B301" s="5" t="str">
        <f>CONCATENATE(C301,COUNTIF($C$4:C301,C301))</f>
        <v>292</v>
      </c>
      <c r="C301" s="5" t="str">
        <f t="shared" si="5"/>
        <v/>
      </c>
      <c r="D301" s="88"/>
      <c r="E301" s="73"/>
      <c r="F301" s="89"/>
      <c r="G301" s="87"/>
      <c r="H301" s="9" t="str">
        <f>IFERROR(VLOOKUP(G301,'Database KQ'!$B$2:$D$1048576,2,FALSE),"")</f>
        <v/>
      </c>
      <c r="I301" s="88"/>
      <c r="J301" s="5" t="str">
        <f>IFERROR(VLOOKUP(G301,'Database KQ'!$B$2:$D$1048576,3,FALSE),"")</f>
        <v/>
      </c>
      <c r="K301" s="84"/>
      <c r="L301" s="67"/>
      <c r="M301" s="68"/>
      <c r="N301" s="68"/>
      <c r="O301" s="65"/>
      <c r="P301" s="67"/>
    </row>
    <row r="302" spans="1:16" ht="31.5" customHeight="1">
      <c r="A302" s="6">
        <v>299</v>
      </c>
      <c r="B302" s="5" t="str">
        <f>CONCATENATE(C302,COUNTIF($C$4:C302,C302))</f>
        <v>293</v>
      </c>
      <c r="C302" s="5" t="str">
        <f t="shared" si="5"/>
        <v/>
      </c>
      <c r="D302" s="88"/>
      <c r="E302" s="73"/>
      <c r="F302" s="89"/>
      <c r="G302" s="87"/>
      <c r="H302" s="9" t="str">
        <f>IFERROR(VLOOKUP(G302,'Database KQ'!$B$2:$D$1048576,2,FALSE),"")</f>
        <v/>
      </c>
      <c r="I302" s="88"/>
      <c r="J302" s="5" t="str">
        <f>IFERROR(VLOOKUP(G302,'Database KQ'!$B$2:$D$1048576,3,FALSE),"")</f>
        <v/>
      </c>
      <c r="K302" s="84"/>
      <c r="L302" s="67"/>
      <c r="M302" s="68"/>
      <c r="N302" s="68"/>
      <c r="O302" s="65"/>
      <c r="P302" s="67"/>
    </row>
    <row r="303" spans="1:16" ht="31.5" customHeight="1">
      <c r="A303" s="6">
        <v>300</v>
      </c>
      <c r="B303" s="5" t="str">
        <f>CONCATENATE(C303,COUNTIF($C$4:C303,C303))</f>
        <v>294</v>
      </c>
      <c r="C303" s="5" t="str">
        <f t="shared" si="5"/>
        <v/>
      </c>
      <c r="D303" s="88"/>
      <c r="E303" s="73"/>
      <c r="F303" s="89"/>
      <c r="G303" s="87"/>
      <c r="H303" s="9" t="str">
        <f>IFERROR(VLOOKUP(G303,'Database KQ'!$B$2:$D$1048576,2,FALSE),"")</f>
        <v/>
      </c>
      <c r="I303" s="88"/>
      <c r="J303" s="5" t="str">
        <f>IFERROR(VLOOKUP(G303,'Database KQ'!$B$2:$D$1048576,3,FALSE),"")</f>
        <v/>
      </c>
      <c r="K303" s="84"/>
      <c r="L303" s="67"/>
      <c r="M303" s="68"/>
      <c r="N303" s="68"/>
      <c r="O303" s="65"/>
      <c r="P303" s="67"/>
    </row>
    <row r="304" spans="1:16" ht="31.5" customHeight="1">
      <c r="A304" s="6">
        <v>301</v>
      </c>
      <c r="B304" s="5" t="str">
        <f>CONCATENATE(C304,COUNTIF($C$4:C304,C304))</f>
        <v>295</v>
      </c>
      <c r="C304" s="5" t="str">
        <f t="shared" si="5"/>
        <v/>
      </c>
      <c r="D304" s="88"/>
      <c r="E304" s="73"/>
      <c r="F304" s="89"/>
      <c r="G304" s="87"/>
      <c r="H304" s="9" t="str">
        <f>IFERROR(VLOOKUP(G304,'Database KQ'!$B$2:$D$1048576,2,FALSE),"")</f>
        <v/>
      </c>
      <c r="I304" s="88"/>
      <c r="J304" s="5" t="str">
        <f>IFERROR(VLOOKUP(G304,'Database KQ'!$B$2:$D$1048576,3,FALSE),"")</f>
        <v/>
      </c>
      <c r="K304" s="84"/>
      <c r="L304" s="67"/>
      <c r="M304" s="68"/>
      <c r="N304" s="68"/>
      <c r="O304" s="65"/>
      <c r="P304" s="67"/>
    </row>
    <row r="305" spans="1:16" ht="31.5" customHeight="1">
      <c r="A305" s="6">
        <v>302</v>
      </c>
      <c r="B305" s="5" t="str">
        <f>CONCATENATE(C305,COUNTIF($C$4:C305,C305))</f>
        <v>296</v>
      </c>
      <c r="C305" s="5" t="str">
        <f t="shared" si="5"/>
        <v/>
      </c>
      <c r="D305" s="88"/>
      <c r="E305" s="73"/>
      <c r="F305" s="89"/>
      <c r="G305" s="87"/>
      <c r="H305" s="9" t="str">
        <f>IFERROR(VLOOKUP(G305,'Database KQ'!$B$2:$D$1048576,2,FALSE),"")</f>
        <v/>
      </c>
      <c r="I305" s="88"/>
      <c r="J305" s="5" t="str">
        <f>IFERROR(VLOOKUP(G305,'Database KQ'!$B$2:$D$1048576,3,FALSE),"")</f>
        <v/>
      </c>
      <c r="K305" s="84"/>
      <c r="L305" s="67"/>
      <c r="M305" s="68"/>
      <c r="N305" s="68"/>
      <c r="O305" s="65"/>
      <c r="P305" s="67"/>
    </row>
    <row r="306" spans="1:16" ht="31.5" customHeight="1">
      <c r="A306" s="6">
        <v>303</v>
      </c>
      <c r="B306" s="5" t="str">
        <f>CONCATENATE(C306,COUNTIF($C$4:C306,C306))</f>
        <v>297</v>
      </c>
      <c r="C306" s="5" t="str">
        <f t="shared" si="5"/>
        <v/>
      </c>
      <c r="D306" s="88"/>
      <c r="E306" s="73"/>
      <c r="F306" s="89"/>
      <c r="G306" s="87"/>
      <c r="H306" s="9" t="str">
        <f>IFERROR(VLOOKUP(G306,'Database KQ'!$B$2:$D$1048576,2,FALSE),"")</f>
        <v/>
      </c>
      <c r="I306" s="88"/>
      <c r="J306" s="5" t="str">
        <f>IFERROR(VLOOKUP(G306,'Database KQ'!$B$2:$D$1048576,3,FALSE),"")</f>
        <v/>
      </c>
      <c r="K306" s="84"/>
      <c r="L306" s="67"/>
      <c r="M306" s="68"/>
      <c r="N306" s="68"/>
      <c r="O306" s="65"/>
      <c r="P306" s="67"/>
    </row>
    <row r="307" spans="1:16" ht="31.5" customHeight="1">
      <c r="A307" s="6">
        <v>304</v>
      </c>
      <c r="B307" s="5" t="str">
        <f>CONCATENATE(C307,COUNTIF($C$4:C307,C307))</f>
        <v>298</v>
      </c>
      <c r="C307" s="5" t="str">
        <f t="shared" si="5"/>
        <v/>
      </c>
      <c r="D307" s="88"/>
      <c r="E307" s="73"/>
      <c r="F307" s="89"/>
      <c r="G307" s="87"/>
      <c r="H307" s="9" t="str">
        <f>IFERROR(VLOOKUP(G307,'Database KQ'!$B$2:$D$1048576,2,FALSE),"")</f>
        <v/>
      </c>
      <c r="I307" s="88"/>
      <c r="J307" s="5" t="str">
        <f>IFERROR(VLOOKUP(G307,'Database KQ'!$B$2:$D$1048576,3,FALSE),"")</f>
        <v/>
      </c>
      <c r="K307" s="84"/>
      <c r="L307" s="67"/>
      <c r="M307" s="68"/>
      <c r="N307" s="68"/>
      <c r="O307" s="65"/>
      <c r="P307" s="67"/>
    </row>
    <row r="308" spans="1:16" ht="31.5" customHeight="1">
      <c r="A308" s="6">
        <v>305</v>
      </c>
      <c r="B308" s="5" t="str">
        <f>CONCATENATE(C308,COUNTIF($C$4:C308,C308))</f>
        <v>299</v>
      </c>
      <c r="C308" s="5" t="str">
        <f t="shared" si="5"/>
        <v/>
      </c>
      <c r="D308" s="88"/>
      <c r="E308" s="73"/>
      <c r="F308" s="89"/>
      <c r="G308" s="87"/>
      <c r="H308" s="9" t="str">
        <f>IFERROR(VLOOKUP(G308,'Database KQ'!$B$2:$D$1048576,2,FALSE),"")</f>
        <v/>
      </c>
      <c r="I308" s="88"/>
      <c r="J308" s="5" t="str">
        <f>IFERROR(VLOOKUP(G308,'Database KQ'!$B$2:$D$1048576,3,FALSE),"")</f>
        <v/>
      </c>
      <c r="K308" s="84"/>
      <c r="L308" s="67"/>
      <c r="M308" s="68"/>
      <c r="N308" s="68"/>
      <c r="O308" s="65"/>
      <c r="P308" s="67"/>
    </row>
    <row r="309" spans="1:16" ht="31.5" customHeight="1">
      <c r="A309" s="6">
        <v>306</v>
      </c>
      <c r="B309" s="5" t="str">
        <f>CONCATENATE(C309,COUNTIF($C$4:C309,C309))</f>
        <v>300</v>
      </c>
      <c r="C309" s="5" t="str">
        <f t="shared" si="5"/>
        <v/>
      </c>
      <c r="D309" s="88"/>
      <c r="E309" s="73"/>
      <c r="F309" s="89"/>
      <c r="G309" s="87"/>
      <c r="H309" s="9" t="str">
        <f>IFERROR(VLOOKUP(G309,'Database KQ'!$B$2:$D$1048576,2,FALSE),"")</f>
        <v/>
      </c>
      <c r="I309" s="88"/>
      <c r="J309" s="5" t="str">
        <f>IFERROR(VLOOKUP(G309,'Database KQ'!$B$2:$D$1048576,3,FALSE),"")</f>
        <v/>
      </c>
      <c r="K309" s="84"/>
      <c r="L309" s="67"/>
      <c r="M309" s="68"/>
      <c r="N309" s="68"/>
      <c r="O309" s="65"/>
      <c r="P309" s="67"/>
    </row>
    <row r="310" spans="1:16" ht="31.5" customHeight="1">
      <c r="A310" s="6">
        <v>307</v>
      </c>
      <c r="B310" s="5" t="str">
        <f>CONCATENATE(C310,COUNTIF($C$4:C310,C310))</f>
        <v>301</v>
      </c>
      <c r="C310" s="5" t="str">
        <f t="shared" si="5"/>
        <v/>
      </c>
      <c r="D310" s="88"/>
      <c r="E310" s="73"/>
      <c r="F310" s="89"/>
      <c r="G310" s="87"/>
      <c r="H310" s="9" t="str">
        <f>IFERROR(VLOOKUP(G310,'Database KQ'!$B$2:$D$1048576,2,FALSE),"")</f>
        <v/>
      </c>
      <c r="I310" s="88"/>
      <c r="J310" s="5" t="str">
        <f>IFERROR(VLOOKUP(G310,'Database KQ'!$B$2:$D$1048576,3,FALSE),"")</f>
        <v/>
      </c>
      <c r="K310" s="84"/>
      <c r="L310" s="67"/>
      <c r="M310" s="68"/>
      <c r="N310" s="68"/>
      <c r="O310" s="65"/>
      <c r="P310" s="67"/>
    </row>
    <row r="311" spans="1:16" ht="31.5" customHeight="1">
      <c r="A311" s="6">
        <v>308</v>
      </c>
      <c r="B311" s="5" t="str">
        <f>CONCATENATE(C311,COUNTIF($C$4:C311,C311))</f>
        <v>302</v>
      </c>
      <c r="C311" s="5" t="str">
        <f t="shared" si="5"/>
        <v/>
      </c>
      <c r="D311" s="88"/>
      <c r="E311" s="73"/>
      <c r="F311" s="89"/>
      <c r="G311" s="87"/>
      <c r="H311" s="9" t="str">
        <f>IFERROR(VLOOKUP(G311,'Database KQ'!$B$2:$D$1048576,2,FALSE),"")</f>
        <v/>
      </c>
      <c r="I311" s="88"/>
      <c r="J311" s="5" t="str">
        <f>IFERROR(VLOOKUP(G311,'Database KQ'!$B$2:$D$1048576,3,FALSE),"")</f>
        <v/>
      </c>
      <c r="K311" s="84"/>
      <c r="L311" s="67"/>
      <c r="M311" s="68"/>
      <c r="N311" s="68"/>
      <c r="O311" s="65"/>
      <c r="P311" s="67"/>
    </row>
    <row r="312" spans="1:16" ht="31.5" customHeight="1">
      <c r="A312" s="6">
        <v>309</v>
      </c>
      <c r="B312" s="5" t="str">
        <f>CONCATENATE(C312,COUNTIF($C$4:C312,C312))</f>
        <v>303</v>
      </c>
      <c r="C312" s="5" t="str">
        <f t="shared" si="5"/>
        <v/>
      </c>
      <c r="D312" s="88"/>
      <c r="E312" s="73"/>
      <c r="F312" s="89"/>
      <c r="G312" s="87"/>
      <c r="H312" s="9" t="str">
        <f>IFERROR(VLOOKUP(G312,'Database KQ'!$B$2:$D$1048576,2,FALSE),"")</f>
        <v/>
      </c>
      <c r="I312" s="88"/>
      <c r="J312" s="5" t="str">
        <f>IFERROR(VLOOKUP(G312,'Database KQ'!$B$2:$D$1048576,3,FALSE),"")</f>
        <v/>
      </c>
      <c r="K312" s="84"/>
      <c r="L312" s="67"/>
      <c r="M312" s="68"/>
      <c r="N312" s="68"/>
      <c r="O312" s="65"/>
      <c r="P312" s="67"/>
    </row>
    <row r="313" spans="1:16" ht="31.5" customHeight="1">
      <c r="A313" s="6">
        <v>310</v>
      </c>
      <c r="B313" s="5" t="str">
        <f>CONCATENATE(C313,COUNTIF($C$4:C313,C313))</f>
        <v>304</v>
      </c>
      <c r="C313" s="5" t="str">
        <f t="shared" si="5"/>
        <v/>
      </c>
      <c r="D313" s="88"/>
      <c r="E313" s="73"/>
      <c r="F313" s="89"/>
      <c r="G313" s="87"/>
      <c r="H313" s="9" t="str">
        <f>IFERROR(VLOOKUP(G313,'Database KQ'!$B$2:$D$1048576,2,FALSE),"")</f>
        <v/>
      </c>
      <c r="I313" s="88"/>
      <c r="J313" s="5" t="str">
        <f>IFERROR(VLOOKUP(G313,'Database KQ'!$B$2:$D$1048576,3,FALSE),"")</f>
        <v/>
      </c>
      <c r="K313" s="84"/>
      <c r="L313" s="67"/>
      <c r="M313" s="68"/>
      <c r="N313" s="68"/>
      <c r="O313" s="65"/>
      <c r="P313" s="67"/>
    </row>
    <row r="314" spans="1:16" ht="31.5" customHeight="1">
      <c r="A314" s="6">
        <v>311</v>
      </c>
      <c r="B314" s="5" t="str">
        <f>CONCATENATE(C314,COUNTIF($C$4:C314,C314))</f>
        <v>305</v>
      </c>
      <c r="C314" s="5" t="str">
        <f t="shared" si="5"/>
        <v/>
      </c>
      <c r="D314" s="88"/>
      <c r="E314" s="73"/>
      <c r="F314" s="89"/>
      <c r="G314" s="87"/>
      <c r="H314" s="9" t="str">
        <f>IFERROR(VLOOKUP(G314,'Database KQ'!$B$2:$D$1048576,2,FALSE),"")</f>
        <v/>
      </c>
      <c r="I314" s="88"/>
      <c r="J314" s="5" t="str">
        <f>IFERROR(VLOOKUP(G314,'Database KQ'!$B$2:$D$1048576,3,FALSE),"")</f>
        <v/>
      </c>
      <c r="K314" s="84"/>
      <c r="L314" s="67"/>
      <c r="M314" s="68"/>
      <c r="N314" s="68"/>
      <c r="O314" s="65"/>
      <c r="P314" s="67"/>
    </row>
    <row r="315" spans="1:16" ht="31.5" customHeight="1">
      <c r="A315" s="6">
        <v>312</v>
      </c>
      <c r="B315" s="5" t="str">
        <f>CONCATENATE(C315,COUNTIF($C$4:C315,C315))</f>
        <v>306</v>
      </c>
      <c r="C315" s="5" t="str">
        <f t="shared" si="5"/>
        <v/>
      </c>
      <c r="D315" s="88"/>
      <c r="E315" s="73"/>
      <c r="F315" s="89"/>
      <c r="G315" s="87"/>
      <c r="H315" s="9" t="str">
        <f>IFERROR(VLOOKUP(G315,'Database KQ'!$B$2:$D$1048576,2,FALSE),"")</f>
        <v/>
      </c>
      <c r="I315" s="88"/>
      <c r="J315" s="5" t="str">
        <f>IFERROR(VLOOKUP(G315,'Database KQ'!$B$2:$D$1048576,3,FALSE),"")</f>
        <v/>
      </c>
      <c r="K315" s="84"/>
      <c r="L315" s="67"/>
      <c r="M315" s="68"/>
      <c r="N315" s="68"/>
      <c r="O315" s="65"/>
      <c r="P315" s="67"/>
    </row>
    <row r="316" spans="1:16" ht="31.5" customHeight="1">
      <c r="A316" s="6">
        <v>313</v>
      </c>
      <c r="B316" s="5" t="str">
        <f>CONCATENATE(C316,COUNTIF($C$4:C316,C316))</f>
        <v>307</v>
      </c>
      <c r="C316" s="5" t="str">
        <f t="shared" si="5"/>
        <v/>
      </c>
      <c r="D316" s="88"/>
      <c r="E316" s="73"/>
      <c r="F316" s="89"/>
      <c r="G316" s="87"/>
      <c r="H316" s="9" t="str">
        <f>IFERROR(VLOOKUP(G316,'Database KQ'!$B$2:$D$1048576,2,FALSE),"")</f>
        <v/>
      </c>
      <c r="I316" s="88"/>
      <c r="J316" s="5" t="str">
        <f>IFERROR(VLOOKUP(G316,'Database KQ'!$B$2:$D$1048576,3,FALSE),"")</f>
        <v/>
      </c>
      <c r="K316" s="84"/>
      <c r="L316" s="67"/>
      <c r="M316" s="68"/>
      <c r="N316" s="68"/>
      <c r="O316" s="65"/>
      <c r="P316" s="67"/>
    </row>
    <row r="317" spans="1:16" ht="31.5" customHeight="1">
      <c r="A317" s="6">
        <v>314</v>
      </c>
      <c r="B317" s="5" t="str">
        <f>CONCATENATE(C317,COUNTIF($C$4:C317,C317))</f>
        <v>308</v>
      </c>
      <c r="C317" s="5" t="str">
        <f t="shared" si="5"/>
        <v/>
      </c>
      <c r="D317" s="88"/>
      <c r="E317" s="73"/>
      <c r="F317" s="89"/>
      <c r="G317" s="87"/>
      <c r="H317" s="9" t="str">
        <f>IFERROR(VLOOKUP(G317,'Database KQ'!$B$2:$D$1048576,2,FALSE),"")</f>
        <v/>
      </c>
      <c r="I317" s="88"/>
      <c r="J317" s="5" t="str">
        <f>IFERROR(VLOOKUP(G317,'Database KQ'!$B$2:$D$1048576,3,FALSE),"")</f>
        <v/>
      </c>
      <c r="K317" s="84"/>
      <c r="L317" s="67"/>
      <c r="M317" s="68"/>
      <c r="N317" s="68"/>
      <c r="O317" s="65"/>
      <c r="P317" s="67"/>
    </row>
    <row r="318" spans="1:16" ht="31.5" customHeight="1">
      <c r="A318" s="6">
        <v>315</v>
      </c>
      <c r="B318" s="5" t="str">
        <f>CONCATENATE(C318,COUNTIF($C$4:C318,C318))</f>
        <v>309</v>
      </c>
      <c r="C318" s="5" t="str">
        <f t="shared" si="5"/>
        <v/>
      </c>
      <c r="D318" s="88"/>
      <c r="E318" s="73"/>
      <c r="F318" s="89"/>
      <c r="G318" s="87"/>
      <c r="H318" s="9" t="str">
        <f>IFERROR(VLOOKUP(G318,'Database KQ'!$B$2:$D$1048576,2,FALSE),"")</f>
        <v/>
      </c>
      <c r="I318" s="88"/>
      <c r="J318" s="5" t="str">
        <f>IFERROR(VLOOKUP(G318,'Database KQ'!$B$2:$D$1048576,3,FALSE),"")</f>
        <v/>
      </c>
      <c r="K318" s="84"/>
      <c r="L318" s="67"/>
      <c r="M318" s="68"/>
      <c r="N318" s="68"/>
      <c r="O318" s="65"/>
      <c r="P318" s="67"/>
    </row>
    <row r="319" spans="1:16" ht="31.5" customHeight="1">
      <c r="A319" s="6">
        <v>316</v>
      </c>
      <c r="B319" s="5" t="str">
        <f>CONCATENATE(C319,COUNTIF($C$4:C319,C319))</f>
        <v>310</v>
      </c>
      <c r="C319" s="5" t="str">
        <f t="shared" si="5"/>
        <v/>
      </c>
      <c r="D319" s="88"/>
      <c r="E319" s="73"/>
      <c r="F319" s="89"/>
      <c r="G319" s="87"/>
      <c r="H319" s="9" t="str">
        <f>IFERROR(VLOOKUP(G319,'Database KQ'!$B$2:$D$1048576,2,FALSE),"")</f>
        <v/>
      </c>
      <c r="I319" s="88"/>
      <c r="J319" s="5" t="str">
        <f>IFERROR(VLOOKUP(G319,'Database KQ'!$B$2:$D$1048576,3,FALSE),"")</f>
        <v/>
      </c>
      <c r="K319" s="84"/>
      <c r="L319" s="67"/>
      <c r="M319" s="68"/>
      <c r="N319" s="68"/>
      <c r="O319" s="65"/>
      <c r="P319" s="67"/>
    </row>
    <row r="320" spans="1:16" ht="31.5" customHeight="1">
      <c r="A320" s="6">
        <v>317</v>
      </c>
      <c r="B320" s="5" t="str">
        <f>CONCATENATE(C320,COUNTIF($C$4:C320,C320))</f>
        <v>311</v>
      </c>
      <c r="C320" s="5" t="str">
        <f t="shared" si="5"/>
        <v/>
      </c>
      <c r="D320" s="88"/>
      <c r="E320" s="73"/>
      <c r="F320" s="89"/>
      <c r="G320" s="87"/>
      <c r="H320" s="9" t="str">
        <f>IFERROR(VLOOKUP(G320,'Database KQ'!$B$2:$D$1048576,2,FALSE),"")</f>
        <v/>
      </c>
      <c r="I320" s="88"/>
      <c r="J320" s="5" t="str">
        <f>IFERROR(VLOOKUP(G320,'Database KQ'!$B$2:$D$1048576,3,FALSE),"")</f>
        <v/>
      </c>
      <c r="K320" s="84"/>
      <c r="L320" s="67"/>
      <c r="M320" s="68"/>
      <c r="N320" s="68"/>
      <c r="O320" s="65"/>
      <c r="P320" s="67"/>
    </row>
    <row r="321" spans="1:16" ht="31.5" customHeight="1">
      <c r="A321" s="6">
        <v>318</v>
      </c>
      <c r="B321" s="5" t="str">
        <f>CONCATENATE(C321,COUNTIF($C$4:C321,C321))</f>
        <v>312</v>
      </c>
      <c r="C321" s="5" t="str">
        <f t="shared" si="5"/>
        <v/>
      </c>
      <c r="D321" s="88"/>
      <c r="E321" s="73"/>
      <c r="F321" s="89"/>
      <c r="G321" s="87"/>
      <c r="H321" s="9" t="str">
        <f>IFERROR(VLOOKUP(G321,'Database KQ'!$B$2:$D$1048576,2,FALSE),"")</f>
        <v/>
      </c>
      <c r="I321" s="88"/>
      <c r="J321" s="5" t="str">
        <f>IFERROR(VLOOKUP(G321,'Database KQ'!$B$2:$D$1048576,3,FALSE),"")</f>
        <v/>
      </c>
      <c r="K321" s="84"/>
      <c r="L321" s="67"/>
      <c r="M321" s="68"/>
      <c r="N321" s="68"/>
      <c r="O321" s="65"/>
      <c r="P321" s="67"/>
    </row>
    <row r="322" spans="1:16" ht="31.5" customHeight="1">
      <c r="A322" s="6">
        <v>319</v>
      </c>
      <c r="B322" s="5" t="str">
        <f>CONCATENATE(C322,COUNTIF($C$4:C322,C322))</f>
        <v>313</v>
      </c>
      <c r="C322" s="5" t="str">
        <f t="shared" si="5"/>
        <v/>
      </c>
      <c r="D322" s="88"/>
      <c r="E322" s="73"/>
      <c r="F322" s="89"/>
      <c r="G322" s="87"/>
      <c r="H322" s="9" t="str">
        <f>IFERROR(VLOOKUP(G322,'Database KQ'!$B$2:$D$1048576,2,FALSE),"")</f>
        <v/>
      </c>
      <c r="I322" s="88"/>
      <c r="J322" s="5" t="str">
        <f>IFERROR(VLOOKUP(G322,'Database KQ'!$B$2:$D$1048576,3,FALSE),"")</f>
        <v/>
      </c>
      <c r="K322" s="84"/>
      <c r="L322" s="67"/>
      <c r="M322" s="68"/>
      <c r="N322" s="68"/>
      <c r="O322" s="65"/>
      <c r="P322" s="67"/>
    </row>
    <row r="323" spans="1:16" ht="31.5" customHeight="1">
      <c r="A323" s="6">
        <v>320</v>
      </c>
      <c r="B323" s="5" t="str">
        <f>CONCATENATE(C323,COUNTIF($C$4:C323,C323))</f>
        <v>314</v>
      </c>
      <c r="C323" s="5" t="str">
        <f t="shared" si="5"/>
        <v/>
      </c>
      <c r="D323" s="88"/>
      <c r="E323" s="73"/>
      <c r="F323" s="89"/>
      <c r="G323" s="87"/>
      <c r="H323" s="9" t="str">
        <f>IFERROR(VLOOKUP(G323,'Database KQ'!$B$2:$D$1048576,2,FALSE),"")</f>
        <v/>
      </c>
      <c r="I323" s="88"/>
      <c r="J323" s="5" t="str">
        <f>IFERROR(VLOOKUP(G323,'Database KQ'!$B$2:$D$1048576,3,FALSE),"")</f>
        <v/>
      </c>
      <c r="K323" s="84"/>
      <c r="L323" s="67"/>
      <c r="M323" s="68"/>
      <c r="N323" s="68"/>
      <c r="O323" s="65"/>
      <c r="P323" s="67"/>
    </row>
    <row r="324" spans="1:16" ht="31.5" customHeight="1">
      <c r="A324" s="6">
        <v>321</v>
      </c>
      <c r="B324" s="5" t="str">
        <f>CONCATENATE(C324,COUNTIF($C$4:C324,C324))</f>
        <v>315</v>
      </c>
      <c r="C324" s="5" t="str">
        <f t="shared" si="5"/>
        <v/>
      </c>
      <c r="D324" s="88"/>
      <c r="E324" s="73"/>
      <c r="F324" s="89"/>
      <c r="G324" s="87"/>
      <c r="H324" s="9" t="str">
        <f>IFERROR(VLOOKUP(G324,'Database KQ'!$B$2:$D$1048576,2,FALSE),"")</f>
        <v/>
      </c>
      <c r="I324" s="88"/>
      <c r="J324" s="5" t="str">
        <f>IFERROR(VLOOKUP(G324,'Database KQ'!$B$2:$D$1048576,3,FALSE),"")</f>
        <v/>
      </c>
      <c r="K324" s="84"/>
      <c r="L324" s="67"/>
      <c r="M324" s="68"/>
      <c r="N324" s="68"/>
      <c r="O324" s="65"/>
      <c r="P324" s="67"/>
    </row>
    <row r="325" spans="1:16" ht="31.5" customHeight="1">
      <c r="A325" s="6">
        <v>322</v>
      </c>
      <c r="B325" s="5" t="str">
        <f>CONCATENATE(C325,COUNTIF($C$4:C325,C325))</f>
        <v>316</v>
      </c>
      <c r="C325" s="5" t="str">
        <f t="shared" si="5"/>
        <v/>
      </c>
      <c r="D325" s="88"/>
      <c r="E325" s="73"/>
      <c r="F325" s="89"/>
      <c r="G325" s="87"/>
      <c r="H325" s="9" t="str">
        <f>IFERROR(VLOOKUP(G325,'Database KQ'!$B$2:$D$1048576,2,FALSE),"")</f>
        <v/>
      </c>
      <c r="I325" s="88"/>
      <c r="J325" s="5" t="str">
        <f>IFERROR(VLOOKUP(G325,'Database KQ'!$B$2:$D$1048576,3,FALSE),"")</f>
        <v/>
      </c>
      <c r="K325" s="84"/>
      <c r="L325" s="67"/>
      <c r="M325" s="68"/>
      <c r="N325" s="68"/>
      <c r="O325" s="65"/>
      <c r="P325" s="67"/>
    </row>
    <row r="326" spans="1:16" ht="31.5" customHeight="1">
      <c r="A326" s="6">
        <v>323</v>
      </c>
      <c r="B326" s="5" t="str">
        <f>CONCATENATE(C326,COUNTIF($C$4:C326,C326))</f>
        <v>317</v>
      </c>
      <c r="C326" s="5" t="str">
        <f t="shared" si="5"/>
        <v/>
      </c>
      <c r="D326" s="88"/>
      <c r="E326" s="73"/>
      <c r="F326" s="89"/>
      <c r="G326" s="87"/>
      <c r="H326" s="9" t="str">
        <f>IFERROR(VLOOKUP(G326,'Database KQ'!$B$2:$D$1048576,2,FALSE),"")</f>
        <v/>
      </c>
      <c r="I326" s="88"/>
      <c r="J326" s="5" t="str">
        <f>IFERROR(VLOOKUP(G326,'Database KQ'!$B$2:$D$1048576,3,FALSE),"")</f>
        <v/>
      </c>
      <c r="K326" s="84"/>
      <c r="L326" s="67"/>
      <c r="M326" s="68"/>
      <c r="N326" s="68"/>
      <c r="O326" s="65"/>
      <c r="P326" s="67"/>
    </row>
    <row r="327" spans="1:16" ht="31.5" customHeight="1">
      <c r="A327" s="6">
        <v>324</v>
      </c>
      <c r="B327" s="5" t="str">
        <f>CONCATENATE(C327,COUNTIF($C$4:C327,C327))</f>
        <v>318</v>
      </c>
      <c r="C327" s="5" t="str">
        <f t="shared" si="5"/>
        <v/>
      </c>
      <c r="D327" s="88"/>
      <c r="E327" s="73"/>
      <c r="F327" s="89"/>
      <c r="G327" s="87"/>
      <c r="H327" s="9" t="str">
        <f>IFERROR(VLOOKUP(G327,'Database KQ'!$B$2:$D$1048576,2,FALSE),"")</f>
        <v/>
      </c>
      <c r="I327" s="88"/>
      <c r="J327" s="5" t="str">
        <f>IFERROR(VLOOKUP(G327,'Database KQ'!$B$2:$D$1048576,3,FALSE),"")</f>
        <v/>
      </c>
      <c r="K327" s="84"/>
      <c r="L327" s="67"/>
      <c r="M327" s="68"/>
      <c r="N327" s="68"/>
      <c r="O327" s="65"/>
      <c r="P327" s="67"/>
    </row>
    <row r="328" spans="1:16" ht="31.5" customHeight="1">
      <c r="A328" s="6">
        <v>325</v>
      </c>
      <c r="B328" s="5" t="str">
        <f>CONCATENATE(C328,COUNTIF($C$4:C328,C328))</f>
        <v>319</v>
      </c>
      <c r="C328" s="5" t="str">
        <f t="shared" si="5"/>
        <v/>
      </c>
      <c r="D328" s="88"/>
      <c r="E328" s="73"/>
      <c r="F328" s="89"/>
      <c r="G328" s="87"/>
      <c r="H328" s="9" t="str">
        <f>IFERROR(VLOOKUP(G328,'Database KQ'!$B$2:$D$1048576,2,FALSE),"")</f>
        <v/>
      </c>
      <c r="I328" s="88"/>
      <c r="J328" s="5" t="str">
        <f>IFERROR(VLOOKUP(G328,'Database KQ'!$B$2:$D$1048576,3,FALSE),"")</f>
        <v/>
      </c>
      <c r="K328" s="84"/>
      <c r="L328" s="67"/>
      <c r="M328" s="68"/>
      <c r="N328" s="68"/>
      <c r="O328" s="65"/>
      <c r="P328" s="67"/>
    </row>
    <row r="329" spans="1:16" ht="31.5" customHeight="1">
      <c r="A329" s="6">
        <v>326</v>
      </c>
      <c r="B329" s="5" t="str">
        <f>CONCATENATE(C329,COUNTIF($C$4:C329,C329))</f>
        <v>320</v>
      </c>
      <c r="C329" s="5" t="str">
        <f t="shared" si="5"/>
        <v/>
      </c>
      <c r="D329" s="88"/>
      <c r="E329" s="73"/>
      <c r="F329" s="89"/>
      <c r="G329" s="87"/>
      <c r="H329" s="9" t="str">
        <f>IFERROR(VLOOKUP(G329,'Database KQ'!$B$2:$D$1048576,2,FALSE),"")</f>
        <v/>
      </c>
      <c r="I329" s="88"/>
      <c r="J329" s="5" t="str">
        <f>IFERROR(VLOOKUP(G329,'Database KQ'!$B$2:$D$1048576,3,FALSE),"")</f>
        <v/>
      </c>
      <c r="K329" s="84"/>
      <c r="L329" s="67"/>
      <c r="M329" s="68"/>
      <c r="N329" s="68"/>
      <c r="O329" s="65"/>
      <c r="P329" s="67"/>
    </row>
    <row r="330" spans="1:16" ht="31.5" customHeight="1">
      <c r="A330" s="6">
        <v>327</v>
      </c>
      <c r="B330" s="5" t="str">
        <f>CONCATENATE(C330,COUNTIF($C$4:C330,C330))</f>
        <v>321</v>
      </c>
      <c r="C330" s="5" t="str">
        <f t="shared" si="5"/>
        <v/>
      </c>
      <c r="D330" s="88"/>
      <c r="E330" s="73"/>
      <c r="F330" s="89"/>
      <c r="G330" s="87"/>
      <c r="H330" s="9" t="str">
        <f>IFERROR(VLOOKUP(G330,'Database KQ'!$B$2:$D$1048576,2,FALSE),"")</f>
        <v/>
      </c>
      <c r="I330" s="88"/>
      <c r="J330" s="5" t="str">
        <f>IFERROR(VLOOKUP(G330,'Database KQ'!$B$2:$D$1048576,3,FALSE),"")</f>
        <v/>
      </c>
      <c r="K330" s="84"/>
      <c r="L330" s="67"/>
      <c r="M330" s="68"/>
      <c r="N330" s="68"/>
      <c r="O330" s="65"/>
      <c r="P330" s="67"/>
    </row>
    <row r="331" spans="1:16" ht="31.5" customHeight="1">
      <c r="A331" s="6">
        <v>328</v>
      </c>
      <c r="B331" s="5" t="str">
        <f>CONCATENATE(C331,COUNTIF($C$4:C331,C331))</f>
        <v>322</v>
      </c>
      <c r="C331" s="5" t="str">
        <f t="shared" si="5"/>
        <v/>
      </c>
      <c r="D331" s="88"/>
      <c r="E331" s="73"/>
      <c r="F331" s="89"/>
      <c r="G331" s="87"/>
      <c r="H331" s="9" t="str">
        <f>IFERROR(VLOOKUP(G331,'Database KQ'!$B$2:$D$1048576,2,FALSE),"")</f>
        <v/>
      </c>
      <c r="I331" s="88"/>
      <c r="J331" s="5" t="str">
        <f>IFERROR(VLOOKUP(G331,'Database KQ'!$B$2:$D$1048576,3,FALSE),"")</f>
        <v/>
      </c>
      <c r="K331" s="84"/>
      <c r="L331" s="67"/>
      <c r="M331" s="68"/>
      <c r="N331" s="68"/>
      <c r="O331" s="65"/>
      <c r="P331" s="67"/>
    </row>
    <row r="332" spans="1:16" ht="31.5" customHeight="1">
      <c r="A332" s="6">
        <v>329</v>
      </c>
      <c r="B332" s="5" t="str">
        <f>CONCATENATE(C332,COUNTIF($C$4:C332,C332))</f>
        <v>323</v>
      </c>
      <c r="C332" s="5" t="str">
        <f t="shared" si="5"/>
        <v/>
      </c>
      <c r="D332" s="88"/>
      <c r="E332" s="73"/>
      <c r="F332" s="89"/>
      <c r="G332" s="87"/>
      <c r="H332" s="9" t="str">
        <f>IFERROR(VLOOKUP(G332,'Database KQ'!$B$2:$D$1048576,2,FALSE),"")</f>
        <v/>
      </c>
      <c r="I332" s="88"/>
      <c r="J332" s="5" t="str">
        <f>IFERROR(VLOOKUP(G332,'Database KQ'!$B$2:$D$1048576,3,FALSE),"")</f>
        <v/>
      </c>
      <c r="K332" s="84"/>
      <c r="L332" s="67"/>
      <c r="M332" s="68"/>
      <c r="N332" s="68"/>
      <c r="O332" s="65"/>
      <c r="P332" s="67"/>
    </row>
    <row r="333" spans="1:16" ht="31.5" customHeight="1">
      <c r="A333" s="6">
        <v>330</v>
      </c>
      <c r="B333" s="5" t="str">
        <f>CONCATENATE(C333,COUNTIF($C$4:C333,C333))</f>
        <v>324</v>
      </c>
      <c r="C333" s="5" t="str">
        <f t="shared" si="5"/>
        <v/>
      </c>
      <c r="D333" s="88"/>
      <c r="E333" s="73"/>
      <c r="F333" s="89"/>
      <c r="G333" s="87"/>
      <c r="H333" s="9" t="str">
        <f>IFERROR(VLOOKUP(G333,'Database KQ'!$B$2:$D$1048576,2,FALSE),"")</f>
        <v/>
      </c>
      <c r="I333" s="88"/>
      <c r="J333" s="5" t="str">
        <f>IFERROR(VLOOKUP(G333,'Database KQ'!$B$2:$D$1048576,3,FALSE),"")</f>
        <v/>
      </c>
      <c r="K333" s="84"/>
      <c r="L333" s="67"/>
      <c r="M333" s="68"/>
      <c r="N333" s="68"/>
      <c r="O333" s="65"/>
      <c r="P333" s="67"/>
    </row>
    <row r="334" spans="1:16" ht="31.5" customHeight="1">
      <c r="A334" s="6">
        <v>331</v>
      </c>
      <c r="B334" s="5" t="str">
        <f>CONCATENATE(C334,COUNTIF($C$4:C334,C334))</f>
        <v>325</v>
      </c>
      <c r="C334" s="5" t="str">
        <f t="shared" si="5"/>
        <v/>
      </c>
      <c r="D334" s="88"/>
      <c r="E334" s="73"/>
      <c r="F334" s="89"/>
      <c r="G334" s="87"/>
      <c r="H334" s="9" t="str">
        <f>IFERROR(VLOOKUP(G334,'Database KQ'!$B$2:$D$1048576,2,FALSE),"")</f>
        <v/>
      </c>
      <c r="I334" s="88"/>
      <c r="J334" s="5" t="str">
        <f>IFERROR(VLOOKUP(G334,'Database KQ'!$B$2:$D$1048576,3,FALSE),"")</f>
        <v/>
      </c>
      <c r="K334" s="84"/>
      <c r="L334" s="67"/>
      <c r="M334" s="68"/>
      <c r="N334" s="68"/>
      <c r="O334" s="65"/>
      <c r="P334" s="67"/>
    </row>
    <row r="335" spans="1:16" ht="31.5" customHeight="1">
      <c r="A335" s="6">
        <v>332</v>
      </c>
      <c r="B335" s="5" t="str">
        <f>CONCATENATE(C335,COUNTIF($C$4:C335,C335))</f>
        <v>326</v>
      </c>
      <c r="C335" s="5" t="str">
        <f t="shared" si="5"/>
        <v/>
      </c>
      <c r="D335" s="88"/>
      <c r="E335" s="73"/>
      <c r="F335" s="89"/>
      <c r="G335" s="87"/>
      <c r="H335" s="9" t="str">
        <f>IFERROR(VLOOKUP(G335,'Database KQ'!$B$2:$D$1048576,2,FALSE),"")</f>
        <v/>
      </c>
      <c r="I335" s="88"/>
      <c r="J335" s="5" t="str">
        <f>IFERROR(VLOOKUP(G335,'Database KQ'!$B$2:$D$1048576,3,FALSE),"")</f>
        <v/>
      </c>
      <c r="K335" s="84"/>
      <c r="L335" s="67"/>
      <c r="M335" s="68"/>
      <c r="N335" s="68"/>
      <c r="O335" s="65"/>
      <c r="P335" s="67"/>
    </row>
    <row r="336" spans="1:16" ht="31.5" customHeight="1">
      <c r="A336" s="6">
        <v>333</v>
      </c>
      <c r="B336" s="5" t="str">
        <f>CONCATENATE(C336,COUNTIF($C$4:C336,C336))</f>
        <v>327</v>
      </c>
      <c r="C336" s="5" t="str">
        <f t="shared" si="5"/>
        <v/>
      </c>
      <c r="D336" s="88"/>
      <c r="E336" s="73"/>
      <c r="F336" s="89"/>
      <c r="G336" s="87"/>
      <c r="H336" s="9" t="str">
        <f>IFERROR(VLOOKUP(G336,'Database KQ'!$B$2:$D$1048576,2,FALSE),"")</f>
        <v/>
      </c>
      <c r="I336" s="88"/>
      <c r="J336" s="5" t="str">
        <f>IFERROR(VLOOKUP(G336,'Database KQ'!$B$2:$D$1048576,3,FALSE),"")</f>
        <v/>
      </c>
      <c r="K336" s="84"/>
      <c r="L336" s="67"/>
      <c r="M336" s="68"/>
      <c r="N336" s="68"/>
      <c r="O336" s="65"/>
      <c r="P336" s="67"/>
    </row>
    <row r="337" spans="1:16" ht="31.5" customHeight="1">
      <c r="A337" s="6">
        <v>334</v>
      </c>
      <c r="B337" s="5" t="str">
        <f>CONCATENATE(C337,COUNTIF($C$4:C337,C337))</f>
        <v>328</v>
      </c>
      <c r="C337" s="5" t="str">
        <f t="shared" si="5"/>
        <v/>
      </c>
      <c r="D337" s="88"/>
      <c r="E337" s="73"/>
      <c r="F337" s="89"/>
      <c r="G337" s="87"/>
      <c r="H337" s="9" t="str">
        <f>IFERROR(VLOOKUP(G337,'Database KQ'!$B$2:$D$1048576,2,FALSE),"")</f>
        <v/>
      </c>
      <c r="I337" s="88"/>
      <c r="J337" s="5" t="str">
        <f>IFERROR(VLOOKUP(G337,'Database KQ'!$B$2:$D$1048576,3,FALSE),"")</f>
        <v/>
      </c>
      <c r="K337" s="84"/>
      <c r="L337" s="67"/>
      <c r="M337" s="68"/>
      <c r="N337" s="68"/>
      <c r="O337" s="65"/>
      <c r="P337" s="67"/>
    </row>
    <row r="338" spans="1:16" ht="31.5" customHeight="1">
      <c r="A338" s="6">
        <v>335</v>
      </c>
      <c r="B338" s="5" t="str">
        <f>CONCATENATE(C338,COUNTIF($C$4:C338,C338))</f>
        <v>329</v>
      </c>
      <c r="C338" s="5" t="str">
        <f t="shared" si="5"/>
        <v/>
      </c>
      <c r="D338" s="88"/>
      <c r="E338" s="73"/>
      <c r="F338" s="89"/>
      <c r="G338" s="87"/>
      <c r="H338" s="9" t="str">
        <f>IFERROR(VLOOKUP(G338,'Database KQ'!$B$2:$D$1048576,2,FALSE),"")</f>
        <v/>
      </c>
      <c r="I338" s="88"/>
      <c r="J338" s="5" t="str">
        <f>IFERROR(VLOOKUP(G338,'Database KQ'!$B$2:$D$1048576,3,FALSE),"")</f>
        <v/>
      </c>
      <c r="K338" s="84"/>
      <c r="L338" s="67"/>
      <c r="M338" s="68"/>
      <c r="N338" s="68"/>
      <c r="O338" s="65"/>
      <c r="P338" s="67"/>
    </row>
    <row r="339" spans="1:16" ht="31.5" customHeight="1">
      <c r="A339" s="6">
        <v>336</v>
      </c>
      <c r="B339" s="5" t="str">
        <f>CONCATENATE(C339,COUNTIF($C$4:C339,C339))</f>
        <v>330</v>
      </c>
      <c r="C339" s="5" t="str">
        <f t="shared" si="5"/>
        <v/>
      </c>
      <c r="D339" s="88"/>
      <c r="E339" s="73"/>
      <c r="F339" s="89"/>
      <c r="G339" s="87"/>
      <c r="H339" s="9" t="str">
        <f>IFERROR(VLOOKUP(G339,'Database KQ'!$B$2:$D$1048576,2,FALSE),"")</f>
        <v/>
      </c>
      <c r="I339" s="88"/>
      <c r="J339" s="5" t="str">
        <f>IFERROR(VLOOKUP(G339,'Database KQ'!$B$2:$D$1048576,3,FALSE),"")</f>
        <v/>
      </c>
      <c r="K339" s="84"/>
      <c r="L339" s="67"/>
      <c r="M339" s="68"/>
      <c r="N339" s="68"/>
      <c r="O339" s="65"/>
      <c r="P339" s="67"/>
    </row>
    <row r="340" spans="1:16" ht="31.5" customHeight="1">
      <c r="A340" s="6">
        <v>337</v>
      </c>
      <c r="B340" s="5" t="str">
        <f>CONCATENATE(C340,COUNTIF($C$4:C340,C340))</f>
        <v>331</v>
      </c>
      <c r="C340" s="5" t="str">
        <f t="shared" si="5"/>
        <v/>
      </c>
      <c r="D340" s="88"/>
      <c r="E340" s="73"/>
      <c r="F340" s="89"/>
      <c r="G340" s="87"/>
      <c r="H340" s="9" t="str">
        <f>IFERROR(VLOOKUP(G340,'Database KQ'!$B$2:$D$1048576,2,FALSE),"")</f>
        <v/>
      </c>
      <c r="I340" s="88"/>
      <c r="J340" s="5" t="str">
        <f>IFERROR(VLOOKUP(G340,'Database KQ'!$B$2:$D$1048576,3,FALSE),"")</f>
        <v/>
      </c>
      <c r="K340" s="84"/>
      <c r="L340" s="67"/>
      <c r="M340" s="68"/>
      <c r="N340" s="68"/>
      <c r="O340" s="65"/>
      <c r="P340" s="67"/>
    </row>
    <row r="341" spans="1:16" ht="31.5" customHeight="1">
      <c r="A341" s="6">
        <v>338</v>
      </c>
      <c r="B341" s="5" t="str">
        <f>CONCATENATE(C341,COUNTIF($C$4:C341,C341))</f>
        <v>332</v>
      </c>
      <c r="C341" s="5" t="str">
        <f t="shared" si="5"/>
        <v/>
      </c>
      <c r="D341" s="88"/>
      <c r="E341" s="73"/>
      <c r="F341" s="89"/>
      <c r="G341" s="87"/>
      <c r="H341" s="9" t="str">
        <f>IFERROR(VLOOKUP(G341,'Database KQ'!$B$2:$D$1048576,2,FALSE),"")</f>
        <v/>
      </c>
      <c r="I341" s="88"/>
      <c r="J341" s="5" t="str">
        <f>IFERROR(VLOOKUP(G341,'Database KQ'!$B$2:$D$1048576,3,FALSE),"")</f>
        <v/>
      </c>
      <c r="K341" s="84"/>
      <c r="L341" s="67"/>
      <c r="M341" s="68"/>
      <c r="N341" s="68"/>
      <c r="O341" s="65"/>
      <c r="P341" s="67"/>
    </row>
    <row r="342" spans="1:16" ht="31.5" customHeight="1">
      <c r="A342" s="6">
        <v>339</v>
      </c>
      <c r="B342" s="5" t="str">
        <f>CONCATENATE(C342,COUNTIF($C$4:C342,C342))</f>
        <v>333</v>
      </c>
      <c r="C342" s="5" t="str">
        <f t="shared" si="5"/>
        <v/>
      </c>
      <c r="D342" s="88"/>
      <c r="E342" s="73"/>
      <c r="F342" s="89"/>
      <c r="G342" s="87"/>
      <c r="H342" s="9" t="str">
        <f>IFERROR(VLOOKUP(G342,'Database KQ'!$B$2:$D$1048576,2,FALSE),"")</f>
        <v/>
      </c>
      <c r="I342" s="88"/>
      <c r="J342" s="5" t="str">
        <f>IFERROR(VLOOKUP(G342,'Database KQ'!$B$2:$D$1048576,3,FALSE),"")</f>
        <v/>
      </c>
      <c r="K342" s="84"/>
      <c r="L342" s="67"/>
      <c r="M342" s="68"/>
      <c r="N342" s="68"/>
      <c r="O342" s="65"/>
      <c r="P342" s="67"/>
    </row>
    <row r="343" spans="1:16" ht="31.5" customHeight="1">
      <c r="A343" s="6">
        <v>340</v>
      </c>
      <c r="B343" s="5" t="str">
        <f>CONCATENATE(C343,COUNTIF($C$4:C343,C343))</f>
        <v>334</v>
      </c>
      <c r="C343" s="5" t="str">
        <f t="shared" si="5"/>
        <v/>
      </c>
      <c r="D343" s="88"/>
      <c r="E343" s="73"/>
      <c r="F343" s="89"/>
      <c r="G343" s="87"/>
      <c r="H343" s="9" t="str">
        <f>IFERROR(VLOOKUP(G343,'Database KQ'!$B$2:$D$1048576,2,FALSE),"")</f>
        <v/>
      </c>
      <c r="I343" s="88"/>
      <c r="J343" s="5" t="str">
        <f>IFERROR(VLOOKUP(G343,'Database KQ'!$B$2:$D$1048576,3,FALSE),"")</f>
        <v/>
      </c>
      <c r="K343" s="84"/>
      <c r="L343" s="67"/>
      <c r="M343" s="68"/>
      <c r="N343" s="68"/>
      <c r="O343" s="65"/>
      <c r="P343" s="67"/>
    </row>
    <row r="344" spans="1:16" ht="31.5" customHeight="1">
      <c r="A344" s="6">
        <v>341</v>
      </c>
      <c r="B344" s="5" t="str">
        <f>CONCATENATE(C344,COUNTIF($C$4:C344,C344))</f>
        <v>335</v>
      </c>
      <c r="C344" s="5" t="str">
        <f t="shared" si="5"/>
        <v/>
      </c>
      <c r="D344" s="88"/>
      <c r="E344" s="73"/>
      <c r="F344" s="89"/>
      <c r="G344" s="87"/>
      <c r="H344" s="9" t="str">
        <f>IFERROR(VLOOKUP(G344,'Database KQ'!$B$2:$D$1048576,2,FALSE),"")</f>
        <v/>
      </c>
      <c r="I344" s="88"/>
      <c r="J344" s="5" t="str">
        <f>IFERROR(VLOOKUP(G344,'Database KQ'!$B$2:$D$1048576,3,FALSE),"")</f>
        <v/>
      </c>
      <c r="K344" s="84"/>
      <c r="L344" s="67"/>
      <c r="M344" s="68"/>
      <c r="N344" s="68"/>
      <c r="O344" s="65"/>
      <c r="P344" s="67"/>
    </row>
    <row r="345" spans="1:16" ht="31.5" customHeight="1">
      <c r="A345" s="6">
        <v>342</v>
      </c>
      <c r="B345" s="5" t="str">
        <f>CONCATENATE(C345,COUNTIF($C$4:C345,C345))</f>
        <v>336</v>
      </c>
      <c r="C345" s="5" t="str">
        <f t="shared" si="5"/>
        <v/>
      </c>
      <c r="D345" s="88"/>
      <c r="E345" s="73"/>
      <c r="F345" s="89"/>
      <c r="G345" s="87"/>
      <c r="H345" s="9" t="str">
        <f>IFERROR(VLOOKUP(G345,'Database KQ'!$B$2:$D$1048576,2,FALSE),"")</f>
        <v/>
      </c>
      <c r="I345" s="88"/>
      <c r="J345" s="5" t="str">
        <f>IFERROR(VLOOKUP(G345,'Database KQ'!$B$2:$D$1048576,3,FALSE),"")</f>
        <v/>
      </c>
      <c r="K345" s="84"/>
      <c r="L345" s="67"/>
      <c r="M345" s="68"/>
      <c r="N345" s="68"/>
      <c r="O345" s="65"/>
      <c r="P345" s="67"/>
    </row>
    <row r="346" spans="1:16" ht="31.5" customHeight="1">
      <c r="A346" s="6">
        <v>343</v>
      </c>
      <c r="B346" s="5" t="str">
        <f>CONCATENATE(C346,COUNTIF($C$4:C346,C346))</f>
        <v>337</v>
      </c>
      <c r="C346" s="5" t="str">
        <f t="shared" si="5"/>
        <v/>
      </c>
      <c r="D346" s="88"/>
      <c r="E346" s="73"/>
      <c r="F346" s="89"/>
      <c r="G346" s="87"/>
      <c r="H346" s="9" t="str">
        <f>IFERROR(VLOOKUP(G346,'Database KQ'!$B$2:$D$1048576,2,FALSE),"")</f>
        <v/>
      </c>
      <c r="I346" s="88"/>
      <c r="J346" s="5" t="str">
        <f>IFERROR(VLOOKUP(G346,'Database KQ'!$B$2:$D$1048576,3,FALSE),"")</f>
        <v/>
      </c>
      <c r="K346" s="84"/>
      <c r="L346" s="67"/>
      <c r="M346" s="68"/>
      <c r="N346" s="68"/>
      <c r="O346" s="65"/>
      <c r="P346" s="67"/>
    </row>
    <row r="347" spans="1:16" ht="31.5" customHeight="1">
      <c r="A347" s="6">
        <v>344</v>
      </c>
      <c r="B347" s="5" t="str">
        <f>CONCATENATE(C347,COUNTIF($C$4:C347,C347))</f>
        <v>338</v>
      </c>
      <c r="C347" s="5" t="str">
        <f t="shared" si="5"/>
        <v/>
      </c>
      <c r="D347" s="88"/>
      <c r="E347" s="73"/>
      <c r="F347" s="89"/>
      <c r="G347" s="87"/>
      <c r="H347" s="9" t="str">
        <f>IFERROR(VLOOKUP(G347,'Database KQ'!$B$2:$D$1048576,2,FALSE),"")</f>
        <v/>
      </c>
      <c r="I347" s="88"/>
      <c r="J347" s="5" t="str">
        <f>IFERROR(VLOOKUP(G347,'Database KQ'!$B$2:$D$1048576,3,FALSE),"")</f>
        <v/>
      </c>
      <c r="K347" s="84"/>
      <c r="L347" s="67"/>
      <c r="M347" s="68"/>
      <c r="N347" s="68"/>
      <c r="O347" s="65"/>
      <c r="P347" s="67"/>
    </row>
    <row r="348" spans="1:16" ht="31.5" customHeight="1">
      <c r="A348" s="6">
        <v>345</v>
      </c>
      <c r="B348" s="5" t="str">
        <f>CONCATENATE(C348,COUNTIF($C$4:C348,C348))</f>
        <v>339</v>
      </c>
      <c r="C348" s="5" t="str">
        <f t="shared" si="5"/>
        <v/>
      </c>
      <c r="D348" s="88"/>
      <c r="E348" s="73"/>
      <c r="F348" s="89"/>
      <c r="G348" s="87"/>
      <c r="H348" s="9" t="str">
        <f>IFERROR(VLOOKUP(G348,'Database KQ'!$B$2:$D$1048576,2,FALSE),"")</f>
        <v/>
      </c>
      <c r="I348" s="88"/>
      <c r="J348" s="5" t="str">
        <f>IFERROR(VLOOKUP(G348,'Database KQ'!$B$2:$D$1048576,3,FALSE),"")</f>
        <v/>
      </c>
      <c r="K348" s="84"/>
      <c r="L348" s="67"/>
      <c r="M348" s="68"/>
      <c r="N348" s="68"/>
      <c r="O348" s="65"/>
      <c r="P348" s="67"/>
    </row>
    <row r="349" spans="1:16" ht="31.5" customHeight="1">
      <c r="A349" s="6">
        <v>346</v>
      </c>
      <c r="B349" s="5" t="str">
        <f>CONCATENATE(C349,COUNTIF($C$4:C349,C349))</f>
        <v>340</v>
      </c>
      <c r="C349" s="5" t="str">
        <f t="shared" si="5"/>
        <v/>
      </c>
      <c r="D349" s="88"/>
      <c r="E349" s="73"/>
      <c r="F349" s="89"/>
      <c r="G349" s="87"/>
      <c r="H349" s="9" t="str">
        <f>IFERROR(VLOOKUP(G349,'Database KQ'!$B$2:$D$1048576,2,FALSE),"")</f>
        <v/>
      </c>
      <c r="I349" s="88"/>
      <c r="J349" s="5" t="str">
        <f>IFERROR(VLOOKUP(G349,'Database KQ'!$B$2:$D$1048576,3,FALSE),"")</f>
        <v/>
      </c>
      <c r="K349" s="84"/>
      <c r="L349" s="67"/>
      <c r="M349" s="68"/>
      <c r="N349" s="68"/>
      <c r="O349" s="65"/>
      <c r="P349" s="67"/>
    </row>
    <row r="350" spans="1:16" ht="31.5" customHeight="1">
      <c r="A350" s="6">
        <v>347</v>
      </c>
      <c r="B350" s="5" t="str">
        <f>CONCATENATE(C350,COUNTIF($C$4:C350,C350))</f>
        <v>341</v>
      </c>
      <c r="C350" s="5" t="str">
        <f t="shared" si="5"/>
        <v/>
      </c>
      <c r="D350" s="88"/>
      <c r="E350" s="73"/>
      <c r="F350" s="89"/>
      <c r="G350" s="87"/>
      <c r="H350" s="9" t="str">
        <f>IFERROR(VLOOKUP(G350,'Database KQ'!$B$2:$D$1048576,2,FALSE),"")</f>
        <v/>
      </c>
      <c r="I350" s="88"/>
      <c r="J350" s="5" t="str">
        <f>IFERROR(VLOOKUP(G350,'Database KQ'!$B$2:$D$1048576,3,FALSE),"")</f>
        <v/>
      </c>
      <c r="K350" s="84"/>
      <c r="L350" s="67"/>
      <c r="M350" s="68"/>
      <c r="N350" s="68"/>
      <c r="O350" s="65"/>
      <c r="P350" s="67"/>
    </row>
    <row r="351" spans="1:16" ht="31.5" customHeight="1">
      <c r="A351" s="6">
        <v>348</v>
      </c>
      <c r="B351" s="5" t="str">
        <f>CONCATENATE(C351,COUNTIF($C$4:C351,C351))</f>
        <v>342</v>
      </c>
      <c r="C351" s="5" t="str">
        <f t="shared" si="5"/>
        <v/>
      </c>
      <c r="D351" s="88"/>
      <c r="E351" s="73"/>
      <c r="F351" s="89"/>
      <c r="G351" s="87"/>
      <c r="H351" s="9" t="str">
        <f>IFERROR(VLOOKUP(G351,'Database KQ'!$B$2:$D$1048576,2,FALSE),"")</f>
        <v/>
      </c>
      <c r="I351" s="88"/>
      <c r="J351" s="5" t="str">
        <f>IFERROR(VLOOKUP(G351,'Database KQ'!$B$2:$D$1048576,3,FALSE),"")</f>
        <v/>
      </c>
      <c r="K351" s="84"/>
      <c r="L351" s="67"/>
      <c r="M351" s="68"/>
      <c r="N351" s="68"/>
      <c r="O351" s="65"/>
      <c r="P351" s="67"/>
    </row>
    <row r="352" spans="1:16" ht="31.5" customHeight="1">
      <c r="A352" s="6">
        <v>349</v>
      </c>
      <c r="B352" s="5" t="str">
        <f>CONCATENATE(C352,COUNTIF($C$4:C352,C352))</f>
        <v>343</v>
      </c>
      <c r="C352" s="5" t="str">
        <f t="shared" si="5"/>
        <v/>
      </c>
      <c r="D352" s="88"/>
      <c r="E352" s="73"/>
      <c r="F352" s="89"/>
      <c r="G352" s="87"/>
      <c r="H352" s="9" t="str">
        <f>IFERROR(VLOOKUP(G352,'Database KQ'!$B$2:$D$1048576,2,FALSE),"")</f>
        <v/>
      </c>
      <c r="I352" s="88"/>
      <c r="J352" s="5" t="str">
        <f>IFERROR(VLOOKUP(G352,'Database KQ'!$B$2:$D$1048576,3,FALSE),"")</f>
        <v/>
      </c>
      <c r="K352" s="84"/>
      <c r="L352" s="67"/>
      <c r="M352" s="68"/>
      <c r="N352" s="68"/>
      <c r="O352" s="65"/>
      <c r="P352" s="67"/>
    </row>
    <row r="353" spans="1:16" ht="31.5" customHeight="1">
      <c r="A353" s="6">
        <v>350</v>
      </c>
      <c r="B353" s="5" t="str">
        <f>CONCATENATE(C353,COUNTIF($C$4:C353,C353))</f>
        <v>344</v>
      </c>
      <c r="C353" s="5" t="str">
        <f t="shared" si="5"/>
        <v/>
      </c>
      <c r="D353" s="88"/>
      <c r="E353" s="73"/>
      <c r="F353" s="89"/>
      <c r="G353" s="87"/>
      <c r="H353" s="9" t="str">
        <f>IFERROR(VLOOKUP(G353,'Database KQ'!$B$2:$D$1048576,2,FALSE),"")</f>
        <v/>
      </c>
      <c r="I353" s="88"/>
      <c r="J353" s="5" t="str">
        <f>IFERROR(VLOOKUP(G353,'Database KQ'!$B$2:$D$1048576,3,FALSE),"")</f>
        <v/>
      </c>
      <c r="K353" s="84"/>
      <c r="L353" s="67"/>
      <c r="M353" s="68"/>
      <c r="N353" s="68"/>
      <c r="O353" s="65"/>
      <c r="P353" s="67"/>
    </row>
    <row r="354" spans="1:16" ht="31.5" customHeight="1">
      <c r="A354" s="6">
        <v>351</v>
      </c>
      <c r="B354" s="5" t="str">
        <f>CONCATENATE(C354,COUNTIF($C$4:C354,C354))</f>
        <v>345</v>
      </c>
      <c r="C354" s="5" t="str">
        <f t="shared" si="5"/>
        <v/>
      </c>
      <c r="D354" s="88"/>
      <c r="E354" s="73"/>
      <c r="F354" s="89"/>
      <c r="G354" s="87"/>
      <c r="H354" s="9" t="str">
        <f>IFERROR(VLOOKUP(G354,'Database KQ'!$B$2:$D$1048576,2,FALSE),"")</f>
        <v/>
      </c>
      <c r="I354" s="88"/>
      <c r="J354" s="5" t="str">
        <f>IFERROR(VLOOKUP(G354,'Database KQ'!$B$2:$D$1048576,3,FALSE),"")</f>
        <v/>
      </c>
      <c r="K354" s="84"/>
      <c r="L354" s="67"/>
      <c r="M354" s="68"/>
      <c r="N354" s="68"/>
      <c r="O354" s="65"/>
      <c r="P354" s="67"/>
    </row>
    <row r="355" spans="1:16" ht="31.5" customHeight="1">
      <c r="A355" s="6">
        <v>352</v>
      </c>
      <c r="B355" s="5" t="str">
        <f>CONCATENATE(C355,COUNTIF($C$4:C355,C355))</f>
        <v>346</v>
      </c>
      <c r="C355" s="5" t="str">
        <f t="shared" si="5"/>
        <v/>
      </c>
      <c r="D355" s="88"/>
      <c r="E355" s="73"/>
      <c r="F355" s="89"/>
      <c r="G355" s="87"/>
      <c r="H355" s="9" t="str">
        <f>IFERROR(VLOOKUP(G355,'Database KQ'!$B$2:$D$1048576,2,FALSE),"")</f>
        <v/>
      </c>
      <c r="I355" s="88"/>
      <c r="J355" s="5" t="str">
        <f>IFERROR(VLOOKUP(G355,'Database KQ'!$B$2:$D$1048576,3,FALSE),"")</f>
        <v/>
      </c>
      <c r="K355" s="84"/>
      <c r="L355" s="67"/>
      <c r="M355" s="68"/>
      <c r="N355" s="68"/>
      <c r="O355" s="65"/>
      <c r="P355" s="67"/>
    </row>
    <row r="356" spans="1:16" ht="31.5" customHeight="1">
      <c r="A356" s="6">
        <v>353</v>
      </c>
      <c r="B356" s="5" t="str">
        <f>CONCATENATE(C356,COUNTIF($C$4:C356,C356))</f>
        <v>347</v>
      </c>
      <c r="C356" s="5" t="str">
        <f t="shared" si="5"/>
        <v/>
      </c>
      <c r="D356" s="88"/>
      <c r="E356" s="73"/>
      <c r="F356" s="89"/>
      <c r="G356" s="87"/>
      <c r="H356" s="9" t="str">
        <f>IFERROR(VLOOKUP(G356,'Database KQ'!$B$2:$D$1048576,2,FALSE),"")</f>
        <v/>
      </c>
      <c r="I356" s="88"/>
      <c r="J356" s="5" t="str">
        <f>IFERROR(VLOOKUP(G356,'Database KQ'!$B$2:$D$1048576,3,FALSE),"")</f>
        <v/>
      </c>
      <c r="K356" s="84"/>
      <c r="L356" s="67"/>
      <c r="M356" s="68"/>
      <c r="N356" s="68"/>
      <c r="O356" s="65"/>
      <c r="P356" s="67"/>
    </row>
    <row r="357" spans="1:16" ht="31.5" customHeight="1">
      <c r="A357" s="6">
        <v>354</v>
      </c>
      <c r="B357" s="5" t="str">
        <f>CONCATENATE(C357,COUNTIF($C$4:C357,C357))</f>
        <v>348</v>
      </c>
      <c r="C357" s="5" t="str">
        <f t="shared" si="5"/>
        <v/>
      </c>
      <c r="D357" s="88"/>
      <c r="E357" s="73"/>
      <c r="F357" s="89"/>
      <c r="G357" s="87"/>
      <c r="H357" s="9" t="str">
        <f>IFERROR(VLOOKUP(G357,'Database KQ'!$B$2:$D$1048576,2,FALSE),"")</f>
        <v/>
      </c>
      <c r="I357" s="88"/>
      <c r="J357" s="5" t="str">
        <f>IFERROR(VLOOKUP(G357,'Database KQ'!$B$2:$D$1048576,3,FALSE),"")</f>
        <v/>
      </c>
      <c r="K357" s="84"/>
      <c r="L357" s="67"/>
      <c r="M357" s="68"/>
      <c r="N357" s="68"/>
      <c r="O357" s="65"/>
      <c r="P357" s="67"/>
    </row>
    <row r="358" spans="1:16" ht="31.5" customHeight="1">
      <c r="A358" s="6">
        <v>355</v>
      </c>
      <c r="B358" s="5" t="str">
        <f>CONCATENATE(C358,COUNTIF($C$4:C358,C358))</f>
        <v>349</v>
      </c>
      <c r="C358" s="5" t="str">
        <f t="shared" ref="C358:C421" si="6">CONCATENATE(N358,L358,O358,)</f>
        <v/>
      </c>
      <c r="D358" s="88"/>
      <c r="E358" s="73"/>
      <c r="F358" s="89"/>
      <c r="G358" s="87"/>
      <c r="H358" s="9" t="str">
        <f>IFERROR(VLOOKUP(G358,'Database KQ'!$B$2:$D$1048576,2,FALSE),"")</f>
        <v/>
      </c>
      <c r="I358" s="88"/>
      <c r="J358" s="5" t="str">
        <f>IFERROR(VLOOKUP(G358,'Database KQ'!$B$2:$D$1048576,3,FALSE),"")</f>
        <v/>
      </c>
      <c r="K358" s="84"/>
      <c r="L358" s="67"/>
      <c r="M358" s="68"/>
      <c r="N358" s="68"/>
      <c r="O358" s="65"/>
      <c r="P358" s="67"/>
    </row>
    <row r="359" spans="1:16" ht="31.5" customHeight="1">
      <c r="A359" s="6">
        <v>356</v>
      </c>
      <c r="B359" s="5" t="str">
        <f>CONCATENATE(C359,COUNTIF($C$4:C359,C359))</f>
        <v>350</v>
      </c>
      <c r="C359" s="5" t="str">
        <f t="shared" si="6"/>
        <v/>
      </c>
      <c r="D359" s="88"/>
      <c r="E359" s="73"/>
      <c r="F359" s="89"/>
      <c r="G359" s="87"/>
      <c r="H359" s="9" t="str">
        <f>IFERROR(VLOOKUP(G359,'Database KQ'!$B$2:$D$1048576,2,FALSE),"")</f>
        <v/>
      </c>
      <c r="I359" s="88"/>
      <c r="J359" s="5" t="str">
        <f>IFERROR(VLOOKUP(G359,'Database KQ'!$B$2:$D$1048576,3,FALSE),"")</f>
        <v/>
      </c>
      <c r="K359" s="84"/>
      <c r="L359" s="67"/>
      <c r="M359" s="68"/>
      <c r="N359" s="68"/>
      <c r="O359" s="65"/>
      <c r="P359" s="67"/>
    </row>
    <row r="360" spans="1:16" ht="31.5" customHeight="1">
      <c r="A360" s="6">
        <v>357</v>
      </c>
      <c r="B360" s="5" t="str">
        <f>CONCATENATE(C360,COUNTIF($C$4:C360,C360))</f>
        <v>351</v>
      </c>
      <c r="C360" s="5" t="str">
        <f t="shared" si="6"/>
        <v/>
      </c>
      <c r="D360" s="88"/>
      <c r="E360" s="73"/>
      <c r="F360" s="89"/>
      <c r="G360" s="87"/>
      <c r="H360" s="9" t="str">
        <f>IFERROR(VLOOKUP(G360,'Database KQ'!$B$2:$D$1048576,2,FALSE),"")</f>
        <v/>
      </c>
      <c r="I360" s="88"/>
      <c r="J360" s="5" t="str">
        <f>IFERROR(VLOOKUP(G360,'Database KQ'!$B$2:$D$1048576,3,FALSE),"")</f>
        <v/>
      </c>
      <c r="K360" s="84"/>
      <c r="L360" s="67"/>
      <c r="M360" s="68"/>
      <c r="N360" s="68"/>
      <c r="O360" s="65"/>
      <c r="P360" s="67"/>
    </row>
    <row r="361" spans="1:16" ht="31.5" customHeight="1">
      <c r="A361" s="6">
        <v>358</v>
      </c>
      <c r="B361" s="5" t="str">
        <f>CONCATENATE(C361,COUNTIF($C$4:C361,C361))</f>
        <v>352</v>
      </c>
      <c r="C361" s="5" t="str">
        <f t="shared" si="6"/>
        <v/>
      </c>
      <c r="D361" s="88"/>
      <c r="E361" s="73"/>
      <c r="F361" s="89"/>
      <c r="G361" s="87"/>
      <c r="H361" s="9" t="str">
        <f>IFERROR(VLOOKUP(G361,'Database KQ'!$B$2:$D$1048576,2,FALSE),"")</f>
        <v/>
      </c>
      <c r="I361" s="88"/>
      <c r="J361" s="5" t="str">
        <f>IFERROR(VLOOKUP(G361,'Database KQ'!$B$2:$D$1048576,3,FALSE),"")</f>
        <v/>
      </c>
      <c r="K361" s="84"/>
      <c r="L361" s="67"/>
      <c r="M361" s="68"/>
      <c r="N361" s="68"/>
      <c r="O361" s="65"/>
      <c r="P361" s="67"/>
    </row>
    <row r="362" spans="1:16" ht="31.5" customHeight="1">
      <c r="A362" s="6">
        <v>359</v>
      </c>
      <c r="B362" s="5" t="str">
        <f>CONCATENATE(C362,COUNTIF($C$4:C362,C362))</f>
        <v>353</v>
      </c>
      <c r="C362" s="5" t="str">
        <f t="shared" si="6"/>
        <v/>
      </c>
      <c r="D362" s="88"/>
      <c r="E362" s="73"/>
      <c r="F362" s="89"/>
      <c r="G362" s="87"/>
      <c r="H362" s="9" t="str">
        <f>IFERROR(VLOOKUP(G362,'Database KQ'!$B$2:$D$1048576,2,FALSE),"")</f>
        <v/>
      </c>
      <c r="I362" s="88"/>
      <c r="J362" s="5" t="str">
        <f>IFERROR(VLOOKUP(G362,'Database KQ'!$B$2:$D$1048576,3,FALSE),"")</f>
        <v/>
      </c>
      <c r="K362" s="84"/>
      <c r="L362" s="67"/>
      <c r="M362" s="68"/>
      <c r="N362" s="68"/>
      <c r="O362" s="65"/>
      <c r="P362" s="67"/>
    </row>
    <row r="363" spans="1:16" ht="31.5" customHeight="1">
      <c r="A363" s="6">
        <v>360</v>
      </c>
      <c r="B363" s="5" t="str">
        <f>CONCATENATE(C363,COUNTIF($C$4:C363,C363))</f>
        <v>354</v>
      </c>
      <c r="C363" s="5" t="str">
        <f t="shared" si="6"/>
        <v/>
      </c>
      <c r="D363" s="88"/>
      <c r="E363" s="73"/>
      <c r="F363" s="89"/>
      <c r="G363" s="87"/>
      <c r="H363" s="9" t="str">
        <f>IFERROR(VLOOKUP(G363,'Database KQ'!$B$2:$D$1048576,2,FALSE),"")</f>
        <v/>
      </c>
      <c r="I363" s="88"/>
      <c r="J363" s="5" t="str">
        <f>IFERROR(VLOOKUP(G363,'Database KQ'!$B$2:$D$1048576,3,FALSE),"")</f>
        <v/>
      </c>
      <c r="K363" s="84"/>
      <c r="L363" s="67"/>
      <c r="M363" s="68"/>
      <c r="N363" s="68"/>
      <c r="O363" s="65"/>
      <c r="P363" s="67"/>
    </row>
    <row r="364" spans="1:16" ht="31.5" customHeight="1">
      <c r="A364" s="6">
        <v>361</v>
      </c>
      <c r="B364" s="5" t="str">
        <f>CONCATENATE(C364,COUNTIF($C$4:C364,C364))</f>
        <v>355</v>
      </c>
      <c r="C364" s="5" t="str">
        <f t="shared" si="6"/>
        <v/>
      </c>
      <c r="D364" s="88"/>
      <c r="E364" s="73"/>
      <c r="F364" s="89"/>
      <c r="G364" s="87"/>
      <c r="H364" s="9" t="str">
        <f>IFERROR(VLOOKUP(G364,'Database KQ'!$B$2:$D$1048576,2,FALSE),"")</f>
        <v/>
      </c>
      <c r="I364" s="88"/>
      <c r="J364" s="5" t="str">
        <f>IFERROR(VLOOKUP(G364,'Database KQ'!$B$2:$D$1048576,3,FALSE),"")</f>
        <v/>
      </c>
      <c r="K364" s="84"/>
      <c r="L364" s="67"/>
      <c r="M364" s="68"/>
      <c r="N364" s="68"/>
      <c r="O364" s="65"/>
      <c r="P364" s="67"/>
    </row>
    <row r="365" spans="1:16" ht="31.5" customHeight="1">
      <c r="A365" s="6">
        <v>362</v>
      </c>
      <c r="B365" s="5" t="str">
        <f>CONCATENATE(C365,COUNTIF($C$4:C365,C365))</f>
        <v>356</v>
      </c>
      <c r="C365" s="5" t="str">
        <f t="shared" si="6"/>
        <v/>
      </c>
      <c r="D365" s="88"/>
      <c r="E365" s="73"/>
      <c r="F365" s="89"/>
      <c r="G365" s="87"/>
      <c r="H365" s="9" t="str">
        <f>IFERROR(VLOOKUP(G365,'Database KQ'!$B$2:$D$1048576,2,FALSE),"")</f>
        <v/>
      </c>
      <c r="I365" s="88"/>
      <c r="J365" s="5" t="str">
        <f>IFERROR(VLOOKUP(G365,'Database KQ'!$B$2:$D$1048576,3,FALSE),"")</f>
        <v/>
      </c>
      <c r="K365" s="84"/>
      <c r="L365" s="67"/>
      <c r="M365" s="68"/>
      <c r="N365" s="68"/>
      <c r="O365" s="65"/>
      <c r="P365" s="67"/>
    </row>
    <row r="366" spans="1:16" ht="31.5" customHeight="1">
      <c r="A366" s="6">
        <v>363</v>
      </c>
      <c r="B366" s="5" t="str">
        <f>CONCATENATE(C366,COUNTIF($C$4:C366,C366))</f>
        <v>357</v>
      </c>
      <c r="C366" s="5" t="str">
        <f t="shared" si="6"/>
        <v/>
      </c>
      <c r="D366" s="88"/>
      <c r="E366" s="73"/>
      <c r="F366" s="89"/>
      <c r="G366" s="87"/>
      <c r="H366" s="9" t="str">
        <f>IFERROR(VLOOKUP(G366,'Database KQ'!$B$2:$D$1048576,2,FALSE),"")</f>
        <v/>
      </c>
      <c r="I366" s="88"/>
      <c r="J366" s="5" t="str">
        <f>IFERROR(VLOOKUP(G366,'Database KQ'!$B$2:$D$1048576,3,FALSE),"")</f>
        <v/>
      </c>
      <c r="K366" s="84"/>
      <c r="L366" s="67"/>
      <c r="M366" s="68"/>
      <c r="N366" s="68"/>
      <c r="O366" s="65"/>
      <c r="P366" s="67"/>
    </row>
    <row r="367" spans="1:16" ht="31.5" customHeight="1">
      <c r="A367" s="6">
        <v>364</v>
      </c>
      <c r="B367" s="5" t="str">
        <f>CONCATENATE(C367,COUNTIF($C$4:C367,C367))</f>
        <v>358</v>
      </c>
      <c r="C367" s="5" t="str">
        <f t="shared" si="6"/>
        <v/>
      </c>
      <c r="D367" s="88"/>
      <c r="E367" s="73"/>
      <c r="F367" s="89"/>
      <c r="G367" s="87"/>
      <c r="H367" s="9" t="str">
        <f>IFERROR(VLOOKUP(G367,'Database KQ'!$B$2:$D$1048576,2,FALSE),"")</f>
        <v/>
      </c>
      <c r="I367" s="88"/>
      <c r="J367" s="5" t="str">
        <f>IFERROR(VLOOKUP(G367,'Database KQ'!$B$2:$D$1048576,3,FALSE),"")</f>
        <v/>
      </c>
      <c r="K367" s="84"/>
      <c r="L367" s="67"/>
      <c r="M367" s="68"/>
      <c r="N367" s="68"/>
      <c r="O367" s="65"/>
      <c r="P367" s="67"/>
    </row>
    <row r="368" spans="1:16" ht="31.5" customHeight="1">
      <c r="A368" s="6">
        <v>365</v>
      </c>
      <c r="B368" s="5" t="str">
        <f>CONCATENATE(C368,COUNTIF($C$4:C368,C368))</f>
        <v>359</v>
      </c>
      <c r="C368" s="5" t="str">
        <f t="shared" si="6"/>
        <v/>
      </c>
      <c r="D368" s="88"/>
      <c r="E368" s="73"/>
      <c r="F368" s="89"/>
      <c r="G368" s="87"/>
      <c r="H368" s="9" t="str">
        <f>IFERROR(VLOOKUP(G368,'Database KQ'!$B$2:$D$1048576,2,FALSE),"")</f>
        <v/>
      </c>
      <c r="I368" s="88"/>
      <c r="J368" s="5" t="str">
        <f>IFERROR(VLOOKUP(G368,'Database KQ'!$B$2:$D$1048576,3,FALSE),"")</f>
        <v/>
      </c>
      <c r="K368" s="84"/>
      <c r="L368" s="67"/>
      <c r="M368" s="68"/>
      <c r="N368" s="68"/>
      <c r="O368" s="65"/>
      <c r="P368" s="67"/>
    </row>
    <row r="369" spans="1:16" ht="31.5" customHeight="1">
      <c r="A369" s="6">
        <v>366</v>
      </c>
      <c r="B369" s="5" t="str">
        <f>CONCATENATE(C369,COUNTIF($C$4:C369,C369))</f>
        <v>360</v>
      </c>
      <c r="C369" s="5" t="str">
        <f t="shared" si="6"/>
        <v/>
      </c>
      <c r="D369" s="88"/>
      <c r="E369" s="73"/>
      <c r="F369" s="89"/>
      <c r="G369" s="87"/>
      <c r="H369" s="9" t="str">
        <f>IFERROR(VLOOKUP(G369,'Database KQ'!$B$2:$D$1048576,2,FALSE),"")</f>
        <v/>
      </c>
      <c r="I369" s="88"/>
      <c r="J369" s="5" t="str">
        <f>IFERROR(VLOOKUP(G369,'Database KQ'!$B$2:$D$1048576,3,FALSE),"")</f>
        <v/>
      </c>
      <c r="K369" s="84"/>
      <c r="L369" s="67"/>
      <c r="M369" s="68"/>
      <c r="N369" s="68"/>
      <c r="O369" s="65"/>
      <c r="P369" s="67"/>
    </row>
    <row r="370" spans="1:16" ht="31.5" customHeight="1">
      <c r="A370" s="6">
        <v>367</v>
      </c>
      <c r="B370" s="5" t="str">
        <f>CONCATENATE(C370,COUNTIF($C$4:C370,C370))</f>
        <v>361</v>
      </c>
      <c r="C370" s="5" t="str">
        <f t="shared" si="6"/>
        <v/>
      </c>
      <c r="D370" s="88"/>
      <c r="E370" s="73"/>
      <c r="F370" s="89"/>
      <c r="G370" s="87"/>
      <c r="H370" s="9" t="str">
        <f>IFERROR(VLOOKUP(G370,'Database KQ'!$B$2:$D$1048576,2,FALSE),"")</f>
        <v/>
      </c>
      <c r="I370" s="88"/>
      <c r="J370" s="5" t="str">
        <f>IFERROR(VLOOKUP(G370,'Database KQ'!$B$2:$D$1048576,3,FALSE),"")</f>
        <v/>
      </c>
      <c r="K370" s="84"/>
      <c r="L370" s="67"/>
      <c r="M370" s="68"/>
      <c r="N370" s="68"/>
      <c r="O370" s="65"/>
      <c r="P370" s="67"/>
    </row>
    <row r="371" spans="1:16" ht="31.5" customHeight="1">
      <c r="A371" s="6">
        <v>368</v>
      </c>
      <c r="B371" s="5" t="str">
        <f>CONCATENATE(C371,COUNTIF($C$4:C371,C371))</f>
        <v>362</v>
      </c>
      <c r="C371" s="5" t="str">
        <f t="shared" si="6"/>
        <v/>
      </c>
      <c r="D371" s="88"/>
      <c r="E371" s="73"/>
      <c r="F371" s="89"/>
      <c r="G371" s="87"/>
      <c r="H371" s="9" t="str">
        <f>IFERROR(VLOOKUP(G371,'Database KQ'!$B$2:$D$1048576,2,FALSE),"")</f>
        <v/>
      </c>
      <c r="I371" s="88"/>
      <c r="J371" s="5" t="str">
        <f>IFERROR(VLOOKUP(G371,'Database KQ'!$B$2:$D$1048576,3,FALSE),"")</f>
        <v/>
      </c>
      <c r="K371" s="84"/>
      <c r="L371" s="67"/>
      <c r="M371" s="68"/>
      <c r="N371" s="68"/>
      <c r="O371" s="65"/>
      <c r="P371" s="67"/>
    </row>
    <row r="372" spans="1:16" ht="31.5" customHeight="1">
      <c r="A372" s="6">
        <v>369</v>
      </c>
      <c r="B372" s="5" t="str">
        <f>CONCATENATE(C372,COUNTIF($C$4:C372,C372))</f>
        <v>363</v>
      </c>
      <c r="C372" s="5" t="str">
        <f t="shared" si="6"/>
        <v/>
      </c>
      <c r="D372" s="88"/>
      <c r="E372" s="73"/>
      <c r="F372" s="89"/>
      <c r="G372" s="87"/>
      <c r="H372" s="9" t="str">
        <f>IFERROR(VLOOKUP(G372,'Database KQ'!$B$2:$D$1048576,2,FALSE),"")</f>
        <v/>
      </c>
      <c r="I372" s="88"/>
      <c r="J372" s="5" t="str">
        <f>IFERROR(VLOOKUP(G372,'Database KQ'!$B$2:$D$1048576,3,FALSE),"")</f>
        <v/>
      </c>
      <c r="K372" s="84"/>
      <c r="L372" s="67"/>
      <c r="M372" s="68"/>
      <c r="N372" s="68"/>
      <c r="O372" s="65"/>
      <c r="P372" s="67"/>
    </row>
    <row r="373" spans="1:16" ht="31.5" customHeight="1">
      <c r="A373" s="6">
        <v>370</v>
      </c>
      <c r="B373" s="5" t="str">
        <f>CONCATENATE(C373,COUNTIF($C$4:C373,C373))</f>
        <v>364</v>
      </c>
      <c r="C373" s="5" t="str">
        <f t="shared" si="6"/>
        <v/>
      </c>
      <c r="D373" s="88"/>
      <c r="E373" s="73"/>
      <c r="F373" s="89"/>
      <c r="G373" s="87"/>
      <c r="H373" s="9" t="str">
        <f>IFERROR(VLOOKUP(G373,'Database KQ'!$B$2:$D$1048576,2,FALSE),"")</f>
        <v/>
      </c>
      <c r="I373" s="88"/>
      <c r="J373" s="5" t="str">
        <f>IFERROR(VLOOKUP(G373,'Database KQ'!$B$2:$D$1048576,3,FALSE),"")</f>
        <v/>
      </c>
      <c r="K373" s="84"/>
      <c r="L373" s="67"/>
      <c r="M373" s="68"/>
      <c r="N373" s="68"/>
      <c r="O373" s="65"/>
      <c r="P373" s="67"/>
    </row>
    <row r="374" spans="1:16" ht="31.5" customHeight="1">
      <c r="A374" s="6">
        <v>371</v>
      </c>
      <c r="B374" s="5" t="str">
        <f>CONCATENATE(C374,COUNTIF($C$4:C374,C374))</f>
        <v>365</v>
      </c>
      <c r="C374" s="5" t="str">
        <f t="shared" si="6"/>
        <v/>
      </c>
      <c r="D374" s="88"/>
      <c r="E374" s="73"/>
      <c r="F374" s="89"/>
      <c r="G374" s="87"/>
      <c r="H374" s="9" t="str">
        <f>IFERROR(VLOOKUP(G374,'Database KQ'!$B$2:$D$1048576,2,FALSE),"")</f>
        <v/>
      </c>
      <c r="I374" s="88"/>
      <c r="J374" s="5" t="str">
        <f>IFERROR(VLOOKUP(G374,'Database KQ'!$B$2:$D$1048576,3,FALSE),"")</f>
        <v/>
      </c>
      <c r="K374" s="84"/>
      <c r="L374" s="67"/>
      <c r="M374" s="68"/>
      <c r="N374" s="68"/>
      <c r="O374" s="65"/>
      <c r="P374" s="67"/>
    </row>
    <row r="375" spans="1:16" ht="31.5" customHeight="1">
      <c r="A375" s="6">
        <v>372</v>
      </c>
      <c r="B375" s="5" t="str">
        <f>CONCATENATE(C375,COUNTIF($C$4:C375,C375))</f>
        <v>366</v>
      </c>
      <c r="C375" s="5" t="str">
        <f t="shared" si="6"/>
        <v/>
      </c>
      <c r="D375" s="88"/>
      <c r="E375" s="73"/>
      <c r="F375" s="89"/>
      <c r="G375" s="87"/>
      <c r="H375" s="9" t="str">
        <f>IFERROR(VLOOKUP(G375,'Database KQ'!$B$2:$D$1048576,2,FALSE),"")</f>
        <v/>
      </c>
      <c r="I375" s="88"/>
      <c r="J375" s="5" t="str">
        <f>IFERROR(VLOOKUP(G375,'Database KQ'!$B$2:$D$1048576,3,FALSE),"")</f>
        <v/>
      </c>
      <c r="K375" s="84"/>
      <c r="L375" s="67"/>
      <c r="M375" s="68"/>
      <c r="N375" s="68"/>
      <c r="O375" s="65"/>
      <c r="P375" s="67"/>
    </row>
    <row r="376" spans="1:16" ht="31.5" customHeight="1">
      <c r="A376" s="6">
        <v>373</v>
      </c>
      <c r="B376" s="5" t="str">
        <f>CONCATENATE(C376,COUNTIF($C$4:C376,C376))</f>
        <v>367</v>
      </c>
      <c r="C376" s="5" t="str">
        <f t="shared" si="6"/>
        <v/>
      </c>
      <c r="D376" s="88"/>
      <c r="E376" s="73"/>
      <c r="F376" s="89"/>
      <c r="G376" s="87"/>
      <c r="H376" s="9" t="str">
        <f>IFERROR(VLOOKUP(G376,'Database KQ'!$B$2:$D$1048576,2,FALSE),"")</f>
        <v/>
      </c>
      <c r="I376" s="88"/>
      <c r="J376" s="5" t="str">
        <f>IFERROR(VLOOKUP(G376,'Database KQ'!$B$2:$D$1048576,3,FALSE),"")</f>
        <v/>
      </c>
      <c r="K376" s="84"/>
      <c r="L376" s="67"/>
      <c r="M376" s="68"/>
      <c r="N376" s="68"/>
      <c r="O376" s="65"/>
      <c r="P376" s="67"/>
    </row>
    <row r="377" spans="1:16" ht="31.5" customHeight="1">
      <c r="A377" s="6">
        <v>374</v>
      </c>
      <c r="B377" s="5" t="str">
        <f>CONCATENATE(C377,COUNTIF($C$4:C377,C377))</f>
        <v>368</v>
      </c>
      <c r="C377" s="5" t="str">
        <f t="shared" si="6"/>
        <v/>
      </c>
      <c r="D377" s="88"/>
      <c r="E377" s="73"/>
      <c r="F377" s="89"/>
      <c r="G377" s="87"/>
      <c r="H377" s="9" t="str">
        <f>IFERROR(VLOOKUP(G377,'Database KQ'!$B$2:$D$1048576,2,FALSE),"")</f>
        <v/>
      </c>
      <c r="I377" s="88"/>
      <c r="J377" s="5" t="str">
        <f>IFERROR(VLOOKUP(G377,'Database KQ'!$B$2:$D$1048576,3,FALSE),"")</f>
        <v/>
      </c>
      <c r="K377" s="84"/>
      <c r="L377" s="67"/>
      <c r="M377" s="68"/>
      <c r="N377" s="68"/>
      <c r="O377" s="65"/>
      <c r="P377" s="67"/>
    </row>
    <row r="378" spans="1:16" ht="31.5" customHeight="1">
      <c r="A378" s="6">
        <v>375</v>
      </c>
      <c r="B378" s="5" t="str">
        <f>CONCATENATE(C378,COUNTIF($C$4:C378,C378))</f>
        <v>369</v>
      </c>
      <c r="C378" s="5" t="str">
        <f t="shared" si="6"/>
        <v/>
      </c>
      <c r="D378" s="88"/>
      <c r="E378" s="73"/>
      <c r="F378" s="89"/>
      <c r="G378" s="87"/>
      <c r="H378" s="9" t="str">
        <f>IFERROR(VLOOKUP(G378,'Database KQ'!$B$2:$D$1048576,2,FALSE),"")</f>
        <v/>
      </c>
      <c r="I378" s="88"/>
      <c r="J378" s="5" t="str">
        <f>IFERROR(VLOOKUP(G378,'Database KQ'!$B$2:$D$1048576,3,FALSE),"")</f>
        <v/>
      </c>
      <c r="K378" s="84"/>
      <c r="L378" s="67"/>
      <c r="M378" s="68"/>
      <c r="N378" s="68"/>
      <c r="O378" s="65"/>
      <c r="P378" s="67"/>
    </row>
    <row r="379" spans="1:16" ht="31.5" customHeight="1">
      <c r="A379" s="6">
        <v>376</v>
      </c>
      <c r="B379" s="5" t="str">
        <f>CONCATENATE(C379,COUNTIF($C$4:C379,C379))</f>
        <v>370</v>
      </c>
      <c r="C379" s="5" t="str">
        <f t="shared" si="6"/>
        <v/>
      </c>
      <c r="D379" s="88"/>
      <c r="E379" s="73"/>
      <c r="F379" s="89"/>
      <c r="G379" s="87"/>
      <c r="H379" s="9" t="str">
        <f>IFERROR(VLOOKUP(G379,'Database KQ'!$B$2:$D$1048576,2,FALSE),"")</f>
        <v/>
      </c>
      <c r="I379" s="88"/>
      <c r="J379" s="5" t="str">
        <f>IFERROR(VLOOKUP(G379,'Database KQ'!$B$2:$D$1048576,3,FALSE),"")</f>
        <v/>
      </c>
      <c r="K379" s="84"/>
      <c r="L379" s="67"/>
      <c r="M379" s="68"/>
      <c r="N379" s="68"/>
      <c r="O379" s="65"/>
      <c r="P379" s="67"/>
    </row>
    <row r="380" spans="1:16" ht="31.5" customHeight="1">
      <c r="A380" s="6">
        <v>377</v>
      </c>
      <c r="B380" s="5" t="str">
        <f>CONCATENATE(C380,COUNTIF($C$4:C380,C380))</f>
        <v>371</v>
      </c>
      <c r="C380" s="5" t="str">
        <f t="shared" si="6"/>
        <v/>
      </c>
      <c r="D380" s="88"/>
      <c r="E380" s="73"/>
      <c r="F380" s="89"/>
      <c r="G380" s="87"/>
      <c r="H380" s="9" t="str">
        <f>IFERROR(VLOOKUP(G380,'Database KQ'!$B$2:$D$1048576,2,FALSE),"")</f>
        <v/>
      </c>
      <c r="I380" s="88"/>
      <c r="J380" s="5" t="str">
        <f>IFERROR(VLOOKUP(G380,'Database KQ'!$B$2:$D$1048576,3,FALSE),"")</f>
        <v/>
      </c>
      <c r="K380" s="84"/>
      <c r="L380" s="67"/>
      <c r="M380" s="68"/>
      <c r="N380" s="68"/>
      <c r="O380" s="65"/>
      <c r="P380" s="67"/>
    </row>
    <row r="381" spans="1:16" ht="31.5" customHeight="1">
      <c r="A381" s="6">
        <v>378</v>
      </c>
      <c r="B381" s="5" t="str">
        <f>CONCATENATE(C381,COUNTIF($C$4:C381,C381))</f>
        <v>372</v>
      </c>
      <c r="C381" s="5" t="str">
        <f t="shared" si="6"/>
        <v/>
      </c>
      <c r="D381" s="88"/>
      <c r="E381" s="73"/>
      <c r="F381" s="89"/>
      <c r="G381" s="87"/>
      <c r="H381" s="9" t="str">
        <f>IFERROR(VLOOKUP(G381,'Database KQ'!$B$2:$D$1048576,2,FALSE),"")</f>
        <v/>
      </c>
      <c r="I381" s="88"/>
      <c r="J381" s="5" t="str">
        <f>IFERROR(VLOOKUP(G381,'Database KQ'!$B$2:$D$1048576,3,FALSE),"")</f>
        <v/>
      </c>
      <c r="K381" s="84"/>
      <c r="L381" s="67"/>
      <c r="M381" s="68"/>
      <c r="N381" s="68"/>
      <c r="O381" s="65"/>
      <c r="P381" s="67"/>
    </row>
    <row r="382" spans="1:16" ht="31.5" customHeight="1">
      <c r="A382" s="6">
        <v>379</v>
      </c>
      <c r="B382" s="5" t="str">
        <f>CONCATENATE(C382,COUNTIF($C$4:C382,C382))</f>
        <v>373</v>
      </c>
      <c r="C382" s="5" t="str">
        <f t="shared" si="6"/>
        <v/>
      </c>
      <c r="D382" s="88"/>
      <c r="E382" s="73"/>
      <c r="F382" s="89"/>
      <c r="G382" s="87"/>
      <c r="H382" s="9" t="str">
        <f>IFERROR(VLOOKUP(G382,'Database KQ'!$B$2:$D$1048576,2,FALSE),"")</f>
        <v/>
      </c>
      <c r="I382" s="88"/>
      <c r="J382" s="5" t="str">
        <f>IFERROR(VLOOKUP(G382,'Database KQ'!$B$2:$D$1048576,3,FALSE),"")</f>
        <v/>
      </c>
      <c r="K382" s="84"/>
      <c r="L382" s="67"/>
      <c r="M382" s="68"/>
      <c r="N382" s="68"/>
      <c r="O382" s="65"/>
      <c r="P382" s="67"/>
    </row>
    <row r="383" spans="1:16" ht="31.5" customHeight="1">
      <c r="A383" s="6">
        <v>380</v>
      </c>
      <c r="B383" s="5" t="str">
        <f>CONCATENATE(C383,COUNTIF($C$4:C383,C383))</f>
        <v>374</v>
      </c>
      <c r="C383" s="5" t="str">
        <f t="shared" si="6"/>
        <v/>
      </c>
      <c r="D383" s="88"/>
      <c r="E383" s="73"/>
      <c r="F383" s="89"/>
      <c r="G383" s="87"/>
      <c r="H383" s="9" t="str">
        <f>IFERROR(VLOOKUP(G383,'Database KQ'!$B$2:$D$1048576,2,FALSE),"")</f>
        <v/>
      </c>
      <c r="I383" s="88"/>
      <c r="J383" s="5" t="str">
        <f>IFERROR(VLOOKUP(G383,'Database KQ'!$B$2:$D$1048576,3,FALSE),"")</f>
        <v/>
      </c>
      <c r="K383" s="84"/>
      <c r="L383" s="67"/>
      <c r="M383" s="68"/>
      <c r="N383" s="68"/>
      <c r="O383" s="65"/>
      <c r="P383" s="67"/>
    </row>
    <row r="384" spans="1:16" ht="31.5" customHeight="1">
      <c r="A384" s="6">
        <v>381</v>
      </c>
      <c r="B384" s="5" t="str">
        <f>CONCATENATE(C384,COUNTIF($C$4:C384,C384))</f>
        <v>375</v>
      </c>
      <c r="C384" s="5" t="str">
        <f t="shared" si="6"/>
        <v/>
      </c>
      <c r="D384" s="88"/>
      <c r="E384" s="73"/>
      <c r="F384" s="89"/>
      <c r="G384" s="87"/>
      <c r="H384" s="9" t="str">
        <f>IFERROR(VLOOKUP(G384,'Database KQ'!$B$2:$D$1048576,2,FALSE),"")</f>
        <v/>
      </c>
      <c r="I384" s="88"/>
      <c r="J384" s="5" t="str">
        <f>IFERROR(VLOOKUP(G384,'Database KQ'!$B$2:$D$1048576,3,FALSE),"")</f>
        <v/>
      </c>
      <c r="K384" s="84"/>
      <c r="L384" s="67"/>
      <c r="M384" s="68"/>
      <c r="N384" s="68"/>
      <c r="O384" s="65"/>
      <c r="P384" s="67"/>
    </row>
    <row r="385" spans="1:16" ht="31.5" customHeight="1">
      <c r="A385" s="6">
        <v>382</v>
      </c>
      <c r="B385" s="5" t="str">
        <f>CONCATENATE(C385,COUNTIF($C$4:C385,C385))</f>
        <v>376</v>
      </c>
      <c r="C385" s="5" t="str">
        <f t="shared" si="6"/>
        <v/>
      </c>
      <c r="D385" s="88"/>
      <c r="E385" s="73"/>
      <c r="F385" s="89"/>
      <c r="G385" s="87"/>
      <c r="H385" s="9" t="str">
        <f>IFERROR(VLOOKUP(G385,'Database KQ'!$B$2:$D$1048576,2,FALSE),"")</f>
        <v/>
      </c>
      <c r="I385" s="88"/>
      <c r="J385" s="5" t="str">
        <f>IFERROR(VLOOKUP(G385,'Database KQ'!$B$2:$D$1048576,3,FALSE),"")</f>
        <v/>
      </c>
      <c r="K385" s="84"/>
      <c r="L385" s="67"/>
      <c r="M385" s="68"/>
      <c r="N385" s="68"/>
      <c r="O385" s="65"/>
      <c r="P385" s="67"/>
    </row>
    <row r="386" spans="1:16" ht="31.5" customHeight="1">
      <c r="A386" s="6">
        <v>383</v>
      </c>
      <c r="B386" s="5" t="str">
        <f>CONCATENATE(C386,COUNTIF($C$4:C386,C386))</f>
        <v>377</v>
      </c>
      <c r="C386" s="5" t="str">
        <f t="shared" si="6"/>
        <v/>
      </c>
      <c r="D386" s="88"/>
      <c r="E386" s="73"/>
      <c r="F386" s="89"/>
      <c r="G386" s="87"/>
      <c r="H386" s="9" t="str">
        <f>IFERROR(VLOOKUP(G386,'Database KQ'!$B$2:$D$1048576,2,FALSE),"")</f>
        <v/>
      </c>
      <c r="I386" s="88"/>
      <c r="J386" s="5" t="str">
        <f>IFERROR(VLOOKUP(G386,'Database KQ'!$B$2:$D$1048576,3,FALSE),"")</f>
        <v/>
      </c>
      <c r="K386" s="84"/>
      <c r="L386" s="67"/>
      <c r="M386" s="68"/>
      <c r="N386" s="68"/>
      <c r="O386" s="65"/>
      <c r="P386" s="67"/>
    </row>
    <row r="387" spans="1:16" ht="31.5" customHeight="1">
      <c r="A387" s="6">
        <v>384</v>
      </c>
      <c r="B387" s="5" t="str">
        <f>CONCATENATE(C387,COUNTIF($C$4:C387,C387))</f>
        <v>378</v>
      </c>
      <c r="C387" s="5" t="str">
        <f t="shared" si="6"/>
        <v/>
      </c>
      <c r="D387" s="88"/>
      <c r="E387" s="73"/>
      <c r="F387" s="89"/>
      <c r="G387" s="87"/>
      <c r="H387" s="9" t="str">
        <f>IFERROR(VLOOKUP(G387,'Database KQ'!$B$2:$D$1048576,2,FALSE),"")</f>
        <v/>
      </c>
      <c r="I387" s="88"/>
      <c r="J387" s="5" t="str">
        <f>IFERROR(VLOOKUP(G387,'Database KQ'!$B$2:$D$1048576,3,FALSE),"")</f>
        <v/>
      </c>
      <c r="K387" s="84"/>
      <c r="L387" s="67"/>
      <c r="M387" s="68"/>
      <c r="N387" s="68"/>
      <c r="O387" s="65"/>
      <c r="P387" s="67"/>
    </row>
    <row r="388" spans="1:16" ht="31.5" customHeight="1">
      <c r="A388" s="6">
        <v>385</v>
      </c>
      <c r="B388" s="5" t="str">
        <f>CONCATENATE(C388,COUNTIF($C$4:C388,C388))</f>
        <v>379</v>
      </c>
      <c r="C388" s="5" t="str">
        <f t="shared" si="6"/>
        <v/>
      </c>
      <c r="D388" s="88"/>
      <c r="E388" s="73"/>
      <c r="F388" s="89"/>
      <c r="G388" s="87"/>
      <c r="H388" s="9" t="str">
        <f>IFERROR(VLOOKUP(G388,'Database KQ'!$B$2:$D$1048576,2,FALSE),"")</f>
        <v/>
      </c>
      <c r="I388" s="88"/>
      <c r="J388" s="5" t="str">
        <f>IFERROR(VLOOKUP(G388,'Database KQ'!$B$2:$D$1048576,3,FALSE),"")</f>
        <v/>
      </c>
      <c r="K388" s="84"/>
      <c r="L388" s="67"/>
      <c r="M388" s="68"/>
      <c r="N388" s="68"/>
      <c r="O388" s="65"/>
      <c r="P388" s="67"/>
    </row>
    <row r="389" spans="1:16" ht="31.5" customHeight="1">
      <c r="A389" s="6">
        <v>386</v>
      </c>
      <c r="B389" s="5" t="str">
        <f>CONCATENATE(C389,COUNTIF($C$4:C389,C389))</f>
        <v>380</v>
      </c>
      <c r="C389" s="5" t="str">
        <f t="shared" si="6"/>
        <v/>
      </c>
      <c r="D389" s="88"/>
      <c r="E389" s="73"/>
      <c r="F389" s="89"/>
      <c r="G389" s="87"/>
      <c r="H389" s="9" t="str">
        <f>IFERROR(VLOOKUP(G389,'Database KQ'!$B$2:$D$1048576,2,FALSE),"")</f>
        <v/>
      </c>
      <c r="I389" s="88"/>
      <c r="J389" s="5" t="str">
        <f>IFERROR(VLOOKUP(G389,'Database KQ'!$B$2:$D$1048576,3,FALSE),"")</f>
        <v/>
      </c>
      <c r="K389" s="84"/>
      <c r="L389" s="67"/>
      <c r="M389" s="68"/>
      <c r="N389" s="68"/>
      <c r="O389" s="65"/>
      <c r="P389" s="67"/>
    </row>
    <row r="390" spans="1:16" ht="31.5" customHeight="1">
      <c r="A390" s="6">
        <v>387</v>
      </c>
      <c r="B390" s="5" t="str">
        <f>CONCATENATE(C390,COUNTIF($C$4:C390,C390))</f>
        <v>381</v>
      </c>
      <c r="C390" s="5" t="str">
        <f t="shared" si="6"/>
        <v/>
      </c>
      <c r="D390" s="88"/>
      <c r="E390" s="73"/>
      <c r="F390" s="89"/>
      <c r="G390" s="87"/>
      <c r="H390" s="9" t="str">
        <f>IFERROR(VLOOKUP(G390,'Database KQ'!$B$2:$D$1048576,2,FALSE),"")</f>
        <v/>
      </c>
      <c r="I390" s="88"/>
      <c r="J390" s="5" t="str">
        <f>IFERROR(VLOOKUP(G390,'Database KQ'!$B$2:$D$1048576,3,FALSE),"")</f>
        <v/>
      </c>
      <c r="K390" s="84"/>
      <c r="L390" s="67"/>
      <c r="M390" s="68"/>
      <c r="N390" s="68"/>
      <c r="O390" s="65"/>
      <c r="P390" s="67"/>
    </row>
    <row r="391" spans="1:16" ht="31.5" customHeight="1">
      <c r="A391" s="6">
        <v>388</v>
      </c>
      <c r="B391" s="5" t="str">
        <f>CONCATENATE(C391,COUNTIF($C$4:C391,C391))</f>
        <v>382</v>
      </c>
      <c r="C391" s="5" t="str">
        <f t="shared" si="6"/>
        <v/>
      </c>
      <c r="D391" s="88"/>
      <c r="E391" s="73"/>
      <c r="F391" s="89"/>
      <c r="G391" s="87"/>
      <c r="H391" s="9" t="str">
        <f>IFERROR(VLOOKUP(G391,'Database KQ'!$B$2:$D$1048576,2,FALSE),"")</f>
        <v/>
      </c>
      <c r="I391" s="88"/>
      <c r="J391" s="5" t="str">
        <f>IFERROR(VLOOKUP(G391,'Database KQ'!$B$2:$D$1048576,3,FALSE),"")</f>
        <v/>
      </c>
      <c r="K391" s="84"/>
      <c r="L391" s="67"/>
      <c r="M391" s="68"/>
      <c r="N391" s="68"/>
      <c r="O391" s="65"/>
      <c r="P391" s="67"/>
    </row>
    <row r="392" spans="1:16" ht="31.5" customHeight="1">
      <c r="A392" s="6">
        <v>389</v>
      </c>
      <c r="B392" s="5" t="str">
        <f>CONCATENATE(C392,COUNTIF($C$4:C392,C392))</f>
        <v>383</v>
      </c>
      <c r="C392" s="5" t="str">
        <f t="shared" si="6"/>
        <v/>
      </c>
      <c r="D392" s="88"/>
      <c r="E392" s="73"/>
      <c r="F392" s="89"/>
      <c r="G392" s="87"/>
      <c r="H392" s="9" t="str">
        <f>IFERROR(VLOOKUP(G392,'Database KQ'!$B$2:$D$1048576,2,FALSE),"")</f>
        <v/>
      </c>
      <c r="I392" s="88"/>
      <c r="J392" s="5" t="str">
        <f>IFERROR(VLOOKUP(G392,'Database KQ'!$B$2:$D$1048576,3,FALSE),"")</f>
        <v/>
      </c>
      <c r="K392" s="84"/>
      <c r="L392" s="67"/>
      <c r="M392" s="68"/>
      <c r="N392" s="68"/>
      <c r="O392" s="65"/>
      <c r="P392" s="67"/>
    </row>
    <row r="393" spans="1:16" ht="31.5" customHeight="1">
      <c r="A393" s="6">
        <v>390</v>
      </c>
      <c r="B393" s="5" t="str">
        <f>CONCATENATE(C393,COUNTIF($C$4:C393,C393))</f>
        <v>384</v>
      </c>
      <c r="C393" s="5" t="str">
        <f t="shared" si="6"/>
        <v/>
      </c>
      <c r="D393" s="88"/>
      <c r="E393" s="73"/>
      <c r="F393" s="89"/>
      <c r="G393" s="87"/>
      <c r="H393" s="9" t="str">
        <f>IFERROR(VLOOKUP(G393,'Database KQ'!$B$2:$D$1048576,2,FALSE),"")</f>
        <v/>
      </c>
      <c r="I393" s="88"/>
      <c r="J393" s="5" t="str">
        <f>IFERROR(VLOOKUP(G393,'Database KQ'!$B$2:$D$1048576,3,FALSE),"")</f>
        <v/>
      </c>
      <c r="K393" s="84"/>
      <c r="L393" s="67"/>
      <c r="M393" s="68"/>
      <c r="N393" s="68"/>
      <c r="O393" s="65"/>
      <c r="P393" s="67"/>
    </row>
    <row r="394" spans="1:16" ht="31.5" customHeight="1">
      <c r="A394" s="6">
        <v>391</v>
      </c>
      <c r="B394" s="5" t="str">
        <f>CONCATENATE(C394,COUNTIF($C$4:C394,C394))</f>
        <v>385</v>
      </c>
      <c r="C394" s="5" t="str">
        <f t="shared" si="6"/>
        <v/>
      </c>
      <c r="D394" s="88"/>
      <c r="E394" s="73"/>
      <c r="F394" s="89"/>
      <c r="G394" s="87"/>
      <c r="H394" s="9" t="str">
        <f>IFERROR(VLOOKUP(G394,'Database KQ'!$B$2:$D$1048576,2,FALSE),"")</f>
        <v/>
      </c>
      <c r="I394" s="88"/>
      <c r="J394" s="5" t="str">
        <f>IFERROR(VLOOKUP(G394,'Database KQ'!$B$2:$D$1048576,3,FALSE),"")</f>
        <v/>
      </c>
      <c r="K394" s="84"/>
      <c r="L394" s="67"/>
      <c r="M394" s="68"/>
      <c r="N394" s="68"/>
      <c r="O394" s="65"/>
      <c r="P394" s="67"/>
    </row>
    <row r="395" spans="1:16" ht="31.5" customHeight="1">
      <c r="A395" s="6">
        <v>392</v>
      </c>
      <c r="B395" s="5" t="str">
        <f>CONCATENATE(C395,COUNTIF($C$4:C395,C395))</f>
        <v>386</v>
      </c>
      <c r="C395" s="5" t="str">
        <f t="shared" si="6"/>
        <v/>
      </c>
      <c r="D395" s="88"/>
      <c r="E395" s="73"/>
      <c r="F395" s="89"/>
      <c r="G395" s="87"/>
      <c r="H395" s="9" t="str">
        <f>IFERROR(VLOOKUP(G395,'Database KQ'!$B$2:$D$1048576,2,FALSE),"")</f>
        <v/>
      </c>
      <c r="I395" s="88"/>
      <c r="J395" s="5" t="str">
        <f>IFERROR(VLOOKUP(G395,'Database KQ'!$B$2:$D$1048576,3,FALSE),"")</f>
        <v/>
      </c>
      <c r="K395" s="84"/>
      <c r="L395" s="67"/>
      <c r="M395" s="68"/>
      <c r="N395" s="68"/>
      <c r="O395" s="65"/>
      <c r="P395" s="67"/>
    </row>
    <row r="396" spans="1:16" ht="31.5" customHeight="1">
      <c r="A396" s="6">
        <v>393</v>
      </c>
      <c r="B396" s="5" t="str">
        <f>CONCATENATE(C396,COUNTIF($C$4:C396,C396))</f>
        <v>387</v>
      </c>
      <c r="C396" s="5" t="str">
        <f t="shared" si="6"/>
        <v/>
      </c>
      <c r="D396" s="88"/>
      <c r="E396" s="73"/>
      <c r="F396" s="89"/>
      <c r="G396" s="87"/>
      <c r="H396" s="9" t="str">
        <f>IFERROR(VLOOKUP(G396,'Database KQ'!$B$2:$D$1048576,2,FALSE),"")</f>
        <v/>
      </c>
      <c r="I396" s="88"/>
      <c r="J396" s="5" t="str">
        <f>IFERROR(VLOOKUP(G396,'Database KQ'!$B$2:$D$1048576,3,FALSE),"")</f>
        <v/>
      </c>
      <c r="K396" s="84"/>
      <c r="L396" s="67"/>
      <c r="M396" s="68"/>
      <c r="N396" s="68"/>
      <c r="O396" s="65"/>
      <c r="P396" s="67"/>
    </row>
    <row r="397" spans="1:16" ht="31.5" customHeight="1">
      <c r="A397" s="6">
        <v>394</v>
      </c>
      <c r="B397" s="5" t="str">
        <f>CONCATENATE(C397,COUNTIF($C$4:C397,C397))</f>
        <v>388</v>
      </c>
      <c r="C397" s="5" t="str">
        <f t="shared" si="6"/>
        <v/>
      </c>
      <c r="D397" s="88"/>
      <c r="E397" s="73"/>
      <c r="F397" s="89"/>
      <c r="G397" s="87"/>
      <c r="H397" s="9" t="str">
        <f>IFERROR(VLOOKUP(G397,'Database KQ'!$B$2:$D$1048576,2,FALSE),"")</f>
        <v/>
      </c>
      <c r="I397" s="88"/>
      <c r="J397" s="5" t="str">
        <f>IFERROR(VLOOKUP(G397,'Database KQ'!$B$2:$D$1048576,3,FALSE),"")</f>
        <v/>
      </c>
      <c r="K397" s="84"/>
      <c r="L397" s="67"/>
      <c r="M397" s="68"/>
      <c r="N397" s="68"/>
      <c r="O397" s="65"/>
      <c r="P397" s="67"/>
    </row>
    <row r="398" spans="1:16" ht="31.5" customHeight="1">
      <c r="A398" s="6">
        <v>395</v>
      </c>
      <c r="B398" s="5" t="str">
        <f>CONCATENATE(C398,COUNTIF($C$4:C398,C398))</f>
        <v>389</v>
      </c>
      <c r="C398" s="5" t="str">
        <f t="shared" si="6"/>
        <v/>
      </c>
      <c r="D398" s="88"/>
      <c r="E398" s="73"/>
      <c r="F398" s="89"/>
      <c r="G398" s="87"/>
      <c r="H398" s="9" t="str">
        <f>IFERROR(VLOOKUP(G398,'Database KQ'!$B$2:$D$1048576,2,FALSE),"")</f>
        <v/>
      </c>
      <c r="I398" s="88"/>
      <c r="J398" s="5" t="str">
        <f>IFERROR(VLOOKUP(G398,'Database KQ'!$B$2:$D$1048576,3,FALSE),"")</f>
        <v/>
      </c>
      <c r="K398" s="84"/>
      <c r="L398" s="67"/>
      <c r="M398" s="68"/>
      <c r="N398" s="68"/>
      <c r="O398" s="65"/>
      <c r="P398" s="67"/>
    </row>
    <row r="399" spans="1:16" ht="31.5" customHeight="1">
      <c r="A399" s="6">
        <v>396</v>
      </c>
      <c r="B399" s="5" t="str">
        <f>CONCATENATE(C399,COUNTIF($C$4:C399,C399))</f>
        <v>390</v>
      </c>
      <c r="C399" s="5" t="str">
        <f t="shared" si="6"/>
        <v/>
      </c>
      <c r="D399" s="88"/>
      <c r="E399" s="73"/>
      <c r="F399" s="89"/>
      <c r="G399" s="87"/>
      <c r="H399" s="9" t="str">
        <f>IFERROR(VLOOKUP(G399,'Database KQ'!$B$2:$D$1048576,2,FALSE),"")</f>
        <v/>
      </c>
      <c r="I399" s="88"/>
      <c r="J399" s="5" t="str">
        <f>IFERROR(VLOOKUP(G399,'Database KQ'!$B$2:$D$1048576,3,FALSE),"")</f>
        <v/>
      </c>
      <c r="K399" s="84"/>
      <c r="L399" s="67"/>
      <c r="M399" s="68"/>
      <c r="N399" s="68"/>
      <c r="O399" s="65"/>
      <c r="P399" s="67"/>
    </row>
    <row r="400" spans="1:16" ht="31.5" customHeight="1">
      <c r="A400" s="6">
        <v>397</v>
      </c>
      <c r="B400" s="5" t="str">
        <f>CONCATENATE(C400,COUNTIF($C$4:C400,C400))</f>
        <v>391</v>
      </c>
      <c r="C400" s="5" t="str">
        <f t="shared" si="6"/>
        <v/>
      </c>
      <c r="D400" s="88"/>
      <c r="E400" s="73"/>
      <c r="F400" s="89"/>
      <c r="G400" s="87"/>
      <c r="H400" s="9" t="str">
        <f>IFERROR(VLOOKUP(G400,'Database KQ'!$B$2:$D$1048576,2,FALSE),"")</f>
        <v/>
      </c>
      <c r="I400" s="88"/>
      <c r="J400" s="5" t="str">
        <f>IFERROR(VLOOKUP(G400,'Database KQ'!$B$2:$D$1048576,3,FALSE),"")</f>
        <v/>
      </c>
      <c r="K400" s="84"/>
      <c r="L400" s="67"/>
      <c r="M400" s="68"/>
      <c r="N400" s="68"/>
      <c r="O400" s="65"/>
      <c r="P400" s="67"/>
    </row>
    <row r="401" spans="1:16" ht="31.5" customHeight="1">
      <c r="A401" s="6">
        <v>398</v>
      </c>
      <c r="B401" s="5" t="str">
        <f>CONCATENATE(C401,COUNTIF($C$4:C401,C401))</f>
        <v>392</v>
      </c>
      <c r="C401" s="5" t="str">
        <f t="shared" si="6"/>
        <v/>
      </c>
      <c r="D401" s="88"/>
      <c r="E401" s="73"/>
      <c r="F401" s="89"/>
      <c r="G401" s="87"/>
      <c r="H401" s="9" t="str">
        <f>IFERROR(VLOOKUP(G401,'Database KQ'!$B$2:$D$1048576,2,FALSE),"")</f>
        <v/>
      </c>
      <c r="I401" s="88"/>
      <c r="J401" s="5" t="str">
        <f>IFERROR(VLOOKUP(G401,'Database KQ'!$B$2:$D$1048576,3,FALSE),"")</f>
        <v/>
      </c>
      <c r="K401" s="84"/>
      <c r="L401" s="67"/>
      <c r="M401" s="68"/>
      <c r="N401" s="68"/>
      <c r="O401" s="65"/>
      <c r="P401" s="67"/>
    </row>
    <row r="402" spans="1:16" ht="31.5" customHeight="1">
      <c r="A402" s="6">
        <v>399</v>
      </c>
      <c r="B402" s="5" t="str">
        <f>CONCATENATE(C402,COUNTIF($C$4:C402,C402))</f>
        <v>393</v>
      </c>
      <c r="C402" s="5" t="str">
        <f t="shared" si="6"/>
        <v/>
      </c>
      <c r="D402" s="88"/>
      <c r="E402" s="73"/>
      <c r="F402" s="89"/>
      <c r="G402" s="87"/>
      <c r="H402" s="9" t="str">
        <f>IFERROR(VLOOKUP(G402,'Database KQ'!$B$2:$D$1048576,2,FALSE),"")</f>
        <v/>
      </c>
      <c r="I402" s="88"/>
      <c r="J402" s="5" t="str">
        <f>IFERROR(VLOOKUP(G402,'Database KQ'!$B$2:$D$1048576,3,FALSE),"")</f>
        <v/>
      </c>
      <c r="K402" s="84"/>
      <c r="L402" s="67"/>
      <c r="M402" s="68"/>
      <c r="N402" s="68"/>
      <c r="O402" s="65"/>
      <c r="P402" s="67"/>
    </row>
    <row r="403" spans="1:16" ht="31.5" customHeight="1">
      <c r="A403" s="6">
        <v>400</v>
      </c>
      <c r="B403" s="5" t="str">
        <f>CONCATENATE(C403,COUNTIF($C$4:C403,C403))</f>
        <v>394</v>
      </c>
      <c r="C403" s="5" t="str">
        <f t="shared" si="6"/>
        <v/>
      </c>
      <c r="D403" s="88"/>
      <c r="E403" s="73"/>
      <c r="F403" s="89"/>
      <c r="G403" s="87"/>
      <c r="H403" s="9" t="str">
        <f>IFERROR(VLOOKUP(G403,'Database KQ'!$B$2:$D$1048576,2,FALSE),"")</f>
        <v/>
      </c>
      <c r="I403" s="88"/>
      <c r="J403" s="5" t="str">
        <f>IFERROR(VLOOKUP(G403,'Database KQ'!$B$2:$D$1048576,3,FALSE),"")</f>
        <v/>
      </c>
      <c r="K403" s="84"/>
      <c r="L403" s="67"/>
      <c r="M403" s="68"/>
      <c r="N403" s="68"/>
      <c r="O403" s="65"/>
      <c r="P403" s="67"/>
    </row>
    <row r="404" spans="1:16" ht="31.5" customHeight="1">
      <c r="A404" s="6">
        <v>401</v>
      </c>
      <c r="B404" s="5" t="str">
        <f>CONCATENATE(C404,COUNTIF($C$4:C404,C404))</f>
        <v>395</v>
      </c>
      <c r="C404" s="5" t="str">
        <f t="shared" si="6"/>
        <v/>
      </c>
      <c r="D404" s="88"/>
      <c r="E404" s="73"/>
      <c r="F404" s="89"/>
      <c r="G404" s="87"/>
      <c r="H404" s="9" t="str">
        <f>IFERROR(VLOOKUP(G404,'Database KQ'!$B$2:$D$1048576,2,FALSE),"")</f>
        <v/>
      </c>
      <c r="I404" s="88"/>
      <c r="J404" s="5" t="str">
        <f>IFERROR(VLOOKUP(G404,'Database KQ'!$B$2:$D$1048576,3,FALSE),"")</f>
        <v/>
      </c>
      <c r="K404" s="84"/>
      <c r="L404" s="67"/>
      <c r="M404" s="68"/>
      <c r="N404" s="68"/>
      <c r="O404" s="65"/>
      <c r="P404" s="67"/>
    </row>
    <row r="405" spans="1:16" ht="31.5" customHeight="1">
      <c r="A405" s="6">
        <v>402</v>
      </c>
      <c r="B405" s="5" t="str">
        <f>CONCATENATE(C405,COUNTIF($C$4:C405,C405))</f>
        <v>396</v>
      </c>
      <c r="C405" s="5" t="str">
        <f t="shared" si="6"/>
        <v/>
      </c>
      <c r="D405" s="88"/>
      <c r="E405" s="73"/>
      <c r="F405" s="89"/>
      <c r="G405" s="87"/>
      <c r="H405" s="9" t="str">
        <f>IFERROR(VLOOKUP(G405,'Database KQ'!$B$2:$D$1048576,2,FALSE),"")</f>
        <v/>
      </c>
      <c r="I405" s="88"/>
      <c r="J405" s="5" t="str">
        <f>IFERROR(VLOOKUP(G405,'Database KQ'!$B$2:$D$1048576,3,FALSE),"")</f>
        <v/>
      </c>
      <c r="K405" s="84"/>
      <c r="L405" s="67"/>
      <c r="M405" s="68"/>
      <c r="N405" s="68"/>
      <c r="O405" s="65"/>
      <c r="P405" s="67"/>
    </row>
    <row r="406" spans="1:16" ht="31.5" customHeight="1">
      <c r="A406" s="6">
        <v>403</v>
      </c>
      <c r="B406" s="5" t="str">
        <f>CONCATENATE(C406,COUNTIF($C$4:C406,C406))</f>
        <v>397</v>
      </c>
      <c r="C406" s="5" t="str">
        <f t="shared" si="6"/>
        <v/>
      </c>
      <c r="D406" s="88"/>
      <c r="E406" s="73"/>
      <c r="F406" s="89"/>
      <c r="G406" s="87"/>
      <c r="H406" s="9" t="str">
        <f>IFERROR(VLOOKUP(G406,'Database KQ'!$B$2:$D$1048576,2,FALSE),"")</f>
        <v/>
      </c>
      <c r="I406" s="88"/>
      <c r="J406" s="5" t="str">
        <f>IFERROR(VLOOKUP(G406,'Database KQ'!$B$2:$D$1048576,3,FALSE),"")</f>
        <v/>
      </c>
      <c r="K406" s="84"/>
      <c r="L406" s="67"/>
      <c r="M406" s="68"/>
      <c r="N406" s="68"/>
      <c r="O406" s="65"/>
      <c r="P406" s="67"/>
    </row>
    <row r="407" spans="1:16" ht="31.5" customHeight="1">
      <c r="A407" s="6">
        <v>404</v>
      </c>
      <c r="B407" s="5" t="str">
        <f>CONCATENATE(C407,COUNTIF($C$4:C407,C407))</f>
        <v>398</v>
      </c>
      <c r="C407" s="5" t="str">
        <f t="shared" si="6"/>
        <v/>
      </c>
      <c r="D407" s="88"/>
      <c r="E407" s="73"/>
      <c r="F407" s="89"/>
      <c r="G407" s="87"/>
      <c r="H407" s="9" t="str">
        <f>IFERROR(VLOOKUP(G407,'Database KQ'!$B$2:$D$1048576,2,FALSE),"")</f>
        <v/>
      </c>
      <c r="I407" s="88"/>
      <c r="J407" s="5" t="str">
        <f>IFERROR(VLOOKUP(G407,'Database KQ'!$B$2:$D$1048576,3,FALSE),"")</f>
        <v/>
      </c>
      <c r="K407" s="84"/>
      <c r="L407" s="67"/>
      <c r="M407" s="68"/>
      <c r="N407" s="68"/>
      <c r="O407" s="65"/>
      <c r="P407" s="67"/>
    </row>
    <row r="408" spans="1:16" ht="31.5" customHeight="1">
      <c r="A408" s="6">
        <v>405</v>
      </c>
      <c r="B408" s="5" t="str">
        <f>CONCATENATE(C408,COUNTIF($C$4:C408,C408))</f>
        <v>399</v>
      </c>
      <c r="C408" s="5" t="str">
        <f t="shared" si="6"/>
        <v/>
      </c>
      <c r="D408" s="88"/>
      <c r="E408" s="73"/>
      <c r="F408" s="89"/>
      <c r="G408" s="87"/>
      <c r="H408" s="9" t="str">
        <f>IFERROR(VLOOKUP(G408,'Database KQ'!$B$2:$D$1048576,2,FALSE),"")</f>
        <v/>
      </c>
      <c r="I408" s="88"/>
      <c r="J408" s="5" t="str">
        <f>IFERROR(VLOOKUP(G408,'Database KQ'!$B$2:$D$1048576,3,FALSE),"")</f>
        <v/>
      </c>
      <c r="K408" s="84"/>
      <c r="L408" s="67"/>
      <c r="M408" s="68"/>
      <c r="N408" s="68"/>
      <c r="O408" s="65"/>
      <c r="P408" s="67"/>
    </row>
    <row r="409" spans="1:16" ht="31.5" customHeight="1">
      <c r="A409" s="6">
        <v>406</v>
      </c>
      <c r="B409" s="5" t="str">
        <f>CONCATENATE(C409,COUNTIF($C$4:C409,C409))</f>
        <v>400</v>
      </c>
      <c r="C409" s="5" t="str">
        <f t="shared" si="6"/>
        <v/>
      </c>
      <c r="D409" s="88"/>
      <c r="E409" s="73"/>
      <c r="F409" s="89"/>
      <c r="G409" s="87"/>
      <c r="H409" s="9" t="str">
        <f>IFERROR(VLOOKUP(G409,'Database KQ'!$B$2:$D$1048576,2,FALSE),"")</f>
        <v/>
      </c>
      <c r="I409" s="88"/>
      <c r="J409" s="5" t="str">
        <f>IFERROR(VLOOKUP(G409,'Database KQ'!$B$2:$D$1048576,3,FALSE),"")</f>
        <v/>
      </c>
      <c r="K409" s="84"/>
      <c r="L409" s="67"/>
      <c r="M409" s="68"/>
      <c r="N409" s="68"/>
      <c r="O409" s="65"/>
      <c r="P409" s="67"/>
    </row>
    <row r="410" spans="1:16" ht="31.5" customHeight="1">
      <c r="A410" s="6">
        <v>407</v>
      </c>
      <c r="B410" s="5" t="str">
        <f>CONCATENATE(C410,COUNTIF($C$4:C410,C410))</f>
        <v>401</v>
      </c>
      <c r="C410" s="5" t="str">
        <f t="shared" si="6"/>
        <v/>
      </c>
      <c r="D410" s="88"/>
      <c r="E410" s="73"/>
      <c r="F410" s="89"/>
      <c r="G410" s="87"/>
      <c r="H410" s="9" t="str">
        <f>IFERROR(VLOOKUP(G410,'Database KQ'!$B$2:$D$1048576,2,FALSE),"")</f>
        <v/>
      </c>
      <c r="I410" s="88"/>
      <c r="J410" s="5" t="str">
        <f>IFERROR(VLOOKUP(G410,'Database KQ'!$B$2:$D$1048576,3,FALSE),"")</f>
        <v/>
      </c>
      <c r="K410" s="84"/>
      <c r="L410" s="67"/>
      <c r="M410" s="68"/>
      <c r="N410" s="68"/>
      <c r="O410" s="65"/>
      <c r="P410" s="67"/>
    </row>
    <row r="411" spans="1:16" ht="31.5" customHeight="1">
      <c r="A411" s="6">
        <v>408</v>
      </c>
      <c r="B411" s="5" t="str">
        <f>CONCATENATE(C411,COUNTIF($C$4:C411,C411))</f>
        <v>402</v>
      </c>
      <c r="C411" s="5" t="str">
        <f t="shared" si="6"/>
        <v/>
      </c>
      <c r="D411" s="88"/>
      <c r="E411" s="73"/>
      <c r="F411" s="89"/>
      <c r="G411" s="87"/>
      <c r="H411" s="9" t="str">
        <f>IFERROR(VLOOKUP(G411,'Database KQ'!$B$2:$D$1048576,2,FALSE),"")</f>
        <v/>
      </c>
      <c r="I411" s="88"/>
      <c r="J411" s="5" t="str">
        <f>IFERROR(VLOOKUP(G411,'Database KQ'!$B$2:$D$1048576,3,FALSE),"")</f>
        <v/>
      </c>
      <c r="K411" s="84"/>
      <c r="L411" s="67"/>
      <c r="M411" s="68"/>
      <c r="N411" s="68"/>
      <c r="O411" s="65"/>
      <c r="P411" s="67"/>
    </row>
    <row r="412" spans="1:16" ht="31.5" customHeight="1">
      <c r="A412" s="6">
        <v>409</v>
      </c>
      <c r="B412" s="5" t="str">
        <f>CONCATENATE(C412,COUNTIF($C$4:C412,C412))</f>
        <v>403</v>
      </c>
      <c r="C412" s="5" t="str">
        <f t="shared" si="6"/>
        <v/>
      </c>
      <c r="D412" s="88"/>
      <c r="E412" s="73"/>
      <c r="F412" s="89"/>
      <c r="G412" s="87"/>
      <c r="H412" s="9" t="str">
        <f>IFERROR(VLOOKUP(G412,'Database KQ'!$B$2:$D$1048576,2,FALSE),"")</f>
        <v/>
      </c>
      <c r="I412" s="88"/>
      <c r="J412" s="5" t="str">
        <f>IFERROR(VLOOKUP(G412,'Database KQ'!$B$2:$D$1048576,3,FALSE),"")</f>
        <v/>
      </c>
      <c r="K412" s="84"/>
      <c r="L412" s="67"/>
      <c r="M412" s="68"/>
      <c r="N412" s="68"/>
      <c r="O412" s="65"/>
      <c r="P412" s="67"/>
    </row>
    <row r="413" spans="1:16" ht="31.5" customHeight="1">
      <c r="A413" s="6">
        <v>410</v>
      </c>
      <c r="B413" s="5" t="str">
        <f>CONCATENATE(C413,COUNTIF($C$4:C413,C413))</f>
        <v>404</v>
      </c>
      <c r="C413" s="5" t="str">
        <f t="shared" si="6"/>
        <v/>
      </c>
      <c r="D413" s="88"/>
      <c r="E413" s="73"/>
      <c r="F413" s="89"/>
      <c r="G413" s="87"/>
      <c r="H413" s="9" t="str">
        <f>IFERROR(VLOOKUP(G413,'Database KQ'!$B$2:$D$1048576,2,FALSE),"")</f>
        <v/>
      </c>
      <c r="I413" s="88"/>
      <c r="J413" s="5" t="str">
        <f>IFERROR(VLOOKUP(G413,'Database KQ'!$B$2:$D$1048576,3,FALSE),"")</f>
        <v/>
      </c>
      <c r="K413" s="84"/>
      <c r="L413" s="67"/>
      <c r="M413" s="68"/>
      <c r="N413" s="68"/>
      <c r="O413" s="65"/>
      <c r="P413" s="67"/>
    </row>
    <row r="414" spans="1:16" ht="31.5" customHeight="1">
      <c r="A414" s="6">
        <v>411</v>
      </c>
      <c r="B414" s="5" t="str">
        <f>CONCATENATE(C414,COUNTIF($C$4:C414,C414))</f>
        <v>405</v>
      </c>
      <c r="C414" s="5" t="str">
        <f t="shared" si="6"/>
        <v/>
      </c>
      <c r="D414" s="88"/>
      <c r="E414" s="73"/>
      <c r="F414" s="89"/>
      <c r="G414" s="87"/>
      <c r="H414" s="9" t="str">
        <f>IFERROR(VLOOKUP(G414,'Database KQ'!$B$2:$D$1048576,2,FALSE),"")</f>
        <v/>
      </c>
      <c r="I414" s="88"/>
      <c r="J414" s="5" t="str">
        <f>IFERROR(VLOOKUP(G414,'Database KQ'!$B$2:$D$1048576,3,FALSE),"")</f>
        <v/>
      </c>
      <c r="K414" s="84"/>
      <c r="L414" s="67"/>
      <c r="M414" s="68"/>
      <c r="N414" s="68"/>
      <c r="O414" s="65"/>
      <c r="P414" s="67"/>
    </row>
    <row r="415" spans="1:16" ht="31.5" customHeight="1">
      <c r="A415" s="6">
        <v>412</v>
      </c>
      <c r="B415" s="5" t="str">
        <f>CONCATENATE(C415,COUNTIF($C$4:C415,C415))</f>
        <v>406</v>
      </c>
      <c r="C415" s="5" t="str">
        <f t="shared" si="6"/>
        <v/>
      </c>
      <c r="D415" s="88"/>
      <c r="E415" s="73"/>
      <c r="F415" s="89"/>
      <c r="G415" s="87"/>
      <c r="H415" s="9" t="str">
        <f>IFERROR(VLOOKUP(G415,'Database KQ'!$B$2:$D$1048576,2,FALSE),"")</f>
        <v/>
      </c>
      <c r="I415" s="88"/>
      <c r="J415" s="5" t="str">
        <f>IFERROR(VLOOKUP(G415,'Database KQ'!$B$2:$D$1048576,3,FALSE),"")</f>
        <v/>
      </c>
      <c r="K415" s="84"/>
      <c r="L415" s="67"/>
      <c r="M415" s="68"/>
      <c r="N415" s="68"/>
      <c r="O415" s="65"/>
      <c r="P415" s="67"/>
    </row>
    <row r="416" spans="1:16" ht="31.5" customHeight="1">
      <c r="A416" s="6">
        <v>413</v>
      </c>
      <c r="B416" s="5" t="str">
        <f>CONCATENATE(C416,COUNTIF($C$4:C416,C416))</f>
        <v>407</v>
      </c>
      <c r="C416" s="5" t="str">
        <f t="shared" si="6"/>
        <v/>
      </c>
      <c r="D416" s="88"/>
      <c r="E416" s="73"/>
      <c r="F416" s="89"/>
      <c r="G416" s="87"/>
      <c r="H416" s="9" t="str">
        <f>IFERROR(VLOOKUP(G416,'Database KQ'!$B$2:$D$1048576,2,FALSE),"")</f>
        <v/>
      </c>
      <c r="I416" s="88"/>
      <c r="J416" s="5" t="str">
        <f>IFERROR(VLOOKUP(G416,'Database KQ'!$B$2:$D$1048576,3,FALSE),"")</f>
        <v/>
      </c>
      <c r="K416" s="84"/>
      <c r="L416" s="67"/>
      <c r="M416" s="68"/>
      <c r="N416" s="68"/>
      <c r="O416" s="65"/>
      <c r="P416" s="67"/>
    </row>
    <row r="417" spans="1:16" ht="31.5" customHeight="1">
      <c r="A417" s="6">
        <v>414</v>
      </c>
      <c r="B417" s="5" t="str">
        <f>CONCATENATE(C417,COUNTIF($C$4:C417,C417))</f>
        <v>408</v>
      </c>
      <c r="C417" s="5" t="str">
        <f t="shared" si="6"/>
        <v/>
      </c>
      <c r="D417" s="88"/>
      <c r="E417" s="73"/>
      <c r="F417" s="89"/>
      <c r="G417" s="87"/>
      <c r="H417" s="9" t="str">
        <f>IFERROR(VLOOKUP(G417,'Database KQ'!$B$2:$D$1048576,2,FALSE),"")</f>
        <v/>
      </c>
      <c r="I417" s="88"/>
      <c r="J417" s="5" t="str">
        <f>IFERROR(VLOOKUP(G417,'Database KQ'!$B$2:$D$1048576,3,FALSE),"")</f>
        <v/>
      </c>
      <c r="K417" s="84"/>
      <c r="L417" s="67"/>
      <c r="M417" s="68"/>
      <c r="N417" s="68"/>
      <c r="O417" s="65"/>
      <c r="P417" s="67"/>
    </row>
    <row r="418" spans="1:16" ht="31.5" customHeight="1">
      <c r="A418" s="6">
        <v>415</v>
      </c>
      <c r="B418" s="5" t="str">
        <f>CONCATENATE(C418,COUNTIF($C$4:C418,C418))</f>
        <v>409</v>
      </c>
      <c r="C418" s="5" t="str">
        <f t="shared" si="6"/>
        <v/>
      </c>
      <c r="D418" s="88"/>
      <c r="E418" s="73"/>
      <c r="F418" s="89"/>
      <c r="G418" s="87"/>
      <c r="H418" s="9" t="str">
        <f>IFERROR(VLOOKUP(G418,'Database KQ'!$B$2:$D$1048576,2,FALSE),"")</f>
        <v/>
      </c>
      <c r="I418" s="88"/>
      <c r="J418" s="5" t="str">
        <f>IFERROR(VLOOKUP(G418,'Database KQ'!$B$2:$D$1048576,3,FALSE),"")</f>
        <v/>
      </c>
      <c r="K418" s="84"/>
      <c r="L418" s="67"/>
      <c r="M418" s="68"/>
      <c r="N418" s="68"/>
      <c r="O418" s="65"/>
      <c r="P418" s="67"/>
    </row>
    <row r="419" spans="1:16" ht="31.5" customHeight="1">
      <c r="A419" s="6">
        <v>416</v>
      </c>
      <c r="B419" s="5" t="str">
        <f>CONCATENATE(C419,COUNTIF($C$4:C419,C419))</f>
        <v>410</v>
      </c>
      <c r="C419" s="5" t="str">
        <f t="shared" si="6"/>
        <v/>
      </c>
      <c r="D419" s="88"/>
      <c r="E419" s="73"/>
      <c r="F419" s="89"/>
      <c r="G419" s="87"/>
      <c r="H419" s="9" t="str">
        <f>IFERROR(VLOOKUP(G419,'Database KQ'!$B$2:$D$1048576,2,FALSE),"")</f>
        <v/>
      </c>
      <c r="I419" s="88"/>
      <c r="J419" s="5" t="str">
        <f>IFERROR(VLOOKUP(G419,'Database KQ'!$B$2:$D$1048576,3,FALSE),"")</f>
        <v/>
      </c>
      <c r="K419" s="84"/>
      <c r="L419" s="67"/>
      <c r="M419" s="68"/>
      <c r="N419" s="68"/>
      <c r="O419" s="65"/>
      <c r="P419" s="67"/>
    </row>
    <row r="420" spans="1:16" ht="31.5" customHeight="1">
      <c r="A420" s="6">
        <v>417</v>
      </c>
      <c r="B420" s="5" t="str">
        <f>CONCATENATE(C420,COUNTIF($C$4:C420,C420))</f>
        <v>411</v>
      </c>
      <c r="C420" s="5" t="str">
        <f t="shared" si="6"/>
        <v/>
      </c>
      <c r="D420" s="88"/>
      <c r="E420" s="73"/>
      <c r="F420" s="89"/>
      <c r="G420" s="87"/>
      <c r="H420" s="9" t="str">
        <f>IFERROR(VLOOKUP(G420,'Database KQ'!$B$2:$D$1048576,2,FALSE),"")</f>
        <v/>
      </c>
      <c r="I420" s="88"/>
      <c r="J420" s="5" t="str">
        <f>IFERROR(VLOOKUP(G420,'Database KQ'!$B$2:$D$1048576,3,FALSE),"")</f>
        <v/>
      </c>
      <c r="K420" s="84"/>
      <c r="L420" s="67"/>
      <c r="M420" s="68"/>
      <c r="N420" s="68"/>
      <c r="O420" s="65"/>
      <c r="P420" s="67"/>
    </row>
    <row r="421" spans="1:16" ht="31.5" customHeight="1">
      <c r="A421" s="6">
        <v>418</v>
      </c>
      <c r="B421" s="5" t="str">
        <f>CONCATENATE(C421,COUNTIF($C$4:C421,C421))</f>
        <v>412</v>
      </c>
      <c r="C421" s="5" t="str">
        <f t="shared" si="6"/>
        <v/>
      </c>
      <c r="D421" s="88"/>
      <c r="E421" s="73"/>
      <c r="F421" s="89"/>
      <c r="G421" s="87"/>
      <c r="H421" s="9" t="str">
        <f>IFERROR(VLOOKUP(G421,'Database KQ'!$B$2:$D$1048576,2,FALSE),"")</f>
        <v/>
      </c>
      <c r="I421" s="88"/>
      <c r="J421" s="5" t="str">
        <f>IFERROR(VLOOKUP(G421,'Database KQ'!$B$2:$D$1048576,3,FALSE),"")</f>
        <v/>
      </c>
      <c r="K421" s="84"/>
      <c r="L421" s="67"/>
      <c r="M421" s="68"/>
      <c r="N421" s="68"/>
      <c r="O421" s="65"/>
      <c r="P421" s="67"/>
    </row>
    <row r="422" spans="1:16" ht="31.5" customHeight="1">
      <c r="A422" s="6">
        <v>419</v>
      </c>
      <c r="B422" s="5" t="str">
        <f>CONCATENATE(C422,COUNTIF($C$4:C422,C422))</f>
        <v>413</v>
      </c>
      <c r="C422" s="5" t="str">
        <f t="shared" ref="C422:C485" si="7">CONCATENATE(N422,L422,O422,)</f>
        <v/>
      </c>
      <c r="D422" s="88"/>
      <c r="E422" s="73"/>
      <c r="F422" s="89"/>
      <c r="G422" s="87"/>
      <c r="H422" s="9" t="str">
        <f>IFERROR(VLOOKUP(G422,'Database KQ'!$B$2:$D$1048576,2,FALSE),"")</f>
        <v/>
      </c>
      <c r="I422" s="88"/>
      <c r="J422" s="5" t="str">
        <f>IFERROR(VLOOKUP(G422,'Database KQ'!$B$2:$D$1048576,3,FALSE),"")</f>
        <v/>
      </c>
      <c r="K422" s="84"/>
      <c r="L422" s="67"/>
      <c r="M422" s="68"/>
      <c r="N422" s="68"/>
      <c r="O422" s="65"/>
      <c r="P422" s="67"/>
    </row>
    <row r="423" spans="1:16" ht="31.5" customHeight="1">
      <c r="A423" s="6">
        <v>420</v>
      </c>
      <c r="B423" s="5" t="str">
        <f>CONCATENATE(C423,COUNTIF($C$4:C423,C423))</f>
        <v>414</v>
      </c>
      <c r="C423" s="5" t="str">
        <f t="shared" si="7"/>
        <v/>
      </c>
      <c r="D423" s="88"/>
      <c r="E423" s="73"/>
      <c r="F423" s="89"/>
      <c r="G423" s="87"/>
      <c r="H423" s="9" t="str">
        <f>IFERROR(VLOOKUP(G423,'Database KQ'!$B$2:$D$1048576,2,FALSE),"")</f>
        <v/>
      </c>
      <c r="I423" s="88"/>
      <c r="J423" s="5" t="str">
        <f>IFERROR(VLOOKUP(G423,'Database KQ'!$B$2:$D$1048576,3,FALSE),"")</f>
        <v/>
      </c>
      <c r="K423" s="84"/>
      <c r="L423" s="67"/>
      <c r="M423" s="68"/>
      <c r="N423" s="68"/>
      <c r="O423" s="65"/>
      <c r="P423" s="67"/>
    </row>
    <row r="424" spans="1:16" ht="31.5" customHeight="1">
      <c r="A424" s="6">
        <v>421</v>
      </c>
      <c r="B424" s="5" t="str">
        <f>CONCATENATE(C424,COUNTIF($C$4:C424,C424))</f>
        <v>415</v>
      </c>
      <c r="C424" s="5" t="str">
        <f t="shared" si="7"/>
        <v/>
      </c>
      <c r="D424" s="88"/>
      <c r="E424" s="73"/>
      <c r="F424" s="89"/>
      <c r="G424" s="87"/>
      <c r="H424" s="9" t="str">
        <f>IFERROR(VLOOKUP(G424,'Database KQ'!$B$2:$D$1048576,2,FALSE),"")</f>
        <v/>
      </c>
      <c r="I424" s="88"/>
      <c r="J424" s="5" t="str">
        <f>IFERROR(VLOOKUP(G424,'Database KQ'!$B$2:$D$1048576,3,FALSE),"")</f>
        <v/>
      </c>
      <c r="K424" s="84"/>
      <c r="L424" s="67"/>
      <c r="M424" s="68"/>
      <c r="N424" s="68"/>
      <c r="O424" s="65"/>
      <c r="P424" s="67"/>
    </row>
    <row r="425" spans="1:16" ht="31.5" customHeight="1">
      <c r="A425" s="6">
        <v>422</v>
      </c>
      <c r="B425" s="5" t="str">
        <f>CONCATENATE(C425,COUNTIF($C$4:C425,C425))</f>
        <v>416</v>
      </c>
      <c r="C425" s="5" t="str">
        <f t="shared" si="7"/>
        <v/>
      </c>
      <c r="D425" s="88"/>
      <c r="E425" s="73"/>
      <c r="F425" s="89"/>
      <c r="G425" s="87"/>
      <c r="H425" s="9" t="str">
        <f>IFERROR(VLOOKUP(G425,'Database KQ'!$B$2:$D$1048576,2,FALSE),"")</f>
        <v/>
      </c>
      <c r="I425" s="88"/>
      <c r="J425" s="5" t="str">
        <f>IFERROR(VLOOKUP(G425,'Database KQ'!$B$2:$D$1048576,3,FALSE),"")</f>
        <v/>
      </c>
      <c r="K425" s="84"/>
      <c r="L425" s="67"/>
      <c r="M425" s="68"/>
      <c r="N425" s="68"/>
      <c r="O425" s="65"/>
      <c r="P425" s="67"/>
    </row>
    <row r="426" spans="1:16" ht="31.5" customHeight="1">
      <c r="A426" s="6">
        <v>423</v>
      </c>
      <c r="B426" s="5" t="str">
        <f>CONCATENATE(C426,COUNTIF($C$4:C426,C426))</f>
        <v>417</v>
      </c>
      <c r="C426" s="5" t="str">
        <f t="shared" si="7"/>
        <v/>
      </c>
      <c r="D426" s="88"/>
      <c r="E426" s="73"/>
      <c r="F426" s="89"/>
      <c r="G426" s="87"/>
      <c r="H426" s="9" t="str">
        <f>IFERROR(VLOOKUP(G426,'Database KQ'!$B$2:$D$1048576,2,FALSE),"")</f>
        <v/>
      </c>
      <c r="I426" s="88"/>
      <c r="J426" s="5" t="str">
        <f>IFERROR(VLOOKUP(G426,'Database KQ'!$B$2:$D$1048576,3,FALSE),"")</f>
        <v/>
      </c>
      <c r="K426" s="84"/>
      <c r="L426" s="67"/>
      <c r="M426" s="68"/>
      <c r="N426" s="68"/>
      <c r="O426" s="65"/>
      <c r="P426" s="67"/>
    </row>
    <row r="427" spans="1:16" ht="31.5" customHeight="1">
      <c r="A427" s="6">
        <v>424</v>
      </c>
      <c r="B427" s="5" t="str">
        <f>CONCATENATE(C427,COUNTIF($C$4:C427,C427))</f>
        <v>418</v>
      </c>
      <c r="C427" s="5" t="str">
        <f t="shared" si="7"/>
        <v/>
      </c>
      <c r="D427" s="88"/>
      <c r="E427" s="73"/>
      <c r="F427" s="89"/>
      <c r="G427" s="87"/>
      <c r="H427" s="9" t="str">
        <f>IFERROR(VLOOKUP(G427,'Database KQ'!$B$2:$D$1048576,2,FALSE),"")</f>
        <v/>
      </c>
      <c r="I427" s="88"/>
      <c r="J427" s="5" t="str">
        <f>IFERROR(VLOOKUP(G427,'Database KQ'!$B$2:$D$1048576,3,FALSE),"")</f>
        <v/>
      </c>
      <c r="K427" s="84"/>
      <c r="L427" s="67"/>
      <c r="M427" s="68"/>
      <c r="N427" s="68"/>
      <c r="O427" s="65"/>
      <c r="P427" s="67"/>
    </row>
    <row r="428" spans="1:16" ht="31.5" customHeight="1">
      <c r="A428" s="6">
        <v>425</v>
      </c>
      <c r="B428" s="5" t="str">
        <f>CONCATENATE(C428,COUNTIF($C$4:C428,C428))</f>
        <v>419</v>
      </c>
      <c r="C428" s="5" t="str">
        <f t="shared" si="7"/>
        <v/>
      </c>
      <c r="D428" s="88"/>
      <c r="E428" s="73"/>
      <c r="F428" s="89"/>
      <c r="G428" s="87"/>
      <c r="H428" s="9" t="str">
        <f>IFERROR(VLOOKUP(G428,'Database KQ'!$B$2:$D$1048576,2,FALSE),"")</f>
        <v/>
      </c>
      <c r="I428" s="88"/>
      <c r="J428" s="5" t="str">
        <f>IFERROR(VLOOKUP(G428,'Database KQ'!$B$2:$D$1048576,3,FALSE),"")</f>
        <v/>
      </c>
      <c r="K428" s="84"/>
      <c r="L428" s="67"/>
      <c r="M428" s="68"/>
      <c r="N428" s="68"/>
      <c r="O428" s="65"/>
      <c r="P428" s="67"/>
    </row>
    <row r="429" spans="1:16" ht="31.5" customHeight="1">
      <c r="A429" s="6">
        <v>426</v>
      </c>
      <c r="B429" s="5" t="str">
        <f>CONCATENATE(C429,COUNTIF($C$4:C429,C429))</f>
        <v>420</v>
      </c>
      <c r="C429" s="5" t="str">
        <f t="shared" si="7"/>
        <v/>
      </c>
      <c r="D429" s="88"/>
      <c r="E429" s="73"/>
      <c r="F429" s="89"/>
      <c r="G429" s="87"/>
      <c r="H429" s="9" t="str">
        <f>IFERROR(VLOOKUP(G429,'Database KQ'!$B$2:$D$1048576,2,FALSE),"")</f>
        <v/>
      </c>
      <c r="I429" s="88"/>
      <c r="J429" s="5" t="str">
        <f>IFERROR(VLOOKUP(G429,'Database KQ'!$B$2:$D$1048576,3,FALSE),"")</f>
        <v/>
      </c>
      <c r="K429" s="84"/>
      <c r="L429" s="67"/>
      <c r="M429" s="68"/>
      <c r="N429" s="68"/>
      <c r="O429" s="65"/>
      <c r="P429" s="67"/>
    </row>
    <row r="430" spans="1:16" ht="31.5" customHeight="1">
      <c r="A430" s="6">
        <v>427</v>
      </c>
      <c r="B430" s="5" t="str">
        <f>CONCATENATE(C430,COUNTIF($C$4:C430,C430))</f>
        <v>421</v>
      </c>
      <c r="C430" s="5" t="str">
        <f t="shared" si="7"/>
        <v/>
      </c>
      <c r="D430" s="88"/>
      <c r="E430" s="73"/>
      <c r="F430" s="89"/>
      <c r="G430" s="87"/>
      <c r="H430" s="9" t="str">
        <f>IFERROR(VLOOKUP(G430,'Database KQ'!$B$2:$D$1048576,2,FALSE),"")</f>
        <v/>
      </c>
      <c r="I430" s="88"/>
      <c r="J430" s="5" t="str">
        <f>IFERROR(VLOOKUP(G430,'Database KQ'!$B$2:$D$1048576,3,FALSE),"")</f>
        <v/>
      </c>
      <c r="K430" s="84"/>
      <c r="L430" s="67"/>
      <c r="M430" s="68"/>
      <c r="N430" s="68"/>
      <c r="O430" s="65"/>
      <c r="P430" s="67"/>
    </row>
    <row r="431" spans="1:16" ht="31.5" customHeight="1">
      <c r="A431" s="6">
        <v>428</v>
      </c>
      <c r="B431" s="5" t="str">
        <f>CONCATENATE(C431,COUNTIF($C$4:C431,C431))</f>
        <v>422</v>
      </c>
      <c r="C431" s="5" t="str">
        <f t="shared" si="7"/>
        <v/>
      </c>
      <c r="D431" s="88"/>
      <c r="E431" s="73"/>
      <c r="F431" s="89"/>
      <c r="G431" s="87"/>
      <c r="H431" s="9" t="str">
        <f>IFERROR(VLOOKUP(G431,'Database KQ'!$B$2:$D$1048576,2,FALSE),"")</f>
        <v/>
      </c>
      <c r="I431" s="88"/>
      <c r="J431" s="5" t="str">
        <f>IFERROR(VLOOKUP(G431,'Database KQ'!$B$2:$D$1048576,3,FALSE),"")</f>
        <v/>
      </c>
      <c r="K431" s="84"/>
      <c r="L431" s="67"/>
      <c r="M431" s="68"/>
      <c r="N431" s="68"/>
      <c r="O431" s="65"/>
      <c r="P431" s="67"/>
    </row>
    <row r="432" spans="1:16" ht="31.5" customHeight="1">
      <c r="A432" s="6">
        <v>429</v>
      </c>
      <c r="B432" s="5" t="str">
        <f>CONCATENATE(C432,COUNTIF($C$4:C432,C432))</f>
        <v>423</v>
      </c>
      <c r="C432" s="5" t="str">
        <f t="shared" si="7"/>
        <v/>
      </c>
      <c r="D432" s="88"/>
      <c r="E432" s="73"/>
      <c r="F432" s="89"/>
      <c r="G432" s="87"/>
      <c r="H432" s="9" t="str">
        <f>IFERROR(VLOOKUP(G432,'Database KQ'!$B$2:$D$1048576,2,FALSE),"")</f>
        <v/>
      </c>
      <c r="I432" s="88"/>
      <c r="J432" s="5" t="str">
        <f>IFERROR(VLOOKUP(G432,'Database KQ'!$B$2:$D$1048576,3,FALSE),"")</f>
        <v/>
      </c>
      <c r="K432" s="84"/>
      <c r="L432" s="67"/>
      <c r="M432" s="68"/>
      <c r="N432" s="68"/>
      <c r="O432" s="65"/>
      <c r="P432" s="67"/>
    </row>
    <row r="433" spans="1:16" ht="31.5" customHeight="1">
      <c r="A433" s="6">
        <v>430</v>
      </c>
      <c r="B433" s="5" t="str">
        <f>CONCATENATE(C433,COUNTIF($C$4:C433,C433))</f>
        <v>424</v>
      </c>
      <c r="C433" s="5" t="str">
        <f t="shared" si="7"/>
        <v/>
      </c>
      <c r="D433" s="88"/>
      <c r="E433" s="73"/>
      <c r="F433" s="89"/>
      <c r="G433" s="87"/>
      <c r="H433" s="9" t="str">
        <f>IFERROR(VLOOKUP(G433,'Database KQ'!$B$2:$D$1048576,2,FALSE),"")</f>
        <v/>
      </c>
      <c r="I433" s="88"/>
      <c r="J433" s="5" t="str">
        <f>IFERROR(VLOOKUP(G433,'Database KQ'!$B$2:$D$1048576,3,FALSE),"")</f>
        <v/>
      </c>
      <c r="K433" s="84"/>
      <c r="L433" s="67"/>
      <c r="M433" s="68"/>
      <c r="N433" s="68"/>
      <c r="O433" s="65"/>
      <c r="P433" s="67"/>
    </row>
    <row r="434" spans="1:16" ht="31.5" customHeight="1">
      <c r="A434" s="6">
        <v>431</v>
      </c>
      <c r="B434" s="5" t="str">
        <f>CONCATENATE(C434,COUNTIF($C$4:C434,C434))</f>
        <v>425</v>
      </c>
      <c r="C434" s="5" t="str">
        <f t="shared" si="7"/>
        <v/>
      </c>
      <c r="D434" s="88"/>
      <c r="E434" s="73"/>
      <c r="F434" s="89"/>
      <c r="G434" s="87"/>
      <c r="H434" s="9" t="str">
        <f>IFERROR(VLOOKUP(G434,'Database KQ'!$B$2:$D$1048576,2,FALSE),"")</f>
        <v/>
      </c>
      <c r="I434" s="88"/>
      <c r="J434" s="5" t="str">
        <f>IFERROR(VLOOKUP(G434,'Database KQ'!$B$2:$D$1048576,3,FALSE),"")</f>
        <v/>
      </c>
      <c r="K434" s="84"/>
      <c r="L434" s="67"/>
      <c r="M434" s="68"/>
      <c r="N434" s="68"/>
      <c r="O434" s="65"/>
      <c r="P434" s="67"/>
    </row>
    <row r="435" spans="1:16" ht="31.5" customHeight="1">
      <c r="A435" s="6">
        <v>432</v>
      </c>
      <c r="B435" s="5" t="str">
        <f>CONCATENATE(C435,COUNTIF($C$4:C435,C435))</f>
        <v>426</v>
      </c>
      <c r="C435" s="5" t="str">
        <f t="shared" si="7"/>
        <v/>
      </c>
      <c r="D435" s="88"/>
      <c r="E435" s="73"/>
      <c r="F435" s="89"/>
      <c r="G435" s="87"/>
      <c r="H435" s="9" t="str">
        <f>IFERROR(VLOOKUP(G435,'Database KQ'!$B$2:$D$1048576,2,FALSE),"")</f>
        <v/>
      </c>
      <c r="I435" s="88"/>
      <c r="J435" s="5" t="str">
        <f>IFERROR(VLOOKUP(G435,'Database KQ'!$B$2:$D$1048576,3,FALSE),"")</f>
        <v/>
      </c>
      <c r="K435" s="84"/>
      <c r="L435" s="67"/>
      <c r="M435" s="68"/>
      <c r="N435" s="68"/>
      <c r="O435" s="65"/>
      <c r="P435" s="67"/>
    </row>
    <row r="436" spans="1:16" ht="31.5" customHeight="1">
      <c r="A436" s="6">
        <v>433</v>
      </c>
      <c r="B436" s="5" t="str">
        <f>CONCATENATE(C436,COUNTIF($C$4:C436,C436))</f>
        <v>427</v>
      </c>
      <c r="C436" s="5" t="str">
        <f t="shared" si="7"/>
        <v/>
      </c>
      <c r="D436" s="88"/>
      <c r="E436" s="73"/>
      <c r="F436" s="89"/>
      <c r="G436" s="87"/>
      <c r="H436" s="9" t="str">
        <f>IFERROR(VLOOKUP(G436,'Database KQ'!$B$2:$D$1048576,2,FALSE),"")</f>
        <v/>
      </c>
      <c r="I436" s="88"/>
      <c r="J436" s="5" t="str">
        <f>IFERROR(VLOOKUP(G436,'Database KQ'!$B$2:$D$1048576,3,FALSE),"")</f>
        <v/>
      </c>
      <c r="K436" s="84"/>
      <c r="L436" s="67"/>
      <c r="M436" s="68"/>
      <c r="N436" s="68"/>
      <c r="O436" s="65"/>
      <c r="P436" s="67"/>
    </row>
    <row r="437" spans="1:16" ht="31.5" customHeight="1">
      <c r="A437" s="6">
        <v>434</v>
      </c>
      <c r="B437" s="5" t="str">
        <f>CONCATENATE(C437,COUNTIF($C$4:C437,C437))</f>
        <v>428</v>
      </c>
      <c r="C437" s="5" t="str">
        <f t="shared" si="7"/>
        <v/>
      </c>
      <c r="D437" s="88"/>
      <c r="E437" s="73"/>
      <c r="F437" s="89"/>
      <c r="G437" s="87"/>
      <c r="H437" s="9" t="str">
        <f>IFERROR(VLOOKUP(G437,'Database KQ'!$B$2:$D$1048576,2,FALSE),"")</f>
        <v/>
      </c>
      <c r="I437" s="88"/>
      <c r="J437" s="5" t="str">
        <f>IFERROR(VLOOKUP(G437,'Database KQ'!$B$2:$D$1048576,3,FALSE),"")</f>
        <v/>
      </c>
      <c r="K437" s="84"/>
      <c r="L437" s="67"/>
      <c r="M437" s="68"/>
      <c r="N437" s="68"/>
      <c r="O437" s="65"/>
      <c r="P437" s="67"/>
    </row>
    <row r="438" spans="1:16" ht="31.5" customHeight="1">
      <c r="A438" s="6">
        <v>435</v>
      </c>
      <c r="B438" s="5" t="str">
        <f>CONCATENATE(C438,COUNTIF($C$4:C438,C438))</f>
        <v>429</v>
      </c>
      <c r="C438" s="5" t="str">
        <f t="shared" si="7"/>
        <v/>
      </c>
      <c r="D438" s="88"/>
      <c r="E438" s="73"/>
      <c r="F438" s="89"/>
      <c r="G438" s="87"/>
      <c r="H438" s="9" t="str">
        <f>IFERROR(VLOOKUP(G438,'Database KQ'!$B$2:$D$1048576,2,FALSE),"")</f>
        <v/>
      </c>
      <c r="I438" s="88"/>
      <c r="J438" s="5" t="str">
        <f>IFERROR(VLOOKUP(G438,'Database KQ'!$B$2:$D$1048576,3,FALSE),"")</f>
        <v/>
      </c>
      <c r="K438" s="84"/>
      <c r="L438" s="67"/>
      <c r="M438" s="68"/>
      <c r="N438" s="68"/>
      <c r="O438" s="65"/>
      <c r="P438" s="67"/>
    </row>
    <row r="439" spans="1:16" ht="31.5" customHeight="1">
      <c r="A439" s="6">
        <v>436</v>
      </c>
      <c r="B439" s="5" t="str">
        <f>CONCATENATE(C439,COUNTIF($C$4:C439,C439))</f>
        <v>430</v>
      </c>
      <c r="C439" s="5" t="str">
        <f t="shared" si="7"/>
        <v/>
      </c>
      <c r="D439" s="88"/>
      <c r="E439" s="73"/>
      <c r="F439" s="89"/>
      <c r="G439" s="87"/>
      <c r="H439" s="9" t="str">
        <f>IFERROR(VLOOKUP(G439,'Database KQ'!$B$2:$D$1048576,2,FALSE),"")</f>
        <v/>
      </c>
      <c r="I439" s="88"/>
      <c r="J439" s="5" t="str">
        <f>IFERROR(VLOOKUP(G439,'Database KQ'!$B$2:$D$1048576,3,FALSE),"")</f>
        <v/>
      </c>
      <c r="K439" s="84"/>
      <c r="L439" s="67"/>
      <c r="M439" s="68"/>
      <c r="N439" s="68"/>
      <c r="O439" s="65"/>
      <c r="P439" s="67"/>
    </row>
    <row r="440" spans="1:16" ht="31.5" customHeight="1">
      <c r="A440" s="6">
        <v>437</v>
      </c>
      <c r="B440" s="5" t="str">
        <f>CONCATENATE(C440,COUNTIF($C$4:C440,C440))</f>
        <v>431</v>
      </c>
      <c r="C440" s="5" t="str">
        <f t="shared" si="7"/>
        <v/>
      </c>
      <c r="D440" s="88"/>
      <c r="E440" s="73"/>
      <c r="F440" s="89"/>
      <c r="G440" s="87"/>
      <c r="H440" s="9" t="str">
        <f>IFERROR(VLOOKUP(G440,'Database KQ'!$B$2:$D$1048576,2,FALSE),"")</f>
        <v/>
      </c>
      <c r="I440" s="88"/>
      <c r="J440" s="5" t="str">
        <f>IFERROR(VLOOKUP(G440,'Database KQ'!$B$2:$D$1048576,3,FALSE),"")</f>
        <v/>
      </c>
      <c r="K440" s="84"/>
      <c r="L440" s="67"/>
      <c r="M440" s="68"/>
      <c r="N440" s="68"/>
      <c r="O440" s="65"/>
      <c r="P440" s="67"/>
    </row>
    <row r="441" spans="1:16" ht="31.5" customHeight="1">
      <c r="A441" s="6">
        <v>438</v>
      </c>
      <c r="B441" s="5" t="str">
        <f>CONCATENATE(C441,COUNTIF($C$4:C441,C441))</f>
        <v>432</v>
      </c>
      <c r="C441" s="5" t="str">
        <f t="shared" si="7"/>
        <v/>
      </c>
      <c r="D441" s="88"/>
      <c r="E441" s="73"/>
      <c r="F441" s="89"/>
      <c r="G441" s="87"/>
      <c r="H441" s="9" t="str">
        <f>IFERROR(VLOOKUP(G441,'Database KQ'!$B$2:$D$1048576,2,FALSE),"")</f>
        <v/>
      </c>
      <c r="I441" s="88"/>
      <c r="J441" s="5" t="str">
        <f>IFERROR(VLOOKUP(G441,'Database KQ'!$B$2:$D$1048576,3,FALSE),"")</f>
        <v/>
      </c>
      <c r="K441" s="84"/>
      <c r="L441" s="67"/>
      <c r="M441" s="68"/>
      <c r="N441" s="68"/>
      <c r="O441" s="65"/>
      <c r="P441" s="67"/>
    </row>
    <row r="442" spans="1:16" ht="31.5" customHeight="1">
      <c r="A442" s="6">
        <v>439</v>
      </c>
      <c r="B442" s="5" t="str">
        <f>CONCATENATE(C442,COUNTIF($C$4:C442,C442))</f>
        <v>433</v>
      </c>
      <c r="C442" s="5" t="str">
        <f t="shared" si="7"/>
        <v/>
      </c>
      <c r="D442" s="88"/>
      <c r="E442" s="73"/>
      <c r="F442" s="89"/>
      <c r="G442" s="87"/>
      <c r="H442" s="9" t="str">
        <f>IFERROR(VLOOKUP(G442,'Database KQ'!$B$2:$D$1048576,2,FALSE),"")</f>
        <v/>
      </c>
      <c r="I442" s="88"/>
      <c r="J442" s="5" t="str">
        <f>IFERROR(VLOOKUP(G442,'Database KQ'!$B$2:$D$1048576,3,FALSE),"")</f>
        <v/>
      </c>
      <c r="K442" s="84"/>
      <c r="L442" s="67"/>
      <c r="M442" s="68"/>
      <c r="N442" s="68"/>
      <c r="O442" s="65"/>
      <c r="P442" s="67"/>
    </row>
    <row r="443" spans="1:16" ht="31.5" customHeight="1">
      <c r="A443" s="6">
        <v>440</v>
      </c>
      <c r="B443" s="5" t="str">
        <f>CONCATENATE(C443,COUNTIF($C$4:C443,C443))</f>
        <v>434</v>
      </c>
      <c r="C443" s="5" t="str">
        <f t="shared" si="7"/>
        <v/>
      </c>
      <c r="D443" s="88"/>
      <c r="E443" s="73"/>
      <c r="F443" s="89"/>
      <c r="G443" s="87"/>
      <c r="H443" s="9" t="str">
        <f>IFERROR(VLOOKUP(G443,'Database KQ'!$B$2:$D$1048576,2,FALSE),"")</f>
        <v/>
      </c>
      <c r="I443" s="88"/>
      <c r="J443" s="5" t="str">
        <f>IFERROR(VLOOKUP(G443,'Database KQ'!$B$2:$D$1048576,3,FALSE),"")</f>
        <v/>
      </c>
      <c r="K443" s="84"/>
      <c r="L443" s="67"/>
      <c r="M443" s="68"/>
      <c r="N443" s="68"/>
      <c r="O443" s="65"/>
      <c r="P443" s="67"/>
    </row>
    <row r="444" spans="1:16" ht="31.5" customHeight="1">
      <c r="A444" s="6">
        <v>441</v>
      </c>
      <c r="B444" s="5" t="str">
        <f>CONCATENATE(C444,COUNTIF($C$4:C444,C444))</f>
        <v>435</v>
      </c>
      <c r="C444" s="5" t="str">
        <f t="shared" si="7"/>
        <v/>
      </c>
      <c r="D444" s="88"/>
      <c r="E444" s="73"/>
      <c r="F444" s="89"/>
      <c r="G444" s="87"/>
      <c r="H444" s="9" t="str">
        <f>IFERROR(VLOOKUP(G444,'Database KQ'!$B$2:$D$1048576,2,FALSE),"")</f>
        <v/>
      </c>
      <c r="I444" s="88"/>
      <c r="J444" s="5" t="str">
        <f>IFERROR(VLOOKUP(G444,'Database KQ'!$B$2:$D$1048576,3,FALSE),"")</f>
        <v/>
      </c>
      <c r="K444" s="84"/>
      <c r="L444" s="67"/>
      <c r="M444" s="68"/>
      <c r="N444" s="68"/>
      <c r="O444" s="65"/>
      <c r="P444" s="67"/>
    </row>
    <row r="445" spans="1:16" ht="31.5" customHeight="1">
      <c r="A445" s="6">
        <v>442</v>
      </c>
      <c r="B445" s="5" t="str">
        <f>CONCATENATE(C445,COUNTIF($C$4:C445,C445))</f>
        <v>436</v>
      </c>
      <c r="C445" s="5" t="str">
        <f t="shared" si="7"/>
        <v/>
      </c>
      <c r="D445" s="88"/>
      <c r="E445" s="73"/>
      <c r="F445" s="89"/>
      <c r="G445" s="87"/>
      <c r="H445" s="9" t="str">
        <f>IFERROR(VLOOKUP(G445,'Database KQ'!$B$2:$D$1048576,2,FALSE),"")</f>
        <v/>
      </c>
      <c r="I445" s="88"/>
      <c r="J445" s="5" t="str">
        <f>IFERROR(VLOOKUP(G445,'Database KQ'!$B$2:$D$1048576,3,FALSE),"")</f>
        <v/>
      </c>
      <c r="K445" s="84"/>
      <c r="L445" s="67"/>
      <c r="M445" s="68"/>
      <c r="N445" s="68"/>
      <c r="O445" s="65"/>
      <c r="P445" s="67"/>
    </row>
    <row r="446" spans="1:16" ht="31.5" customHeight="1">
      <c r="A446" s="6">
        <v>443</v>
      </c>
      <c r="B446" s="5" t="str">
        <f>CONCATENATE(C446,COUNTIF($C$4:C446,C446))</f>
        <v>437</v>
      </c>
      <c r="C446" s="5" t="str">
        <f t="shared" si="7"/>
        <v/>
      </c>
      <c r="D446" s="88"/>
      <c r="E446" s="73"/>
      <c r="F446" s="89"/>
      <c r="G446" s="87"/>
      <c r="H446" s="9" t="str">
        <f>IFERROR(VLOOKUP(G446,'Database KQ'!$B$2:$D$1048576,2,FALSE),"")</f>
        <v/>
      </c>
      <c r="I446" s="88"/>
      <c r="J446" s="5" t="str">
        <f>IFERROR(VLOOKUP(G446,'Database KQ'!$B$2:$D$1048576,3,FALSE),"")</f>
        <v/>
      </c>
      <c r="K446" s="84"/>
      <c r="L446" s="67"/>
      <c r="M446" s="68"/>
      <c r="N446" s="68"/>
      <c r="O446" s="65"/>
      <c r="P446" s="67"/>
    </row>
    <row r="447" spans="1:16" ht="31.5" customHeight="1">
      <c r="A447" s="6">
        <v>444</v>
      </c>
      <c r="B447" s="5" t="str">
        <f>CONCATENATE(C447,COUNTIF($C$4:C447,C447))</f>
        <v>438</v>
      </c>
      <c r="C447" s="5" t="str">
        <f t="shared" si="7"/>
        <v/>
      </c>
      <c r="D447" s="88"/>
      <c r="E447" s="73"/>
      <c r="F447" s="89"/>
      <c r="G447" s="87"/>
      <c r="H447" s="9" t="str">
        <f>IFERROR(VLOOKUP(G447,'Database KQ'!$B$2:$D$1048576,2,FALSE),"")</f>
        <v/>
      </c>
      <c r="I447" s="88"/>
      <c r="J447" s="5" t="str">
        <f>IFERROR(VLOOKUP(G447,'Database KQ'!$B$2:$D$1048576,3,FALSE),"")</f>
        <v/>
      </c>
      <c r="K447" s="84"/>
      <c r="L447" s="67"/>
      <c r="M447" s="68"/>
      <c r="N447" s="68"/>
      <c r="O447" s="65"/>
      <c r="P447" s="67"/>
    </row>
    <row r="448" spans="1:16" ht="31.5" customHeight="1">
      <c r="A448" s="6">
        <v>445</v>
      </c>
      <c r="B448" s="5" t="str">
        <f>CONCATENATE(C448,COUNTIF($C$4:C448,C448))</f>
        <v>439</v>
      </c>
      <c r="C448" s="5" t="str">
        <f t="shared" si="7"/>
        <v/>
      </c>
      <c r="D448" s="88"/>
      <c r="E448" s="73"/>
      <c r="F448" s="89"/>
      <c r="G448" s="87"/>
      <c r="H448" s="9" t="str">
        <f>IFERROR(VLOOKUP(G448,'Database KQ'!$B$2:$D$1048576,2,FALSE),"")</f>
        <v/>
      </c>
      <c r="I448" s="88"/>
      <c r="J448" s="5" t="str">
        <f>IFERROR(VLOOKUP(G448,'Database KQ'!$B$2:$D$1048576,3,FALSE),"")</f>
        <v/>
      </c>
      <c r="K448" s="84"/>
      <c r="L448" s="67"/>
      <c r="M448" s="68"/>
      <c r="N448" s="68"/>
      <c r="O448" s="65"/>
      <c r="P448" s="67"/>
    </row>
    <row r="449" spans="1:16" ht="31.5" customHeight="1">
      <c r="A449" s="6">
        <v>446</v>
      </c>
      <c r="B449" s="5" t="str">
        <f>CONCATENATE(C449,COUNTIF($C$4:C449,C449))</f>
        <v>440</v>
      </c>
      <c r="C449" s="5" t="str">
        <f t="shared" si="7"/>
        <v/>
      </c>
      <c r="D449" s="88"/>
      <c r="E449" s="73"/>
      <c r="F449" s="89"/>
      <c r="G449" s="87"/>
      <c r="H449" s="9" t="str">
        <f>IFERROR(VLOOKUP(G449,'Database KQ'!$B$2:$D$1048576,2,FALSE),"")</f>
        <v/>
      </c>
      <c r="I449" s="88"/>
      <c r="J449" s="5" t="str">
        <f>IFERROR(VLOOKUP(G449,'Database KQ'!$B$2:$D$1048576,3,FALSE),"")</f>
        <v/>
      </c>
      <c r="K449" s="84"/>
      <c r="L449" s="67"/>
      <c r="M449" s="68"/>
      <c r="N449" s="68"/>
      <c r="O449" s="65"/>
      <c r="P449" s="67"/>
    </row>
    <row r="450" spans="1:16" ht="31.5" customHeight="1">
      <c r="A450" s="6">
        <v>447</v>
      </c>
      <c r="B450" s="5" t="str">
        <f>CONCATENATE(C450,COUNTIF($C$4:C450,C450))</f>
        <v>441</v>
      </c>
      <c r="C450" s="5" t="str">
        <f t="shared" si="7"/>
        <v/>
      </c>
      <c r="D450" s="88"/>
      <c r="E450" s="73"/>
      <c r="F450" s="89"/>
      <c r="G450" s="87"/>
      <c r="H450" s="9" t="str">
        <f>IFERROR(VLOOKUP(G450,'Database KQ'!$B$2:$D$1048576,2,FALSE),"")</f>
        <v/>
      </c>
      <c r="I450" s="88"/>
      <c r="J450" s="5" t="str">
        <f>IFERROR(VLOOKUP(G450,'Database KQ'!$B$2:$D$1048576,3,FALSE),"")</f>
        <v/>
      </c>
      <c r="K450" s="84"/>
      <c r="L450" s="67"/>
      <c r="M450" s="68"/>
      <c r="N450" s="68"/>
      <c r="O450" s="65"/>
      <c r="P450" s="67"/>
    </row>
    <row r="451" spans="1:16" ht="31.5" customHeight="1">
      <c r="A451" s="6">
        <v>448</v>
      </c>
      <c r="B451" s="5" t="str">
        <f>CONCATENATE(C451,COUNTIF($C$4:C451,C451))</f>
        <v>442</v>
      </c>
      <c r="C451" s="5" t="str">
        <f t="shared" si="7"/>
        <v/>
      </c>
      <c r="D451" s="88"/>
      <c r="E451" s="73"/>
      <c r="F451" s="89"/>
      <c r="G451" s="87"/>
      <c r="H451" s="9" t="str">
        <f>IFERROR(VLOOKUP(G451,'Database KQ'!$B$2:$D$1048576,2,FALSE),"")</f>
        <v/>
      </c>
      <c r="I451" s="88"/>
      <c r="J451" s="5" t="str">
        <f>IFERROR(VLOOKUP(G451,'Database KQ'!$B$2:$D$1048576,3,FALSE),"")</f>
        <v/>
      </c>
      <c r="K451" s="84"/>
      <c r="L451" s="67"/>
      <c r="M451" s="68"/>
      <c r="N451" s="68"/>
      <c r="O451" s="65"/>
      <c r="P451" s="67"/>
    </row>
    <row r="452" spans="1:16" ht="31.5" customHeight="1">
      <c r="A452" s="6">
        <v>449</v>
      </c>
      <c r="B452" s="5" t="str">
        <f>CONCATENATE(C452,COUNTIF($C$4:C452,C452))</f>
        <v>443</v>
      </c>
      <c r="C452" s="5" t="str">
        <f t="shared" si="7"/>
        <v/>
      </c>
      <c r="D452" s="88"/>
      <c r="E452" s="73"/>
      <c r="F452" s="89"/>
      <c r="G452" s="87"/>
      <c r="H452" s="9" t="str">
        <f>IFERROR(VLOOKUP(G452,'Database KQ'!$B$2:$D$1048576,2,FALSE),"")</f>
        <v/>
      </c>
      <c r="I452" s="88"/>
      <c r="J452" s="5" t="str">
        <f>IFERROR(VLOOKUP(G452,'Database KQ'!$B$2:$D$1048576,3,FALSE),"")</f>
        <v/>
      </c>
      <c r="K452" s="84"/>
      <c r="L452" s="67"/>
      <c r="M452" s="68"/>
      <c r="N452" s="68"/>
      <c r="O452" s="65"/>
      <c r="P452" s="67"/>
    </row>
    <row r="453" spans="1:16" ht="31.5" customHeight="1">
      <c r="A453" s="6">
        <v>450</v>
      </c>
      <c r="B453" s="5" t="str">
        <f>CONCATENATE(C453,COUNTIF($C$4:C453,C453))</f>
        <v>444</v>
      </c>
      <c r="C453" s="5" t="str">
        <f t="shared" si="7"/>
        <v/>
      </c>
      <c r="D453" s="88"/>
      <c r="E453" s="73"/>
      <c r="F453" s="89"/>
      <c r="G453" s="87"/>
      <c r="H453" s="9" t="str">
        <f>IFERROR(VLOOKUP(G453,'Database KQ'!$B$2:$D$1048576,2,FALSE),"")</f>
        <v/>
      </c>
      <c r="I453" s="88"/>
      <c r="J453" s="5" t="str">
        <f>IFERROR(VLOOKUP(G453,'Database KQ'!$B$2:$D$1048576,3,FALSE),"")</f>
        <v/>
      </c>
      <c r="K453" s="84"/>
      <c r="L453" s="67"/>
      <c r="M453" s="68"/>
      <c r="N453" s="68"/>
      <c r="O453" s="65"/>
      <c r="P453" s="67"/>
    </row>
    <row r="454" spans="1:16" ht="31.5" customHeight="1">
      <c r="A454" s="6">
        <v>451</v>
      </c>
      <c r="B454" s="5" t="str">
        <f>CONCATENATE(C454,COUNTIF($C$4:C454,C454))</f>
        <v>445</v>
      </c>
      <c r="C454" s="5" t="str">
        <f t="shared" si="7"/>
        <v/>
      </c>
      <c r="D454" s="88"/>
      <c r="E454" s="73"/>
      <c r="F454" s="89"/>
      <c r="G454" s="87"/>
      <c r="H454" s="9" t="str">
        <f>IFERROR(VLOOKUP(G454,'Database KQ'!$B$2:$D$1048576,2,FALSE),"")</f>
        <v/>
      </c>
      <c r="I454" s="88"/>
      <c r="J454" s="5" t="str">
        <f>IFERROR(VLOOKUP(G454,'Database KQ'!$B$2:$D$1048576,3,FALSE),"")</f>
        <v/>
      </c>
      <c r="K454" s="84"/>
      <c r="L454" s="67"/>
      <c r="M454" s="68"/>
      <c r="N454" s="68"/>
      <c r="O454" s="65"/>
      <c r="P454" s="67"/>
    </row>
    <row r="455" spans="1:16" ht="31.5" customHeight="1">
      <c r="A455" s="6">
        <v>452</v>
      </c>
      <c r="B455" s="5" t="str">
        <f>CONCATENATE(C455,COUNTIF($C$4:C455,C455))</f>
        <v>446</v>
      </c>
      <c r="C455" s="5" t="str">
        <f t="shared" si="7"/>
        <v/>
      </c>
      <c r="D455" s="88"/>
      <c r="E455" s="73"/>
      <c r="F455" s="89"/>
      <c r="G455" s="87"/>
      <c r="H455" s="9" t="str">
        <f>IFERROR(VLOOKUP(G455,'Database KQ'!$B$2:$D$1048576,2,FALSE),"")</f>
        <v/>
      </c>
      <c r="I455" s="88"/>
      <c r="J455" s="5" t="str">
        <f>IFERROR(VLOOKUP(G455,'Database KQ'!$B$2:$D$1048576,3,FALSE),"")</f>
        <v/>
      </c>
      <c r="K455" s="84"/>
      <c r="L455" s="67"/>
      <c r="M455" s="68"/>
      <c r="N455" s="68"/>
      <c r="O455" s="65"/>
      <c r="P455" s="67"/>
    </row>
    <row r="456" spans="1:16" ht="31.5" customHeight="1">
      <c r="A456" s="6">
        <v>453</v>
      </c>
      <c r="B456" s="5" t="str">
        <f>CONCATENATE(C456,COUNTIF($C$4:C456,C456))</f>
        <v>447</v>
      </c>
      <c r="C456" s="5" t="str">
        <f t="shared" si="7"/>
        <v/>
      </c>
      <c r="D456" s="88"/>
      <c r="E456" s="73"/>
      <c r="F456" s="89"/>
      <c r="G456" s="87"/>
      <c r="H456" s="9" t="str">
        <f>IFERROR(VLOOKUP(G456,'Database KQ'!$B$2:$D$1048576,2,FALSE),"")</f>
        <v/>
      </c>
      <c r="I456" s="88"/>
      <c r="J456" s="5" t="str">
        <f>IFERROR(VLOOKUP(G456,'Database KQ'!$B$2:$D$1048576,3,FALSE),"")</f>
        <v/>
      </c>
      <c r="K456" s="84"/>
      <c r="L456" s="67"/>
      <c r="M456" s="68"/>
      <c r="N456" s="68"/>
      <c r="O456" s="65"/>
      <c r="P456" s="67"/>
    </row>
    <row r="457" spans="1:16" ht="31.5" customHeight="1">
      <c r="A457" s="6">
        <v>454</v>
      </c>
      <c r="B457" s="5" t="str">
        <f>CONCATENATE(C457,COUNTIF($C$4:C457,C457))</f>
        <v>448</v>
      </c>
      <c r="C457" s="5" t="str">
        <f t="shared" si="7"/>
        <v/>
      </c>
      <c r="D457" s="88"/>
      <c r="E457" s="73"/>
      <c r="F457" s="89"/>
      <c r="G457" s="87"/>
      <c r="H457" s="9" t="str">
        <f>IFERROR(VLOOKUP(G457,'Database KQ'!$B$2:$D$1048576,2,FALSE),"")</f>
        <v/>
      </c>
      <c r="I457" s="88"/>
      <c r="J457" s="5" t="str">
        <f>IFERROR(VLOOKUP(G457,'Database KQ'!$B$2:$D$1048576,3,FALSE),"")</f>
        <v/>
      </c>
      <c r="K457" s="84"/>
      <c r="L457" s="67"/>
      <c r="M457" s="68"/>
      <c r="N457" s="68"/>
      <c r="O457" s="65"/>
      <c r="P457" s="67"/>
    </row>
    <row r="458" spans="1:16" ht="31.5" customHeight="1">
      <c r="A458" s="6">
        <v>455</v>
      </c>
      <c r="B458" s="5" t="str">
        <f>CONCATENATE(C458,COUNTIF($C$4:C458,C458))</f>
        <v>449</v>
      </c>
      <c r="C458" s="5" t="str">
        <f t="shared" si="7"/>
        <v/>
      </c>
      <c r="D458" s="88"/>
      <c r="E458" s="73"/>
      <c r="F458" s="89"/>
      <c r="G458" s="87"/>
      <c r="H458" s="9" t="str">
        <f>IFERROR(VLOOKUP(G458,'Database KQ'!$B$2:$D$1048576,2,FALSE),"")</f>
        <v/>
      </c>
      <c r="I458" s="88"/>
      <c r="J458" s="5" t="str">
        <f>IFERROR(VLOOKUP(G458,'Database KQ'!$B$2:$D$1048576,3,FALSE),"")</f>
        <v/>
      </c>
      <c r="K458" s="84"/>
      <c r="L458" s="67"/>
      <c r="M458" s="68"/>
      <c r="N458" s="68"/>
      <c r="O458" s="65"/>
      <c r="P458" s="67"/>
    </row>
    <row r="459" spans="1:16" ht="31.5" customHeight="1">
      <c r="A459" s="6">
        <v>456</v>
      </c>
      <c r="B459" s="5" t="str">
        <f>CONCATENATE(C459,COUNTIF($C$4:C459,C459))</f>
        <v>450</v>
      </c>
      <c r="C459" s="5" t="str">
        <f t="shared" si="7"/>
        <v/>
      </c>
      <c r="D459" s="88"/>
      <c r="E459" s="73"/>
      <c r="F459" s="89"/>
      <c r="G459" s="87"/>
      <c r="H459" s="9" t="str">
        <f>IFERROR(VLOOKUP(G459,'Database KQ'!$B$2:$D$1048576,2,FALSE),"")</f>
        <v/>
      </c>
      <c r="I459" s="88"/>
      <c r="J459" s="5" t="str">
        <f>IFERROR(VLOOKUP(G459,'Database KQ'!$B$2:$D$1048576,3,FALSE),"")</f>
        <v/>
      </c>
      <c r="K459" s="84"/>
      <c r="L459" s="67"/>
      <c r="M459" s="68"/>
      <c r="N459" s="68"/>
      <c r="O459" s="65"/>
      <c r="P459" s="67"/>
    </row>
    <row r="460" spans="1:16" ht="31.5" customHeight="1">
      <c r="A460" s="6">
        <v>457</v>
      </c>
      <c r="B460" s="5" t="str">
        <f>CONCATENATE(C460,COUNTIF($C$4:C460,C460))</f>
        <v>451</v>
      </c>
      <c r="C460" s="5" t="str">
        <f t="shared" si="7"/>
        <v/>
      </c>
      <c r="D460" s="88"/>
      <c r="E460" s="73"/>
      <c r="F460" s="89"/>
      <c r="G460" s="87"/>
      <c r="H460" s="9" t="str">
        <f>IFERROR(VLOOKUP(G460,'Database KQ'!$B$2:$D$1048576,2,FALSE),"")</f>
        <v/>
      </c>
      <c r="I460" s="88"/>
      <c r="J460" s="5" t="str">
        <f>IFERROR(VLOOKUP(G460,'Database KQ'!$B$2:$D$1048576,3,FALSE),"")</f>
        <v/>
      </c>
      <c r="K460" s="84"/>
      <c r="L460" s="67"/>
      <c r="M460" s="68"/>
      <c r="N460" s="68"/>
      <c r="O460" s="65"/>
      <c r="P460" s="67"/>
    </row>
    <row r="461" spans="1:16" ht="31.5" customHeight="1">
      <c r="A461" s="6">
        <v>458</v>
      </c>
      <c r="B461" s="5" t="str">
        <f>CONCATENATE(C461,COUNTIF($C$4:C461,C461))</f>
        <v>452</v>
      </c>
      <c r="C461" s="5" t="str">
        <f t="shared" si="7"/>
        <v/>
      </c>
      <c r="D461" s="88"/>
      <c r="E461" s="73"/>
      <c r="F461" s="89"/>
      <c r="G461" s="87"/>
      <c r="H461" s="9" t="str">
        <f>IFERROR(VLOOKUP(G461,'Database KQ'!$B$2:$D$1048576,2,FALSE),"")</f>
        <v/>
      </c>
      <c r="I461" s="88"/>
      <c r="J461" s="5" t="str">
        <f>IFERROR(VLOOKUP(G461,'Database KQ'!$B$2:$D$1048576,3,FALSE),"")</f>
        <v/>
      </c>
      <c r="K461" s="84"/>
      <c r="L461" s="67"/>
      <c r="M461" s="68"/>
      <c r="N461" s="68"/>
      <c r="O461" s="65"/>
      <c r="P461" s="67"/>
    </row>
    <row r="462" spans="1:16" ht="31.5" customHeight="1">
      <c r="A462" s="6">
        <v>459</v>
      </c>
      <c r="B462" s="5" t="str">
        <f>CONCATENATE(C462,COUNTIF($C$4:C462,C462))</f>
        <v>453</v>
      </c>
      <c r="C462" s="5" t="str">
        <f t="shared" si="7"/>
        <v/>
      </c>
      <c r="D462" s="88"/>
      <c r="E462" s="73"/>
      <c r="F462" s="89"/>
      <c r="G462" s="87"/>
      <c r="H462" s="9" t="str">
        <f>IFERROR(VLOOKUP(G462,'Database KQ'!$B$2:$D$1048576,2,FALSE),"")</f>
        <v/>
      </c>
      <c r="I462" s="88"/>
      <c r="J462" s="5" t="str">
        <f>IFERROR(VLOOKUP(G462,'Database KQ'!$B$2:$D$1048576,3,FALSE),"")</f>
        <v/>
      </c>
      <c r="K462" s="84"/>
      <c r="L462" s="67"/>
      <c r="M462" s="68"/>
      <c r="N462" s="68"/>
      <c r="O462" s="65"/>
      <c r="P462" s="67"/>
    </row>
    <row r="463" spans="1:16" ht="31.5" customHeight="1">
      <c r="A463" s="6">
        <v>460</v>
      </c>
      <c r="B463" s="5" t="str">
        <f>CONCATENATE(C463,COUNTIF($C$4:C463,C463))</f>
        <v>454</v>
      </c>
      <c r="C463" s="5" t="str">
        <f t="shared" si="7"/>
        <v/>
      </c>
      <c r="D463" s="88"/>
      <c r="E463" s="73"/>
      <c r="F463" s="89"/>
      <c r="G463" s="87"/>
      <c r="H463" s="9" t="str">
        <f>IFERROR(VLOOKUP(G463,'Database KQ'!$B$2:$D$1048576,2,FALSE),"")</f>
        <v/>
      </c>
      <c r="I463" s="88"/>
      <c r="J463" s="5" t="str">
        <f>IFERROR(VLOOKUP(G463,'Database KQ'!$B$2:$D$1048576,3,FALSE),"")</f>
        <v/>
      </c>
      <c r="K463" s="84"/>
      <c r="L463" s="67"/>
      <c r="M463" s="68"/>
      <c r="N463" s="68"/>
      <c r="O463" s="65"/>
      <c r="P463" s="67"/>
    </row>
    <row r="464" spans="1:16" ht="31.5" customHeight="1">
      <c r="A464" s="6">
        <v>461</v>
      </c>
      <c r="B464" s="5" t="str">
        <f>CONCATENATE(C464,COUNTIF($C$4:C464,C464))</f>
        <v>455</v>
      </c>
      <c r="C464" s="5" t="str">
        <f t="shared" si="7"/>
        <v/>
      </c>
      <c r="D464" s="88"/>
      <c r="E464" s="73"/>
      <c r="F464" s="89"/>
      <c r="G464" s="87"/>
      <c r="H464" s="9" t="str">
        <f>IFERROR(VLOOKUP(G464,'Database KQ'!$B$2:$D$1048576,2,FALSE),"")</f>
        <v/>
      </c>
      <c r="I464" s="88"/>
      <c r="J464" s="5" t="str">
        <f>IFERROR(VLOOKUP(G464,'Database KQ'!$B$2:$D$1048576,3,FALSE),"")</f>
        <v/>
      </c>
      <c r="K464" s="84"/>
      <c r="L464" s="67"/>
      <c r="M464" s="68"/>
      <c r="N464" s="68"/>
      <c r="O464" s="65"/>
      <c r="P464" s="67"/>
    </row>
    <row r="465" spans="1:16" ht="31.5" customHeight="1">
      <c r="A465" s="6">
        <v>462</v>
      </c>
      <c r="B465" s="5" t="str">
        <f>CONCATENATE(C465,COUNTIF($C$4:C465,C465))</f>
        <v>456</v>
      </c>
      <c r="C465" s="5" t="str">
        <f t="shared" si="7"/>
        <v/>
      </c>
      <c r="D465" s="88"/>
      <c r="E465" s="73"/>
      <c r="F465" s="89"/>
      <c r="G465" s="87"/>
      <c r="H465" s="9" t="str">
        <f>IFERROR(VLOOKUP(G465,'Database KQ'!$B$2:$D$1048576,2,FALSE),"")</f>
        <v/>
      </c>
      <c r="I465" s="88"/>
      <c r="J465" s="5" t="str">
        <f>IFERROR(VLOOKUP(G465,'Database KQ'!$B$2:$D$1048576,3,FALSE),"")</f>
        <v/>
      </c>
      <c r="K465" s="84"/>
      <c r="L465" s="67"/>
      <c r="M465" s="68"/>
      <c r="N465" s="68"/>
      <c r="O465" s="65"/>
      <c r="P465" s="67"/>
    </row>
    <row r="466" spans="1:16" ht="31.5" customHeight="1">
      <c r="A466" s="6">
        <v>463</v>
      </c>
      <c r="B466" s="5" t="str">
        <f>CONCATENATE(C466,COUNTIF($C$4:C466,C466))</f>
        <v>457</v>
      </c>
      <c r="C466" s="5" t="str">
        <f t="shared" si="7"/>
        <v/>
      </c>
      <c r="D466" s="88"/>
      <c r="E466" s="73"/>
      <c r="F466" s="89"/>
      <c r="G466" s="87"/>
      <c r="H466" s="9" t="str">
        <f>IFERROR(VLOOKUP(G466,'Database KQ'!$B$2:$D$1048576,2,FALSE),"")</f>
        <v/>
      </c>
      <c r="I466" s="88"/>
      <c r="J466" s="5" t="str">
        <f>IFERROR(VLOOKUP(G466,'Database KQ'!$B$2:$D$1048576,3,FALSE),"")</f>
        <v/>
      </c>
      <c r="K466" s="84"/>
      <c r="L466" s="67"/>
      <c r="M466" s="68"/>
      <c r="N466" s="68"/>
      <c r="O466" s="65"/>
      <c r="P466" s="67"/>
    </row>
    <row r="467" spans="1:16" ht="31.5" customHeight="1">
      <c r="A467" s="6">
        <v>464</v>
      </c>
      <c r="B467" s="5" t="str">
        <f>CONCATENATE(C467,COUNTIF($C$4:C467,C467))</f>
        <v>458</v>
      </c>
      <c r="C467" s="5" t="str">
        <f t="shared" si="7"/>
        <v/>
      </c>
      <c r="D467" s="88"/>
      <c r="E467" s="73"/>
      <c r="F467" s="89"/>
      <c r="G467" s="87"/>
      <c r="H467" s="9" t="str">
        <f>IFERROR(VLOOKUP(G467,'Database KQ'!$B$2:$D$1048576,2,FALSE),"")</f>
        <v/>
      </c>
      <c r="I467" s="88"/>
      <c r="J467" s="5" t="str">
        <f>IFERROR(VLOOKUP(G467,'Database KQ'!$B$2:$D$1048576,3,FALSE),"")</f>
        <v/>
      </c>
      <c r="K467" s="84"/>
      <c r="L467" s="67"/>
      <c r="M467" s="68"/>
      <c r="N467" s="68"/>
      <c r="O467" s="65"/>
      <c r="P467" s="67"/>
    </row>
    <row r="468" spans="1:16" ht="31.5" customHeight="1">
      <c r="A468" s="6">
        <v>465</v>
      </c>
      <c r="B468" s="5" t="str">
        <f>CONCATENATE(C468,COUNTIF($C$4:C468,C468))</f>
        <v>459</v>
      </c>
      <c r="C468" s="5" t="str">
        <f t="shared" si="7"/>
        <v/>
      </c>
      <c r="D468" s="88"/>
      <c r="E468" s="73"/>
      <c r="F468" s="89"/>
      <c r="G468" s="87"/>
      <c r="H468" s="9" t="str">
        <f>IFERROR(VLOOKUP(G468,'Database KQ'!$B$2:$D$1048576,2,FALSE),"")</f>
        <v/>
      </c>
      <c r="I468" s="88"/>
      <c r="J468" s="5" t="str">
        <f>IFERROR(VLOOKUP(G468,'Database KQ'!$B$2:$D$1048576,3,FALSE),"")</f>
        <v/>
      </c>
      <c r="K468" s="84"/>
      <c r="L468" s="67"/>
      <c r="M468" s="68"/>
      <c r="N468" s="68"/>
      <c r="O468" s="65"/>
      <c r="P468" s="67"/>
    </row>
    <row r="469" spans="1:16" ht="31.5" customHeight="1">
      <c r="A469" s="6">
        <v>466</v>
      </c>
      <c r="B469" s="5" t="str">
        <f>CONCATENATE(C469,COUNTIF($C$4:C469,C469))</f>
        <v>460</v>
      </c>
      <c r="C469" s="5" t="str">
        <f t="shared" si="7"/>
        <v/>
      </c>
      <c r="D469" s="88"/>
      <c r="E469" s="73"/>
      <c r="F469" s="89"/>
      <c r="G469" s="87"/>
      <c r="H469" s="9" t="str">
        <f>IFERROR(VLOOKUP(G469,'Database KQ'!$B$2:$D$1048576,2,FALSE),"")</f>
        <v/>
      </c>
      <c r="I469" s="88"/>
      <c r="J469" s="5" t="str">
        <f>IFERROR(VLOOKUP(G469,'Database KQ'!$B$2:$D$1048576,3,FALSE),"")</f>
        <v/>
      </c>
      <c r="K469" s="84"/>
      <c r="L469" s="67"/>
      <c r="M469" s="68"/>
      <c r="N469" s="68"/>
      <c r="O469" s="65"/>
      <c r="P469" s="67"/>
    </row>
    <row r="470" spans="1:16" ht="31.5" customHeight="1">
      <c r="A470" s="6">
        <v>467</v>
      </c>
      <c r="B470" s="5" t="str">
        <f>CONCATENATE(C470,COUNTIF($C$4:C470,C470))</f>
        <v>461</v>
      </c>
      <c r="C470" s="5" t="str">
        <f t="shared" si="7"/>
        <v/>
      </c>
      <c r="D470" s="88"/>
      <c r="E470" s="73"/>
      <c r="F470" s="89"/>
      <c r="G470" s="87"/>
      <c r="H470" s="9" t="str">
        <f>IFERROR(VLOOKUP(G470,'Database KQ'!$B$2:$D$1048576,2,FALSE),"")</f>
        <v/>
      </c>
      <c r="I470" s="88"/>
      <c r="J470" s="5" t="str">
        <f>IFERROR(VLOOKUP(G470,'Database KQ'!$B$2:$D$1048576,3,FALSE),"")</f>
        <v/>
      </c>
      <c r="K470" s="84"/>
      <c r="L470" s="67"/>
      <c r="M470" s="68"/>
      <c r="N470" s="68"/>
      <c r="O470" s="65"/>
      <c r="P470" s="67"/>
    </row>
    <row r="471" spans="1:16" ht="31.5" customHeight="1">
      <c r="A471" s="6">
        <v>468</v>
      </c>
      <c r="B471" s="5" t="str">
        <f>CONCATENATE(C471,COUNTIF($C$4:C471,C471))</f>
        <v>462</v>
      </c>
      <c r="C471" s="5" t="str">
        <f t="shared" si="7"/>
        <v/>
      </c>
      <c r="D471" s="88"/>
      <c r="E471" s="73"/>
      <c r="F471" s="89"/>
      <c r="G471" s="87"/>
      <c r="H471" s="9" t="str">
        <f>IFERROR(VLOOKUP(G471,'Database KQ'!$B$2:$D$1048576,2,FALSE),"")</f>
        <v/>
      </c>
      <c r="I471" s="88"/>
      <c r="J471" s="5" t="str">
        <f>IFERROR(VLOOKUP(G471,'Database KQ'!$B$2:$D$1048576,3,FALSE),"")</f>
        <v/>
      </c>
      <c r="K471" s="84"/>
      <c r="L471" s="67"/>
      <c r="M471" s="68"/>
      <c r="N471" s="68"/>
      <c r="O471" s="65"/>
      <c r="P471" s="67"/>
    </row>
    <row r="472" spans="1:16" ht="31.5" customHeight="1">
      <c r="A472" s="6">
        <v>469</v>
      </c>
      <c r="B472" s="5" t="str">
        <f>CONCATENATE(C472,COUNTIF($C$4:C472,C472))</f>
        <v>463</v>
      </c>
      <c r="C472" s="5" t="str">
        <f t="shared" si="7"/>
        <v/>
      </c>
      <c r="D472" s="88"/>
      <c r="E472" s="73"/>
      <c r="F472" s="89"/>
      <c r="G472" s="87"/>
      <c r="H472" s="9" t="str">
        <f>IFERROR(VLOOKUP(G472,'Database KQ'!$B$2:$D$1048576,2,FALSE),"")</f>
        <v/>
      </c>
      <c r="I472" s="88"/>
      <c r="J472" s="5" t="str">
        <f>IFERROR(VLOOKUP(G472,'Database KQ'!$B$2:$D$1048576,3,FALSE),"")</f>
        <v/>
      </c>
      <c r="K472" s="84"/>
      <c r="L472" s="67"/>
      <c r="M472" s="68"/>
      <c r="N472" s="68"/>
      <c r="O472" s="65"/>
      <c r="P472" s="67"/>
    </row>
    <row r="473" spans="1:16" ht="31.5" customHeight="1">
      <c r="A473" s="6">
        <v>470</v>
      </c>
      <c r="B473" s="5" t="str">
        <f>CONCATENATE(C473,COUNTIF($C$4:C473,C473))</f>
        <v>464</v>
      </c>
      <c r="C473" s="5" t="str">
        <f t="shared" si="7"/>
        <v/>
      </c>
      <c r="D473" s="88"/>
      <c r="E473" s="73"/>
      <c r="F473" s="89"/>
      <c r="G473" s="87"/>
      <c r="H473" s="9" t="str">
        <f>IFERROR(VLOOKUP(G473,'Database KQ'!$B$2:$D$1048576,2,FALSE),"")</f>
        <v/>
      </c>
      <c r="I473" s="88"/>
      <c r="J473" s="5" t="str">
        <f>IFERROR(VLOOKUP(G473,'Database KQ'!$B$2:$D$1048576,3,FALSE),"")</f>
        <v/>
      </c>
      <c r="K473" s="84"/>
      <c r="L473" s="67"/>
      <c r="M473" s="68"/>
      <c r="N473" s="68"/>
      <c r="O473" s="65"/>
      <c r="P473" s="67"/>
    </row>
    <row r="474" spans="1:16" ht="31.5" customHeight="1">
      <c r="A474" s="6">
        <v>471</v>
      </c>
      <c r="B474" s="5" t="str">
        <f>CONCATENATE(C474,COUNTIF($C$4:C474,C474))</f>
        <v>465</v>
      </c>
      <c r="C474" s="5" t="str">
        <f t="shared" si="7"/>
        <v/>
      </c>
      <c r="D474" s="88"/>
      <c r="E474" s="73"/>
      <c r="F474" s="89"/>
      <c r="G474" s="87"/>
      <c r="H474" s="9" t="str">
        <f>IFERROR(VLOOKUP(G474,'Database KQ'!$B$2:$D$1048576,2,FALSE),"")</f>
        <v/>
      </c>
      <c r="I474" s="88"/>
      <c r="J474" s="5" t="str">
        <f>IFERROR(VLOOKUP(G474,'Database KQ'!$B$2:$D$1048576,3,FALSE),"")</f>
        <v/>
      </c>
      <c r="K474" s="84"/>
      <c r="L474" s="67"/>
      <c r="M474" s="68"/>
      <c r="N474" s="68"/>
      <c r="O474" s="65"/>
      <c r="P474" s="67"/>
    </row>
    <row r="475" spans="1:16" ht="31.5" customHeight="1">
      <c r="A475" s="6">
        <v>472</v>
      </c>
      <c r="B475" s="5" t="str">
        <f>CONCATENATE(C475,COUNTIF($C$4:C475,C475))</f>
        <v>466</v>
      </c>
      <c r="C475" s="5" t="str">
        <f t="shared" si="7"/>
        <v/>
      </c>
      <c r="D475" s="88"/>
      <c r="E475" s="73"/>
      <c r="F475" s="89"/>
      <c r="G475" s="87"/>
      <c r="H475" s="9" t="str">
        <f>IFERROR(VLOOKUP(G475,'Database KQ'!$B$2:$D$1048576,2,FALSE),"")</f>
        <v/>
      </c>
      <c r="I475" s="88"/>
      <c r="J475" s="5" t="str">
        <f>IFERROR(VLOOKUP(G475,'Database KQ'!$B$2:$D$1048576,3,FALSE),"")</f>
        <v/>
      </c>
      <c r="K475" s="84"/>
      <c r="L475" s="67"/>
      <c r="M475" s="68"/>
      <c r="N475" s="68"/>
      <c r="O475" s="65"/>
      <c r="P475" s="67"/>
    </row>
    <row r="476" spans="1:16" ht="31.5" customHeight="1">
      <c r="A476" s="6">
        <v>473</v>
      </c>
      <c r="B476" s="5" t="str">
        <f>CONCATENATE(C476,COUNTIF($C$4:C476,C476))</f>
        <v>467</v>
      </c>
      <c r="C476" s="5" t="str">
        <f t="shared" si="7"/>
        <v/>
      </c>
      <c r="D476" s="88"/>
      <c r="E476" s="73"/>
      <c r="F476" s="89"/>
      <c r="G476" s="87"/>
      <c r="H476" s="9" t="str">
        <f>IFERROR(VLOOKUP(G476,'Database KQ'!$B$2:$D$1048576,2,FALSE),"")</f>
        <v/>
      </c>
      <c r="I476" s="88"/>
      <c r="J476" s="5" t="str">
        <f>IFERROR(VLOOKUP(G476,'Database KQ'!$B$2:$D$1048576,3,FALSE),"")</f>
        <v/>
      </c>
      <c r="K476" s="84"/>
      <c r="L476" s="67"/>
      <c r="M476" s="68"/>
      <c r="N476" s="68"/>
      <c r="O476" s="65"/>
      <c r="P476" s="67"/>
    </row>
    <row r="477" spans="1:16" ht="31.5" customHeight="1">
      <c r="A477" s="6">
        <v>474</v>
      </c>
      <c r="B477" s="5" t="str">
        <f>CONCATENATE(C477,COUNTIF($C$4:C477,C477))</f>
        <v>468</v>
      </c>
      <c r="C477" s="5" t="str">
        <f t="shared" si="7"/>
        <v/>
      </c>
      <c r="D477" s="88"/>
      <c r="E477" s="73"/>
      <c r="F477" s="89"/>
      <c r="G477" s="87"/>
      <c r="H477" s="9" t="str">
        <f>IFERROR(VLOOKUP(G477,'Database KQ'!$B$2:$D$1048576,2,FALSE),"")</f>
        <v/>
      </c>
      <c r="I477" s="88"/>
      <c r="J477" s="5" t="str">
        <f>IFERROR(VLOOKUP(G477,'Database KQ'!$B$2:$D$1048576,3,FALSE),"")</f>
        <v/>
      </c>
      <c r="K477" s="84"/>
      <c r="L477" s="67"/>
      <c r="M477" s="68"/>
      <c r="N477" s="68"/>
      <c r="O477" s="65"/>
      <c r="P477" s="67"/>
    </row>
    <row r="478" spans="1:16" ht="31.5" customHeight="1">
      <c r="A478" s="6">
        <v>475</v>
      </c>
      <c r="B478" s="5" t="str">
        <f>CONCATENATE(C478,COUNTIF($C$4:C478,C478))</f>
        <v>469</v>
      </c>
      <c r="C478" s="5" t="str">
        <f t="shared" si="7"/>
        <v/>
      </c>
      <c r="D478" s="88"/>
      <c r="E478" s="73"/>
      <c r="F478" s="89"/>
      <c r="G478" s="87"/>
      <c r="H478" s="9" t="str">
        <f>IFERROR(VLOOKUP(G478,'Database KQ'!$B$2:$D$1048576,2,FALSE),"")</f>
        <v/>
      </c>
      <c r="I478" s="88"/>
      <c r="J478" s="5" t="str">
        <f>IFERROR(VLOOKUP(G478,'Database KQ'!$B$2:$D$1048576,3,FALSE),"")</f>
        <v/>
      </c>
      <c r="K478" s="84"/>
      <c r="L478" s="67"/>
      <c r="M478" s="68"/>
      <c r="N478" s="68"/>
      <c r="O478" s="65"/>
      <c r="P478" s="67"/>
    </row>
    <row r="479" spans="1:16" ht="31.5" customHeight="1">
      <c r="A479" s="6">
        <v>476</v>
      </c>
      <c r="B479" s="5" t="str">
        <f>CONCATENATE(C479,COUNTIF($C$4:C479,C479))</f>
        <v>470</v>
      </c>
      <c r="C479" s="5" t="str">
        <f t="shared" si="7"/>
        <v/>
      </c>
      <c r="D479" s="88"/>
      <c r="E479" s="73"/>
      <c r="F479" s="89"/>
      <c r="G479" s="87"/>
      <c r="H479" s="9" t="str">
        <f>IFERROR(VLOOKUP(G479,'Database KQ'!$B$2:$D$1048576,2,FALSE),"")</f>
        <v/>
      </c>
      <c r="I479" s="88"/>
      <c r="J479" s="5" t="str">
        <f>IFERROR(VLOOKUP(G479,'Database KQ'!$B$2:$D$1048576,3,FALSE),"")</f>
        <v/>
      </c>
      <c r="K479" s="84"/>
      <c r="L479" s="67"/>
      <c r="M479" s="68"/>
      <c r="N479" s="68"/>
      <c r="O479" s="65"/>
      <c r="P479" s="67"/>
    </row>
    <row r="480" spans="1:16" ht="31.5" customHeight="1">
      <c r="A480" s="6">
        <v>477</v>
      </c>
      <c r="B480" s="5" t="str">
        <f>CONCATENATE(C480,COUNTIF($C$4:C480,C480))</f>
        <v>471</v>
      </c>
      <c r="C480" s="5" t="str">
        <f t="shared" si="7"/>
        <v/>
      </c>
      <c r="D480" s="88"/>
      <c r="E480" s="73"/>
      <c r="F480" s="89"/>
      <c r="G480" s="87"/>
      <c r="H480" s="9" t="str">
        <f>IFERROR(VLOOKUP(G480,'Database KQ'!$B$2:$D$1048576,2,FALSE),"")</f>
        <v/>
      </c>
      <c r="I480" s="88"/>
      <c r="J480" s="5" t="str">
        <f>IFERROR(VLOOKUP(G480,'Database KQ'!$B$2:$D$1048576,3,FALSE),"")</f>
        <v/>
      </c>
      <c r="K480" s="84"/>
      <c r="L480" s="67"/>
      <c r="M480" s="68"/>
      <c r="N480" s="68"/>
      <c r="O480" s="65"/>
      <c r="P480" s="67"/>
    </row>
    <row r="481" spans="1:16" ht="31.5" customHeight="1">
      <c r="A481" s="6">
        <v>478</v>
      </c>
      <c r="B481" s="5" t="str">
        <f>CONCATENATE(C481,COUNTIF($C$4:C481,C481))</f>
        <v>472</v>
      </c>
      <c r="C481" s="5" t="str">
        <f t="shared" si="7"/>
        <v/>
      </c>
      <c r="D481" s="88"/>
      <c r="E481" s="73"/>
      <c r="F481" s="89"/>
      <c r="G481" s="87"/>
      <c r="H481" s="9" t="str">
        <f>IFERROR(VLOOKUP(G481,'Database KQ'!$B$2:$D$1048576,2,FALSE),"")</f>
        <v/>
      </c>
      <c r="I481" s="88"/>
      <c r="J481" s="5" t="str">
        <f>IFERROR(VLOOKUP(G481,'Database KQ'!$B$2:$D$1048576,3,FALSE),"")</f>
        <v/>
      </c>
      <c r="K481" s="84"/>
      <c r="L481" s="67"/>
      <c r="M481" s="68"/>
      <c r="N481" s="68"/>
      <c r="O481" s="65"/>
      <c r="P481" s="67"/>
    </row>
    <row r="482" spans="1:16" ht="31.5" customHeight="1">
      <c r="A482" s="6">
        <v>479</v>
      </c>
      <c r="B482" s="5" t="str">
        <f>CONCATENATE(C482,COUNTIF($C$4:C482,C482))</f>
        <v>473</v>
      </c>
      <c r="C482" s="5" t="str">
        <f t="shared" si="7"/>
        <v/>
      </c>
      <c r="D482" s="88"/>
      <c r="E482" s="73"/>
      <c r="F482" s="89"/>
      <c r="G482" s="87"/>
      <c r="H482" s="9" t="str">
        <f>IFERROR(VLOOKUP(G482,'Database KQ'!$B$2:$D$1048576,2,FALSE),"")</f>
        <v/>
      </c>
      <c r="I482" s="88"/>
      <c r="J482" s="5" t="str">
        <f>IFERROR(VLOOKUP(G482,'Database KQ'!$B$2:$D$1048576,3,FALSE),"")</f>
        <v/>
      </c>
      <c r="K482" s="84"/>
      <c r="L482" s="67"/>
      <c r="M482" s="68"/>
      <c r="N482" s="68"/>
      <c r="O482" s="65"/>
      <c r="P482" s="67"/>
    </row>
    <row r="483" spans="1:16" ht="31.5" customHeight="1">
      <c r="A483" s="6">
        <v>480</v>
      </c>
      <c r="B483" s="5" t="str">
        <f>CONCATENATE(C483,COUNTIF($C$4:C483,C483))</f>
        <v>474</v>
      </c>
      <c r="C483" s="5" t="str">
        <f t="shared" si="7"/>
        <v/>
      </c>
      <c r="D483" s="88"/>
      <c r="E483" s="73"/>
      <c r="F483" s="89"/>
      <c r="G483" s="87"/>
      <c r="H483" s="9" t="str">
        <f>IFERROR(VLOOKUP(G483,'Database KQ'!$B$2:$D$1048576,2,FALSE),"")</f>
        <v/>
      </c>
      <c r="I483" s="88"/>
      <c r="J483" s="5" t="str">
        <f>IFERROR(VLOOKUP(G483,'Database KQ'!$B$2:$D$1048576,3,FALSE),"")</f>
        <v/>
      </c>
      <c r="K483" s="84"/>
      <c r="L483" s="67"/>
      <c r="M483" s="68"/>
      <c r="N483" s="68"/>
      <c r="O483" s="65"/>
      <c r="P483" s="67"/>
    </row>
    <row r="484" spans="1:16" ht="31.5" customHeight="1">
      <c r="A484" s="6">
        <v>481</v>
      </c>
      <c r="B484" s="5" t="str">
        <f>CONCATENATE(C484,COUNTIF($C$4:C484,C484))</f>
        <v>475</v>
      </c>
      <c r="C484" s="5" t="str">
        <f t="shared" si="7"/>
        <v/>
      </c>
      <c r="D484" s="88"/>
      <c r="E484" s="73"/>
      <c r="F484" s="89"/>
      <c r="G484" s="87"/>
      <c r="H484" s="9" t="str">
        <f>IFERROR(VLOOKUP(G484,'Database KQ'!$B$2:$D$1048576,2,FALSE),"")</f>
        <v/>
      </c>
      <c r="I484" s="88"/>
      <c r="J484" s="5" t="str">
        <f>IFERROR(VLOOKUP(G484,'Database KQ'!$B$2:$D$1048576,3,FALSE),"")</f>
        <v/>
      </c>
      <c r="K484" s="84"/>
      <c r="L484" s="67"/>
      <c r="M484" s="68"/>
      <c r="N484" s="68"/>
      <c r="O484" s="65"/>
      <c r="P484" s="67"/>
    </row>
    <row r="485" spans="1:16" ht="31.5" customHeight="1">
      <c r="A485" s="6">
        <v>482</v>
      </c>
      <c r="B485" s="5" t="str">
        <f>CONCATENATE(C485,COUNTIF($C$4:C485,C485))</f>
        <v>476</v>
      </c>
      <c r="C485" s="5" t="str">
        <f t="shared" si="7"/>
        <v/>
      </c>
      <c r="D485" s="88"/>
      <c r="E485" s="73"/>
      <c r="F485" s="89"/>
      <c r="G485" s="87"/>
      <c r="H485" s="9" t="str">
        <f>IFERROR(VLOOKUP(G485,'Database KQ'!$B$2:$D$1048576,2,FALSE),"")</f>
        <v/>
      </c>
      <c r="I485" s="88"/>
      <c r="J485" s="5" t="str">
        <f>IFERROR(VLOOKUP(G485,'Database KQ'!$B$2:$D$1048576,3,FALSE),"")</f>
        <v/>
      </c>
      <c r="K485" s="84"/>
      <c r="L485" s="67"/>
      <c r="M485" s="68"/>
      <c r="N485" s="68"/>
      <c r="O485" s="65"/>
      <c r="P485" s="67"/>
    </row>
    <row r="486" spans="1:16" ht="31.5" customHeight="1">
      <c r="A486" s="6">
        <v>483</v>
      </c>
      <c r="B486" s="5" t="str">
        <f>CONCATENATE(C486,COUNTIF($C$4:C486,C486))</f>
        <v>477</v>
      </c>
      <c r="C486" s="5" t="str">
        <f t="shared" ref="C486:C503" si="8">CONCATENATE(N486,L486,O486,)</f>
        <v/>
      </c>
      <c r="D486" s="88"/>
      <c r="E486" s="73"/>
      <c r="F486" s="89"/>
      <c r="G486" s="87"/>
      <c r="H486" s="9" t="str">
        <f>IFERROR(VLOOKUP(G486,'Database KQ'!$B$2:$D$1048576,2,FALSE),"")</f>
        <v/>
      </c>
      <c r="I486" s="88"/>
      <c r="J486" s="5" t="str">
        <f>IFERROR(VLOOKUP(G486,'Database KQ'!$B$2:$D$1048576,3,FALSE),"")</f>
        <v/>
      </c>
      <c r="K486" s="84"/>
      <c r="L486" s="67"/>
      <c r="M486" s="68"/>
      <c r="N486" s="68"/>
      <c r="O486" s="65"/>
      <c r="P486" s="67"/>
    </row>
    <row r="487" spans="1:16" ht="31.5" customHeight="1">
      <c r="A487" s="6">
        <v>484</v>
      </c>
      <c r="B487" s="5" t="str">
        <f>CONCATENATE(C487,COUNTIF($C$4:C487,C487))</f>
        <v>478</v>
      </c>
      <c r="C487" s="5" t="str">
        <f t="shared" si="8"/>
        <v/>
      </c>
      <c r="D487" s="88"/>
      <c r="E487" s="73"/>
      <c r="F487" s="89"/>
      <c r="G487" s="87"/>
      <c r="H487" s="9" t="str">
        <f>IFERROR(VLOOKUP(G487,'Database KQ'!$B$2:$D$1048576,2,FALSE),"")</f>
        <v/>
      </c>
      <c r="I487" s="88"/>
      <c r="J487" s="5" t="str">
        <f>IFERROR(VLOOKUP(G487,'Database KQ'!$B$2:$D$1048576,3,FALSE),"")</f>
        <v/>
      </c>
      <c r="K487" s="84"/>
      <c r="L487" s="67"/>
      <c r="M487" s="68"/>
      <c r="N487" s="68"/>
      <c r="O487" s="65"/>
      <c r="P487" s="67"/>
    </row>
    <row r="488" spans="1:16" ht="31.5" customHeight="1">
      <c r="A488" s="6">
        <v>485</v>
      </c>
      <c r="B488" s="5" t="str">
        <f>CONCATENATE(C488,COUNTIF($C$4:C488,C488))</f>
        <v>479</v>
      </c>
      <c r="C488" s="5" t="str">
        <f t="shared" si="8"/>
        <v/>
      </c>
      <c r="D488" s="88"/>
      <c r="E488" s="73"/>
      <c r="F488" s="89"/>
      <c r="G488" s="87"/>
      <c r="H488" s="9" t="str">
        <f>IFERROR(VLOOKUP(G488,'Database KQ'!$B$2:$D$1048576,2,FALSE),"")</f>
        <v/>
      </c>
      <c r="I488" s="88"/>
      <c r="J488" s="5" t="str">
        <f>IFERROR(VLOOKUP(G488,'Database KQ'!$B$2:$D$1048576,3,FALSE),"")</f>
        <v/>
      </c>
      <c r="K488" s="84"/>
      <c r="L488" s="67"/>
      <c r="M488" s="68"/>
      <c r="N488" s="68"/>
      <c r="O488" s="65"/>
      <c r="P488" s="67"/>
    </row>
    <row r="489" spans="1:16" ht="31.5" customHeight="1">
      <c r="A489" s="6">
        <v>486</v>
      </c>
      <c r="B489" s="5" t="str">
        <f>CONCATENATE(C489,COUNTIF($C$4:C489,C489))</f>
        <v>480</v>
      </c>
      <c r="C489" s="5" t="str">
        <f t="shared" si="8"/>
        <v/>
      </c>
      <c r="D489" s="88"/>
      <c r="E489" s="73"/>
      <c r="F489" s="89"/>
      <c r="G489" s="87"/>
      <c r="H489" s="9" t="str">
        <f>IFERROR(VLOOKUP(G489,'Database KQ'!$B$2:$D$1048576,2,FALSE),"")</f>
        <v/>
      </c>
      <c r="I489" s="88"/>
      <c r="J489" s="5" t="str">
        <f>IFERROR(VLOOKUP(G489,'Database KQ'!$B$2:$D$1048576,3,FALSE),"")</f>
        <v/>
      </c>
      <c r="K489" s="84"/>
      <c r="L489" s="67"/>
      <c r="M489" s="68"/>
      <c r="N489" s="68"/>
      <c r="O489" s="65"/>
      <c r="P489" s="67"/>
    </row>
    <row r="490" spans="1:16" ht="31.5" customHeight="1">
      <c r="A490" s="6">
        <v>487</v>
      </c>
      <c r="B490" s="5" t="str">
        <f>CONCATENATE(C490,COUNTIF($C$4:C490,C490))</f>
        <v>481</v>
      </c>
      <c r="C490" s="5" t="str">
        <f t="shared" si="8"/>
        <v/>
      </c>
      <c r="D490" s="88"/>
      <c r="E490" s="73"/>
      <c r="F490" s="89"/>
      <c r="G490" s="87"/>
      <c r="H490" s="9" t="str">
        <f>IFERROR(VLOOKUP(G490,'Database KQ'!$B$2:$D$1048576,2,FALSE),"")</f>
        <v/>
      </c>
      <c r="I490" s="88"/>
      <c r="J490" s="5" t="str">
        <f>IFERROR(VLOOKUP(G490,'Database KQ'!$B$2:$D$1048576,3,FALSE),"")</f>
        <v/>
      </c>
      <c r="K490" s="84"/>
      <c r="L490" s="67"/>
      <c r="M490" s="68"/>
      <c r="N490" s="68"/>
      <c r="O490" s="65"/>
      <c r="P490" s="67"/>
    </row>
    <row r="491" spans="1:16" ht="31.5" customHeight="1">
      <c r="A491" s="6">
        <v>488</v>
      </c>
      <c r="B491" s="5" t="str">
        <f>CONCATENATE(C491,COUNTIF($C$4:C491,C491))</f>
        <v>482</v>
      </c>
      <c r="C491" s="5" t="str">
        <f t="shared" si="8"/>
        <v/>
      </c>
      <c r="D491" s="88"/>
      <c r="E491" s="73"/>
      <c r="F491" s="89"/>
      <c r="G491" s="87"/>
      <c r="H491" s="9" t="str">
        <f>IFERROR(VLOOKUP(G491,'Database KQ'!$B$2:$D$1048576,2,FALSE),"")</f>
        <v/>
      </c>
      <c r="I491" s="88"/>
      <c r="J491" s="5" t="str">
        <f>IFERROR(VLOOKUP(G491,'Database KQ'!$B$2:$D$1048576,3,FALSE),"")</f>
        <v/>
      </c>
      <c r="K491" s="84"/>
      <c r="L491" s="67"/>
      <c r="M491" s="68"/>
      <c r="N491" s="68"/>
      <c r="O491" s="65"/>
      <c r="P491" s="67"/>
    </row>
    <row r="492" spans="1:16" ht="31.5" customHeight="1">
      <c r="A492" s="6">
        <v>489</v>
      </c>
      <c r="B492" s="5" t="str">
        <f>CONCATENATE(C492,COUNTIF($C$4:C492,C492))</f>
        <v>483</v>
      </c>
      <c r="C492" s="5" t="str">
        <f t="shared" si="8"/>
        <v/>
      </c>
      <c r="D492" s="88"/>
      <c r="E492" s="73"/>
      <c r="F492" s="89"/>
      <c r="G492" s="87"/>
      <c r="H492" s="9" t="str">
        <f>IFERROR(VLOOKUP(G492,'Database KQ'!$B$2:$D$1048576,2,FALSE),"")</f>
        <v/>
      </c>
      <c r="I492" s="88"/>
      <c r="J492" s="5" t="str">
        <f>IFERROR(VLOOKUP(G492,'Database KQ'!$B$2:$D$1048576,3,FALSE),"")</f>
        <v/>
      </c>
      <c r="K492" s="84"/>
      <c r="L492" s="67"/>
      <c r="M492" s="68"/>
      <c r="N492" s="68"/>
      <c r="O492" s="65"/>
      <c r="P492" s="67"/>
    </row>
    <row r="493" spans="1:16" ht="31.5" customHeight="1">
      <c r="A493" s="6">
        <v>490</v>
      </c>
      <c r="B493" s="5" t="str">
        <f>CONCATENATE(C493,COUNTIF($C$4:C493,C493))</f>
        <v>484</v>
      </c>
      <c r="C493" s="5" t="str">
        <f t="shared" si="8"/>
        <v/>
      </c>
      <c r="D493" s="88"/>
      <c r="E493" s="73"/>
      <c r="F493" s="89"/>
      <c r="G493" s="87"/>
      <c r="H493" s="9" t="str">
        <f>IFERROR(VLOOKUP(G493,'Database KQ'!$B$2:$D$1048576,2,FALSE),"")</f>
        <v/>
      </c>
      <c r="I493" s="88"/>
      <c r="J493" s="5" t="str">
        <f>IFERROR(VLOOKUP(G493,'Database KQ'!$B$2:$D$1048576,3,FALSE),"")</f>
        <v/>
      </c>
      <c r="K493" s="84"/>
      <c r="L493" s="67"/>
      <c r="M493" s="68"/>
      <c r="N493" s="68"/>
      <c r="O493" s="65"/>
      <c r="P493" s="67"/>
    </row>
    <row r="494" spans="1:16" ht="31.5" customHeight="1">
      <c r="A494" s="6">
        <v>491</v>
      </c>
      <c r="B494" s="5" t="str">
        <f>CONCATENATE(C494,COUNTIF($C$4:C494,C494))</f>
        <v>485</v>
      </c>
      <c r="C494" s="5" t="str">
        <f t="shared" si="8"/>
        <v/>
      </c>
      <c r="D494" s="88"/>
      <c r="E494" s="73"/>
      <c r="F494" s="89"/>
      <c r="G494" s="87"/>
      <c r="H494" s="9" t="str">
        <f>IFERROR(VLOOKUP(G494,'Database KQ'!$B$2:$D$1048576,2,FALSE),"")</f>
        <v/>
      </c>
      <c r="I494" s="88"/>
      <c r="J494" s="5" t="str">
        <f>IFERROR(VLOOKUP(G494,'Database KQ'!$B$2:$D$1048576,3,FALSE),"")</f>
        <v/>
      </c>
      <c r="K494" s="84"/>
      <c r="L494" s="67"/>
      <c r="M494" s="68"/>
      <c r="N494" s="68"/>
      <c r="O494" s="65"/>
      <c r="P494" s="67"/>
    </row>
    <row r="495" spans="1:16" ht="31.5" customHeight="1">
      <c r="A495" s="6">
        <v>492</v>
      </c>
      <c r="B495" s="5" t="str">
        <f>CONCATENATE(C495,COUNTIF($C$4:C495,C495))</f>
        <v>486</v>
      </c>
      <c r="C495" s="5" t="str">
        <f t="shared" si="8"/>
        <v/>
      </c>
      <c r="D495" s="88"/>
      <c r="E495" s="73"/>
      <c r="F495" s="89"/>
      <c r="G495" s="87"/>
      <c r="H495" s="9" t="str">
        <f>IFERROR(VLOOKUP(G495,'Database KQ'!$B$2:$D$1048576,2,FALSE),"")</f>
        <v/>
      </c>
      <c r="I495" s="88"/>
      <c r="J495" s="5" t="str">
        <f>IFERROR(VLOOKUP(G495,'Database KQ'!$B$2:$D$1048576,3,FALSE),"")</f>
        <v/>
      </c>
      <c r="K495" s="84"/>
      <c r="L495" s="67"/>
      <c r="M495" s="68"/>
      <c r="N495" s="68"/>
      <c r="O495" s="65"/>
      <c r="P495" s="67"/>
    </row>
    <row r="496" spans="1:16" ht="31.5" customHeight="1">
      <c r="A496" s="6">
        <v>493</v>
      </c>
      <c r="B496" s="5" t="str">
        <f>CONCATENATE(C496,COUNTIF($C$4:C496,C496))</f>
        <v>487</v>
      </c>
      <c r="C496" s="5" t="str">
        <f t="shared" si="8"/>
        <v/>
      </c>
      <c r="D496" s="88"/>
      <c r="E496" s="73"/>
      <c r="F496" s="89"/>
      <c r="G496" s="87"/>
      <c r="H496" s="9" t="str">
        <f>IFERROR(VLOOKUP(G496,'Database KQ'!$B$2:$D$1048576,2,FALSE),"")</f>
        <v/>
      </c>
      <c r="I496" s="88"/>
      <c r="J496" s="5" t="str">
        <f>IFERROR(VLOOKUP(G496,'Database KQ'!$B$2:$D$1048576,3,FALSE),"")</f>
        <v/>
      </c>
      <c r="K496" s="84"/>
      <c r="L496" s="67"/>
      <c r="M496" s="68"/>
      <c r="N496" s="68"/>
      <c r="O496" s="65"/>
      <c r="P496" s="67"/>
    </row>
    <row r="497" spans="1:16" ht="31.5" customHeight="1">
      <c r="A497" s="6">
        <v>494</v>
      </c>
      <c r="B497" s="5" t="str">
        <f>CONCATENATE(C497,COUNTIF($C$4:C497,C497))</f>
        <v>488</v>
      </c>
      <c r="C497" s="5" t="str">
        <f t="shared" si="8"/>
        <v/>
      </c>
      <c r="D497" s="88"/>
      <c r="E497" s="73"/>
      <c r="F497" s="89"/>
      <c r="G497" s="87"/>
      <c r="H497" s="9" t="str">
        <f>IFERROR(VLOOKUP(G497,'Database KQ'!$B$2:$D$1048576,2,FALSE),"")</f>
        <v/>
      </c>
      <c r="I497" s="88"/>
      <c r="J497" s="5" t="str">
        <f>IFERROR(VLOOKUP(G497,'Database KQ'!$B$2:$D$1048576,3,FALSE),"")</f>
        <v/>
      </c>
      <c r="K497" s="84"/>
      <c r="L497" s="67"/>
      <c r="M497" s="68"/>
      <c r="N497" s="68"/>
      <c r="O497" s="65"/>
      <c r="P497" s="67"/>
    </row>
    <row r="498" spans="1:16" ht="31.5" customHeight="1">
      <c r="A498" s="6">
        <v>495</v>
      </c>
      <c r="B498" s="5" t="str">
        <f>CONCATENATE(C498,COUNTIF($C$4:C498,C498))</f>
        <v>489</v>
      </c>
      <c r="C498" s="5" t="str">
        <f t="shared" si="8"/>
        <v/>
      </c>
      <c r="D498" s="88"/>
      <c r="E498" s="73"/>
      <c r="F498" s="89"/>
      <c r="G498" s="87"/>
      <c r="H498" s="9" t="str">
        <f>IFERROR(VLOOKUP(G498,'Database KQ'!$B$2:$D$1048576,2,FALSE),"")</f>
        <v/>
      </c>
      <c r="I498" s="88"/>
      <c r="J498" s="5" t="str">
        <f>IFERROR(VLOOKUP(G498,'Database KQ'!$B$2:$D$1048576,3,FALSE),"")</f>
        <v/>
      </c>
      <c r="K498" s="84"/>
      <c r="L498" s="67"/>
      <c r="M498" s="68"/>
      <c r="N498" s="68"/>
      <c r="O498" s="65"/>
      <c r="P498" s="67"/>
    </row>
    <row r="499" spans="1:16" ht="31.5" customHeight="1">
      <c r="A499" s="6">
        <v>496</v>
      </c>
      <c r="B499" s="5" t="str">
        <f>CONCATENATE(C499,COUNTIF($C$4:C499,C499))</f>
        <v>490</v>
      </c>
      <c r="C499" s="5" t="str">
        <f t="shared" si="8"/>
        <v/>
      </c>
      <c r="D499" s="88"/>
      <c r="E499" s="73"/>
      <c r="F499" s="89"/>
      <c r="G499" s="87"/>
      <c r="H499" s="9" t="str">
        <f>IFERROR(VLOOKUP(G499,'Database KQ'!$B$2:$D$1048576,2,FALSE),"")</f>
        <v/>
      </c>
      <c r="I499" s="88"/>
      <c r="J499" s="5" t="str">
        <f>IFERROR(VLOOKUP(G499,'Database KQ'!$B$2:$D$1048576,3,FALSE),"")</f>
        <v/>
      </c>
      <c r="K499" s="84"/>
      <c r="L499" s="67"/>
      <c r="M499" s="68"/>
      <c r="N499" s="68"/>
      <c r="O499" s="65"/>
      <c r="P499" s="67"/>
    </row>
    <row r="500" spans="1:16" ht="31.5" customHeight="1">
      <c r="A500" s="6">
        <v>497</v>
      </c>
      <c r="B500" s="5" t="str">
        <f>CONCATENATE(C500,COUNTIF($C$4:C500,C500))</f>
        <v>491</v>
      </c>
      <c r="C500" s="5" t="str">
        <f t="shared" si="8"/>
        <v/>
      </c>
      <c r="D500" s="88"/>
      <c r="E500" s="73"/>
      <c r="F500" s="89"/>
      <c r="G500" s="87"/>
      <c r="H500" s="9" t="str">
        <f>IFERROR(VLOOKUP(G500,'Database KQ'!$B$2:$D$1048576,2,FALSE),"")</f>
        <v/>
      </c>
      <c r="I500" s="88"/>
      <c r="J500" s="5" t="str">
        <f>IFERROR(VLOOKUP(G500,'Database KQ'!$B$2:$D$1048576,3,FALSE),"")</f>
        <v/>
      </c>
      <c r="K500" s="84"/>
      <c r="L500" s="67"/>
      <c r="M500" s="68"/>
      <c r="N500" s="68"/>
      <c r="O500" s="65"/>
      <c r="P500" s="67"/>
    </row>
    <row r="501" spans="1:16" ht="31.5" customHeight="1">
      <c r="A501" s="6">
        <v>498</v>
      </c>
      <c r="B501" s="5" t="str">
        <f>CONCATENATE(C501,COUNTIF($C$4:C501,C501))</f>
        <v>492</v>
      </c>
      <c r="C501" s="5" t="str">
        <f t="shared" si="8"/>
        <v/>
      </c>
      <c r="D501" s="88"/>
      <c r="E501" s="73"/>
      <c r="F501" s="89"/>
      <c r="G501" s="87"/>
      <c r="H501" s="9" t="str">
        <f>IFERROR(VLOOKUP(G501,'Database KQ'!$B$2:$D$1048576,2,FALSE),"")</f>
        <v/>
      </c>
      <c r="I501" s="88"/>
      <c r="J501" s="5" t="str">
        <f>IFERROR(VLOOKUP(G501,'Database KQ'!$B$2:$D$1048576,3,FALSE),"")</f>
        <v/>
      </c>
      <c r="K501" s="84"/>
      <c r="L501" s="67"/>
      <c r="M501" s="68"/>
      <c r="N501" s="68"/>
      <c r="O501" s="65"/>
      <c r="P501" s="67"/>
    </row>
    <row r="502" spans="1:16" ht="31.5" customHeight="1">
      <c r="A502" s="6">
        <v>499</v>
      </c>
      <c r="B502" s="5" t="str">
        <f>CONCATENATE(C502,COUNTIF($C$4:C502,C502))</f>
        <v>493</v>
      </c>
      <c r="C502" s="5" t="str">
        <f t="shared" si="8"/>
        <v/>
      </c>
      <c r="D502" s="88"/>
      <c r="E502" s="73"/>
      <c r="F502" s="89"/>
      <c r="G502" s="87"/>
      <c r="H502" s="9" t="str">
        <f>IFERROR(VLOOKUP(G502,'Database KQ'!$B$2:$D$1048576,2,FALSE),"")</f>
        <v/>
      </c>
      <c r="I502" s="88"/>
      <c r="J502" s="5" t="str">
        <f>IFERROR(VLOOKUP(G502,'Database KQ'!$B$2:$D$1048576,3,FALSE),"")</f>
        <v/>
      </c>
      <c r="K502" s="84"/>
      <c r="L502" s="67"/>
      <c r="M502" s="68"/>
      <c r="N502" s="68"/>
      <c r="O502" s="65"/>
      <c r="P502" s="67"/>
    </row>
    <row r="503" spans="1:16" ht="31.5" customHeight="1">
      <c r="A503" s="6">
        <v>500</v>
      </c>
      <c r="B503" s="5" t="str">
        <f>CONCATENATE(C503,COUNTIF($C$4:C503,C503))</f>
        <v>494</v>
      </c>
      <c r="C503" s="5" t="str">
        <f t="shared" si="8"/>
        <v/>
      </c>
      <c r="D503" s="88"/>
      <c r="E503" s="73"/>
      <c r="F503" s="89"/>
      <c r="G503" s="87"/>
      <c r="H503" s="9" t="str">
        <f>IFERROR(VLOOKUP(G503,'Database KQ'!$B$2:$D$1048576,2,FALSE),"")</f>
        <v/>
      </c>
      <c r="I503" s="88"/>
      <c r="J503" s="5" t="str">
        <f>IFERROR(VLOOKUP(G503,'Database KQ'!$B$2:$D$1048576,3,FALSE),"")</f>
        <v/>
      </c>
      <c r="K503" s="84"/>
      <c r="L503" s="67"/>
      <c r="M503" s="68"/>
      <c r="N503" s="68"/>
      <c r="O503" s="65"/>
      <c r="P503" s="67"/>
    </row>
  </sheetData>
  <sheetProtection sheet="1" objects="1" scenarios="1" selectLockedCells="1"/>
  <mergeCells count="1">
    <mergeCell ref="E1:O1"/>
  </mergeCells>
  <conditionalFormatting sqref="O4:O1048576">
    <cfRule type="expression" dxfId="8" priority="8">
      <formula>O4="Tunggu"</formula>
    </cfRule>
    <cfRule type="expression" dxfId="7" priority="9">
      <formula>O4="Konfirmasi"</formula>
    </cfRule>
    <cfRule type="expression" dxfId="0" priority="1">
      <formula>O4="RSO Batal"</formula>
    </cfRule>
  </conditionalFormatting>
  <conditionalFormatting sqref="P4:P1048576">
    <cfRule type="expression" dxfId="6" priority="6">
      <formula>P4="Kirim Kain"</formula>
    </cfRule>
    <cfRule type="expression" dxfId="5" priority="7">
      <formula>P4="Diselesaikan"</formula>
    </cfRule>
  </conditionalFormatting>
  <conditionalFormatting sqref="L4:L1048576">
    <cfRule type="expression" dxfId="4" priority="4">
      <formula>L4="Tersedia"</formula>
    </cfRule>
    <cfRule type="expression" dxfId="3" priority="5">
      <formula>L4="Tidak Tersedia"</formula>
    </cfRule>
  </conditionalFormatting>
  <conditionalFormatting sqref="N4:N1048576">
    <cfRule type="expression" dxfId="2" priority="2">
      <formula>N4="Foamindo"</formula>
    </cfRule>
    <cfRule type="expression" dxfId="1" priority="3">
      <formula>N4="Ekatunggal"</formula>
    </cfRule>
  </conditionalFormatting>
  <dataValidations count="5">
    <dataValidation type="list" allowBlank="1" showInputMessage="1" showErrorMessage="1" sqref="O4:O503">
      <formula1>Tools!$E$3:$E$6</formula1>
    </dataValidation>
    <dataValidation type="list" allowBlank="1" showInputMessage="1" showErrorMessage="1" sqref="K4:K503">
      <formula1>Tools!$F$2:$F$4</formula1>
    </dataValidation>
    <dataValidation type="list" allowBlank="1" showInputMessage="1" showErrorMessage="1" sqref="L4:L503">
      <formula1>Tools!$G$2:$G$3</formula1>
    </dataValidation>
    <dataValidation type="list" allowBlank="1" showInputMessage="1" showErrorMessage="1" sqref="N4:N503">
      <formula1>Tools!$A$2:$A$3</formula1>
    </dataValidation>
    <dataValidation type="list" allowBlank="1" showInputMessage="1" showErrorMessage="1" sqref="P4:P503">
      <formula1>Tools!$K$2:$K$3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N501"/>
  <sheetViews>
    <sheetView workbookViewId="0">
      <pane ySplit="1" topLeftCell="A2" activePane="bottomLeft" state="frozen"/>
      <selection pane="bottomLeft" activeCell="A2" sqref="A2"/>
    </sheetView>
  </sheetViews>
  <sheetFormatPr defaultRowHeight="21" customHeight="1"/>
  <cols>
    <col min="1" max="1" width="4" style="7" bestFit="1" customWidth="1"/>
    <col min="2" max="2" width="30.85546875" style="23" hidden="1" customWidth="1"/>
    <col min="3" max="3" width="16" style="23" customWidth="1"/>
    <col min="4" max="4" width="14.85546875" style="28" customWidth="1"/>
    <col min="5" max="5" width="26.42578125" style="24" customWidth="1"/>
    <col min="6" max="6" width="18.28515625" style="23" bestFit="1" customWidth="1"/>
    <col min="7" max="7" width="37.5703125" style="24" bestFit="1" customWidth="1"/>
    <col min="8" max="8" width="7" style="23" customWidth="1"/>
    <col min="9" max="9" width="9.140625" style="23"/>
    <col min="10" max="10" width="10.42578125" style="23" bestFit="1" customWidth="1"/>
    <col min="11" max="11" width="10.42578125" style="23" customWidth="1"/>
    <col min="12" max="12" width="10.7109375" style="25" hidden="1" customWidth="1"/>
    <col min="13" max="13" width="11.7109375" style="25" customWidth="1"/>
    <col min="14" max="14" width="16.5703125" style="25" customWidth="1"/>
    <col min="15" max="16384" width="9.140625" style="2"/>
  </cols>
  <sheetData>
    <row r="1" spans="1:14" s="1" customFormat="1" ht="48" customHeight="1" thickBot="1">
      <c r="A1" s="3" t="s">
        <v>0</v>
      </c>
      <c r="B1" s="16" t="s">
        <v>12</v>
      </c>
      <c r="C1" s="16" t="s">
        <v>1</v>
      </c>
      <c r="D1" s="26" t="s">
        <v>3</v>
      </c>
      <c r="E1" s="16" t="s">
        <v>5</v>
      </c>
      <c r="F1" s="16" t="s">
        <v>8</v>
      </c>
      <c r="G1" s="16" t="s">
        <v>2</v>
      </c>
      <c r="H1" s="16" t="s">
        <v>6</v>
      </c>
      <c r="I1" s="16" t="s">
        <v>7</v>
      </c>
      <c r="J1" s="16" t="s">
        <v>4</v>
      </c>
      <c r="K1" s="17" t="s">
        <v>15</v>
      </c>
      <c r="L1" s="17" t="s">
        <v>992</v>
      </c>
      <c r="M1" s="17" t="s">
        <v>14</v>
      </c>
      <c r="N1" s="17" t="s">
        <v>10</v>
      </c>
    </row>
    <row r="2" spans="1:14" ht="30.75" customHeight="1">
      <c r="A2" s="5">
        <v>1</v>
      </c>
      <c r="B2" s="18" t="str">
        <f>CONCATENATE($B$1,"TersediaKonfirmasi",A2)</f>
        <v>EkatunggalTersediaKonfirmasi1</v>
      </c>
      <c r="C2" s="18" t="str">
        <f>IFERROR(VLOOKUP(B2,'SO OR RSO'!$B$4:$O$1048576,3,FALSE),"")</f>
        <v>SO-05-2020-0001</v>
      </c>
      <c r="D2" s="27">
        <f>IFERROR(VLOOKUP(B2,'SO OR RSO'!$B$4:$O$1048576,4,FALSE),"")</f>
        <v>43965</v>
      </c>
      <c r="E2" s="19" t="str">
        <f>IFERROR(VLOOKUP(B2,'SO OR RSO'!$B$4:$O$1048576,5,FALSE),"")</f>
        <v>Abadi Baru</v>
      </c>
      <c r="F2" s="18" t="str">
        <f>IFERROR(VLOOKUP(B2,'SO OR RSO'!$B$4:$O$1048576,6,FALSE),"")</f>
        <v>200100202-1459</v>
      </c>
      <c r="G2" s="19" t="str">
        <f>IFERROR(VLOOKUP(B2,'SO OR RSO'!$B$4:$O$1048576,7,FALSE),"")</f>
        <v>KQ CN KATUN 0.3 BONEKA MERAH 1459</v>
      </c>
      <c r="H2" s="18">
        <f>IFERROR(VLOOKUP(B2,'SO OR RSO'!$B$4:$O$1048576,8,FALSE),0)</f>
        <v>500</v>
      </c>
      <c r="I2" s="18" t="str">
        <f>IFERROR(VLOOKUP(B2,'SO OR RSO'!$B$4:$O$1048576,9,FALSE),"")</f>
        <v>MTR</v>
      </c>
      <c r="J2" s="18" t="str">
        <f>IFERROR(VLOOKUP(B2,'SO OR RSO'!$B$4:$O$1048576,10,FALSE),"")</f>
        <v>2 Benang</v>
      </c>
      <c r="K2" s="58">
        <f>SUMIFS('Input Quilting Selesai'!$G$2:$G$1048576,'Input Quilting Selesai'!$C$2:$C$1048576,'Ekatunggal (Tersedia)'!C2,'Input Quilting Selesai'!$E$2:$E$1048576,'Ekatunggal (Tersedia)'!F2,'Input Quilting Selesai'!$I$2:$I$1048576,'Ekatunggal (Tersedia)'!J2,'Input Quilting Selesai'!$J$2:$J$1048576,'Ekatunggal (Tersedia)'!$B$1)</f>
        <v>200</v>
      </c>
      <c r="L2" s="20">
        <f>IFERROR(IF(VLOOKUP(B2,'SO OR RSO'!$B$4:$P$1048576,15,FALSE)="Diselesaikan",H2,K2),0)</f>
        <v>500</v>
      </c>
      <c r="M2" s="20">
        <f>H2-L2</f>
        <v>0</v>
      </c>
      <c r="N2" s="20" t="str">
        <f>IFERROR(IF(ISBLANK(VLOOKUP(B2,'SO OR RSO'!$B$4:$P$1048576,15,FALSE)),"Belum Kirim Kain",IF(VLOOKUP(B2,'SO OR RSO'!$B$4:$P$1048576,15,FALSE)="Diselesaikan","Selesai",IF(M2&gt;0,"Proses Quilting","Selesai"))),"")</f>
        <v>Selesai</v>
      </c>
    </row>
    <row r="3" spans="1:14" ht="30.75" customHeight="1">
      <c r="A3" s="6">
        <v>2</v>
      </c>
      <c r="B3" s="18" t="str">
        <f t="shared" ref="B3:B66" si="0">CONCATENATE($B$1,"TersediaKonfirmasi",A3)</f>
        <v>EkatunggalTersediaKonfirmasi2</v>
      </c>
      <c r="C3" s="18" t="str">
        <f>IFERROR(VLOOKUP(B3,'SO OR RSO'!$B$4:$O$1048576,3,FALSE),"")</f>
        <v>SO-05-2020-0001</v>
      </c>
      <c r="D3" s="27">
        <f>IFERROR(VLOOKUP(B3,'SO OR RSO'!$B$4:$O$1048576,4,FALSE),"")</f>
        <v>43965</v>
      </c>
      <c r="E3" s="19" t="str">
        <f>IFERROR(VLOOKUP(B3,'SO OR RSO'!$B$4:$O$1048576,5,FALSE),"")</f>
        <v>Abadi Baru</v>
      </c>
      <c r="F3" s="18" t="str">
        <f>IFERROR(VLOOKUP(B3,'SO OR RSO'!$B$4:$O$1048576,6,FALSE),"")</f>
        <v>200100100-1497/2</v>
      </c>
      <c r="G3" s="19" t="str">
        <f>IFERROR(VLOOKUP(B3,'SO OR RSO'!$B$4:$O$1048576,7,FALSE),"")</f>
        <v>KQ CN KATUN 0.3 BOLA 1497 MU</v>
      </c>
      <c r="H3" s="18">
        <f>IFERROR(VLOOKUP(B3,'SO OR RSO'!$B$4:$O$1048576,8,FALSE),0)</f>
        <v>400</v>
      </c>
      <c r="I3" s="18" t="str">
        <f>IFERROR(VLOOKUP(B3,'SO OR RSO'!$B$4:$O$1048576,9,FALSE),"")</f>
        <v>MTR</v>
      </c>
      <c r="J3" s="18" t="str">
        <f>IFERROR(VLOOKUP(B3,'SO OR RSO'!$B$4:$O$1048576,10,FALSE),"")</f>
        <v>2 Benang</v>
      </c>
      <c r="K3" s="59">
        <f>SUMIFS('Input Quilting Selesai'!$G$2:$G$1048576,'Input Quilting Selesai'!$C$2:$C$1048576,'Ekatunggal (Tersedia)'!C3,'Input Quilting Selesai'!$E$2:$E$1048576,'Ekatunggal (Tersedia)'!F3,'Input Quilting Selesai'!$I$2:$I$1048576,'Ekatunggal (Tersedia)'!J3,'Input Quilting Selesai'!$J$2:$J$1048576,'Ekatunggal (Tersedia)'!$B$1)</f>
        <v>0</v>
      </c>
      <c r="L3" s="20">
        <f>IFERROR(IF(VLOOKUP(B3,'SO OR RSO'!$B$4:$P$1048576,15,FALSE)="Diselesaikan",H3,K3),0)</f>
        <v>0</v>
      </c>
      <c r="M3" s="20">
        <f t="shared" ref="M3:M66" si="1">H3-L3</f>
        <v>400</v>
      </c>
      <c r="N3" s="20" t="str">
        <f>IFERROR(IF(ISBLANK(VLOOKUP(B3,'SO OR RSO'!$B$4:$P$1048576,15,FALSE)),"Belum Kirim Kain",IF(VLOOKUP(B3,'SO OR RSO'!$B$4:$P$1048576,15,FALSE)="Diselesaikan","Selesai",IF(M3&gt;0,"Proses Quilting","Selesai"))),"")</f>
        <v>Proses Quilting</v>
      </c>
    </row>
    <row r="4" spans="1:14" ht="30.75" customHeight="1">
      <c r="A4" s="5">
        <v>3</v>
      </c>
      <c r="B4" s="18" t="str">
        <f t="shared" si="0"/>
        <v>EkatunggalTersediaKonfirmasi3</v>
      </c>
      <c r="C4" s="18" t="str">
        <f>IFERROR(VLOOKUP(B4,'SO OR RSO'!$B$4:$O$1048576,3,FALSE),"")</f>
        <v>SO-05-2020-0001</v>
      </c>
      <c r="D4" s="27">
        <f>IFERROR(VLOOKUP(B4,'SO OR RSO'!$B$4:$O$1048576,4,FALSE),"")</f>
        <v>43965</v>
      </c>
      <c r="E4" s="19" t="str">
        <f>IFERROR(VLOOKUP(B4,'SO OR RSO'!$B$4:$O$1048576,5,FALSE),"")</f>
        <v>Abadi Baru</v>
      </c>
      <c r="F4" s="18" t="str">
        <f>IFERROR(VLOOKUP(B4,'SO OR RSO'!$B$4:$O$1048576,6,FALSE),"")</f>
        <v>200100202-480338</v>
      </c>
      <c r="G4" s="19" t="str">
        <f>IFERROR(VLOOKUP(B4,'SO OR RSO'!$B$4:$O$1048576,7,FALSE),"")</f>
        <v>KQ CN KATUN 0.3 BONEKA MERAH 480338</v>
      </c>
      <c r="H4" s="18">
        <f>IFERROR(VLOOKUP(B4,'SO OR RSO'!$B$4:$O$1048576,8,FALSE),0)</f>
        <v>200</v>
      </c>
      <c r="I4" s="18" t="str">
        <f>IFERROR(VLOOKUP(B4,'SO OR RSO'!$B$4:$O$1048576,9,FALSE),"")</f>
        <v>MTR</v>
      </c>
      <c r="J4" s="18" t="str">
        <f>IFERROR(VLOOKUP(B4,'SO OR RSO'!$B$4:$O$1048576,10,FALSE),"")</f>
        <v>2 Benang</v>
      </c>
      <c r="K4" s="59">
        <f>SUMIFS('Input Quilting Selesai'!$G$2:$G$1048576,'Input Quilting Selesai'!$C$2:$C$1048576,'Ekatunggal (Tersedia)'!C4,'Input Quilting Selesai'!$E$2:$E$1048576,'Ekatunggal (Tersedia)'!F4,'Input Quilting Selesai'!$I$2:$I$1048576,'Ekatunggal (Tersedia)'!J4,'Input Quilting Selesai'!$J$2:$J$1048576,'Ekatunggal (Tersedia)'!$B$1)</f>
        <v>0</v>
      </c>
      <c r="L4" s="20">
        <f>IFERROR(IF(VLOOKUP(B4,'SO OR RSO'!$B$4:$P$1048576,15,FALSE)="Diselesaikan",H4,K4),0)</f>
        <v>0</v>
      </c>
      <c r="M4" s="20">
        <f t="shared" si="1"/>
        <v>200</v>
      </c>
      <c r="N4" s="20" t="str">
        <f>IFERROR(IF(ISBLANK(VLOOKUP(B4,'SO OR RSO'!$B$4:$P$1048576,15,FALSE)),"Belum Kirim Kain",IF(VLOOKUP(B4,'SO OR RSO'!$B$4:$P$1048576,15,FALSE)="Diselesaikan","Selesai",IF(M4&gt;0,"Proses Quilting","Selesai"))),"")</f>
        <v>Belum Kirim Kain</v>
      </c>
    </row>
    <row r="5" spans="1:14" ht="30.75" customHeight="1">
      <c r="A5" s="6">
        <v>4</v>
      </c>
      <c r="B5" s="18" t="str">
        <f t="shared" si="0"/>
        <v>EkatunggalTersediaKonfirmasi4</v>
      </c>
      <c r="C5" s="18" t="str">
        <f>IFERROR(VLOOKUP(B5,'SO OR RSO'!$B$4:$O$1048576,3,FALSE),"")</f>
        <v/>
      </c>
      <c r="D5" s="27" t="str">
        <f>IFERROR(VLOOKUP(B5,'SO OR RSO'!$B$4:$O$1048576,4,FALSE),"")</f>
        <v/>
      </c>
      <c r="E5" s="19" t="str">
        <f>IFERROR(VLOOKUP(B5,'SO OR RSO'!$B$4:$O$1048576,5,FALSE),"")</f>
        <v/>
      </c>
      <c r="F5" s="18" t="str">
        <f>IFERROR(VLOOKUP(B5,'SO OR RSO'!$B$4:$O$1048576,6,FALSE),"")</f>
        <v/>
      </c>
      <c r="G5" s="19" t="str">
        <f>IFERROR(VLOOKUP(B5,'SO OR RSO'!$B$4:$O$1048576,7,FALSE),"")</f>
        <v/>
      </c>
      <c r="H5" s="18">
        <f>IFERROR(VLOOKUP(B5,'SO OR RSO'!$B$4:$O$1048576,8,FALSE),0)</f>
        <v>0</v>
      </c>
      <c r="I5" s="18" t="str">
        <f>IFERROR(VLOOKUP(B5,'SO OR RSO'!$B$4:$O$1048576,9,FALSE),"")</f>
        <v/>
      </c>
      <c r="J5" s="18" t="str">
        <f>IFERROR(VLOOKUP(B5,'SO OR RSO'!$B$4:$O$1048576,10,FALSE),"")</f>
        <v/>
      </c>
      <c r="K5" s="59">
        <f>SUMIFS('Input Quilting Selesai'!$G$2:$G$1048576,'Input Quilting Selesai'!$C$2:$C$1048576,'Ekatunggal (Tersedia)'!C5,'Input Quilting Selesai'!$E$2:$E$1048576,'Ekatunggal (Tersedia)'!F5,'Input Quilting Selesai'!$I$2:$I$1048576,'Ekatunggal (Tersedia)'!J5,'Input Quilting Selesai'!$J$2:$J$1048576,'Ekatunggal (Tersedia)'!$B$1)</f>
        <v>0</v>
      </c>
      <c r="L5" s="20">
        <f>IFERROR(IF(VLOOKUP(B5,'SO OR RSO'!$B$4:$P$1048576,15,FALSE)="Diselesaikan",H5,K5),0)</f>
        <v>0</v>
      </c>
      <c r="M5" s="20">
        <f t="shared" si="1"/>
        <v>0</v>
      </c>
      <c r="N5" s="20" t="str">
        <f>IFERROR(IF(ISBLANK(VLOOKUP(B5,'SO OR RSO'!$B$4:$P$1048576,15,FALSE)),"Belum Kirim Kain",IF(VLOOKUP(B5,'SO OR RSO'!$B$4:$P$1048576,15,FALSE)="Diselesaikan","Selesai",IF(M5&gt;0,"Proses Quilting","Selesai"))),"")</f>
        <v/>
      </c>
    </row>
    <row r="6" spans="1:14" ht="30.75" customHeight="1">
      <c r="A6" s="5">
        <v>5</v>
      </c>
      <c r="B6" s="18" t="str">
        <f t="shared" si="0"/>
        <v>EkatunggalTersediaKonfirmasi5</v>
      </c>
      <c r="C6" s="18" t="str">
        <f>IFERROR(VLOOKUP(B6,'SO OR RSO'!$B$4:$O$1048576,3,FALSE),"")</f>
        <v/>
      </c>
      <c r="D6" s="27" t="str">
        <f>IFERROR(VLOOKUP(B6,'SO OR RSO'!$B$4:$O$1048576,4,FALSE),"")</f>
        <v/>
      </c>
      <c r="E6" s="19" t="str">
        <f>IFERROR(VLOOKUP(B6,'SO OR RSO'!$B$4:$O$1048576,5,FALSE),"")</f>
        <v/>
      </c>
      <c r="F6" s="18" t="str">
        <f>IFERROR(VLOOKUP(B6,'SO OR RSO'!$B$4:$O$1048576,6,FALSE),"")</f>
        <v/>
      </c>
      <c r="G6" s="19" t="str">
        <f>IFERROR(VLOOKUP(B6,'SO OR RSO'!$B$4:$O$1048576,7,FALSE),"")</f>
        <v/>
      </c>
      <c r="H6" s="18">
        <f>IFERROR(VLOOKUP(B6,'SO OR RSO'!$B$4:$O$1048576,8,FALSE),0)</f>
        <v>0</v>
      </c>
      <c r="I6" s="18" t="str">
        <f>IFERROR(VLOOKUP(B6,'SO OR RSO'!$B$4:$O$1048576,9,FALSE),"")</f>
        <v/>
      </c>
      <c r="J6" s="18" t="str">
        <f>IFERROR(VLOOKUP(B6,'SO OR RSO'!$B$4:$O$1048576,10,FALSE),"")</f>
        <v/>
      </c>
      <c r="K6" s="59">
        <f>SUMIFS('Input Quilting Selesai'!$G$2:$G$1048576,'Input Quilting Selesai'!$C$2:$C$1048576,'Ekatunggal (Tersedia)'!C6,'Input Quilting Selesai'!$E$2:$E$1048576,'Ekatunggal (Tersedia)'!F6,'Input Quilting Selesai'!$I$2:$I$1048576,'Ekatunggal (Tersedia)'!J6,'Input Quilting Selesai'!$J$2:$J$1048576,'Ekatunggal (Tersedia)'!$B$1)</f>
        <v>0</v>
      </c>
      <c r="L6" s="20">
        <f>IFERROR(IF(VLOOKUP(B6,'SO OR RSO'!$B$4:$P$1048576,15,FALSE)="Diselesaikan",H6,K6),0)</f>
        <v>0</v>
      </c>
      <c r="M6" s="20">
        <f t="shared" si="1"/>
        <v>0</v>
      </c>
      <c r="N6" s="20" t="str">
        <f>IFERROR(IF(ISBLANK(VLOOKUP(B6,'SO OR RSO'!$B$4:$P$1048576,15,FALSE)),"Belum Kirim Kain",IF(VLOOKUP(B6,'SO OR RSO'!$B$4:$P$1048576,15,FALSE)="Diselesaikan","Selesai",IF(M6&gt;0,"Proses Quilting","Selesai"))),"")</f>
        <v/>
      </c>
    </row>
    <row r="7" spans="1:14" ht="30.75" customHeight="1">
      <c r="A7" s="6">
        <v>6</v>
      </c>
      <c r="B7" s="18" t="str">
        <f t="shared" si="0"/>
        <v>EkatunggalTersediaKonfirmasi6</v>
      </c>
      <c r="C7" s="18" t="str">
        <f>IFERROR(VLOOKUP(B7,'SO OR RSO'!$B$4:$O$1048576,3,FALSE),"")</f>
        <v/>
      </c>
      <c r="D7" s="27" t="str">
        <f>IFERROR(VLOOKUP(B7,'SO OR RSO'!$B$4:$O$1048576,4,FALSE),"")</f>
        <v/>
      </c>
      <c r="E7" s="19" t="str">
        <f>IFERROR(VLOOKUP(B7,'SO OR RSO'!$B$4:$O$1048576,5,FALSE),"")</f>
        <v/>
      </c>
      <c r="F7" s="18" t="str">
        <f>IFERROR(VLOOKUP(B7,'SO OR RSO'!$B$4:$O$1048576,6,FALSE),"")</f>
        <v/>
      </c>
      <c r="G7" s="19" t="str">
        <f>IFERROR(VLOOKUP(B7,'SO OR RSO'!$B$4:$O$1048576,7,FALSE),"")</f>
        <v/>
      </c>
      <c r="H7" s="18">
        <f>IFERROR(VLOOKUP(B7,'SO OR RSO'!$B$4:$O$1048576,8,FALSE),0)</f>
        <v>0</v>
      </c>
      <c r="I7" s="18" t="str">
        <f>IFERROR(VLOOKUP(B7,'SO OR RSO'!$B$4:$O$1048576,9,FALSE),"")</f>
        <v/>
      </c>
      <c r="J7" s="18" t="str">
        <f>IFERROR(VLOOKUP(B7,'SO OR RSO'!$B$4:$O$1048576,10,FALSE),"")</f>
        <v/>
      </c>
      <c r="K7" s="59">
        <f>SUMIFS('Input Quilting Selesai'!$G$2:$G$1048576,'Input Quilting Selesai'!$C$2:$C$1048576,'Ekatunggal (Tersedia)'!C7,'Input Quilting Selesai'!$E$2:$E$1048576,'Ekatunggal (Tersedia)'!F7,'Input Quilting Selesai'!$I$2:$I$1048576,'Ekatunggal (Tersedia)'!J7,'Input Quilting Selesai'!$J$2:$J$1048576,'Ekatunggal (Tersedia)'!$B$1)</f>
        <v>0</v>
      </c>
      <c r="L7" s="20">
        <f>IFERROR(IF(VLOOKUP(B7,'SO OR RSO'!$B$4:$P$1048576,15,FALSE)="Diselesaikan",H7,K7),0)</f>
        <v>0</v>
      </c>
      <c r="M7" s="20">
        <f t="shared" si="1"/>
        <v>0</v>
      </c>
      <c r="N7" s="20" t="str">
        <f>IFERROR(IF(ISBLANK(VLOOKUP(B7,'SO OR RSO'!$B$4:$P$1048576,15,FALSE)),"Belum Kirim Kain",IF(VLOOKUP(B7,'SO OR RSO'!$B$4:$P$1048576,15,FALSE)="Diselesaikan","Selesai",IF(M7&gt;0,"Proses Quilting","Selesai"))),"")</f>
        <v/>
      </c>
    </row>
    <row r="8" spans="1:14" ht="30.75" customHeight="1">
      <c r="A8" s="5">
        <v>7</v>
      </c>
      <c r="B8" s="18" t="str">
        <f t="shared" si="0"/>
        <v>EkatunggalTersediaKonfirmasi7</v>
      </c>
      <c r="C8" s="18" t="str">
        <f>IFERROR(VLOOKUP(B8,'SO OR RSO'!$B$4:$O$1048576,3,FALSE),"")</f>
        <v/>
      </c>
      <c r="D8" s="27" t="str">
        <f>IFERROR(VLOOKUP(B8,'SO OR RSO'!$B$4:$O$1048576,4,FALSE),"")</f>
        <v/>
      </c>
      <c r="E8" s="19" t="str">
        <f>IFERROR(VLOOKUP(B8,'SO OR RSO'!$B$4:$O$1048576,5,FALSE),"")</f>
        <v/>
      </c>
      <c r="F8" s="18" t="str">
        <f>IFERROR(VLOOKUP(B8,'SO OR RSO'!$B$4:$O$1048576,6,FALSE),"")</f>
        <v/>
      </c>
      <c r="G8" s="19" t="str">
        <f>IFERROR(VLOOKUP(B8,'SO OR RSO'!$B$4:$O$1048576,7,FALSE),"")</f>
        <v/>
      </c>
      <c r="H8" s="18">
        <f>IFERROR(VLOOKUP(B8,'SO OR RSO'!$B$4:$O$1048576,8,FALSE),0)</f>
        <v>0</v>
      </c>
      <c r="I8" s="18" t="str">
        <f>IFERROR(VLOOKUP(B8,'SO OR RSO'!$B$4:$O$1048576,9,FALSE),"")</f>
        <v/>
      </c>
      <c r="J8" s="18" t="str">
        <f>IFERROR(VLOOKUP(B8,'SO OR RSO'!$B$4:$O$1048576,10,FALSE),"")</f>
        <v/>
      </c>
      <c r="K8" s="59">
        <f>SUMIFS('Input Quilting Selesai'!$G$2:$G$1048576,'Input Quilting Selesai'!$C$2:$C$1048576,'Ekatunggal (Tersedia)'!C8,'Input Quilting Selesai'!$E$2:$E$1048576,'Ekatunggal (Tersedia)'!F8,'Input Quilting Selesai'!$I$2:$I$1048576,'Ekatunggal (Tersedia)'!J8,'Input Quilting Selesai'!$J$2:$J$1048576,'Ekatunggal (Tersedia)'!$B$1)</f>
        <v>0</v>
      </c>
      <c r="L8" s="20">
        <f>IFERROR(IF(VLOOKUP(B8,'SO OR RSO'!$B$4:$P$1048576,15,FALSE)="Diselesaikan",H8,K8),0)</f>
        <v>0</v>
      </c>
      <c r="M8" s="20">
        <f t="shared" si="1"/>
        <v>0</v>
      </c>
      <c r="N8" s="20" t="str">
        <f>IFERROR(IF(ISBLANK(VLOOKUP(B8,'SO OR RSO'!$B$4:$P$1048576,15,FALSE)),"Belum Kirim Kain",IF(VLOOKUP(B8,'SO OR RSO'!$B$4:$P$1048576,15,FALSE)="Diselesaikan","Selesai",IF(M8&gt;0,"Proses Quilting","Selesai"))),"")</f>
        <v/>
      </c>
    </row>
    <row r="9" spans="1:14" ht="30.75" customHeight="1">
      <c r="A9" s="6">
        <v>8</v>
      </c>
      <c r="B9" s="18" t="str">
        <f t="shared" si="0"/>
        <v>EkatunggalTersediaKonfirmasi8</v>
      </c>
      <c r="C9" s="18" t="str">
        <f>IFERROR(VLOOKUP(B9,'SO OR RSO'!$B$4:$O$1048576,3,FALSE),"")</f>
        <v/>
      </c>
      <c r="D9" s="27" t="str">
        <f>IFERROR(VLOOKUP(B9,'SO OR RSO'!$B$4:$O$1048576,4,FALSE),"")</f>
        <v/>
      </c>
      <c r="E9" s="19" t="str">
        <f>IFERROR(VLOOKUP(B9,'SO OR RSO'!$B$4:$O$1048576,5,FALSE),"")</f>
        <v/>
      </c>
      <c r="F9" s="18" t="str">
        <f>IFERROR(VLOOKUP(B9,'SO OR RSO'!$B$4:$O$1048576,6,FALSE),"")</f>
        <v/>
      </c>
      <c r="G9" s="19" t="str">
        <f>IFERROR(VLOOKUP(B9,'SO OR RSO'!$B$4:$O$1048576,7,FALSE),"")</f>
        <v/>
      </c>
      <c r="H9" s="18">
        <f>IFERROR(VLOOKUP(B9,'SO OR RSO'!$B$4:$O$1048576,8,FALSE),0)</f>
        <v>0</v>
      </c>
      <c r="I9" s="18" t="str">
        <f>IFERROR(VLOOKUP(B9,'SO OR RSO'!$B$4:$O$1048576,9,FALSE),"")</f>
        <v/>
      </c>
      <c r="J9" s="18" t="str">
        <f>IFERROR(VLOOKUP(B9,'SO OR RSO'!$B$4:$O$1048576,10,FALSE),"")</f>
        <v/>
      </c>
      <c r="K9" s="59">
        <f>SUMIFS('Input Quilting Selesai'!$G$2:$G$1048576,'Input Quilting Selesai'!$C$2:$C$1048576,'Ekatunggal (Tersedia)'!C9,'Input Quilting Selesai'!$E$2:$E$1048576,'Ekatunggal (Tersedia)'!F9,'Input Quilting Selesai'!$I$2:$I$1048576,'Ekatunggal (Tersedia)'!J9,'Input Quilting Selesai'!$J$2:$J$1048576,'Ekatunggal (Tersedia)'!$B$1)</f>
        <v>0</v>
      </c>
      <c r="L9" s="20">
        <f>IFERROR(IF(VLOOKUP(B9,'SO OR RSO'!$B$4:$P$1048576,15,FALSE)="Diselesaikan",H9,K9),0)</f>
        <v>0</v>
      </c>
      <c r="M9" s="20">
        <f t="shared" si="1"/>
        <v>0</v>
      </c>
      <c r="N9" s="20" t="str">
        <f>IFERROR(IF(ISBLANK(VLOOKUP(B9,'SO OR RSO'!$B$4:$P$1048576,15,FALSE)),"Belum Kirim Kain",IF(VLOOKUP(B9,'SO OR RSO'!$B$4:$P$1048576,15,FALSE)="Diselesaikan","Selesai",IF(M9&gt;0,"Proses Quilting","Selesai"))),"")</f>
        <v/>
      </c>
    </row>
    <row r="10" spans="1:14" ht="30.75" customHeight="1">
      <c r="A10" s="5">
        <v>9</v>
      </c>
      <c r="B10" s="18" t="str">
        <f t="shared" si="0"/>
        <v>EkatunggalTersediaKonfirmasi9</v>
      </c>
      <c r="C10" s="18" t="str">
        <f>IFERROR(VLOOKUP(B10,'SO OR RSO'!$B$4:$O$1048576,3,FALSE),"")</f>
        <v/>
      </c>
      <c r="D10" s="27" t="str">
        <f>IFERROR(VLOOKUP(B10,'SO OR RSO'!$B$4:$O$1048576,4,FALSE),"")</f>
        <v/>
      </c>
      <c r="E10" s="19" t="str">
        <f>IFERROR(VLOOKUP(B10,'SO OR RSO'!$B$4:$O$1048576,5,FALSE),"")</f>
        <v/>
      </c>
      <c r="F10" s="18" t="str">
        <f>IFERROR(VLOOKUP(B10,'SO OR RSO'!$B$4:$O$1048576,6,FALSE),"")</f>
        <v/>
      </c>
      <c r="G10" s="19" t="str">
        <f>IFERROR(VLOOKUP(B10,'SO OR RSO'!$B$4:$O$1048576,7,FALSE),"")</f>
        <v/>
      </c>
      <c r="H10" s="18">
        <f>IFERROR(VLOOKUP(B10,'SO OR RSO'!$B$4:$O$1048576,8,FALSE),0)</f>
        <v>0</v>
      </c>
      <c r="I10" s="18" t="str">
        <f>IFERROR(VLOOKUP(B10,'SO OR RSO'!$B$4:$O$1048576,9,FALSE),"")</f>
        <v/>
      </c>
      <c r="J10" s="18" t="str">
        <f>IFERROR(VLOOKUP(B10,'SO OR RSO'!$B$4:$O$1048576,10,FALSE),"")</f>
        <v/>
      </c>
      <c r="K10" s="59">
        <f>SUMIFS('Input Quilting Selesai'!$G$2:$G$1048576,'Input Quilting Selesai'!$C$2:$C$1048576,'Ekatunggal (Tersedia)'!C10,'Input Quilting Selesai'!$E$2:$E$1048576,'Ekatunggal (Tersedia)'!F10,'Input Quilting Selesai'!$I$2:$I$1048576,'Ekatunggal (Tersedia)'!J10,'Input Quilting Selesai'!$J$2:$J$1048576,'Ekatunggal (Tersedia)'!$B$1)</f>
        <v>0</v>
      </c>
      <c r="L10" s="20">
        <f>IFERROR(IF(VLOOKUP(B10,'SO OR RSO'!$B$4:$P$1048576,15,FALSE)="Diselesaikan",H10,K10),0)</f>
        <v>0</v>
      </c>
      <c r="M10" s="20">
        <f t="shared" si="1"/>
        <v>0</v>
      </c>
      <c r="N10" s="20" t="str">
        <f>IFERROR(IF(ISBLANK(VLOOKUP(B10,'SO OR RSO'!$B$4:$P$1048576,15,FALSE)),"Belum Kirim Kain",IF(VLOOKUP(B10,'SO OR RSO'!$B$4:$P$1048576,15,FALSE)="Diselesaikan","Selesai",IF(M10&gt;0,"Proses Quilting","Selesai"))),"")</f>
        <v/>
      </c>
    </row>
    <row r="11" spans="1:14" ht="30.75" customHeight="1">
      <c r="A11" s="6">
        <v>10</v>
      </c>
      <c r="B11" s="18" t="str">
        <f t="shared" si="0"/>
        <v>EkatunggalTersediaKonfirmasi10</v>
      </c>
      <c r="C11" s="18" t="str">
        <f>IFERROR(VLOOKUP(B11,'SO OR RSO'!$B$4:$O$1048576,3,FALSE),"")</f>
        <v/>
      </c>
      <c r="D11" s="27" t="str">
        <f>IFERROR(VLOOKUP(B11,'SO OR RSO'!$B$4:$O$1048576,4,FALSE),"")</f>
        <v/>
      </c>
      <c r="E11" s="19" t="str">
        <f>IFERROR(VLOOKUP(B11,'SO OR RSO'!$B$4:$O$1048576,5,FALSE),"")</f>
        <v/>
      </c>
      <c r="F11" s="18" t="str">
        <f>IFERROR(VLOOKUP(B11,'SO OR RSO'!$B$4:$O$1048576,6,FALSE),"")</f>
        <v/>
      </c>
      <c r="G11" s="19" t="str">
        <f>IFERROR(VLOOKUP(B11,'SO OR RSO'!$B$4:$O$1048576,7,FALSE),"")</f>
        <v/>
      </c>
      <c r="H11" s="18">
        <f>IFERROR(VLOOKUP(B11,'SO OR RSO'!$B$4:$O$1048576,8,FALSE),0)</f>
        <v>0</v>
      </c>
      <c r="I11" s="18" t="str">
        <f>IFERROR(VLOOKUP(B11,'SO OR RSO'!$B$4:$O$1048576,9,FALSE),"")</f>
        <v/>
      </c>
      <c r="J11" s="18" t="str">
        <f>IFERROR(VLOOKUP(B11,'SO OR RSO'!$B$4:$O$1048576,10,FALSE),"")</f>
        <v/>
      </c>
      <c r="K11" s="59">
        <f>SUMIFS('Input Quilting Selesai'!$G$2:$G$1048576,'Input Quilting Selesai'!$C$2:$C$1048576,'Ekatunggal (Tersedia)'!C11,'Input Quilting Selesai'!$E$2:$E$1048576,'Ekatunggal (Tersedia)'!F11,'Input Quilting Selesai'!$I$2:$I$1048576,'Ekatunggal (Tersedia)'!J11,'Input Quilting Selesai'!$J$2:$J$1048576,'Ekatunggal (Tersedia)'!$B$1)</f>
        <v>0</v>
      </c>
      <c r="L11" s="20">
        <f>IFERROR(IF(VLOOKUP(B11,'SO OR RSO'!$B$4:$P$1048576,15,FALSE)="Diselesaikan",H11,K11),0)</f>
        <v>0</v>
      </c>
      <c r="M11" s="20">
        <f t="shared" si="1"/>
        <v>0</v>
      </c>
      <c r="N11" s="20" t="str">
        <f>IFERROR(IF(ISBLANK(VLOOKUP(B11,'SO OR RSO'!$B$4:$P$1048576,15,FALSE)),"Belum Kirim Kain",IF(VLOOKUP(B11,'SO OR RSO'!$B$4:$P$1048576,15,FALSE)="Diselesaikan","Selesai",IF(M11&gt;0,"Proses Quilting","Selesai"))),"")</f>
        <v/>
      </c>
    </row>
    <row r="12" spans="1:14" ht="30.75" customHeight="1">
      <c r="A12" s="5">
        <v>11</v>
      </c>
      <c r="B12" s="18" t="str">
        <f t="shared" si="0"/>
        <v>EkatunggalTersediaKonfirmasi11</v>
      </c>
      <c r="C12" s="18" t="str">
        <f>IFERROR(VLOOKUP(B12,'SO OR RSO'!$B$4:$O$1048576,3,FALSE),"")</f>
        <v/>
      </c>
      <c r="D12" s="27" t="str">
        <f>IFERROR(VLOOKUP(B12,'SO OR RSO'!$B$4:$O$1048576,4,FALSE),"")</f>
        <v/>
      </c>
      <c r="E12" s="19" t="str">
        <f>IFERROR(VLOOKUP(B12,'SO OR RSO'!$B$4:$O$1048576,5,FALSE),"")</f>
        <v/>
      </c>
      <c r="F12" s="18" t="str">
        <f>IFERROR(VLOOKUP(B12,'SO OR RSO'!$B$4:$O$1048576,6,FALSE),"")</f>
        <v/>
      </c>
      <c r="G12" s="19" t="str">
        <f>IFERROR(VLOOKUP(B12,'SO OR RSO'!$B$4:$O$1048576,7,FALSE),"")</f>
        <v/>
      </c>
      <c r="H12" s="18">
        <f>IFERROR(VLOOKUP(B12,'SO OR RSO'!$B$4:$O$1048576,8,FALSE),0)</f>
        <v>0</v>
      </c>
      <c r="I12" s="18" t="str">
        <f>IFERROR(VLOOKUP(B12,'SO OR RSO'!$B$4:$O$1048576,9,FALSE),"")</f>
        <v/>
      </c>
      <c r="J12" s="18" t="str">
        <f>IFERROR(VLOOKUP(B12,'SO OR RSO'!$B$4:$O$1048576,10,FALSE),"")</f>
        <v/>
      </c>
      <c r="K12" s="59">
        <f>SUMIFS('Input Quilting Selesai'!$G$2:$G$1048576,'Input Quilting Selesai'!$C$2:$C$1048576,'Ekatunggal (Tersedia)'!C12,'Input Quilting Selesai'!$E$2:$E$1048576,'Ekatunggal (Tersedia)'!F12,'Input Quilting Selesai'!$I$2:$I$1048576,'Ekatunggal (Tersedia)'!J12,'Input Quilting Selesai'!$J$2:$J$1048576,'Ekatunggal (Tersedia)'!$B$1)</f>
        <v>0</v>
      </c>
      <c r="L12" s="20">
        <f>IFERROR(IF(VLOOKUP(B12,'SO OR RSO'!$B$4:$P$1048576,15,FALSE)="Diselesaikan",H12,K12),0)</f>
        <v>0</v>
      </c>
      <c r="M12" s="20">
        <f t="shared" si="1"/>
        <v>0</v>
      </c>
      <c r="N12" s="20" t="str">
        <f>IFERROR(IF(ISBLANK(VLOOKUP(B12,'SO OR RSO'!$B$4:$P$1048576,15,FALSE)),"Belum Kirim Kain",IF(VLOOKUP(B12,'SO OR RSO'!$B$4:$P$1048576,15,FALSE)="Diselesaikan","Selesai",IF(M12&gt;0,"Proses Quilting","Selesai"))),"")</f>
        <v/>
      </c>
    </row>
    <row r="13" spans="1:14" ht="30.75" customHeight="1">
      <c r="A13" s="6">
        <v>12</v>
      </c>
      <c r="B13" s="18" t="str">
        <f t="shared" si="0"/>
        <v>EkatunggalTersediaKonfirmasi12</v>
      </c>
      <c r="C13" s="18" t="str">
        <f>IFERROR(VLOOKUP(B13,'SO OR RSO'!$B$4:$O$1048576,3,FALSE),"")</f>
        <v/>
      </c>
      <c r="D13" s="27" t="str">
        <f>IFERROR(VLOOKUP(B13,'SO OR RSO'!$B$4:$O$1048576,4,FALSE),"")</f>
        <v/>
      </c>
      <c r="E13" s="19" t="str">
        <f>IFERROR(VLOOKUP(B13,'SO OR RSO'!$B$4:$O$1048576,5,FALSE),"")</f>
        <v/>
      </c>
      <c r="F13" s="18" t="str">
        <f>IFERROR(VLOOKUP(B13,'SO OR RSO'!$B$4:$O$1048576,6,FALSE),"")</f>
        <v/>
      </c>
      <c r="G13" s="19" t="str">
        <f>IFERROR(VLOOKUP(B13,'SO OR RSO'!$B$4:$O$1048576,7,FALSE),"")</f>
        <v/>
      </c>
      <c r="H13" s="18">
        <f>IFERROR(VLOOKUP(B13,'SO OR RSO'!$B$4:$O$1048576,8,FALSE),0)</f>
        <v>0</v>
      </c>
      <c r="I13" s="18" t="str">
        <f>IFERROR(VLOOKUP(B13,'SO OR RSO'!$B$4:$O$1048576,9,FALSE),"")</f>
        <v/>
      </c>
      <c r="J13" s="18" t="str">
        <f>IFERROR(VLOOKUP(B13,'SO OR RSO'!$B$4:$O$1048576,10,FALSE),"")</f>
        <v/>
      </c>
      <c r="K13" s="59">
        <f>SUMIFS('Input Quilting Selesai'!$G$2:$G$1048576,'Input Quilting Selesai'!$C$2:$C$1048576,'Ekatunggal (Tersedia)'!C13,'Input Quilting Selesai'!$E$2:$E$1048576,'Ekatunggal (Tersedia)'!F13,'Input Quilting Selesai'!$I$2:$I$1048576,'Ekatunggal (Tersedia)'!J13,'Input Quilting Selesai'!$J$2:$J$1048576,'Ekatunggal (Tersedia)'!$B$1)</f>
        <v>0</v>
      </c>
      <c r="L13" s="20">
        <f>IFERROR(IF(VLOOKUP(B13,'SO OR RSO'!$B$4:$P$1048576,15,FALSE)="Diselesaikan",H13,K13),0)</f>
        <v>0</v>
      </c>
      <c r="M13" s="20">
        <f t="shared" si="1"/>
        <v>0</v>
      </c>
      <c r="N13" s="20" t="str">
        <f>IFERROR(IF(ISBLANK(VLOOKUP(B13,'SO OR RSO'!$B$4:$P$1048576,15,FALSE)),"Belum Kirim Kain",IF(VLOOKUP(B13,'SO OR RSO'!$B$4:$P$1048576,15,FALSE)="Diselesaikan","Selesai",IF(M13&gt;0,"Proses Quilting","Selesai"))),"")</f>
        <v/>
      </c>
    </row>
    <row r="14" spans="1:14" ht="30.75" customHeight="1">
      <c r="A14" s="5">
        <v>13</v>
      </c>
      <c r="B14" s="18" t="str">
        <f t="shared" si="0"/>
        <v>EkatunggalTersediaKonfirmasi13</v>
      </c>
      <c r="C14" s="18" t="str">
        <f>IFERROR(VLOOKUP(B14,'SO OR RSO'!$B$4:$O$1048576,3,FALSE),"")</f>
        <v/>
      </c>
      <c r="D14" s="27" t="str">
        <f>IFERROR(VLOOKUP(B14,'SO OR RSO'!$B$4:$O$1048576,4,FALSE),"")</f>
        <v/>
      </c>
      <c r="E14" s="19" t="str">
        <f>IFERROR(VLOOKUP(B14,'SO OR RSO'!$B$4:$O$1048576,5,FALSE),"")</f>
        <v/>
      </c>
      <c r="F14" s="18" t="str">
        <f>IFERROR(VLOOKUP(B14,'SO OR RSO'!$B$4:$O$1048576,6,FALSE),"")</f>
        <v/>
      </c>
      <c r="G14" s="19" t="str">
        <f>IFERROR(VLOOKUP(B14,'SO OR RSO'!$B$4:$O$1048576,7,FALSE),"")</f>
        <v/>
      </c>
      <c r="H14" s="18">
        <f>IFERROR(VLOOKUP(B14,'SO OR RSO'!$B$4:$O$1048576,8,FALSE),0)</f>
        <v>0</v>
      </c>
      <c r="I14" s="18" t="str">
        <f>IFERROR(VLOOKUP(B14,'SO OR RSO'!$B$4:$O$1048576,9,FALSE),"")</f>
        <v/>
      </c>
      <c r="J14" s="18" t="str">
        <f>IFERROR(VLOOKUP(B14,'SO OR RSO'!$B$4:$O$1048576,10,FALSE),"")</f>
        <v/>
      </c>
      <c r="K14" s="59">
        <f>SUMIFS('Input Quilting Selesai'!$G$2:$G$1048576,'Input Quilting Selesai'!$C$2:$C$1048576,'Ekatunggal (Tersedia)'!C14,'Input Quilting Selesai'!$E$2:$E$1048576,'Ekatunggal (Tersedia)'!F14,'Input Quilting Selesai'!$I$2:$I$1048576,'Ekatunggal (Tersedia)'!J14,'Input Quilting Selesai'!$J$2:$J$1048576,'Ekatunggal (Tersedia)'!$B$1)</f>
        <v>0</v>
      </c>
      <c r="L14" s="20">
        <f>IFERROR(IF(VLOOKUP(B14,'SO OR RSO'!$B$4:$P$1048576,15,FALSE)="Diselesaikan",H14,K14),0)</f>
        <v>0</v>
      </c>
      <c r="M14" s="20">
        <f t="shared" si="1"/>
        <v>0</v>
      </c>
      <c r="N14" s="20" t="str">
        <f>IFERROR(IF(ISBLANK(VLOOKUP(B14,'SO OR RSO'!$B$4:$P$1048576,15,FALSE)),"Belum Kirim Kain",IF(VLOOKUP(B14,'SO OR RSO'!$B$4:$P$1048576,15,FALSE)="Diselesaikan","Selesai",IF(M14&gt;0,"Proses Quilting","Selesai"))),"")</f>
        <v/>
      </c>
    </row>
    <row r="15" spans="1:14" ht="30.75" customHeight="1">
      <c r="A15" s="6">
        <v>14</v>
      </c>
      <c r="B15" s="18" t="str">
        <f t="shared" si="0"/>
        <v>EkatunggalTersediaKonfirmasi14</v>
      </c>
      <c r="C15" s="18" t="str">
        <f>IFERROR(VLOOKUP(B15,'SO OR RSO'!$B$4:$O$1048576,3,FALSE),"")</f>
        <v/>
      </c>
      <c r="D15" s="27" t="str">
        <f>IFERROR(VLOOKUP(B15,'SO OR RSO'!$B$4:$O$1048576,4,FALSE),"")</f>
        <v/>
      </c>
      <c r="E15" s="19" t="str">
        <f>IFERROR(VLOOKUP(B15,'SO OR RSO'!$B$4:$O$1048576,5,FALSE),"")</f>
        <v/>
      </c>
      <c r="F15" s="18" t="str">
        <f>IFERROR(VLOOKUP(B15,'SO OR RSO'!$B$4:$O$1048576,6,FALSE),"")</f>
        <v/>
      </c>
      <c r="G15" s="19" t="str">
        <f>IFERROR(VLOOKUP(B15,'SO OR RSO'!$B$4:$O$1048576,7,FALSE),"")</f>
        <v/>
      </c>
      <c r="H15" s="18">
        <f>IFERROR(VLOOKUP(B15,'SO OR RSO'!$B$4:$O$1048576,8,FALSE),0)</f>
        <v>0</v>
      </c>
      <c r="I15" s="18" t="str">
        <f>IFERROR(VLOOKUP(B15,'SO OR RSO'!$B$4:$O$1048576,9,FALSE),"")</f>
        <v/>
      </c>
      <c r="J15" s="18" t="str">
        <f>IFERROR(VLOOKUP(B15,'SO OR RSO'!$B$4:$O$1048576,10,FALSE),"")</f>
        <v/>
      </c>
      <c r="K15" s="59">
        <f>SUMIFS('Input Quilting Selesai'!$G$2:$G$1048576,'Input Quilting Selesai'!$C$2:$C$1048576,'Ekatunggal (Tersedia)'!C15,'Input Quilting Selesai'!$E$2:$E$1048576,'Ekatunggal (Tersedia)'!F15,'Input Quilting Selesai'!$I$2:$I$1048576,'Ekatunggal (Tersedia)'!J15,'Input Quilting Selesai'!$J$2:$J$1048576,'Ekatunggal (Tersedia)'!$B$1)</f>
        <v>0</v>
      </c>
      <c r="L15" s="20">
        <f>IFERROR(IF(VLOOKUP(B15,'SO OR RSO'!$B$4:$P$1048576,15,FALSE)="Diselesaikan",H15,K15),0)</f>
        <v>0</v>
      </c>
      <c r="M15" s="20">
        <f t="shared" si="1"/>
        <v>0</v>
      </c>
      <c r="N15" s="20" t="str">
        <f>IFERROR(IF(ISBLANK(VLOOKUP(B15,'SO OR RSO'!$B$4:$P$1048576,15,FALSE)),"Belum Kirim Kain",IF(VLOOKUP(B15,'SO OR RSO'!$B$4:$P$1048576,15,FALSE)="Diselesaikan","Selesai",IF(M15&gt;0,"Proses Quilting","Selesai"))),"")</f>
        <v/>
      </c>
    </row>
    <row r="16" spans="1:14" ht="30.75" customHeight="1">
      <c r="A16" s="5">
        <v>15</v>
      </c>
      <c r="B16" s="18" t="str">
        <f t="shared" si="0"/>
        <v>EkatunggalTersediaKonfirmasi15</v>
      </c>
      <c r="C16" s="18" t="str">
        <f>IFERROR(VLOOKUP(B16,'SO OR RSO'!$B$4:$O$1048576,3,FALSE),"")</f>
        <v/>
      </c>
      <c r="D16" s="27" t="str">
        <f>IFERROR(VLOOKUP(B16,'SO OR RSO'!$B$4:$O$1048576,4,FALSE),"")</f>
        <v/>
      </c>
      <c r="E16" s="19" t="str">
        <f>IFERROR(VLOOKUP(B16,'SO OR RSO'!$B$4:$O$1048576,5,FALSE),"")</f>
        <v/>
      </c>
      <c r="F16" s="18" t="str">
        <f>IFERROR(VLOOKUP(B16,'SO OR RSO'!$B$4:$O$1048576,6,FALSE),"")</f>
        <v/>
      </c>
      <c r="G16" s="19" t="str">
        <f>IFERROR(VLOOKUP(B16,'SO OR RSO'!$B$4:$O$1048576,7,FALSE),"")</f>
        <v/>
      </c>
      <c r="H16" s="18">
        <f>IFERROR(VLOOKUP(B16,'SO OR RSO'!$B$4:$O$1048576,8,FALSE),0)</f>
        <v>0</v>
      </c>
      <c r="I16" s="18" t="str">
        <f>IFERROR(VLOOKUP(B16,'SO OR RSO'!$B$4:$O$1048576,9,FALSE),"")</f>
        <v/>
      </c>
      <c r="J16" s="18" t="str">
        <f>IFERROR(VLOOKUP(B16,'SO OR RSO'!$B$4:$O$1048576,10,FALSE),"")</f>
        <v/>
      </c>
      <c r="K16" s="59">
        <f>SUMIFS('Input Quilting Selesai'!$G$2:$G$1048576,'Input Quilting Selesai'!$C$2:$C$1048576,'Ekatunggal (Tersedia)'!C16,'Input Quilting Selesai'!$E$2:$E$1048576,'Ekatunggal (Tersedia)'!F16,'Input Quilting Selesai'!$I$2:$I$1048576,'Ekatunggal (Tersedia)'!J16,'Input Quilting Selesai'!$J$2:$J$1048576,'Ekatunggal (Tersedia)'!$B$1)</f>
        <v>0</v>
      </c>
      <c r="L16" s="20">
        <f>IFERROR(IF(VLOOKUP(B16,'SO OR RSO'!$B$4:$P$1048576,15,FALSE)="Diselesaikan",H16,K16),0)</f>
        <v>0</v>
      </c>
      <c r="M16" s="20">
        <f t="shared" si="1"/>
        <v>0</v>
      </c>
      <c r="N16" s="20" t="str">
        <f>IFERROR(IF(ISBLANK(VLOOKUP(B16,'SO OR RSO'!$B$4:$P$1048576,15,FALSE)),"Belum Kirim Kain",IF(VLOOKUP(B16,'SO OR RSO'!$B$4:$P$1048576,15,FALSE)="Diselesaikan","Selesai",IF(M16&gt;0,"Proses Quilting","Selesai"))),"")</f>
        <v/>
      </c>
    </row>
    <row r="17" spans="1:14" ht="30.75" customHeight="1">
      <c r="A17" s="6">
        <v>16</v>
      </c>
      <c r="B17" s="18" t="str">
        <f t="shared" si="0"/>
        <v>EkatunggalTersediaKonfirmasi16</v>
      </c>
      <c r="C17" s="18" t="str">
        <f>IFERROR(VLOOKUP(B17,'SO OR RSO'!$B$4:$O$1048576,3,FALSE),"")</f>
        <v/>
      </c>
      <c r="D17" s="27" t="str">
        <f>IFERROR(VLOOKUP(B17,'SO OR RSO'!$B$4:$O$1048576,4,FALSE),"")</f>
        <v/>
      </c>
      <c r="E17" s="19" t="str">
        <f>IFERROR(VLOOKUP(B17,'SO OR RSO'!$B$4:$O$1048576,5,FALSE),"")</f>
        <v/>
      </c>
      <c r="F17" s="18" t="str">
        <f>IFERROR(VLOOKUP(B17,'SO OR RSO'!$B$4:$O$1048576,6,FALSE),"")</f>
        <v/>
      </c>
      <c r="G17" s="19" t="str">
        <f>IFERROR(VLOOKUP(B17,'SO OR RSO'!$B$4:$O$1048576,7,FALSE),"")</f>
        <v/>
      </c>
      <c r="H17" s="18">
        <f>IFERROR(VLOOKUP(B17,'SO OR RSO'!$B$4:$O$1048576,8,FALSE),0)</f>
        <v>0</v>
      </c>
      <c r="I17" s="18" t="str">
        <f>IFERROR(VLOOKUP(B17,'SO OR RSO'!$B$4:$O$1048576,9,FALSE),"")</f>
        <v/>
      </c>
      <c r="J17" s="18" t="str">
        <f>IFERROR(VLOOKUP(B17,'SO OR RSO'!$B$4:$O$1048576,10,FALSE),"")</f>
        <v/>
      </c>
      <c r="K17" s="59">
        <f>SUMIFS('Input Quilting Selesai'!$G$2:$G$1048576,'Input Quilting Selesai'!$C$2:$C$1048576,'Ekatunggal (Tersedia)'!C17,'Input Quilting Selesai'!$E$2:$E$1048576,'Ekatunggal (Tersedia)'!F17,'Input Quilting Selesai'!$I$2:$I$1048576,'Ekatunggal (Tersedia)'!J17,'Input Quilting Selesai'!$J$2:$J$1048576,'Ekatunggal (Tersedia)'!$B$1)</f>
        <v>0</v>
      </c>
      <c r="L17" s="20">
        <f>IFERROR(IF(VLOOKUP(B17,'SO OR RSO'!$B$4:$P$1048576,15,FALSE)="Diselesaikan",H17,K17),0)</f>
        <v>0</v>
      </c>
      <c r="M17" s="20">
        <f t="shared" si="1"/>
        <v>0</v>
      </c>
      <c r="N17" s="20" t="str">
        <f>IFERROR(IF(ISBLANK(VLOOKUP(B17,'SO OR RSO'!$B$4:$P$1048576,15,FALSE)),"Belum Kirim Kain",IF(VLOOKUP(B17,'SO OR RSO'!$B$4:$P$1048576,15,FALSE)="Diselesaikan","Selesai",IF(M17&gt;0,"Proses Quilting","Selesai"))),"")</f>
        <v/>
      </c>
    </row>
    <row r="18" spans="1:14" ht="30.75" customHeight="1">
      <c r="A18" s="5">
        <v>17</v>
      </c>
      <c r="B18" s="18" t="str">
        <f t="shared" si="0"/>
        <v>EkatunggalTersediaKonfirmasi17</v>
      </c>
      <c r="C18" s="18" t="str">
        <f>IFERROR(VLOOKUP(B18,'SO OR RSO'!$B$4:$O$1048576,3,FALSE),"")</f>
        <v/>
      </c>
      <c r="D18" s="27" t="str">
        <f>IFERROR(VLOOKUP(B18,'SO OR RSO'!$B$4:$O$1048576,4,FALSE),"")</f>
        <v/>
      </c>
      <c r="E18" s="19" t="str">
        <f>IFERROR(VLOOKUP(B18,'SO OR RSO'!$B$4:$O$1048576,5,FALSE),"")</f>
        <v/>
      </c>
      <c r="F18" s="18" t="str">
        <f>IFERROR(VLOOKUP(B18,'SO OR RSO'!$B$4:$O$1048576,6,FALSE),"")</f>
        <v/>
      </c>
      <c r="G18" s="19" t="str">
        <f>IFERROR(VLOOKUP(B18,'SO OR RSO'!$B$4:$O$1048576,7,FALSE),"")</f>
        <v/>
      </c>
      <c r="H18" s="18">
        <f>IFERROR(VLOOKUP(B18,'SO OR RSO'!$B$4:$O$1048576,8,FALSE),0)</f>
        <v>0</v>
      </c>
      <c r="I18" s="18" t="str">
        <f>IFERROR(VLOOKUP(B18,'SO OR RSO'!$B$4:$O$1048576,9,FALSE),"")</f>
        <v/>
      </c>
      <c r="J18" s="18" t="str">
        <f>IFERROR(VLOOKUP(B18,'SO OR RSO'!$B$4:$O$1048576,10,FALSE),"")</f>
        <v/>
      </c>
      <c r="K18" s="59">
        <f>SUMIFS('Input Quilting Selesai'!$G$2:$G$1048576,'Input Quilting Selesai'!$C$2:$C$1048576,'Ekatunggal (Tersedia)'!C18,'Input Quilting Selesai'!$E$2:$E$1048576,'Ekatunggal (Tersedia)'!F18,'Input Quilting Selesai'!$I$2:$I$1048576,'Ekatunggal (Tersedia)'!J18,'Input Quilting Selesai'!$J$2:$J$1048576,'Ekatunggal (Tersedia)'!$B$1)</f>
        <v>0</v>
      </c>
      <c r="L18" s="20">
        <f>IFERROR(IF(VLOOKUP(B18,'SO OR RSO'!$B$4:$P$1048576,15,FALSE)="Diselesaikan",H18,K18),0)</f>
        <v>0</v>
      </c>
      <c r="M18" s="20">
        <f t="shared" si="1"/>
        <v>0</v>
      </c>
      <c r="N18" s="20" t="str">
        <f>IFERROR(IF(ISBLANK(VLOOKUP(B18,'SO OR RSO'!$B$4:$P$1048576,15,FALSE)),"Belum Kirim Kain",IF(VLOOKUP(B18,'SO OR RSO'!$B$4:$P$1048576,15,FALSE)="Diselesaikan","Selesai",IF(M18&gt;0,"Proses Quilting","Selesai"))),"")</f>
        <v/>
      </c>
    </row>
    <row r="19" spans="1:14" ht="30.75" customHeight="1">
      <c r="A19" s="6">
        <v>18</v>
      </c>
      <c r="B19" s="18" t="str">
        <f t="shared" si="0"/>
        <v>EkatunggalTersediaKonfirmasi18</v>
      </c>
      <c r="C19" s="18" t="str">
        <f>IFERROR(VLOOKUP(B19,'SO OR RSO'!$B$4:$O$1048576,3,FALSE),"")</f>
        <v/>
      </c>
      <c r="D19" s="27" t="str">
        <f>IFERROR(VLOOKUP(B19,'SO OR RSO'!$B$4:$O$1048576,4,FALSE),"")</f>
        <v/>
      </c>
      <c r="E19" s="19" t="str">
        <f>IFERROR(VLOOKUP(B19,'SO OR RSO'!$B$4:$O$1048576,5,FALSE),"")</f>
        <v/>
      </c>
      <c r="F19" s="18" t="str">
        <f>IFERROR(VLOOKUP(B19,'SO OR RSO'!$B$4:$O$1048576,6,FALSE),"")</f>
        <v/>
      </c>
      <c r="G19" s="19" t="str">
        <f>IFERROR(VLOOKUP(B19,'SO OR RSO'!$B$4:$O$1048576,7,FALSE),"")</f>
        <v/>
      </c>
      <c r="H19" s="18">
        <f>IFERROR(VLOOKUP(B19,'SO OR RSO'!$B$4:$O$1048576,8,FALSE),0)</f>
        <v>0</v>
      </c>
      <c r="I19" s="18" t="str">
        <f>IFERROR(VLOOKUP(B19,'SO OR RSO'!$B$4:$O$1048576,9,FALSE),"")</f>
        <v/>
      </c>
      <c r="J19" s="18" t="str">
        <f>IFERROR(VLOOKUP(B19,'SO OR RSO'!$B$4:$O$1048576,10,FALSE),"")</f>
        <v/>
      </c>
      <c r="K19" s="59">
        <f>SUMIFS('Input Quilting Selesai'!$G$2:$G$1048576,'Input Quilting Selesai'!$C$2:$C$1048576,'Ekatunggal (Tersedia)'!C19,'Input Quilting Selesai'!$E$2:$E$1048576,'Ekatunggal (Tersedia)'!F19,'Input Quilting Selesai'!$I$2:$I$1048576,'Ekatunggal (Tersedia)'!J19,'Input Quilting Selesai'!$J$2:$J$1048576,'Ekatunggal (Tersedia)'!$B$1)</f>
        <v>0</v>
      </c>
      <c r="L19" s="20">
        <f>IFERROR(IF(VLOOKUP(B19,'SO OR RSO'!$B$4:$P$1048576,15,FALSE)="Diselesaikan",H19,K19),0)</f>
        <v>0</v>
      </c>
      <c r="M19" s="20">
        <f t="shared" si="1"/>
        <v>0</v>
      </c>
      <c r="N19" s="20" t="str">
        <f>IFERROR(IF(ISBLANK(VLOOKUP(B19,'SO OR RSO'!$B$4:$P$1048576,15,FALSE)),"Belum Kirim Kain",IF(VLOOKUP(B19,'SO OR RSO'!$B$4:$P$1048576,15,FALSE)="Diselesaikan","Selesai",IF(M19&gt;0,"Proses Quilting","Selesai"))),"")</f>
        <v/>
      </c>
    </row>
    <row r="20" spans="1:14" ht="30.75" customHeight="1">
      <c r="A20" s="5">
        <v>19</v>
      </c>
      <c r="B20" s="18" t="str">
        <f t="shared" si="0"/>
        <v>EkatunggalTersediaKonfirmasi19</v>
      </c>
      <c r="C20" s="18" t="str">
        <f>IFERROR(VLOOKUP(B20,'SO OR RSO'!$B$4:$O$1048576,3,FALSE),"")</f>
        <v/>
      </c>
      <c r="D20" s="27" t="str">
        <f>IFERROR(VLOOKUP(B20,'SO OR RSO'!$B$4:$O$1048576,4,FALSE),"")</f>
        <v/>
      </c>
      <c r="E20" s="19" t="str">
        <f>IFERROR(VLOOKUP(B20,'SO OR RSO'!$B$4:$O$1048576,5,FALSE),"")</f>
        <v/>
      </c>
      <c r="F20" s="18" t="str">
        <f>IFERROR(VLOOKUP(B20,'SO OR RSO'!$B$4:$O$1048576,6,FALSE),"")</f>
        <v/>
      </c>
      <c r="G20" s="19" t="str">
        <f>IFERROR(VLOOKUP(B20,'SO OR RSO'!$B$4:$O$1048576,7,FALSE),"")</f>
        <v/>
      </c>
      <c r="H20" s="18">
        <f>IFERROR(VLOOKUP(B20,'SO OR RSO'!$B$4:$O$1048576,8,FALSE),0)</f>
        <v>0</v>
      </c>
      <c r="I20" s="18" t="str">
        <f>IFERROR(VLOOKUP(B20,'SO OR RSO'!$B$4:$O$1048576,9,FALSE),"")</f>
        <v/>
      </c>
      <c r="J20" s="18" t="str">
        <f>IFERROR(VLOOKUP(B20,'SO OR RSO'!$B$4:$O$1048576,10,FALSE),"")</f>
        <v/>
      </c>
      <c r="K20" s="59">
        <f>SUMIFS('Input Quilting Selesai'!$G$2:$G$1048576,'Input Quilting Selesai'!$C$2:$C$1048576,'Ekatunggal (Tersedia)'!C20,'Input Quilting Selesai'!$E$2:$E$1048576,'Ekatunggal (Tersedia)'!F20,'Input Quilting Selesai'!$I$2:$I$1048576,'Ekatunggal (Tersedia)'!J20,'Input Quilting Selesai'!$J$2:$J$1048576,'Ekatunggal (Tersedia)'!$B$1)</f>
        <v>0</v>
      </c>
      <c r="L20" s="20">
        <f>IFERROR(IF(VLOOKUP(B20,'SO OR RSO'!$B$4:$P$1048576,15,FALSE)="Diselesaikan",H20,K20),0)</f>
        <v>0</v>
      </c>
      <c r="M20" s="20">
        <f t="shared" si="1"/>
        <v>0</v>
      </c>
      <c r="N20" s="20" t="str">
        <f>IFERROR(IF(ISBLANK(VLOOKUP(B20,'SO OR RSO'!$B$4:$P$1048576,15,FALSE)),"Belum Kirim Kain",IF(VLOOKUP(B20,'SO OR RSO'!$B$4:$P$1048576,15,FALSE)="Diselesaikan","Selesai",IF(M20&gt;0,"Proses Quilting","Selesai"))),"")</f>
        <v/>
      </c>
    </row>
    <row r="21" spans="1:14" ht="30.75" customHeight="1">
      <c r="A21" s="6">
        <v>20</v>
      </c>
      <c r="B21" s="18" t="str">
        <f t="shared" si="0"/>
        <v>EkatunggalTersediaKonfirmasi20</v>
      </c>
      <c r="C21" s="18" t="str">
        <f>IFERROR(VLOOKUP(B21,'SO OR RSO'!$B$4:$O$1048576,3,FALSE),"")</f>
        <v/>
      </c>
      <c r="D21" s="27" t="str">
        <f>IFERROR(VLOOKUP(B21,'SO OR RSO'!$B$4:$O$1048576,4,FALSE),"")</f>
        <v/>
      </c>
      <c r="E21" s="19" t="str">
        <f>IFERROR(VLOOKUP(B21,'SO OR RSO'!$B$4:$O$1048576,5,FALSE),"")</f>
        <v/>
      </c>
      <c r="F21" s="18" t="str">
        <f>IFERROR(VLOOKUP(B21,'SO OR RSO'!$B$4:$O$1048576,6,FALSE),"")</f>
        <v/>
      </c>
      <c r="G21" s="19" t="str">
        <f>IFERROR(VLOOKUP(B21,'SO OR RSO'!$B$4:$O$1048576,7,FALSE),"")</f>
        <v/>
      </c>
      <c r="H21" s="18">
        <f>IFERROR(VLOOKUP(B21,'SO OR RSO'!$B$4:$O$1048576,8,FALSE),0)</f>
        <v>0</v>
      </c>
      <c r="I21" s="18" t="str">
        <f>IFERROR(VLOOKUP(B21,'SO OR RSO'!$B$4:$O$1048576,9,FALSE),"")</f>
        <v/>
      </c>
      <c r="J21" s="18" t="str">
        <f>IFERROR(VLOOKUP(B21,'SO OR RSO'!$B$4:$O$1048576,10,FALSE),"")</f>
        <v/>
      </c>
      <c r="K21" s="59">
        <f>SUMIFS('Input Quilting Selesai'!$G$2:$G$1048576,'Input Quilting Selesai'!$C$2:$C$1048576,'Ekatunggal (Tersedia)'!C21,'Input Quilting Selesai'!$E$2:$E$1048576,'Ekatunggal (Tersedia)'!F21,'Input Quilting Selesai'!$I$2:$I$1048576,'Ekatunggal (Tersedia)'!J21,'Input Quilting Selesai'!$J$2:$J$1048576,'Ekatunggal (Tersedia)'!$B$1)</f>
        <v>0</v>
      </c>
      <c r="L21" s="20">
        <f>IFERROR(IF(VLOOKUP(B21,'SO OR RSO'!$B$4:$P$1048576,15,FALSE)="Diselesaikan",H21,K21),0)</f>
        <v>0</v>
      </c>
      <c r="M21" s="20">
        <f t="shared" si="1"/>
        <v>0</v>
      </c>
      <c r="N21" s="20" t="str">
        <f>IFERROR(IF(ISBLANK(VLOOKUP(B21,'SO OR RSO'!$B$4:$P$1048576,15,FALSE)),"Belum Kirim Kain",IF(VLOOKUP(B21,'SO OR RSO'!$B$4:$P$1048576,15,FALSE)="Diselesaikan","Selesai",IF(M21&gt;0,"Proses Quilting","Selesai"))),"")</f>
        <v/>
      </c>
    </row>
    <row r="22" spans="1:14" ht="30.75" customHeight="1">
      <c r="A22" s="5">
        <v>21</v>
      </c>
      <c r="B22" s="18" t="str">
        <f t="shared" si="0"/>
        <v>EkatunggalTersediaKonfirmasi21</v>
      </c>
      <c r="C22" s="18" t="str">
        <f>IFERROR(VLOOKUP(B22,'SO OR RSO'!$B$4:$O$1048576,3,FALSE),"")</f>
        <v/>
      </c>
      <c r="D22" s="27" t="str">
        <f>IFERROR(VLOOKUP(B22,'SO OR RSO'!$B$4:$O$1048576,4,FALSE),"")</f>
        <v/>
      </c>
      <c r="E22" s="19" t="str">
        <f>IFERROR(VLOOKUP(B22,'SO OR RSO'!$B$4:$O$1048576,5,FALSE),"")</f>
        <v/>
      </c>
      <c r="F22" s="18" t="str">
        <f>IFERROR(VLOOKUP(B22,'SO OR RSO'!$B$4:$O$1048576,6,FALSE),"")</f>
        <v/>
      </c>
      <c r="G22" s="19" t="str">
        <f>IFERROR(VLOOKUP(B22,'SO OR RSO'!$B$4:$O$1048576,7,FALSE),"")</f>
        <v/>
      </c>
      <c r="H22" s="18">
        <f>IFERROR(VLOOKUP(B22,'SO OR RSO'!$B$4:$O$1048576,8,FALSE),0)</f>
        <v>0</v>
      </c>
      <c r="I22" s="18" t="str">
        <f>IFERROR(VLOOKUP(B22,'SO OR RSO'!$B$4:$O$1048576,9,FALSE),"")</f>
        <v/>
      </c>
      <c r="J22" s="18" t="str">
        <f>IFERROR(VLOOKUP(B22,'SO OR RSO'!$B$4:$O$1048576,10,FALSE),"")</f>
        <v/>
      </c>
      <c r="K22" s="59">
        <f>SUMIFS('Input Quilting Selesai'!$G$2:$G$1048576,'Input Quilting Selesai'!$C$2:$C$1048576,'Ekatunggal (Tersedia)'!C22,'Input Quilting Selesai'!$E$2:$E$1048576,'Ekatunggal (Tersedia)'!F22,'Input Quilting Selesai'!$I$2:$I$1048576,'Ekatunggal (Tersedia)'!J22,'Input Quilting Selesai'!$J$2:$J$1048576,'Ekatunggal (Tersedia)'!$B$1)</f>
        <v>0</v>
      </c>
      <c r="L22" s="20">
        <f>IFERROR(IF(VLOOKUP(B22,'SO OR RSO'!$B$4:$P$1048576,15,FALSE)="Diselesaikan",H22,K22),0)</f>
        <v>0</v>
      </c>
      <c r="M22" s="20">
        <f t="shared" si="1"/>
        <v>0</v>
      </c>
      <c r="N22" s="20" t="str">
        <f>IFERROR(IF(ISBLANK(VLOOKUP(B22,'SO OR RSO'!$B$4:$P$1048576,15,FALSE)),"Belum Kirim Kain",IF(VLOOKUP(B22,'SO OR RSO'!$B$4:$P$1048576,15,FALSE)="Diselesaikan","Selesai",IF(M22&gt;0,"Proses Quilting","Selesai"))),"")</f>
        <v/>
      </c>
    </row>
    <row r="23" spans="1:14" ht="30.75" customHeight="1">
      <c r="A23" s="6">
        <v>22</v>
      </c>
      <c r="B23" s="18" t="str">
        <f t="shared" si="0"/>
        <v>EkatunggalTersediaKonfirmasi22</v>
      </c>
      <c r="C23" s="18" t="str">
        <f>IFERROR(VLOOKUP(B23,'SO OR RSO'!$B$4:$O$1048576,3,FALSE),"")</f>
        <v/>
      </c>
      <c r="D23" s="27" t="str">
        <f>IFERROR(VLOOKUP(B23,'SO OR RSO'!$B$4:$O$1048576,4,FALSE),"")</f>
        <v/>
      </c>
      <c r="E23" s="19" t="str">
        <f>IFERROR(VLOOKUP(B23,'SO OR RSO'!$B$4:$O$1048576,5,FALSE),"")</f>
        <v/>
      </c>
      <c r="F23" s="18" t="str">
        <f>IFERROR(VLOOKUP(B23,'SO OR RSO'!$B$4:$O$1048576,6,FALSE),"")</f>
        <v/>
      </c>
      <c r="G23" s="19" t="str">
        <f>IFERROR(VLOOKUP(B23,'SO OR RSO'!$B$4:$O$1048576,7,FALSE),"")</f>
        <v/>
      </c>
      <c r="H23" s="18">
        <f>IFERROR(VLOOKUP(B23,'SO OR RSO'!$B$4:$O$1048576,8,FALSE),0)</f>
        <v>0</v>
      </c>
      <c r="I23" s="18" t="str">
        <f>IFERROR(VLOOKUP(B23,'SO OR RSO'!$B$4:$O$1048576,9,FALSE),"")</f>
        <v/>
      </c>
      <c r="J23" s="18" t="str">
        <f>IFERROR(VLOOKUP(B23,'SO OR RSO'!$B$4:$O$1048576,10,FALSE),"")</f>
        <v/>
      </c>
      <c r="K23" s="59">
        <f>SUMIFS('Input Quilting Selesai'!$G$2:$G$1048576,'Input Quilting Selesai'!$C$2:$C$1048576,'Ekatunggal (Tersedia)'!C23,'Input Quilting Selesai'!$E$2:$E$1048576,'Ekatunggal (Tersedia)'!F23,'Input Quilting Selesai'!$I$2:$I$1048576,'Ekatunggal (Tersedia)'!J23,'Input Quilting Selesai'!$J$2:$J$1048576,'Ekatunggal (Tersedia)'!$B$1)</f>
        <v>0</v>
      </c>
      <c r="L23" s="20">
        <f>IFERROR(IF(VLOOKUP(B23,'SO OR RSO'!$B$4:$P$1048576,15,FALSE)="Diselesaikan",H23,K23),0)</f>
        <v>0</v>
      </c>
      <c r="M23" s="20">
        <f t="shared" si="1"/>
        <v>0</v>
      </c>
      <c r="N23" s="20" t="str">
        <f>IFERROR(IF(ISBLANK(VLOOKUP(B23,'SO OR RSO'!$B$4:$P$1048576,15,FALSE)),"Belum Kirim Kain",IF(VLOOKUP(B23,'SO OR RSO'!$B$4:$P$1048576,15,FALSE)="Diselesaikan","Selesai",IF(M23&gt;0,"Proses Quilting","Selesai"))),"")</f>
        <v/>
      </c>
    </row>
    <row r="24" spans="1:14" ht="30.75" customHeight="1">
      <c r="A24" s="5">
        <v>23</v>
      </c>
      <c r="B24" s="18" t="str">
        <f t="shared" si="0"/>
        <v>EkatunggalTersediaKonfirmasi23</v>
      </c>
      <c r="C24" s="18" t="str">
        <f>IFERROR(VLOOKUP(B24,'SO OR RSO'!$B$4:$O$1048576,3,FALSE),"")</f>
        <v/>
      </c>
      <c r="D24" s="27" t="str">
        <f>IFERROR(VLOOKUP(B24,'SO OR RSO'!$B$4:$O$1048576,4,FALSE),"")</f>
        <v/>
      </c>
      <c r="E24" s="19" t="str">
        <f>IFERROR(VLOOKUP(B24,'SO OR RSO'!$B$4:$O$1048576,5,FALSE),"")</f>
        <v/>
      </c>
      <c r="F24" s="18" t="str">
        <f>IFERROR(VLOOKUP(B24,'SO OR RSO'!$B$4:$O$1048576,6,FALSE),"")</f>
        <v/>
      </c>
      <c r="G24" s="19" t="str">
        <f>IFERROR(VLOOKUP(B24,'SO OR RSO'!$B$4:$O$1048576,7,FALSE),"")</f>
        <v/>
      </c>
      <c r="H24" s="18">
        <f>IFERROR(VLOOKUP(B24,'SO OR RSO'!$B$4:$O$1048576,8,FALSE),0)</f>
        <v>0</v>
      </c>
      <c r="I24" s="18" t="str">
        <f>IFERROR(VLOOKUP(B24,'SO OR RSO'!$B$4:$O$1048576,9,FALSE),"")</f>
        <v/>
      </c>
      <c r="J24" s="18" t="str">
        <f>IFERROR(VLOOKUP(B24,'SO OR RSO'!$B$4:$O$1048576,10,FALSE),"")</f>
        <v/>
      </c>
      <c r="K24" s="59">
        <f>SUMIFS('Input Quilting Selesai'!$G$2:$G$1048576,'Input Quilting Selesai'!$C$2:$C$1048576,'Ekatunggal (Tersedia)'!C24,'Input Quilting Selesai'!$E$2:$E$1048576,'Ekatunggal (Tersedia)'!F24,'Input Quilting Selesai'!$I$2:$I$1048576,'Ekatunggal (Tersedia)'!J24,'Input Quilting Selesai'!$J$2:$J$1048576,'Ekatunggal (Tersedia)'!$B$1)</f>
        <v>0</v>
      </c>
      <c r="L24" s="20">
        <f>IFERROR(IF(VLOOKUP(B24,'SO OR RSO'!$B$4:$P$1048576,15,FALSE)="Diselesaikan",H24,K24),0)</f>
        <v>0</v>
      </c>
      <c r="M24" s="20">
        <f t="shared" si="1"/>
        <v>0</v>
      </c>
      <c r="N24" s="20" t="str">
        <f>IFERROR(IF(ISBLANK(VLOOKUP(B24,'SO OR RSO'!$B$4:$P$1048576,15,FALSE)),"Belum Kirim Kain",IF(VLOOKUP(B24,'SO OR RSO'!$B$4:$P$1048576,15,FALSE)="Diselesaikan","Selesai",IF(M24&gt;0,"Proses Quilting","Selesai"))),"")</f>
        <v/>
      </c>
    </row>
    <row r="25" spans="1:14" ht="30.75" customHeight="1">
      <c r="A25" s="6">
        <v>24</v>
      </c>
      <c r="B25" s="18" t="str">
        <f t="shared" si="0"/>
        <v>EkatunggalTersediaKonfirmasi24</v>
      </c>
      <c r="C25" s="18" t="str">
        <f>IFERROR(VLOOKUP(B25,'SO OR RSO'!$B$4:$O$1048576,3,FALSE),"")</f>
        <v/>
      </c>
      <c r="D25" s="27" t="str">
        <f>IFERROR(VLOOKUP(B25,'SO OR RSO'!$B$4:$O$1048576,4,FALSE),"")</f>
        <v/>
      </c>
      <c r="E25" s="19" t="str">
        <f>IFERROR(VLOOKUP(B25,'SO OR RSO'!$B$4:$O$1048576,5,FALSE),"")</f>
        <v/>
      </c>
      <c r="F25" s="18" t="str">
        <f>IFERROR(VLOOKUP(B25,'SO OR RSO'!$B$4:$O$1048576,6,FALSE),"")</f>
        <v/>
      </c>
      <c r="G25" s="19" t="str">
        <f>IFERROR(VLOOKUP(B25,'SO OR RSO'!$B$4:$O$1048576,7,FALSE),"")</f>
        <v/>
      </c>
      <c r="H25" s="18">
        <f>IFERROR(VLOOKUP(B25,'SO OR RSO'!$B$4:$O$1048576,8,FALSE),0)</f>
        <v>0</v>
      </c>
      <c r="I25" s="18" t="str">
        <f>IFERROR(VLOOKUP(B25,'SO OR RSO'!$B$4:$O$1048576,9,FALSE),"")</f>
        <v/>
      </c>
      <c r="J25" s="18" t="str">
        <f>IFERROR(VLOOKUP(B25,'SO OR RSO'!$B$4:$O$1048576,10,FALSE),"")</f>
        <v/>
      </c>
      <c r="K25" s="59">
        <f>SUMIFS('Input Quilting Selesai'!$G$2:$G$1048576,'Input Quilting Selesai'!$C$2:$C$1048576,'Ekatunggal (Tersedia)'!C25,'Input Quilting Selesai'!$E$2:$E$1048576,'Ekatunggal (Tersedia)'!F25,'Input Quilting Selesai'!$I$2:$I$1048576,'Ekatunggal (Tersedia)'!J25,'Input Quilting Selesai'!$J$2:$J$1048576,'Ekatunggal (Tersedia)'!$B$1)</f>
        <v>0</v>
      </c>
      <c r="L25" s="20">
        <f>IFERROR(IF(VLOOKUP(B25,'SO OR RSO'!$B$4:$P$1048576,15,FALSE)="Diselesaikan",H25,K25),0)</f>
        <v>0</v>
      </c>
      <c r="M25" s="20">
        <f t="shared" si="1"/>
        <v>0</v>
      </c>
      <c r="N25" s="20" t="str">
        <f>IFERROR(IF(ISBLANK(VLOOKUP(B25,'SO OR RSO'!$B$4:$P$1048576,15,FALSE)),"Belum Kirim Kain",IF(VLOOKUP(B25,'SO OR RSO'!$B$4:$P$1048576,15,FALSE)="Diselesaikan","Selesai",IF(M25&gt;0,"Proses Quilting","Selesai"))),"")</f>
        <v/>
      </c>
    </row>
    <row r="26" spans="1:14" ht="30.75" customHeight="1">
      <c r="A26" s="5">
        <v>25</v>
      </c>
      <c r="B26" s="18" t="str">
        <f t="shared" si="0"/>
        <v>EkatunggalTersediaKonfirmasi25</v>
      </c>
      <c r="C26" s="18" t="str">
        <f>IFERROR(VLOOKUP(B26,'SO OR RSO'!$B$4:$O$1048576,3,FALSE),"")</f>
        <v/>
      </c>
      <c r="D26" s="27" t="str">
        <f>IFERROR(VLOOKUP(B26,'SO OR RSO'!$B$4:$O$1048576,4,FALSE),"")</f>
        <v/>
      </c>
      <c r="E26" s="19" t="str">
        <f>IFERROR(VLOOKUP(B26,'SO OR RSO'!$B$4:$O$1048576,5,FALSE),"")</f>
        <v/>
      </c>
      <c r="F26" s="18" t="str">
        <f>IFERROR(VLOOKUP(B26,'SO OR RSO'!$B$4:$O$1048576,6,FALSE),"")</f>
        <v/>
      </c>
      <c r="G26" s="19" t="str">
        <f>IFERROR(VLOOKUP(B26,'SO OR RSO'!$B$4:$O$1048576,7,FALSE),"")</f>
        <v/>
      </c>
      <c r="H26" s="18">
        <f>IFERROR(VLOOKUP(B26,'SO OR RSO'!$B$4:$O$1048576,8,FALSE),0)</f>
        <v>0</v>
      </c>
      <c r="I26" s="18" t="str">
        <f>IFERROR(VLOOKUP(B26,'SO OR RSO'!$B$4:$O$1048576,9,FALSE),"")</f>
        <v/>
      </c>
      <c r="J26" s="18" t="str">
        <f>IFERROR(VLOOKUP(B26,'SO OR RSO'!$B$4:$O$1048576,10,FALSE),"")</f>
        <v/>
      </c>
      <c r="K26" s="59">
        <f>SUMIFS('Input Quilting Selesai'!$G$2:$G$1048576,'Input Quilting Selesai'!$C$2:$C$1048576,'Ekatunggal (Tersedia)'!C26,'Input Quilting Selesai'!$E$2:$E$1048576,'Ekatunggal (Tersedia)'!F26,'Input Quilting Selesai'!$I$2:$I$1048576,'Ekatunggal (Tersedia)'!J26,'Input Quilting Selesai'!$J$2:$J$1048576,'Ekatunggal (Tersedia)'!$B$1)</f>
        <v>0</v>
      </c>
      <c r="L26" s="20">
        <f>IFERROR(IF(VLOOKUP(B26,'SO OR RSO'!$B$4:$P$1048576,15,FALSE)="Diselesaikan",H26,K26),0)</f>
        <v>0</v>
      </c>
      <c r="M26" s="20">
        <f t="shared" si="1"/>
        <v>0</v>
      </c>
      <c r="N26" s="20" t="str">
        <f>IFERROR(IF(ISBLANK(VLOOKUP(B26,'SO OR RSO'!$B$4:$P$1048576,15,FALSE)),"Belum Kirim Kain",IF(VLOOKUP(B26,'SO OR RSO'!$B$4:$P$1048576,15,FALSE)="Diselesaikan","Selesai",IF(M26&gt;0,"Proses Quilting","Selesai"))),"")</f>
        <v/>
      </c>
    </row>
    <row r="27" spans="1:14" ht="30.75" customHeight="1">
      <c r="A27" s="6">
        <v>26</v>
      </c>
      <c r="B27" s="18" t="str">
        <f t="shared" si="0"/>
        <v>EkatunggalTersediaKonfirmasi26</v>
      </c>
      <c r="C27" s="18" t="str">
        <f>IFERROR(VLOOKUP(B27,'SO OR RSO'!$B$4:$O$1048576,3,FALSE),"")</f>
        <v/>
      </c>
      <c r="D27" s="27" t="str">
        <f>IFERROR(VLOOKUP(B27,'SO OR RSO'!$B$4:$O$1048576,4,FALSE),"")</f>
        <v/>
      </c>
      <c r="E27" s="19" t="str">
        <f>IFERROR(VLOOKUP(B27,'SO OR RSO'!$B$4:$O$1048576,5,FALSE),"")</f>
        <v/>
      </c>
      <c r="F27" s="18" t="str">
        <f>IFERROR(VLOOKUP(B27,'SO OR RSO'!$B$4:$O$1048576,6,FALSE),"")</f>
        <v/>
      </c>
      <c r="G27" s="19" t="str">
        <f>IFERROR(VLOOKUP(B27,'SO OR RSO'!$B$4:$O$1048576,7,FALSE),"")</f>
        <v/>
      </c>
      <c r="H27" s="18">
        <f>IFERROR(VLOOKUP(B27,'SO OR RSO'!$B$4:$O$1048576,8,FALSE),0)</f>
        <v>0</v>
      </c>
      <c r="I27" s="18" t="str">
        <f>IFERROR(VLOOKUP(B27,'SO OR RSO'!$B$4:$O$1048576,9,FALSE),"")</f>
        <v/>
      </c>
      <c r="J27" s="18" t="str">
        <f>IFERROR(VLOOKUP(B27,'SO OR RSO'!$B$4:$O$1048576,10,FALSE),"")</f>
        <v/>
      </c>
      <c r="K27" s="59">
        <f>SUMIFS('Input Quilting Selesai'!$G$2:$G$1048576,'Input Quilting Selesai'!$C$2:$C$1048576,'Ekatunggal (Tersedia)'!C27,'Input Quilting Selesai'!$E$2:$E$1048576,'Ekatunggal (Tersedia)'!F27,'Input Quilting Selesai'!$I$2:$I$1048576,'Ekatunggal (Tersedia)'!J27,'Input Quilting Selesai'!$J$2:$J$1048576,'Ekatunggal (Tersedia)'!$B$1)</f>
        <v>0</v>
      </c>
      <c r="L27" s="20">
        <f>IFERROR(IF(VLOOKUP(B27,'SO OR RSO'!$B$4:$P$1048576,15,FALSE)="Diselesaikan",H27,K27),0)</f>
        <v>0</v>
      </c>
      <c r="M27" s="20">
        <f t="shared" si="1"/>
        <v>0</v>
      </c>
      <c r="N27" s="20" t="str">
        <f>IFERROR(IF(ISBLANK(VLOOKUP(B27,'SO OR RSO'!$B$4:$P$1048576,15,FALSE)),"Belum Kirim Kain",IF(VLOOKUP(B27,'SO OR RSO'!$B$4:$P$1048576,15,FALSE)="Diselesaikan","Selesai",IF(M27&gt;0,"Proses Quilting","Selesai"))),"")</f>
        <v/>
      </c>
    </row>
    <row r="28" spans="1:14" ht="30.75" customHeight="1">
      <c r="A28" s="5">
        <v>27</v>
      </c>
      <c r="B28" s="18" t="str">
        <f t="shared" si="0"/>
        <v>EkatunggalTersediaKonfirmasi27</v>
      </c>
      <c r="C28" s="18" t="str">
        <f>IFERROR(VLOOKUP(B28,'SO OR RSO'!$B$4:$O$1048576,3,FALSE),"")</f>
        <v/>
      </c>
      <c r="D28" s="27" t="str">
        <f>IFERROR(VLOOKUP(B28,'SO OR RSO'!$B$4:$O$1048576,4,FALSE),"")</f>
        <v/>
      </c>
      <c r="E28" s="19" t="str">
        <f>IFERROR(VLOOKUP(B28,'SO OR RSO'!$B$4:$O$1048576,5,FALSE),"")</f>
        <v/>
      </c>
      <c r="F28" s="18" t="str">
        <f>IFERROR(VLOOKUP(B28,'SO OR RSO'!$B$4:$O$1048576,6,FALSE),"")</f>
        <v/>
      </c>
      <c r="G28" s="19" t="str">
        <f>IFERROR(VLOOKUP(B28,'SO OR RSO'!$B$4:$O$1048576,7,FALSE),"")</f>
        <v/>
      </c>
      <c r="H28" s="18">
        <f>IFERROR(VLOOKUP(B28,'SO OR RSO'!$B$4:$O$1048576,8,FALSE),0)</f>
        <v>0</v>
      </c>
      <c r="I28" s="18" t="str">
        <f>IFERROR(VLOOKUP(B28,'SO OR RSO'!$B$4:$O$1048576,9,FALSE),"")</f>
        <v/>
      </c>
      <c r="J28" s="18" t="str">
        <f>IFERROR(VLOOKUP(B28,'SO OR RSO'!$B$4:$O$1048576,10,FALSE),"")</f>
        <v/>
      </c>
      <c r="K28" s="59">
        <f>SUMIFS('Input Quilting Selesai'!$G$2:$G$1048576,'Input Quilting Selesai'!$C$2:$C$1048576,'Ekatunggal (Tersedia)'!C28,'Input Quilting Selesai'!$E$2:$E$1048576,'Ekatunggal (Tersedia)'!F28,'Input Quilting Selesai'!$I$2:$I$1048576,'Ekatunggal (Tersedia)'!J28,'Input Quilting Selesai'!$J$2:$J$1048576,'Ekatunggal (Tersedia)'!$B$1)</f>
        <v>0</v>
      </c>
      <c r="L28" s="20">
        <f>IFERROR(IF(VLOOKUP(B28,'SO OR RSO'!$B$4:$P$1048576,15,FALSE)="Diselesaikan",H28,K28),0)</f>
        <v>0</v>
      </c>
      <c r="M28" s="20">
        <f t="shared" si="1"/>
        <v>0</v>
      </c>
      <c r="N28" s="20" t="str">
        <f>IFERROR(IF(ISBLANK(VLOOKUP(B28,'SO OR RSO'!$B$4:$P$1048576,15,FALSE)),"Belum Kirim Kain",IF(VLOOKUP(B28,'SO OR RSO'!$B$4:$P$1048576,15,FALSE)="Diselesaikan","Selesai",IF(M28&gt;0,"Proses Quilting","Selesai"))),"")</f>
        <v/>
      </c>
    </row>
    <row r="29" spans="1:14" ht="30.75" customHeight="1">
      <c r="A29" s="6">
        <v>28</v>
      </c>
      <c r="B29" s="18" t="str">
        <f t="shared" si="0"/>
        <v>EkatunggalTersediaKonfirmasi28</v>
      </c>
      <c r="C29" s="18" t="str">
        <f>IFERROR(VLOOKUP(B29,'SO OR RSO'!$B$4:$O$1048576,3,FALSE),"")</f>
        <v/>
      </c>
      <c r="D29" s="27" t="str">
        <f>IFERROR(VLOOKUP(B29,'SO OR RSO'!$B$4:$O$1048576,4,FALSE),"")</f>
        <v/>
      </c>
      <c r="E29" s="19" t="str">
        <f>IFERROR(VLOOKUP(B29,'SO OR RSO'!$B$4:$O$1048576,5,FALSE),"")</f>
        <v/>
      </c>
      <c r="F29" s="18" t="str">
        <f>IFERROR(VLOOKUP(B29,'SO OR RSO'!$B$4:$O$1048576,6,FALSE),"")</f>
        <v/>
      </c>
      <c r="G29" s="19" t="str">
        <f>IFERROR(VLOOKUP(B29,'SO OR RSO'!$B$4:$O$1048576,7,FALSE),"")</f>
        <v/>
      </c>
      <c r="H29" s="18">
        <f>IFERROR(VLOOKUP(B29,'SO OR RSO'!$B$4:$O$1048576,8,FALSE),0)</f>
        <v>0</v>
      </c>
      <c r="I29" s="18" t="str">
        <f>IFERROR(VLOOKUP(B29,'SO OR RSO'!$B$4:$O$1048576,9,FALSE),"")</f>
        <v/>
      </c>
      <c r="J29" s="18" t="str">
        <f>IFERROR(VLOOKUP(B29,'SO OR RSO'!$B$4:$O$1048576,10,FALSE),"")</f>
        <v/>
      </c>
      <c r="K29" s="59">
        <f>SUMIFS('Input Quilting Selesai'!$G$2:$G$1048576,'Input Quilting Selesai'!$C$2:$C$1048576,'Ekatunggal (Tersedia)'!C29,'Input Quilting Selesai'!$E$2:$E$1048576,'Ekatunggal (Tersedia)'!F29,'Input Quilting Selesai'!$I$2:$I$1048576,'Ekatunggal (Tersedia)'!J29,'Input Quilting Selesai'!$J$2:$J$1048576,'Ekatunggal (Tersedia)'!$B$1)</f>
        <v>0</v>
      </c>
      <c r="L29" s="20">
        <f>IFERROR(IF(VLOOKUP(B29,'SO OR RSO'!$B$4:$P$1048576,15,FALSE)="Diselesaikan",H29,K29),0)</f>
        <v>0</v>
      </c>
      <c r="M29" s="20">
        <f t="shared" si="1"/>
        <v>0</v>
      </c>
      <c r="N29" s="20" t="str">
        <f>IFERROR(IF(ISBLANK(VLOOKUP(B29,'SO OR RSO'!$B$4:$P$1048576,15,FALSE)),"Belum Kirim Kain",IF(VLOOKUP(B29,'SO OR RSO'!$B$4:$P$1048576,15,FALSE)="Diselesaikan","Selesai",IF(M29&gt;0,"Proses Quilting","Selesai"))),"")</f>
        <v/>
      </c>
    </row>
    <row r="30" spans="1:14" ht="30.75" customHeight="1">
      <c r="A30" s="5">
        <v>29</v>
      </c>
      <c r="B30" s="18" t="str">
        <f t="shared" si="0"/>
        <v>EkatunggalTersediaKonfirmasi29</v>
      </c>
      <c r="C30" s="18" t="str">
        <f>IFERROR(VLOOKUP(B30,'SO OR RSO'!$B$4:$O$1048576,3,FALSE),"")</f>
        <v/>
      </c>
      <c r="D30" s="27" t="str">
        <f>IFERROR(VLOOKUP(B30,'SO OR RSO'!$B$4:$O$1048576,4,FALSE),"")</f>
        <v/>
      </c>
      <c r="E30" s="19" t="str">
        <f>IFERROR(VLOOKUP(B30,'SO OR RSO'!$B$4:$O$1048576,5,FALSE),"")</f>
        <v/>
      </c>
      <c r="F30" s="18" t="str">
        <f>IFERROR(VLOOKUP(B30,'SO OR RSO'!$B$4:$O$1048576,6,FALSE),"")</f>
        <v/>
      </c>
      <c r="G30" s="19" t="str">
        <f>IFERROR(VLOOKUP(B30,'SO OR RSO'!$B$4:$O$1048576,7,FALSE),"")</f>
        <v/>
      </c>
      <c r="H30" s="18">
        <f>IFERROR(VLOOKUP(B30,'SO OR RSO'!$B$4:$O$1048576,8,FALSE),0)</f>
        <v>0</v>
      </c>
      <c r="I30" s="18" t="str">
        <f>IFERROR(VLOOKUP(B30,'SO OR RSO'!$B$4:$O$1048576,9,FALSE),"")</f>
        <v/>
      </c>
      <c r="J30" s="18" t="str">
        <f>IFERROR(VLOOKUP(B30,'SO OR RSO'!$B$4:$O$1048576,10,FALSE),"")</f>
        <v/>
      </c>
      <c r="K30" s="59">
        <f>SUMIFS('Input Quilting Selesai'!$G$2:$G$1048576,'Input Quilting Selesai'!$C$2:$C$1048576,'Ekatunggal (Tersedia)'!C30,'Input Quilting Selesai'!$E$2:$E$1048576,'Ekatunggal (Tersedia)'!F30,'Input Quilting Selesai'!$I$2:$I$1048576,'Ekatunggal (Tersedia)'!J30,'Input Quilting Selesai'!$J$2:$J$1048576,'Ekatunggal (Tersedia)'!$B$1)</f>
        <v>0</v>
      </c>
      <c r="L30" s="20">
        <f>IFERROR(IF(VLOOKUP(B30,'SO OR RSO'!$B$4:$P$1048576,15,FALSE)="Diselesaikan",H30,K30),0)</f>
        <v>0</v>
      </c>
      <c r="M30" s="20">
        <f t="shared" si="1"/>
        <v>0</v>
      </c>
      <c r="N30" s="20" t="str">
        <f>IFERROR(IF(ISBLANK(VLOOKUP(B30,'SO OR RSO'!$B$4:$P$1048576,15,FALSE)),"Belum Kirim Kain",IF(VLOOKUP(B30,'SO OR RSO'!$B$4:$P$1048576,15,FALSE)="Diselesaikan","Selesai",IF(M30&gt;0,"Proses Quilting","Selesai"))),"")</f>
        <v/>
      </c>
    </row>
    <row r="31" spans="1:14" ht="30.75" customHeight="1">
      <c r="A31" s="6">
        <v>30</v>
      </c>
      <c r="B31" s="18" t="str">
        <f t="shared" si="0"/>
        <v>EkatunggalTersediaKonfirmasi30</v>
      </c>
      <c r="C31" s="18" t="str">
        <f>IFERROR(VLOOKUP(B31,'SO OR RSO'!$B$4:$O$1048576,3,FALSE),"")</f>
        <v/>
      </c>
      <c r="D31" s="27" t="str">
        <f>IFERROR(VLOOKUP(B31,'SO OR RSO'!$B$4:$O$1048576,4,FALSE),"")</f>
        <v/>
      </c>
      <c r="E31" s="19" t="str">
        <f>IFERROR(VLOOKUP(B31,'SO OR RSO'!$B$4:$O$1048576,5,FALSE),"")</f>
        <v/>
      </c>
      <c r="F31" s="18" t="str">
        <f>IFERROR(VLOOKUP(B31,'SO OR RSO'!$B$4:$O$1048576,6,FALSE),"")</f>
        <v/>
      </c>
      <c r="G31" s="19" t="str">
        <f>IFERROR(VLOOKUP(B31,'SO OR RSO'!$B$4:$O$1048576,7,FALSE),"")</f>
        <v/>
      </c>
      <c r="H31" s="18">
        <f>IFERROR(VLOOKUP(B31,'SO OR RSO'!$B$4:$O$1048576,8,FALSE),0)</f>
        <v>0</v>
      </c>
      <c r="I31" s="18" t="str">
        <f>IFERROR(VLOOKUP(B31,'SO OR RSO'!$B$4:$O$1048576,9,FALSE),"")</f>
        <v/>
      </c>
      <c r="J31" s="18" t="str">
        <f>IFERROR(VLOOKUP(B31,'SO OR RSO'!$B$4:$O$1048576,10,FALSE),"")</f>
        <v/>
      </c>
      <c r="K31" s="59">
        <f>SUMIFS('Input Quilting Selesai'!$G$2:$G$1048576,'Input Quilting Selesai'!$C$2:$C$1048576,'Ekatunggal (Tersedia)'!C31,'Input Quilting Selesai'!$E$2:$E$1048576,'Ekatunggal (Tersedia)'!F31,'Input Quilting Selesai'!$I$2:$I$1048576,'Ekatunggal (Tersedia)'!J31,'Input Quilting Selesai'!$J$2:$J$1048576,'Ekatunggal (Tersedia)'!$B$1)</f>
        <v>0</v>
      </c>
      <c r="L31" s="20">
        <f>IFERROR(IF(VLOOKUP(B31,'SO OR RSO'!$B$4:$P$1048576,15,FALSE)="Diselesaikan",H31,K31),0)</f>
        <v>0</v>
      </c>
      <c r="M31" s="20">
        <f t="shared" si="1"/>
        <v>0</v>
      </c>
      <c r="N31" s="20" t="str">
        <f>IFERROR(IF(ISBLANK(VLOOKUP(B31,'SO OR RSO'!$B$4:$P$1048576,15,FALSE)),"Belum Kirim Kain",IF(VLOOKUP(B31,'SO OR RSO'!$B$4:$P$1048576,15,FALSE)="Diselesaikan","Selesai",IF(M31&gt;0,"Proses Quilting","Selesai"))),"")</f>
        <v/>
      </c>
    </row>
    <row r="32" spans="1:14" ht="30.75" customHeight="1">
      <c r="A32" s="5">
        <v>31</v>
      </c>
      <c r="B32" s="18" t="str">
        <f t="shared" si="0"/>
        <v>EkatunggalTersediaKonfirmasi31</v>
      </c>
      <c r="C32" s="18" t="str">
        <f>IFERROR(VLOOKUP(B32,'SO OR RSO'!$B$4:$O$1048576,3,FALSE),"")</f>
        <v/>
      </c>
      <c r="D32" s="27" t="str">
        <f>IFERROR(VLOOKUP(B32,'SO OR RSO'!$B$4:$O$1048576,4,FALSE),"")</f>
        <v/>
      </c>
      <c r="E32" s="19" t="str">
        <f>IFERROR(VLOOKUP(B32,'SO OR RSO'!$B$4:$O$1048576,5,FALSE),"")</f>
        <v/>
      </c>
      <c r="F32" s="18" t="str">
        <f>IFERROR(VLOOKUP(B32,'SO OR RSO'!$B$4:$O$1048576,6,FALSE),"")</f>
        <v/>
      </c>
      <c r="G32" s="19" t="str">
        <f>IFERROR(VLOOKUP(B32,'SO OR RSO'!$B$4:$O$1048576,7,FALSE),"")</f>
        <v/>
      </c>
      <c r="H32" s="18">
        <f>IFERROR(VLOOKUP(B32,'SO OR RSO'!$B$4:$O$1048576,8,FALSE),0)</f>
        <v>0</v>
      </c>
      <c r="I32" s="18" t="str">
        <f>IFERROR(VLOOKUP(B32,'SO OR RSO'!$B$4:$O$1048576,9,FALSE),"")</f>
        <v/>
      </c>
      <c r="J32" s="18" t="str">
        <f>IFERROR(VLOOKUP(B32,'SO OR RSO'!$B$4:$O$1048576,10,FALSE),"")</f>
        <v/>
      </c>
      <c r="K32" s="59">
        <f>SUMIFS('Input Quilting Selesai'!$G$2:$G$1048576,'Input Quilting Selesai'!$C$2:$C$1048576,'Ekatunggal (Tersedia)'!C32,'Input Quilting Selesai'!$E$2:$E$1048576,'Ekatunggal (Tersedia)'!F32,'Input Quilting Selesai'!$I$2:$I$1048576,'Ekatunggal (Tersedia)'!J32,'Input Quilting Selesai'!$J$2:$J$1048576,'Ekatunggal (Tersedia)'!$B$1)</f>
        <v>0</v>
      </c>
      <c r="L32" s="20">
        <f>IFERROR(IF(VLOOKUP(B32,'SO OR RSO'!$B$4:$P$1048576,15,FALSE)="Diselesaikan",H32,K32),0)</f>
        <v>0</v>
      </c>
      <c r="M32" s="20">
        <f t="shared" si="1"/>
        <v>0</v>
      </c>
      <c r="N32" s="20" t="str">
        <f>IFERROR(IF(ISBLANK(VLOOKUP(B32,'SO OR RSO'!$B$4:$P$1048576,15,FALSE)),"Belum Kirim Kain",IF(VLOOKUP(B32,'SO OR RSO'!$B$4:$P$1048576,15,FALSE)="Diselesaikan","Selesai",IF(M32&gt;0,"Proses Quilting","Selesai"))),"")</f>
        <v/>
      </c>
    </row>
    <row r="33" spans="1:14" ht="30.75" customHeight="1">
      <c r="A33" s="6">
        <v>32</v>
      </c>
      <c r="B33" s="18" t="str">
        <f t="shared" si="0"/>
        <v>EkatunggalTersediaKonfirmasi32</v>
      </c>
      <c r="C33" s="18" t="str">
        <f>IFERROR(VLOOKUP(B33,'SO OR RSO'!$B$4:$O$1048576,3,FALSE),"")</f>
        <v/>
      </c>
      <c r="D33" s="27" t="str">
        <f>IFERROR(VLOOKUP(B33,'SO OR RSO'!$B$4:$O$1048576,4,FALSE),"")</f>
        <v/>
      </c>
      <c r="E33" s="19" t="str">
        <f>IFERROR(VLOOKUP(B33,'SO OR RSO'!$B$4:$O$1048576,5,FALSE),"")</f>
        <v/>
      </c>
      <c r="F33" s="18" t="str">
        <f>IFERROR(VLOOKUP(B33,'SO OR RSO'!$B$4:$O$1048576,6,FALSE),"")</f>
        <v/>
      </c>
      <c r="G33" s="19" t="str">
        <f>IFERROR(VLOOKUP(B33,'SO OR RSO'!$B$4:$O$1048576,7,FALSE),"")</f>
        <v/>
      </c>
      <c r="H33" s="18">
        <f>IFERROR(VLOOKUP(B33,'SO OR RSO'!$B$4:$O$1048576,8,FALSE),0)</f>
        <v>0</v>
      </c>
      <c r="I33" s="18" t="str">
        <f>IFERROR(VLOOKUP(B33,'SO OR RSO'!$B$4:$O$1048576,9,FALSE),"")</f>
        <v/>
      </c>
      <c r="J33" s="18" t="str">
        <f>IFERROR(VLOOKUP(B33,'SO OR RSO'!$B$4:$O$1048576,10,FALSE),"")</f>
        <v/>
      </c>
      <c r="K33" s="59">
        <f>SUMIFS('Input Quilting Selesai'!$G$2:$G$1048576,'Input Quilting Selesai'!$C$2:$C$1048576,'Ekatunggal (Tersedia)'!C33,'Input Quilting Selesai'!$E$2:$E$1048576,'Ekatunggal (Tersedia)'!F33,'Input Quilting Selesai'!$I$2:$I$1048576,'Ekatunggal (Tersedia)'!J33,'Input Quilting Selesai'!$J$2:$J$1048576,'Ekatunggal (Tersedia)'!$B$1)</f>
        <v>0</v>
      </c>
      <c r="L33" s="20">
        <f>IFERROR(IF(VLOOKUP(B33,'SO OR RSO'!$B$4:$P$1048576,15,FALSE)="Diselesaikan",H33,K33),0)</f>
        <v>0</v>
      </c>
      <c r="M33" s="20">
        <f t="shared" si="1"/>
        <v>0</v>
      </c>
      <c r="N33" s="20" t="str">
        <f>IFERROR(IF(ISBLANK(VLOOKUP(B33,'SO OR RSO'!$B$4:$P$1048576,15,FALSE)),"Belum Kirim Kain",IF(VLOOKUP(B33,'SO OR RSO'!$B$4:$P$1048576,15,FALSE)="Diselesaikan","Selesai",IF(M33&gt;0,"Proses Quilting","Selesai"))),"")</f>
        <v/>
      </c>
    </row>
    <row r="34" spans="1:14" ht="30.75" customHeight="1">
      <c r="A34" s="5">
        <v>33</v>
      </c>
      <c r="B34" s="18" t="str">
        <f t="shared" si="0"/>
        <v>EkatunggalTersediaKonfirmasi33</v>
      </c>
      <c r="C34" s="18" t="str">
        <f>IFERROR(VLOOKUP(B34,'SO OR RSO'!$B$4:$O$1048576,3,FALSE),"")</f>
        <v/>
      </c>
      <c r="D34" s="27" t="str">
        <f>IFERROR(VLOOKUP(B34,'SO OR RSO'!$B$4:$O$1048576,4,FALSE),"")</f>
        <v/>
      </c>
      <c r="E34" s="19" t="str">
        <f>IFERROR(VLOOKUP(B34,'SO OR RSO'!$B$4:$O$1048576,5,FALSE),"")</f>
        <v/>
      </c>
      <c r="F34" s="18" t="str">
        <f>IFERROR(VLOOKUP(B34,'SO OR RSO'!$B$4:$O$1048576,6,FALSE),"")</f>
        <v/>
      </c>
      <c r="G34" s="19" t="str">
        <f>IFERROR(VLOOKUP(B34,'SO OR RSO'!$B$4:$O$1048576,7,FALSE),"")</f>
        <v/>
      </c>
      <c r="H34" s="18">
        <f>IFERROR(VLOOKUP(B34,'SO OR RSO'!$B$4:$O$1048576,8,FALSE),0)</f>
        <v>0</v>
      </c>
      <c r="I34" s="18" t="str">
        <f>IFERROR(VLOOKUP(B34,'SO OR RSO'!$B$4:$O$1048576,9,FALSE),"")</f>
        <v/>
      </c>
      <c r="J34" s="18" t="str">
        <f>IFERROR(VLOOKUP(B34,'SO OR RSO'!$B$4:$O$1048576,10,FALSE),"")</f>
        <v/>
      </c>
      <c r="K34" s="59">
        <f>SUMIFS('Input Quilting Selesai'!$G$2:$G$1048576,'Input Quilting Selesai'!$C$2:$C$1048576,'Ekatunggal (Tersedia)'!C34,'Input Quilting Selesai'!$E$2:$E$1048576,'Ekatunggal (Tersedia)'!F34,'Input Quilting Selesai'!$I$2:$I$1048576,'Ekatunggal (Tersedia)'!J34,'Input Quilting Selesai'!$J$2:$J$1048576,'Ekatunggal (Tersedia)'!$B$1)</f>
        <v>0</v>
      </c>
      <c r="L34" s="20">
        <f>IFERROR(IF(VLOOKUP(B34,'SO OR RSO'!$B$4:$P$1048576,15,FALSE)="Diselesaikan",H34,K34),0)</f>
        <v>0</v>
      </c>
      <c r="M34" s="20">
        <f t="shared" si="1"/>
        <v>0</v>
      </c>
      <c r="N34" s="20" t="str">
        <f>IFERROR(IF(ISBLANK(VLOOKUP(B34,'SO OR RSO'!$B$4:$P$1048576,15,FALSE)),"Belum Kirim Kain",IF(VLOOKUP(B34,'SO OR RSO'!$B$4:$P$1048576,15,FALSE)="Diselesaikan","Selesai",IF(M34&gt;0,"Proses Quilting","Selesai"))),"")</f>
        <v/>
      </c>
    </row>
    <row r="35" spans="1:14" ht="30.75" customHeight="1">
      <c r="A35" s="6">
        <v>34</v>
      </c>
      <c r="B35" s="18" t="str">
        <f t="shared" si="0"/>
        <v>EkatunggalTersediaKonfirmasi34</v>
      </c>
      <c r="C35" s="18" t="str">
        <f>IFERROR(VLOOKUP(B35,'SO OR RSO'!$B$4:$O$1048576,3,FALSE),"")</f>
        <v/>
      </c>
      <c r="D35" s="27" t="str">
        <f>IFERROR(VLOOKUP(B35,'SO OR RSO'!$B$4:$O$1048576,4,FALSE),"")</f>
        <v/>
      </c>
      <c r="E35" s="19" t="str">
        <f>IFERROR(VLOOKUP(B35,'SO OR RSO'!$B$4:$O$1048576,5,FALSE),"")</f>
        <v/>
      </c>
      <c r="F35" s="18" t="str">
        <f>IFERROR(VLOOKUP(B35,'SO OR RSO'!$B$4:$O$1048576,6,FALSE),"")</f>
        <v/>
      </c>
      <c r="G35" s="19" t="str">
        <f>IFERROR(VLOOKUP(B35,'SO OR RSO'!$B$4:$O$1048576,7,FALSE),"")</f>
        <v/>
      </c>
      <c r="H35" s="18">
        <f>IFERROR(VLOOKUP(B35,'SO OR RSO'!$B$4:$O$1048576,8,FALSE),0)</f>
        <v>0</v>
      </c>
      <c r="I35" s="18" t="str">
        <f>IFERROR(VLOOKUP(B35,'SO OR RSO'!$B$4:$O$1048576,9,FALSE),"")</f>
        <v/>
      </c>
      <c r="J35" s="18" t="str">
        <f>IFERROR(VLOOKUP(B35,'SO OR RSO'!$B$4:$O$1048576,10,FALSE),"")</f>
        <v/>
      </c>
      <c r="K35" s="59">
        <f>SUMIFS('Input Quilting Selesai'!$G$2:$G$1048576,'Input Quilting Selesai'!$C$2:$C$1048576,'Ekatunggal (Tersedia)'!C35,'Input Quilting Selesai'!$E$2:$E$1048576,'Ekatunggal (Tersedia)'!F35,'Input Quilting Selesai'!$I$2:$I$1048576,'Ekatunggal (Tersedia)'!J35,'Input Quilting Selesai'!$J$2:$J$1048576,'Ekatunggal (Tersedia)'!$B$1)</f>
        <v>0</v>
      </c>
      <c r="L35" s="20">
        <f>IFERROR(IF(VLOOKUP(B35,'SO OR RSO'!$B$4:$P$1048576,15,FALSE)="Diselesaikan",H35,K35),0)</f>
        <v>0</v>
      </c>
      <c r="M35" s="20">
        <f t="shared" si="1"/>
        <v>0</v>
      </c>
      <c r="N35" s="20" t="str">
        <f>IFERROR(IF(ISBLANK(VLOOKUP(B35,'SO OR RSO'!$B$4:$P$1048576,15,FALSE)),"Belum Kirim Kain",IF(VLOOKUP(B35,'SO OR RSO'!$B$4:$P$1048576,15,FALSE)="Diselesaikan","Selesai",IF(M35&gt;0,"Proses Quilting","Selesai"))),"")</f>
        <v/>
      </c>
    </row>
    <row r="36" spans="1:14" ht="30.75" customHeight="1">
      <c r="A36" s="5">
        <v>35</v>
      </c>
      <c r="B36" s="18" t="str">
        <f t="shared" si="0"/>
        <v>EkatunggalTersediaKonfirmasi35</v>
      </c>
      <c r="C36" s="18" t="str">
        <f>IFERROR(VLOOKUP(B36,'SO OR RSO'!$B$4:$O$1048576,3,FALSE),"")</f>
        <v/>
      </c>
      <c r="D36" s="27" t="str">
        <f>IFERROR(VLOOKUP(B36,'SO OR RSO'!$B$4:$O$1048576,4,FALSE),"")</f>
        <v/>
      </c>
      <c r="E36" s="19" t="str">
        <f>IFERROR(VLOOKUP(B36,'SO OR RSO'!$B$4:$O$1048576,5,FALSE),"")</f>
        <v/>
      </c>
      <c r="F36" s="18" t="str">
        <f>IFERROR(VLOOKUP(B36,'SO OR RSO'!$B$4:$O$1048576,6,FALSE),"")</f>
        <v/>
      </c>
      <c r="G36" s="19" t="str">
        <f>IFERROR(VLOOKUP(B36,'SO OR RSO'!$B$4:$O$1048576,7,FALSE),"")</f>
        <v/>
      </c>
      <c r="H36" s="18">
        <f>IFERROR(VLOOKUP(B36,'SO OR RSO'!$B$4:$O$1048576,8,FALSE),0)</f>
        <v>0</v>
      </c>
      <c r="I36" s="18" t="str">
        <f>IFERROR(VLOOKUP(B36,'SO OR RSO'!$B$4:$O$1048576,9,FALSE),"")</f>
        <v/>
      </c>
      <c r="J36" s="18" t="str">
        <f>IFERROR(VLOOKUP(B36,'SO OR RSO'!$B$4:$O$1048576,10,FALSE),"")</f>
        <v/>
      </c>
      <c r="K36" s="59">
        <f>SUMIFS('Input Quilting Selesai'!$G$2:$G$1048576,'Input Quilting Selesai'!$C$2:$C$1048576,'Ekatunggal (Tersedia)'!C36,'Input Quilting Selesai'!$E$2:$E$1048576,'Ekatunggal (Tersedia)'!F36,'Input Quilting Selesai'!$I$2:$I$1048576,'Ekatunggal (Tersedia)'!J36,'Input Quilting Selesai'!$J$2:$J$1048576,'Ekatunggal (Tersedia)'!$B$1)</f>
        <v>0</v>
      </c>
      <c r="L36" s="20">
        <f>IFERROR(IF(VLOOKUP(B36,'SO OR RSO'!$B$4:$P$1048576,15,FALSE)="Diselesaikan",H36,K36),0)</f>
        <v>0</v>
      </c>
      <c r="M36" s="20">
        <f t="shared" si="1"/>
        <v>0</v>
      </c>
      <c r="N36" s="20" t="str">
        <f>IFERROR(IF(ISBLANK(VLOOKUP(B36,'SO OR RSO'!$B$4:$P$1048576,15,FALSE)),"Belum Kirim Kain",IF(VLOOKUP(B36,'SO OR RSO'!$B$4:$P$1048576,15,FALSE)="Diselesaikan","Selesai",IF(M36&gt;0,"Proses Quilting","Selesai"))),"")</f>
        <v/>
      </c>
    </row>
    <row r="37" spans="1:14" ht="30.75" customHeight="1">
      <c r="A37" s="6">
        <v>36</v>
      </c>
      <c r="B37" s="18" t="str">
        <f t="shared" si="0"/>
        <v>EkatunggalTersediaKonfirmasi36</v>
      </c>
      <c r="C37" s="18" t="str">
        <f>IFERROR(VLOOKUP(B37,'SO OR RSO'!$B$4:$O$1048576,3,FALSE),"")</f>
        <v/>
      </c>
      <c r="D37" s="27" t="str">
        <f>IFERROR(VLOOKUP(B37,'SO OR RSO'!$B$4:$O$1048576,4,FALSE),"")</f>
        <v/>
      </c>
      <c r="E37" s="19" t="str">
        <f>IFERROR(VLOOKUP(B37,'SO OR RSO'!$B$4:$O$1048576,5,FALSE),"")</f>
        <v/>
      </c>
      <c r="F37" s="18" t="str">
        <f>IFERROR(VLOOKUP(B37,'SO OR RSO'!$B$4:$O$1048576,6,FALSE),"")</f>
        <v/>
      </c>
      <c r="G37" s="19" t="str">
        <f>IFERROR(VLOOKUP(B37,'SO OR RSO'!$B$4:$O$1048576,7,FALSE),"")</f>
        <v/>
      </c>
      <c r="H37" s="18">
        <f>IFERROR(VLOOKUP(B37,'SO OR RSO'!$B$4:$O$1048576,8,FALSE),0)</f>
        <v>0</v>
      </c>
      <c r="I37" s="18" t="str">
        <f>IFERROR(VLOOKUP(B37,'SO OR RSO'!$B$4:$O$1048576,9,FALSE),"")</f>
        <v/>
      </c>
      <c r="J37" s="18" t="str">
        <f>IFERROR(VLOOKUP(B37,'SO OR RSO'!$B$4:$O$1048576,10,FALSE),"")</f>
        <v/>
      </c>
      <c r="K37" s="59">
        <f>SUMIFS('Input Quilting Selesai'!$G$2:$G$1048576,'Input Quilting Selesai'!$C$2:$C$1048576,'Ekatunggal (Tersedia)'!C37,'Input Quilting Selesai'!$E$2:$E$1048576,'Ekatunggal (Tersedia)'!F37,'Input Quilting Selesai'!$I$2:$I$1048576,'Ekatunggal (Tersedia)'!J37,'Input Quilting Selesai'!$J$2:$J$1048576,'Ekatunggal (Tersedia)'!$B$1)</f>
        <v>0</v>
      </c>
      <c r="L37" s="20">
        <f>IFERROR(IF(VLOOKUP(B37,'SO OR RSO'!$B$4:$P$1048576,15,FALSE)="Diselesaikan",H37,K37),0)</f>
        <v>0</v>
      </c>
      <c r="M37" s="20">
        <f t="shared" si="1"/>
        <v>0</v>
      </c>
      <c r="N37" s="20" t="str">
        <f>IFERROR(IF(ISBLANK(VLOOKUP(B37,'SO OR RSO'!$B$4:$P$1048576,15,FALSE)),"Belum Kirim Kain",IF(VLOOKUP(B37,'SO OR RSO'!$B$4:$P$1048576,15,FALSE)="Diselesaikan","Selesai",IF(M37&gt;0,"Proses Quilting","Selesai"))),"")</f>
        <v/>
      </c>
    </row>
    <row r="38" spans="1:14" ht="30.75" customHeight="1">
      <c r="A38" s="5">
        <v>37</v>
      </c>
      <c r="B38" s="18" t="str">
        <f t="shared" si="0"/>
        <v>EkatunggalTersediaKonfirmasi37</v>
      </c>
      <c r="C38" s="18" t="str">
        <f>IFERROR(VLOOKUP(B38,'SO OR RSO'!$B$4:$O$1048576,3,FALSE),"")</f>
        <v/>
      </c>
      <c r="D38" s="27" t="str">
        <f>IFERROR(VLOOKUP(B38,'SO OR RSO'!$B$4:$O$1048576,4,FALSE),"")</f>
        <v/>
      </c>
      <c r="E38" s="19" t="str">
        <f>IFERROR(VLOOKUP(B38,'SO OR RSO'!$B$4:$O$1048576,5,FALSE),"")</f>
        <v/>
      </c>
      <c r="F38" s="18" t="str">
        <f>IFERROR(VLOOKUP(B38,'SO OR RSO'!$B$4:$O$1048576,6,FALSE),"")</f>
        <v/>
      </c>
      <c r="G38" s="19" t="str">
        <f>IFERROR(VLOOKUP(B38,'SO OR RSO'!$B$4:$O$1048576,7,FALSE),"")</f>
        <v/>
      </c>
      <c r="H38" s="18">
        <f>IFERROR(VLOOKUP(B38,'SO OR RSO'!$B$4:$O$1048576,8,FALSE),0)</f>
        <v>0</v>
      </c>
      <c r="I38" s="18" t="str">
        <f>IFERROR(VLOOKUP(B38,'SO OR RSO'!$B$4:$O$1048576,9,FALSE),"")</f>
        <v/>
      </c>
      <c r="J38" s="18" t="str">
        <f>IFERROR(VLOOKUP(B38,'SO OR RSO'!$B$4:$O$1048576,10,FALSE),"")</f>
        <v/>
      </c>
      <c r="K38" s="59">
        <f>SUMIFS('Input Quilting Selesai'!$G$2:$G$1048576,'Input Quilting Selesai'!$C$2:$C$1048576,'Ekatunggal (Tersedia)'!C38,'Input Quilting Selesai'!$E$2:$E$1048576,'Ekatunggal (Tersedia)'!F38,'Input Quilting Selesai'!$I$2:$I$1048576,'Ekatunggal (Tersedia)'!J38,'Input Quilting Selesai'!$J$2:$J$1048576,'Ekatunggal (Tersedia)'!$B$1)</f>
        <v>0</v>
      </c>
      <c r="L38" s="20">
        <f>IFERROR(IF(VLOOKUP(B38,'SO OR RSO'!$B$4:$P$1048576,15,FALSE)="Diselesaikan",H38,K38),0)</f>
        <v>0</v>
      </c>
      <c r="M38" s="20">
        <f t="shared" si="1"/>
        <v>0</v>
      </c>
      <c r="N38" s="20" t="str">
        <f>IFERROR(IF(ISBLANK(VLOOKUP(B38,'SO OR RSO'!$B$4:$P$1048576,15,FALSE)),"Belum Kirim Kain",IF(VLOOKUP(B38,'SO OR RSO'!$B$4:$P$1048576,15,FALSE)="Diselesaikan","Selesai",IF(M38&gt;0,"Proses Quilting","Selesai"))),"")</f>
        <v/>
      </c>
    </row>
    <row r="39" spans="1:14" ht="30.75" customHeight="1">
      <c r="A39" s="6">
        <v>38</v>
      </c>
      <c r="B39" s="18" t="str">
        <f t="shared" si="0"/>
        <v>EkatunggalTersediaKonfirmasi38</v>
      </c>
      <c r="C39" s="18" t="str">
        <f>IFERROR(VLOOKUP(B39,'SO OR RSO'!$B$4:$O$1048576,3,FALSE),"")</f>
        <v/>
      </c>
      <c r="D39" s="27" t="str">
        <f>IFERROR(VLOOKUP(B39,'SO OR RSO'!$B$4:$O$1048576,4,FALSE),"")</f>
        <v/>
      </c>
      <c r="E39" s="19" t="str">
        <f>IFERROR(VLOOKUP(B39,'SO OR RSO'!$B$4:$O$1048576,5,FALSE),"")</f>
        <v/>
      </c>
      <c r="F39" s="18" t="str">
        <f>IFERROR(VLOOKUP(B39,'SO OR RSO'!$B$4:$O$1048576,6,FALSE),"")</f>
        <v/>
      </c>
      <c r="G39" s="19" t="str">
        <f>IFERROR(VLOOKUP(B39,'SO OR RSO'!$B$4:$O$1048576,7,FALSE),"")</f>
        <v/>
      </c>
      <c r="H39" s="18">
        <f>IFERROR(VLOOKUP(B39,'SO OR RSO'!$B$4:$O$1048576,8,FALSE),0)</f>
        <v>0</v>
      </c>
      <c r="I39" s="18" t="str">
        <f>IFERROR(VLOOKUP(B39,'SO OR RSO'!$B$4:$O$1048576,9,FALSE),"")</f>
        <v/>
      </c>
      <c r="J39" s="18" t="str">
        <f>IFERROR(VLOOKUP(B39,'SO OR RSO'!$B$4:$O$1048576,10,FALSE),"")</f>
        <v/>
      </c>
      <c r="K39" s="59">
        <f>SUMIFS('Input Quilting Selesai'!$G$2:$G$1048576,'Input Quilting Selesai'!$C$2:$C$1048576,'Ekatunggal (Tersedia)'!C39,'Input Quilting Selesai'!$E$2:$E$1048576,'Ekatunggal (Tersedia)'!F39,'Input Quilting Selesai'!$I$2:$I$1048576,'Ekatunggal (Tersedia)'!J39,'Input Quilting Selesai'!$J$2:$J$1048576,'Ekatunggal (Tersedia)'!$B$1)</f>
        <v>0</v>
      </c>
      <c r="L39" s="20">
        <f>IFERROR(IF(VLOOKUP(B39,'SO OR RSO'!$B$4:$P$1048576,15,FALSE)="Diselesaikan",H39,K39),0)</f>
        <v>0</v>
      </c>
      <c r="M39" s="20">
        <f t="shared" si="1"/>
        <v>0</v>
      </c>
      <c r="N39" s="20" t="str">
        <f>IFERROR(IF(ISBLANK(VLOOKUP(B39,'SO OR RSO'!$B$4:$P$1048576,15,FALSE)),"Belum Kirim Kain",IF(VLOOKUP(B39,'SO OR RSO'!$B$4:$P$1048576,15,FALSE)="Diselesaikan","Selesai",IF(M39&gt;0,"Proses Quilting","Selesai"))),"")</f>
        <v/>
      </c>
    </row>
    <row r="40" spans="1:14" ht="30.75" customHeight="1">
      <c r="A40" s="5">
        <v>39</v>
      </c>
      <c r="B40" s="18" t="str">
        <f t="shared" si="0"/>
        <v>EkatunggalTersediaKonfirmasi39</v>
      </c>
      <c r="C40" s="18" t="str">
        <f>IFERROR(VLOOKUP(B40,'SO OR RSO'!$B$4:$O$1048576,3,FALSE),"")</f>
        <v/>
      </c>
      <c r="D40" s="27" t="str">
        <f>IFERROR(VLOOKUP(B40,'SO OR RSO'!$B$4:$O$1048576,4,FALSE),"")</f>
        <v/>
      </c>
      <c r="E40" s="19" t="str">
        <f>IFERROR(VLOOKUP(B40,'SO OR RSO'!$B$4:$O$1048576,5,FALSE),"")</f>
        <v/>
      </c>
      <c r="F40" s="18" t="str">
        <f>IFERROR(VLOOKUP(B40,'SO OR RSO'!$B$4:$O$1048576,6,FALSE),"")</f>
        <v/>
      </c>
      <c r="G40" s="19" t="str">
        <f>IFERROR(VLOOKUP(B40,'SO OR RSO'!$B$4:$O$1048576,7,FALSE),"")</f>
        <v/>
      </c>
      <c r="H40" s="18">
        <f>IFERROR(VLOOKUP(B40,'SO OR RSO'!$B$4:$O$1048576,8,FALSE),0)</f>
        <v>0</v>
      </c>
      <c r="I40" s="18" t="str">
        <f>IFERROR(VLOOKUP(B40,'SO OR RSO'!$B$4:$O$1048576,9,FALSE),"")</f>
        <v/>
      </c>
      <c r="J40" s="18" t="str">
        <f>IFERROR(VLOOKUP(B40,'SO OR RSO'!$B$4:$O$1048576,10,FALSE),"")</f>
        <v/>
      </c>
      <c r="K40" s="59">
        <f>SUMIFS('Input Quilting Selesai'!$G$2:$G$1048576,'Input Quilting Selesai'!$C$2:$C$1048576,'Ekatunggal (Tersedia)'!C40,'Input Quilting Selesai'!$E$2:$E$1048576,'Ekatunggal (Tersedia)'!F40,'Input Quilting Selesai'!$I$2:$I$1048576,'Ekatunggal (Tersedia)'!J40,'Input Quilting Selesai'!$J$2:$J$1048576,'Ekatunggal (Tersedia)'!$B$1)</f>
        <v>0</v>
      </c>
      <c r="L40" s="20">
        <f>IFERROR(IF(VLOOKUP(B40,'SO OR RSO'!$B$4:$P$1048576,15,FALSE)="Diselesaikan",H40,K40),0)</f>
        <v>0</v>
      </c>
      <c r="M40" s="20">
        <f t="shared" si="1"/>
        <v>0</v>
      </c>
      <c r="N40" s="20" t="str">
        <f>IFERROR(IF(ISBLANK(VLOOKUP(B40,'SO OR RSO'!$B$4:$P$1048576,15,FALSE)),"Belum Kirim Kain",IF(VLOOKUP(B40,'SO OR RSO'!$B$4:$P$1048576,15,FALSE)="Diselesaikan","Selesai",IF(M40&gt;0,"Proses Quilting","Selesai"))),"")</f>
        <v/>
      </c>
    </row>
    <row r="41" spans="1:14" ht="30.75" customHeight="1">
      <c r="A41" s="6">
        <v>40</v>
      </c>
      <c r="B41" s="18" t="str">
        <f t="shared" si="0"/>
        <v>EkatunggalTersediaKonfirmasi40</v>
      </c>
      <c r="C41" s="18" t="str">
        <f>IFERROR(VLOOKUP(B41,'SO OR RSO'!$B$4:$O$1048576,3,FALSE),"")</f>
        <v/>
      </c>
      <c r="D41" s="27" t="str">
        <f>IFERROR(VLOOKUP(B41,'SO OR RSO'!$B$4:$O$1048576,4,FALSE),"")</f>
        <v/>
      </c>
      <c r="E41" s="19" t="str">
        <f>IFERROR(VLOOKUP(B41,'SO OR RSO'!$B$4:$O$1048576,5,FALSE),"")</f>
        <v/>
      </c>
      <c r="F41" s="18" t="str">
        <f>IFERROR(VLOOKUP(B41,'SO OR RSO'!$B$4:$O$1048576,6,FALSE),"")</f>
        <v/>
      </c>
      <c r="G41" s="19" t="str">
        <f>IFERROR(VLOOKUP(B41,'SO OR RSO'!$B$4:$O$1048576,7,FALSE),"")</f>
        <v/>
      </c>
      <c r="H41" s="18">
        <f>IFERROR(VLOOKUP(B41,'SO OR RSO'!$B$4:$O$1048576,8,FALSE),0)</f>
        <v>0</v>
      </c>
      <c r="I41" s="18" t="str">
        <f>IFERROR(VLOOKUP(B41,'SO OR RSO'!$B$4:$O$1048576,9,FALSE),"")</f>
        <v/>
      </c>
      <c r="J41" s="18" t="str">
        <f>IFERROR(VLOOKUP(B41,'SO OR RSO'!$B$4:$O$1048576,10,FALSE),"")</f>
        <v/>
      </c>
      <c r="K41" s="59">
        <f>SUMIFS('Input Quilting Selesai'!$G$2:$G$1048576,'Input Quilting Selesai'!$C$2:$C$1048576,'Ekatunggal (Tersedia)'!C41,'Input Quilting Selesai'!$E$2:$E$1048576,'Ekatunggal (Tersedia)'!F41,'Input Quilting Selesai'!$I$2:$I$1048576,'Ekatunggal (Tersedia)'!J41,'Input Quilting Selesai'!$J$2:$J$1048576,'Ekatunggal (Tersedia)'!$B$1)</f>
        <v>0</v>
      </c>
      <c r="L41" s="20">
        <f>IFERROR(IF(VLOOKUP(B41,'SO OR RSO'!$B$4:$P$1048576,15,FALSE)="Diselesaikan",H41,K41),0)</f>
        <v>0</v>
      </c>
      <c r="M41" s="20">
        <f t="shared" si="1"/>
        <v>0</v>
      </c>
      <c r="N41" s="20" t="str">
        <f>IFERROR(IF(ISBLANK(VLOOKUP(B41,'SO OR RSO'!$B$4:$P$1048576,15,FALSE)),"Belum Kirim Kain",IF(VLOOKUP(B41,'SO OR RSO'!$B$4:$P$1048576,15,FALSE)="Diselesaikan","Selesai",IF(M41&gt;0,"Proses Quilting","Selesai"))),"")</f>
        <v/>
      </c>
    </row>
    <row r="42" spans="1:14" ht="30.75" customHeight="1">
      <c r="A42" s="5">
        <v>41</v>
      </c>
      <c r="B42" s="18" t="str">
        <f t="shared" si="0"/>
        <v>EkatunggalTersediaKonfirmasi41</v>
      </c>
      <c r="C42" s="18" t="str">
        <f>IFERROR(VLOOKUP(B42,'SO OR RSO'!$B$4:$O$1048576,3,FALSE),"")</f>
        <v/>
      </c>
      <c r="D42" s="27" t="str">
        <f>IFERROR(VLOOKUP(B42,'SO OR RSO'!$B$4:$O$1048576,4,FALSE),"")</f>
        <v/>
      </c>
      <c r="E42" s="19" t="str">
        <f>IFERROR(VLOOKUP(B42,'SO OR RSO'!$B$4:$O$1048576,5,FALSE),"")</f>
        <v/>
      </c>
      <c r="F42" s="18" t="str">
        <f>IFERROR(VLOOKUP(B42,'SO OR RSO'!$B$4:$O$1048576,6,FALSE),"")</f>
        <v/>
      </c>
      <c r="G42" s="19" t="str">
        <f>IFERROR(VLOOKUP(B42,'SO OR RSO'!$B$4:$O$1048576,7,FALSE),"")</f>
        <v/>
      </c>
      <c r="H42" s="18">
        <f>IFERROR(VLOOKUP(B42,'SO OR RSO'!$B$4:$O$1048576,8,FALSE),0)</f>
        <v>0</v>
      </c>
      <c r="I42" s="18" t="str">
        <f>IFERROR(VLOOKUP(B42,'SO OR RSO'!$B$4:$O$1048576,9,FALSE),"")</f>
        <v/>
      </c>
      <c r="J42" s="18" t="str">
        <f>IFERROR(VLOOKUP(B42,'SO OR RSO'!$B$4:$O$1048576,10,FALSE),"")</f>
        <v/>
      </c>
      <c r="K42" s="59">
        <f>SUMIFS('Input Quilting Selesai'!$G$2:$G$1048576,'Input Quilting Selesai'!$C$2:$C$1048576,'Ekatunggal (Tersedia)'!C42,'Input Quilting Selesai'!$E$2:$E$1048576,'Ekatunggal (Tersedia)'!F42,'Input Quilting Selesai'!$I$2:$I$1048576,'Ekatunggal (Tersedia)'!J42,'Input Quilting Selesai'!$J$2:$J$1048576,'Ekatunggal (Tersedia)'!$B$1)</f>
        <v>0</v>
      </c>
      <c r="L42" s="20">
        <f>IFERROR(IF(VLOOKUP(B42,'SO OR RSO'!$B$4:$P$1048576,15,FALSE)="Diselesaikan",H42,K42),0)</f>
        <v>0</v>
      </c>
      <c r="M42" s="20">
        <f t="shared" si="1"/>
        <v>0</v>
      </c>
      <c r="N42" s="20" t="str">
        <f>IFERROR(IF(ISBLANK(VLOOKUP(B42,'SO OR RSO'!$B$4:$P$1048576,15,FALSE)),"Belum Kirim Kain",IF(VLOOKUP(B42,'SO OR RSO'!$B$4:$P$1048576,15,FALSE)="Diselesaikan","Selesai",IF(M42&gt;0,"Proses Quilting","Selesai"))),"")</f>
        <v/>
      </c>
    </row>
    <row r="43" spans="1:14" ht="30.75" customHeight="1">
      <c r="A43" s="6">
        <v>42</v>
      </c>
      <c r="B43" s="18" t="str">
        <f t="shared" si="0"/>
        <v>EkatunggalTersediaKonfirmasi42</v>
      </c>
      <c r="C43" s="18" t="str">
        <f>IFERROR(VLOOKUP(B43,'SO OR RSO'!$B$4:$O$1048576,3,FALSE),"")</f>
        <v/>
      </c>
      <c r="D43" s="27" t="str">
        <f>IFERROR(VLOOKUP(B43,'SO OR RSO'!$B$4:$O$1048576,4,FALSE),"")</f>
        <v/>
      </c>
      <c r="E43" s="19" t="str">
        <f>IFERROR(VLOOKUP(B43,'SO OR RSO'!$B$4:$O$1048576,5,FALSE),"")</f>
        <v/>
      </c>
      <c r="F43" s="18" t="str">
        <f>IFERROR(VLOOKUP(B43,'SO OR RSO'!$B$4:$O$1048576,6,FALSE),"")</f>
        <v/>
      </c>
      <c r="G43" s="19" t="str">
        <f>IFERROR(VLOOKUP(B43,'SO OR RSO'!$B$4:$O$1048576,7,FALSE),"")</f>
        <v/>
      </c>
      <c r="H43" s="18">
        <f>IFERROR(VLOOKUP(B43,'SO OR RSO'!$B$4:$O$1048576,8,FALSE),0)</f>
        <v>0</v>
      </c>
      <c r="I43" s="18" t="str">
        <f>IFERROR(VLOOKUP(B43,'SO OR RSO'!$B$4:$O$1048576,9,FALSE),"")</f>
        <v/>
      </c>
      <c r="J43" s="18" t="str">
        <f>IFERROR(VLOOKUP(B43,'SO OR RSO'!$B$4:$O$1048576,10,FALSE),"")</f>
        <v/>
      </c>
      <c r="K43" s="59">
        <f>SUMIFS('Input Quilting Selesai'!$G$2:$G$1048576,'Input Quilting Selesai'!$C$2:$C$1048576,'Ekatunggal (Tersedia)'!C43,'Input Quilting Selesai'!$E$2:$E$1048576,'Ekatunggal (Tersedia)'!F43,'Input Quilting Selesai'!$I$2:$I$1048576,'Ekatunggal (Tersedia)'!J43,'Input Quilting Selesai'!$J$2:$J$1048576,'Ekatunggal (Tersedia)'!$B$1)</f>
        <v>0</v>
      </c>
      <c r="L43" s="20">
        <f>IFERROR(IF(VLOOKUP(B43,'SO OR RSO'!$B$4:$P$1048576,15,FALSE)="Diselesaikan",H43,K43),0)</f>
        <v>0</v>
      </c>
      <c r="M43" s="20">
        <f t="shared" si="1"/>
        <v>0</v>
      </c>
      <c r="N43" s="20" t="str">
        <f>IFERROR(IF(ISBLANK(VLOOKUP(B43,'SO OR RSO'!$B$4:$P$1048576,15,FALSE)),"Belum Kirim Kain",IF(VLOOKUP(B43,'SO OR RSO'!$B$4:$P$1048576,15,FALSE)="Diselesaikan","Selesai",IF(M43&gt;0,"Proses Quilting","Selesai"))),"")</f>
        <v/>
      </c>
    </row>
    <row r="44" spans="1:14" ht="30.75" customHeight="1">
      <c r="A44" s="5">
        <v>43</v>
      </c>
      <c r="B44" s="18" t="str">
        <f t="shared" si="0"/>
        <v>EkatunggalTersediaKonfirmasi43</v>
      </c>
      <c r="C44" s="18" t="str">
        <f>IFERROR(VLOOKUP(B44,'SO OR RSO'!$B$4:$O$1048576,3,FALSE),"")</f>
        <v/>
      </c>
      <c r="D44" s="27" t="str">
        <f>IFERROR(VLOOKUP(B44,'SO OR RSO'!$B$4:$O$1048576,4,FALSE),"")</f>
        <v/>
      </c>
      <c r="E44" s="19" t="str">
        <f>IFERROR(VLOOKUP(B44,'SO OR RSO'!$B$4:$O$1048576,5,FALSE),"")</f>
        <v/>
      </c>
      <c r="F44" s="18" t="str">
        <f>IFERROR(VLOOKUP(B44,'SO OR RSO'!$B$4:$O$1048576,6,FALSE),"")</f>
        <v/>
      </c>
      <c r="G44" s="19" t="str">
        <f>IFERROR(VLOOKUP(B44,'SO OR RSO'!$B$4:$O$1048576,7,FALSE),"")</f>
        <v/>
      </c>
      <c r="H44" s="18">
        <f>IFERROR(VLOOKUP(B44,'SO OR RSO'!$B$4:$O$1048576,8,FALSE),0)</f>
        <v>0</v>
      </c>
      <c r="I44" s="18" t="str">
        <f>IFERROR(VLOOKUP(B44,'SO OR RSO'!$B$4:$O$1048576,9,FALSE),"")</f>
        <v/>
      </c>
      <c r="J44" s="18" t="str">
        <f>IFERROR(VLOOKUP(B44,'SO OR RSO'!$B$4:$O$1048576,10,FALSE),"")</f>
        <v/>
      </c>
      <c r="K44" s="59">
        <f>SUMIFS('Input Quilting Selesai'!$G$2:$G$1048576,'Input Quilting Selesai'!$C$2:$C$1048576,'Ekatunggal (Tersedia)'!C44,'Input Quilting Selesai'!$E$2:$E$1048576,'Ekatunggal (Tersedia)'!F44,'Input Quilting Selesai'!$I$2:$I$1048576,'Ekatunggal (Tersedia)'!J44,'Input Quilting Selesai'!$J$2:$J$1048576,'Ekatunggal (Tersedia)'!$B$1)</f>
        <v>0</v>
      </c>
      <c r="L44" s="20">
        <f>IFERROR(IF(VLOOKUP(B44,'SO OR RSO'!$B$4:$P$1048576,15,FALSE)="Diselesaikan",H44,K44),0)</f>
        <v>0</v>
      </c>
      <c r="M44" s="20">
        <f t="shared" si="1"/>
        <v>0</v>
      </c>
      <c r="N44" s="20" t="str">
        <f>IFERROR(IF(ISBLANK(VLOOKUP(B44,'SO OR RSO'!$B$4:$P$1048576,15,FALSE)),"Belum Kirim Kain",IF(VLOOKUP(B44,'SO OR RSO'!$B$4:$P$1048576,15,FALSE)="Diselesaikan","Selesai",IF(M44&gt;0,"Proses Quilting","Selesai"))),"")</f>
        <v/>
      </c>
    </row>
    <row r="45" spans="1:14" ht="30.75" customHeight="1">
      <c r="A45" s="6">
        <v>44</v>
      </c>
      <c r="B45" s="18" t="str">
        <f t="shared" si="0"/>
        <v>EkatunggalTersediaKonfirmasi44</v>
      </c>
      <c r="C45" s="18" t="str">
        <f>IFERROR(VLOOKUP(B45,'SO OR RSO'!$B$4:$O$1048576,3,FALSE),"")</f>
        <v/>
      </c>
      <c r="D45" s="27" t="str">
        <f>IFERROR(VLOOKUP(B45,'SO OR RSO'!$B$4:$O$1048576,4,FALSE),"")</f>
        <v/>
      </c>
      <c r="E45" s="19" t="str">
        <f>IFERROR(VLOOKUP(B45,'SO OR RSO'!$B$4:$O$1048576,5,FALSE),"")</f>
        <v/>
      </c>
      <c r="F45" s="18" t="str">
        <f>IFERROR(VLOOKUP(B45,'SO OR RSO'!$B$4:$O$1048576,6,FALSE),"")</f>
        <v/>
      </c>
      <c r="G45" s="19" t="str">
        <f>IFERROR(VLOOKUP(B45,'SO OR RSO'!$B$4:$O$1048576,7,FALSE),"")</f>
        <v/>
      </c>
      <c r="H45" s="18">
        <f>IFERROR(VLOOKUP(B45,'SO OR RSO'!$B$4:$O$1048576,8,FALSE),0)</f>
        <v>0</v>
      </c>
      <c r="I45" s="18" t="str">
        <f>IFERROR(VLOOKUP(B45,'SO OR RSO'!$B$4:$O$1048576,9,FALSE),"")</f>
        <v/>
      </c>
      <c r="J45" s="18" t="str">
        <f>IFERROR(VLOOKUP(B45,'SO OR RSO'!$B$4:$O$1048576,10,FALSE),"")</f>
        <v/>
      </c>
      <c r="K45" s="59">
        <f>SUMIFS('Input Quilting Selesai'!$G$2:$G$1048576,'Input Quilting Selesai'!$C$2:$C$1048576,'Ekatunggal (Tersedia)'!C45,'Input Quilting Selesai'!$E$2:$E$1048576,'Ekatunggal (Tersedia)'!F45,'Input Quilting Selesai'!$I$2:$I$1048576,'Ekatunggal (Tersedia)'!J45,'Input Quilting Selesai'!$J$2:$J$1048576,'Ekatunggal (Tersedia)'!$B$1)</f>
        <v>0</v>
      </c>
      <c r="L45" s="20">
        <f>IFERROR(IF(VLOOKUP(B45,'SO OR RSO'!$B$4:$P$1048576,15,FALSE)="Diselesaikan",H45,K45),0)</f>
        <v>0</v>
      </c>
      <c r="M45" s="20">
        <f t="shared" si="1"/>
        <v>0</v>
      </c>
      <c r="N45" s="20" t="str">
        <f>IFERROR(IF(ISBLANK(VLOOKUP(B45,'SO OR RSO'!$B$4:$P$1048576,15,FALSE)),"Belum Kirim Kain",IF(VLOOKUP(B45,'SO OR RSO'!$B$4:$P$1048576,15,FALSE)="Diselesaikan","Selesai",IF(M45&gt;0,"Proses Quilting","Selesai"))),"")</f>
        <v/>
      </c>
    </row>
    <row r="46" spans="1:14" ht="30.75" customHeight="1">
      <c r="A46" s="5">
        <v>45</v>
      </c>
      <c r="B46" s="18" t="str">
        <f t="shared" si="0"/>
        <v>EkatunggalTersediaKonfirmasi45</v>
      </c>
      <c r="C46" s="18" t="str">
        <f>IFERROR(VLOOKUP(B46,'SO OR RSO'!$B$4:$O$1048576,3,FALSE),"")</f>
        <v/>
      </c>
      <c r="D46" s="27" t="str">
        <f>IFERROR(VLOOKUP(B46,'SO OR RSO'!$B$4:$O$1048576,4,FALSE),"")</f>
        <v/>
      </c>
      <c r="E46" s="19" t="str">
        <f>IFERROR(VLOOKUP(B46,'SO OR RSO'!$B$4:$O$1048576,5,FALSE),"")</f>
        <v/>
      </c>
      <c r="F46" s="18" t="str">
        <f>IFERROR(VLOOKUP(B46,'SO OR RSO'!$B$4:$O$1048576,6,FALSE),"")</f>
        <v/>
      </c>
      <c r="G46" s="19" t="str">
        <f>IFERROR(VLOOKUP(B46,'SO OR RSO'!$B$4:$O$1048576,7,FALSE),"")</f>
        <v/>
      </c>
      <c r="H46" s="18">
        <f>IFERROR(VLOOKUP(B46,'SO OR RSO'!$B$4:$O$1048576,8,FALSE),0)</f>
        <v>0</v>
      </c>
      <c r="I46" s="18" t="str">
        <f>IFERROR(VLOOKUP(B46,'SO OR RSO'!$B$4:$O$1048576,9,FALSE),"")</f>
        <v/>
      </c>
      <c r="J46" s="18" t="str">
        <f>IFERROR(VLOOKUP(B46,'SO OR RSO'!$B$4:$O$1048576,10,FALSE),"")</f>
        <v/>
      </c>
      <c r="K46" s="59">
        <f>SUMIFS('Input Quilting Selesai'!$G$2:$G$1048576,'Input Quilting Selesai'!$C$2:$C$1048576,'Ekatunggal (Tersedia)'!C46,'Input Quilting Selesai'!$E$2:$E$1048576,'Ekatunggal (Tersedia)'!F46,'Input Quilting Selesai'!$I$2:$I$1048576,'Ekatunggal (Tersedia)'!J46,'Input Quilting Selesai'!$J$2:$J$1048576,'Ekatunggal (Tersedia)'!$B$1)</f>
        <v>0</v>
      </c>
      <c r="L46" s="20">
        <f>IFERROR(IF(VLOOKUP(B46,'SO OR RSO'!$B$4:$P$1048576,15,FALSE)="Diselesaikan",H46,K46),0)</f>
        <v>0</v>
      </c>
      <c r="M46" s="20">
        <f t="shared" si="1"/>
        <v>0</v>
      </c>
      <c r="N46" s="20" t="str">
        <f>IFERROR(IF(ISBLANK(VLOOKUP(B46,'SO OR RSO'!$B$4:$P$1048576,15,FALSE)),"Belum Kirim Kain",IF(VLOOKUP(B46,'SO OR RSO'!$B$4:$P$1048576,15,FALSE)="Diselesaikan","Selesai",IF(M46&gt;0,"Proses Quilting","Selesai"))),"")</f>
        <v/>
      </c>
    </row>
    <row r="47" spans="1:14" ht="30.75" customHeight="1">
      <c r="A47" s="6">
        <v>46</v>
      </c>
      <c r="B47" s="18" t="str">
        <f t="shared" si="0"/>
        <v>EkatunggalTersediaKonfirmasi46</v>
      </c>
      <c r="C47" s="18" t="str">
        <f>IFERROR(VLOOKUP(B47,'SO OR RSO'!$B$4:$O$1048576,3,FALSE),"")</f>
        <v/>
      </c>
      <c r="D47" s="27" t="str">
        <f>IFERROR(VLOOKUP(B47,'SO OR RSO'!$B$4:$O$1048576,4,FALSE),"")</f>
        <v/>
      </c>
      <c r="E47" s="19" t="str">
        <f>IFERROR(VLOOKUP(B47,'SO OR RSO'!$B$4:$O$1048576,5,FALSE),"")</f>
        <v/>
      </c>
      <c r="F47" s="18" t="str">
        <f>IFERROR(VLOOKUP(B47,'SO OR RSO'!$B$4:$O$1048576,6,FALSE),"")</f>
        <v/>
      </c>
      <c r="G47" s="19" t="str">
        <f>IFERROR(VLOOKUP(B47,'SO OR RSO'!$B$4:$O$1048576,7,FALSE),"")</f>
        <v/>
      </c>
      <c r="H47" s="18">
        <f>IFERROR(VLOOKUP(B47,'SO OR RSO'!$B$4:$O$1048576,8,FALSE),0)</f>
        <v>0</v>
      </c>
      <c r="I47" s="18" t="str">
        <f>IFERROR(VLOOKUP(B47,'SO OR RSO'!$B$4:$O$1048576,9,FALSE),"")</f>
        <v/>
      </c>
      <c r="J47" s="18" t="str">
        <f>IFERROR(VLOOKUP(B47,'SO OR RSO'!$B$4:$O$1048576,10,FALSE),"")</f>
        <v/>
      </c>
      <c r="K47" s="59">
        <f>SUMIFS('Input Quilting Selesai'!$G$2:$G$1048576,'Input Quilting Selesai'!$C$2:$C$1048576,'Ekatunggal (Tersedia)'!C47,'Input Quilting Selesai'!$E$2:$E$1048576,'Ekatunggal (Tersedia)'!F47,'Input Quilting Selesai'!$I$2:$I$1048576,'Ekatunggal (Tersedia)'!J47,'Input Quilting Selesai'!$J$2:$J$1048576,'Ekatunggal (Tersedia)'!$B$1)</f>
        <v>0</v>
      </c>
      <c r="L47" s="20">
        <f>IFERROR(IF(VLOOKUP(B47,'SO OR RSO'!$B$4:$P$1048576,15,FALSE)="Diselesaikan",H47,K47),0)</f>
        <v>0</v>
      </c>
      <c r="M47" s="20">
        <f t="shared" si="1"/>
        <v>0</v>
      </c>
      <c r="N47" s="20" t="str">
        <f>IFERROR(IF(ISBLANK(VLOOKUP(B47,'SO OR RSO'!$B$4:$P$1048576,15,FALSE)),"Belum Kirim Kain",IF(VLOOKUP(B47,'SO OR RSO'!$B$4:$P$1048576,15,FALSE)="Diselesaikan","Selesai",IF(M47&gt;0,"Proses Quilting","Selesai"))),"")</f>
        <v/>
      </c>
    </row>
    <row r="48" spans="1:14" ht="30.75" customHeight="1">
      <c r="A48" s="5">
        <v>47</v>
      </c>
      <c r="B48" s="18" t="str">
        <f t="shared" si="0"/>
        <v>EkatunggalTersediaKonfirmasi47</v>
      </c>
      <c r="C48" s="18" t="str">
        <f>IFERROR(VLOOKUP(B48,'SO OR RSO'!$B$4:$O$1048576,3,FALSE),"")</f>
        <v/>
      </c>
      <c r="D48" s="27" t="str">
        <f>IFERROR(VLOOKUP(B48,'SO OR RSO'!$B$4:$O$1048576,4,FALSE),"")</f>
        <v/>
      </c>
      <c r="E48" s="19" t="str">
        <f>IFERROR(VLOOKUP(B48,'SO OR RSO'!$B$4:$O$1048576,5,FALSE),"")</f>
        <v/>
      </c>
      <c r="F48" s="18" t="str">
        <f>IFERROR(VLOOKUP(B48,'SO OR RSO'!$B$4:$O$1048576,6,FALSE),"")</f>
        <v/>
      </c>
      <c r="G48" s="19" t="str">
        <f>IFERROR(VLOOKUP(B48,'SO OR RSO'!$B$4:$O$1048576,7,FALSE),"")</f>
        <v/>
      </c>
      <c r="H48" s="18">
        <f>IFERROR(VLOOKUP(B48,'SO OR RSO'!$B$4:$O$1048576,8,FALSE),0)</f>
        <v>0</v>
      </c>
      <c r="I48" s="18" t="str">
        <f>IFERROR(VLOOKUP(B48,'SO OR RSO'!$B$4:$O$1048576,9,FALSE),"")</f>
        <v/>
      </c>
      <c r="J48" s="18" t="str">
        <f>IFERROR(VLOOKUP(B48,'SO OR RSO'!$B$4:$O$1048576,10,FALSE),"")</f>
        <v/>
      </c>
      <c r="K48" s="59">
        <f>SUMIFS('Input Quilting Selesai'!$G$2:$G$1048576,'Input Quilting Selesai'!$C$2:$C$1048576,'Ekatunggal (Tersedia)'!C48,'Input Quilting Selesai'!$E$2:$E$1048576,'Ekatunggal (Tersedia)'!F48,'Input Quilting Selesai'!$I$2:$I$1048576,'Ekatunggal (Tersedia)'!J48,'Input Quilting Selesai'!$J$2:$J$1048576,'Ekatunggal (Tersedia)'!$B$1)</f>
        <v>0</v>
      </c>
      <c r="L48" s="20">
        <f>IFERROR(IF(VLOOKUP(B48,'SO OR RSO'!$B$4:$P$1048576,15,FALSE)="Diselesaikan",H48,K48),0)</f>
        <v>0</v>
      </c>
      <c r="M48" s="20">
        <f t="shared" si="1"/>
        <v>0</v>
      </c>
      <c r="N48" s="20" t="str">
        <f>IFERROR(IF(ISBLANK(VLOOKUP(B48,'SO OR RSO'!$B$4:$P$1048576,15,FALSE)),"Belum Kirim Kain",IF(VLOOKUP(B48,'SO OR RSO'!$B$4:$P$1048576,15,FALSE)="Diselesaikan","Selesai",IF(M48&gt;0,"Proses Quilting","Selesai"))),"")</f>
        <v/>
      </c>
    </row>
    <row r="49" spans="1:14" ht="30.75" customHeight="1">
      <c r="A49" s="6">
        <v>48</v>
      </c>
      <c r="B49" s="18" t="str">
        <f t="shared" si="0"/>
        <v>EkatunggalTersediaKonfirmasi48</v>
      </c>
      <c r="C49" s="18" t="str">
        <f>IFERROR(VLOOKUP(B49,'SO OR RSO'!$B$4:$O$1048576,3,FALSE),"")</f>
        <v/>
      </c>
      <c r="D49" s="27" t="str">
        <f>IFERROR(VLOOKUP(B49,'SO OR RSO'!$B$4:$O$1048576,4,FALSE),"")</f>
        <v/>
      </c>
      <c r="E49" s="19" t="str">
        <f>IFERROR(VLOOKUP(B49,'SO OR RSO'!$B$4:$O$1048576,5,FALSE),"")</f>
        <v/>
      </c>
      <c r="F49" s="18" t="str">
        <f>IFERROR(VLOOKUP(B49,'SO OR RSO'!$B$4:$O$1048576,6,FALSE),"")</f>
        <v/>
      </c>
      <c r="G49" s="19" t="str">
        <f>IFERROR(VLOOKUP(B49,'SO OR RSO'!$B$4:$O$1048576,7,FALSE),"")</f>
        <v/>
      </c>
      <c r="H49" s="18">
        <f>IFERROR(VLOOKUP(B49,'SO OR RSO'!$B$4:$O$1048576,8,FALSE),0)</f>
        <v>0</v>
      </c>
      <c r="I49" s="18" t="str">
        <f>IFERROR(VLOOKUP(B49,'SO OR RSO'!$B$4:$O$1048576,9,FALSE),"")</f>
        <v/>
      </c>
      <c r="J49" s="18" t="str">
        <f>IFERROR(VLOOKUP(B49,'SO OR RSO'!$B$4:$O$1048576,10,FALSE),"")</f>
        <v/>
      </c>
      <c r="K49" s="59">
        <f>SUMIFS('Input Quilting Selesai'!$G$2:$G$1048576,'Input Quilting Selesai'!$C$2:$C$1048576,'Ekatunggal (Tersedia)'!C49,'Input Quilting Selesai'!$E$2:$E$1048576,'Ekatunggal (Tersedia)'!F49,'Input Quilting Selesai'!$I$2:$I$1048576,'Ekatunggal (Tersedia)'!J49,'Input Quilting Selesai'!$J$2:$J$1048576,'Ekatunggal (Tersedia)'!$B$1)</f>
        <v>0</v>
      </c>
      <c r="L49" s="20">
        <f>IFERROR(IF(VLOOKUP(B49,'SO OR RSO'!$B$4:$P$1048576,15,FALSE)="Diselesaikan",H49,K49),0)</f>
        <v>0</v>
      </c>
      <c r="M49" s="20">
        <f t="shared" si="1"/>
        <v>0</v>
      </c>
      <c r="N49" s="20" t="str">
        <f>IFERROR(IF(ISBLANK(VLOOKUP(B49,'SO OR RSO'!$B$4:$P$1048576,15,FALSE)),"Belum Kirim Kain",IF(VLOOKUP(B49,'SO OR RSO'!$B$4:$P$1048576,15,FALSE)="Diselesaikan","Selesai",IF(M49&gt;0,"Proses Quilting","Selesai"))),"")</f>
        <v/>
      </c>
    </row>
    <row r="50" spans="1:14" ht="30.75" customHeight="1">
      <c r="A50" s="5">
        <v>49</v>
      </c>
      <c r="B50" s="18" t="str">
        <f t="shared" si="0"/>
        <v>EkatunggalTersediaKonfirmasi49</v>
      </c>
      <c r="C50" s="18" t="str">
        <f>IFERROR(VLOOKUP(B50,'SO OR RSO'!$B$4:$O$1048576,3,FALSE),"")</f>
        <v/>
      </c>
      <c r="D50" s="27" t="str">
        <f>IFERROR(VLOOKUP(B50,'SO OR RSO'!$B$4:$O$1048576,4,FALSE),"")</f>
        <v/>
      </c>
      <c r="E50" s="19" t="str">
        <f>IFERROR(VLOOKUP(B50,'SO OR RSO'!$B$4:$O$1048576,5,FALSE),"")</f>
        <v/>
      </c>
      <c r="F50" s="18" t="str">
        <f>IFERROR(VLOOKUP(B50,'SO OR RSO'!$B$4:$O$1048576,6,FALSE),"")</f>
        <v/>
      </c>
      <c r="G50" s="19" t="str">
        <f>IFERROR(VLOOKUP(B50,'SO OR RSO'!$B$4:$O$1048576,7,FALSE),"")</f>
        <v/>
      </c>
      <c r="H50" s="18">
        <f>IFERROR(VLOOKUP(B50,'SO OR RSO'!$B$4:$O$1048576,8,FALSE),0)</f>
        <v>0</v>
      </c>
      <c r="I50" s="18" t="str">
        <f>IFERROR(VLOOKUP(B50,'SO OR RSO'!$B$4:$O$1048576,9,FALSE),"")</f>
        <v/>
      </c>
      <c r="J50" s="18" t="str">
        <f>IFERROR(VLOOKUP(B50,'SO OR RSO'!$B$4:$O$1048576,10,FALSE),"")</f>
        <v/>
      </c>
      <c r="K50" s="59">
        <f>SUMIFS('Input Quilting Selesai'!$G$2:$G$1048576,'Input Quilting Selesai'!$C$2:$C$1048576,'Ekatunggal (Tersedia)'!C50,'Input Quilting Selesai'!$E$2:$E$1048576,'Ekatunggal (Tersedia)'!F50,'Input Quilting Selesai'!$I$2:$I$1048576,'Ekatunggal (Tersedia)'!J50,'Input Quilting Selesai'!$J$2:$J$1048576,'Ekatunggal (Tersedia)'!$B$1)</f>
        <v>0</v>
      </c>
      <c r="L50" s="20">
        <f>IFERROR(IF(VLOOKUP(B50,'SO OR RSO'!$B$4:$P$1048576,15,FALSE)="Diselesaikan",H50,K50),0)</f>
        <v>0</v>
      </c>
      <c r="M50" s="20">
        <f t="shared" si="1"/>
        <v>0</v>
      </c>
      <c r="N50" s="20" t="str">
        <f>IFERROR(IF(ISBLANK(VLOOKUP(B50,'SO OR RSO'!$B$4:$P$1048576,15,FALSE)),"Belum Kirim Kain",IF(VLOOKUP(B50,'SO OR RSO'!$B$4:$P$1048576,15,FALSE)="Diselesaikan","Selesai",IF(M50&gt;0,"Proses Quilting","Selesai"))),"")</f>
        <v/>
      </c>
    </row>
    <row r="51" spans="1:14" ht="30.75" customHeight="1">
      <c r="A51" s="6">
        <v>50</v>
      </c>
      <c r="B51" s="18" t="str">
        <f t="shared" si="0"/>
        <v>EkatunggalTersediaKonfirmasi50</v>
      </c>
      <c r="C51" s="18" t="str">
        <f>IFERROR(VLOOKUP(B51,'SO OR RSO'!$B$4:$O$1048576,3,FALSE),"")</f>
        <v/>
      </c>
      <c r="D51" s="27" t="str">
        <f>IFERROR(VLOOKUP(B51,'SO OR RSO'!$B$4:$O$1048576,4,FALSE),"")</f>
        <v/>
      </c>
      <c r="E51" s="19" t="str">
        <f>IFERROR(VLOOKUP(B51,'SO OR RSO'!$B$4:$O$1048576,5,FALSE),"")</f>
        <v/>
      </c>
      <c r="F51" s="18" t="str">
        <f>IFERROR(VLOOKUP(B51,'SO OR RSO'!$B$4:$O$1048576,6,FALSE),"")</f>
        <v/>
      </c>
      <c r="G51" s="19" t="str">
        <f>IFERROR(VLOOKUP(B51,'SO OR RSO'!$B$4:$O$1048576,7,FALSE),"")</f>
        <v/>
      </c>
      <c r="H51" s="18">
        <f>IFERROR(VLOOKUP(B51,'SO OR RSO'!$B$4:$O$1048576,8,FALSE),0)</f>
        <v>0</v>
      </c>
      <c r="I51" s="18" t="str">
        <f>IFERROR(VLOOKUP(B51,'SO OR RSO'!$B$4:$O$1048576,9,FALSE),"")</f>
        <v/>
      </c>
      <c r="J51" s="18" t="str">
        <f>IFERROR(VLOOKUP(B51,'SO OR RSO'!$B$4:$O$1048576,10,FALSE),"")</f>
        <v/>
      </c>
      <c r="K51" s="59">
        <f>SUMIFS('Input Quilting Selesai'!$G$2:$G$1048576,'Input Quilting Selesai'!$C$2:$C$1048576,'Ekatunggal (Tersedia)'!C51,'Input Quilting Selesai'!$E$2:$E$1048576,'Ekatunggal (Tersedia)'!F51,'Input Quilting Selesai'!$I$2:$I$1048576,'Ekatunggal (Tersedia)'!J51,'Input Quilting Selesai'!$J$2:$J$1048576,'Ekatunggal (Tersedia)'!$B$1)</f>
        <v>0</v>
      </c>
      <c r="L51" s="20">
        <f>IFERROR(IF(VLOOKUP(B51,'SO OR RSO'!$B$4:$P$1048576,15,FALSE)="Diselesaikan",H51,K51),0)</f>
        <v>0</v>
      </c>
      <c r="M51" s="20">
        <f t="shared" si="1"/>
        <v>0</v>
      </c>
      <c r="N51" s="20" t="str">
        <f>IFERROR(IF(ISBLANK(VLOOKUP(B51,'SO OR RSO'!$B$4:$P$1048576,15,FALSE)),"Belum Kirim Kain",IF(VLOOKUP(B51,'SO OR RSO'!$B$4:$P$1048576,15,FALSE)="Diselesaikan","Selesai",IF(M51&gt;0,"Proses Quilting","Selesai"))),"")</f>
        <v/>
      </c>
    </row>
    <row r="52" spans="1:14" ht="30.75" customHeight="1">
      <c r="A52" s="5">
        <v>51</v>
      </c>
      <c r="B52" s="18" t="str">
        <f t="shared" si="0"/>
        <v>EkatunggalTersediaKonfirmasi51</v>
      </c>
      <c r="C52" s="18" t="str">
        <f>IFERROR(VLOOKUP(B52,'SO OR RSO'!$B$4:$O$1048576,3,FALSE),"")</f>
        <v/>
      </c>
      <c r="D52" s="27" t="str">
        <f>IFERROR(VLOOKUP(B52,'SO OR RSO'!$B$4:$O$1048576,4,FALSE),"")</f>
        <v/>
      </c>
      <c r="E52" s="19" t="str">
        <f>IFERROR(VLOOKUP(B52,'SO OR RSO'!$B$4:$O$1048576,5,FALSE),"")</f>
        <v/>
      </c>
      <c r="F52" s="18" t="str">
        <f>IFERROR(VLOOKUP(B52,'SO OR RSO'!$B$4:$O$1048576,6,FALSE),"")</f>
        <v/>
      </c>
      <c r="G52" s="19" t="str">
        <f>IFERROR(VLOOKUP(B52,'SO OR RSO'!$B$4:$O$1048576,7,FALSE),"")</f>
        <v/>
      </c>
      <c r="H52" s="18">
        <f>IFERROR(VLOOKUP(B52,'SO OR RSO'!$B$4:$O$1048576,8,FALSE),0)</f>
        <v>0</v>
      </c>
      <c r="I52" s="18" t="str">
        <f>IFERROR(VLOOKUP(B52,'SO OR RSO'!$B$4:$O$1048576,9,FALSE),"")</f>
        <v/>
      </c>
      <c r="J52" s="18" t="str">
        <f>IFERROR(VLOOKUP(B52,'SO OR RSO'!$B$4:$O$1048576,10,FALSE),"")</f>
        <v/>
      </c>
      <c r="K52" s="59">
        <f>SUMIFS('Input Quilting Selesai'!$G$2:$G$1048576,'Input Quilting Selesai'!$C$2:$C$1048576,'Ekatunggal (Tersedia)'!C52,'Input Quilting Selesai'!$E$2:$E$1048576,'Ekatunggal (Tersedia)'!F52,'Input Quilting Selesai'!$I$2:$I$1048576,'Ekatunggal (Tersedia)'!J52,'Input Quilting Selesai'!$J$2:$J$1048576,'Ekatunggal (Tersedia)'!$B$1)</f>
        <v>0</v>
      </c>
      <c r="L52" s="20">
        <f>IFERROR(IF(VLOOKUP(B52,'SO OR RSO'!$B$4:$P$1048576,15,FALSE)="Diselesaikan",H52,K52),0)</f>
        <v>0</v>
      </c>
      <c r="M52" s="20">
        <f t="shared" si="1"/>
        <v>0</v>
      </c>
      <c r="N52" s="20" t="str">
        <f>IFERROR(IF(ISBLANK(VLOOKUP(B52,'SO OR RSO'!$B$4:$P$1048576,15,FALSE)),"Belum Kirim Kain",IF(VLOOKUP(B52,'SO OR RSO'!$B$4:$P$1048576,15,FALSE)="Diselesaikan","Selesai",IF(M52&gt;0,"Proses Quilting","Selesai"))),"")</f>
        <v/>
      </c>
    </row>
    <row r="53" spans="1:14" ht="30.75" customHeight="1">
      <c r="A53" s="6">
        <v>52</v>
      </c>
      <c r="B53" s="18" t="str">
        <f t="shared" si="0"/>
        <v>EkatunggalTersediaKonfirmasi52</v>
      </c>
      <c r="C53" s="18" t="str">
        <f>IFERROR(VLOOKUP(B53,'SO OR RSO'!$B$4:$O$1048576,3,FALSE),"")</f>
        <v/>
      </c>
      <c r="D53" s="27" t="str">
        <f>IFERROR(VLOOKUP(B53,'SO OR RSO'!$B$4:$O$1048576,4,FALSE),"")</f>
        <v/>
      </c>
      <c r="E53" s="19" t="str">
        <f>IFERROR(VLOOKUP(B53,'SO OR RSO'!$B$4:$O$1048576,5,FALSE),"")</f>
        <v/>
      </c>
      <c r="F53" s="18" t="str">
        <f>IFERROR(VLOOKUP(B53,'SO OR RSO'!$B$4:$O$1048576,6,FALSE),"")</f>
        <v/>
      </c>
      <c r="G53" s="19" t="str">
        <f>IFERROR(VLOOKUP(B53,'SO OR RSO'!$B$4:$O$1048576,7,FALSE),"")</f>
        <v/>
      </c>
      <c r="H53" s="18">
        <f>IFERROR(VLOOKUP(B53,'SO OR RSO'!$B$4:$O$1048576,8,FALSE),0)</f>
        <v>0</v>
      </c>
      <c r="I53" s="18" t="str">
        <f>IFERROR(VLOOKUP(B53,'SO OR RSO'!$B$4:$O$1048576,9,FALSE),"")</f>
        <v/>
      </c>
      <c r="J53" s="18" t="str">
        <f>IFERROR(VLOOKUP(B53,'SO OR RSO'!$B$4:$O$1048576,10,FALSE),"")</f>
        <v/>
      </c>
      <c r="K53" s="59">
        <f>SUMIFS('Input Quilting Selesai'!$G$2:$G$1048576,'Input Quilting Selesai'!$C$2:$C$1048576,'Ekatunggal (Tersedia)'!C53,'Input Quilting Selesai'!$E$2:$E$1048576,'Ekatunggal (Tersedia)'!F53,'Input Quilting Selesai'!$I$2:$I$1048576,'Ekatunggal (Tersedia)'!J53,'Input Quilting Selesai'!$J$2:$J$1048576,'Ekatunggal (Tersedia)'!$B$1)</f>
        <v>0</v>
      </c>
      <c r="L53" s="20">
        <f>IFERROR(IF(VLOOKUP(B53,'SO OR RSO'!$B$4:$P$1048576,15,FALSE)="Diselesaikan",H53,K53),0)</f>
        <v>0</v>
      </c>
      <c r="M53" s="20">
        <f t="shared" si="1"/>
        <v>0</v>
      </c>
      <c r="N53" s="20" t="str">
        <f>IFERROR(IF(ISBLANK(VLOOKUP(B53,'SO OR RSO'!$B$4:$P$1048576,15,FALSE)),"Belum Kirim Kain",IF(VLOOKUP(B53,'SO OR RSO'!$B$4:$P$1048576,15,FALSE)="Diselesaikan","Selesai",IF(M53&gt;0,"Proses Quilting","Selesai"))),"")</f>
        <v/>
      </c>
    </row>
    <row r="54" spans="1:14" ht="30.75" customHeight="1">
      <c r="A54" s="5">
        <v>53</v>
      </c>
      <c r="B54" s="18" t="str">
        <f t="shared" si="0"/>
        <v>EkatunggalTersediaKonfirmasi53</v>
      </c>
      <c r="C54" s="18" t="str">
        <f>IFERROR(VLOOKUP(B54,'SO OR RSO'!$B$4:$O$1048576,3,FALSE),"")</f>
        <v/>
      </c>
      <c r="D54" s="27" t="str">
        <f>IFERROR(VLOOKUP(B54,'SO OR RSO'!$B$4:$O$1048576,4,FALSE),"")</f>
        <v/>
      </c>
      <c r="E54" s="19" t="str">
        <f>IFERROR(VLOOKUP(B54,'SO OR RSO'!$B$4:$O$1048576,5,FALSE),"")</f>
        <v/>
      </c>
      <c r="F54" s="18" t="str">
        <f>IFERROR(VLOOKUP(B54,'SO OR RSO'!$B$4:$O$1048576,6,FALSE),"")</f>
        <v/>
      </c>
      <c r="G54" s="19" t="str">
        <f>IFERROR(VLOOKUP(B54,'SO OR RSO'!$B$4:$O$1048576,7,FALSE),"")</f>
        <v/>
      </c>
      <c r="H54" s="18">
        <f>IFERROR(VLOOKUP(B54,'SO OR RSO'!$B$4:$O$1048576,8,FALSE),0)</f>
        <v>0</v>
      </c>
      <c r="I54" s="18" t="str">
        <f>IFERROR(VLOOKUP(B54,'SO OR RSO'!$B$4:$O$1048576,9,FALSE),"")</f>
        <v/>
      </c>
      <c r="J54" s="18" t="str">
        <f>IFERROR(VLOOKUP(B54,'SO OR RSO'!$B$4:$O$1048576,10,FALSE),"")</f>
        <v/>
      </c>
      <c r="K54" s="59">
        <f>SUMIFS('Input Quilting Selesai'!$G$2:$G$1048576,'Input Quilting Selesai'!$C$2:$C$1048576,'Ekatunggal (Tersedia)'!C54,'Input Quilting Selesai'!$E$2:$E$1048576,'Ekatunggal (Tersedia)'!F54,'Input Quilting Selesai'!$I$2:$I$1048576,'Ekatunggal (Tersedia)'!J54,'Input Quilting Selesai'!$J$2:$J$1048576,'Ekatunggal (Tersedia)'!$B$1)</f>
        <v>0</v>
      </c>
      <c r="L54" s="20">
        <f>IFERROR(IF(VLOOKUP(B54,'SO OR RSO'!$B$4:$P$1048576,15,FALSE)="Diselesaikan",H54,K54),0)</f>
        <v>0</v>
      </c>
      <c r="M54" s="20">
        <f t="shared" si="1"/>
        <v>0</v>
      </c>
      <c r="N54" s="20" t="str">
        <f>IFERROR(IF(ISBLANK(VLOOKUP(B54,'SO OR RSO'!$B$4:$P$1048576,15,FALSE)),"Belum Kirim Kain",IF(VLOOKUP(B54,'SO OR RSO'!$B$4:$P$1048576,15,FALSE)="Diselesaikan","Selesai",IF(M54&gt;0,"Proses Quilting","Selesai"))),"")</f>
        <v/>
      </c>
    </row>
    <row r="55" spans="1:14" ht="30.75" customHeight="1">
      <c r="A55" s="6">
        <v>54</v>
      </c>
      <c r="B55" s="18" t="str">
        <f t="shared" si="0"/>
        <v>EkatunggalTersediaKonfirmasi54</v>
      </c>
      <c r="C55" s="18" t="str">
        <f>IFERROR(VLOOKUP(B55,'SO OR RSO'!$B$4:$O$1048576,3,FALSE),"")</f>
        <v/>
      </c>
      <c r="D55" s="27" t="str">
        <f>IFERROR(VLOOKUP(B55,'SO OR RSO'!$B$4:$O$1048576,4,FALSE),"")</f>
        <v/>
      </c>
      <c r="E55" s="19" t="str">
        <f>IFERROR(VLOOKUP(B55,'SO OR RSO'!$B$4:$O$1048576,5,FALSE),"")</f>
        <v/>
      </c>
      <c r="F55" s="18" t="str">
        <f>IFERROR(VLOOKUP(B55,'SO OR RSO'!$B$4:$O$1048576,6,FALSE),"")</f>
        <v/>
      </c>
      <c r="G55" s="19" t="str">
        <f>IFERROR(VLOOKUP(B55,'SO OR RSO'!$B$4:$O$1048576,7,FALSE),"")</f>
        <v/>
      </c>
      <c r="H55" s="18">
        <f>IFERROR(VLOOKUP(B55,'SO OR RSO'!$B$4:$O$1048576,8,FALSE),0)</f>
        <v>0</v>
      </c>
      <c r="I55" s="18" t="str">
        <f>IFERROR(VLOOKUP(B55,'SO OR RSO'!$B$4:$O$1048576,9,FALSE),"")</f>
        <v/>
      </c>
      <c r="J55" s="18" t="str">
        <f>IFERROR(VLOOKUP(B55,'SO OR RSO'!$B$4:$O$1048576,10,FALSE),"")</f>
        <v/>
      </c>
      <c r="K55" s="59">
        <f>SUMIFS('Input Quilting Selesai'!$G$2:$G$1048576,'Input Quilting Selesai'!$C$2:$C$1048576,'Ekatunggal (Tersedia)'!C55,'Input Quilting Selesai'!$E$2:$E$1048576,'Ekatunggal (Tersedia)'!F55,'Input Quilting Selesai'!$I$2:$I$1048576,'Ekatunggal (Tersedia)'!J55,'Input Quilting Selesai'!$J$2:$J$1048576,'Ekatunggal (Tersedia)'!$B$1)</f>
        <v>0</v>
      </c>
      <c r="L55" s="20">
        <f>IFERROR(IF(VLOOKUP(B55,'SO OR RSO'!$B$4:$P$1048576,15,FALSE)="Diselesaikan",H55,K55),0)</f>
        <v>0</v>
      </c>
      <c r="M55" s="20">
        <f t="shared" si="1"/>
        <v>0</v>
      </c>
      <c r="N55" s="20" t="str">
        <f>IFERROR(IF(ISBLANK(VLOOKUP(B55,'SO OR RSO'!$B$4:$P$1048576,15,FALSE)),"Belum Kirim Kain",IF(VLOOKUP(B55,'SO OR RSO'!$B$4:$P$1048576,15,FALSE)="Diselesaikan","Selesai",IF(M55&gt;0,"Proses Quilting","Selesai"))),"")</f>
        <v/>
      </c>
    </row>
    <row r="56" spans="1:14" ht="30.75" customHeight="1">
      <c r="A56" s="5">
        <v>55</v>
      </c>
      <c r="B56" s="18" t="str">
        <f t="shared" si="0"/>
        <v>EkatunggalTersediaKonfirmasi55</v>
      </c>
      <c r="C56" s="18" t="str">
        <f>IFERROR(VLOOKUP(B56,'SO OR RSO'!$B$4:$O$1048576,3,FALSE),"")</f>
        <v/>
      </c>
      <c r="D56" s="27" t="str">
        <f>IFERROR(VLOOKUP(B56,'SO OR RSO'!$B$4:$O$1048576,4,FALSE),"")</f>
        <v/>
      </c>
      <c r="E56" s="19" t="str">
        <f>IFERROR(VLOOKUP(B56,'SO OR RSO'!$B$4:$O$1048576,5,FALSE),"")</f>
        <v/>
      </c>
      <c r="F56" s="18" t="str">
        <f>IFERROR(VLOOKUP(B56,'SO OR RSO'!$B$4:$O$1048576,6,FALSE),"")</f>
        <v/>
      </c>
      <c r="G56" s="19" t="str">
        <f>IFERROR(VLOOKUP(B56,'SO OR RSO'!$B$4:$O$1048576,7,FALSE),"")</f>
        <v/>
      </c>
      <c r="H56" s="18">
        <f>IFERROR(VLOOKUP(B56,'SO OR RSO'!$B$4:$O$1048576,8,FALSE),0)</f>
        <v>0</v>
      </c>
      <c r="I56" s="18" t="str">
        <f>IFERROR(VLOOKUP(B56,'SO OR RSO'!$B$4:$O$1048576,9,FALSE),"")</f>
        <v/>
      </c>
      <c r="J56" s="18" t="str">
        <f>IFERROR(VLOOKUP(B56,'SO OR RSO'!$B$4:$O$1048576,10,FALSE),"")</f>
        <v/>
      </c>
      <c r="K56" s="59">
        <f>SUMIFS('Input Quilting Selesai'!$G$2:$G$1048576,'Input Quilting Selesai'!$C$2:$C$1048576,'Ekatunggal (Tersedia)'!C56,'Input Quilting Selesai'!$E$2:$E$1048576,'Ekatunggal (Tersedia)'!F56,'Input Quilting Selesai'!$I$2:$I$1048576,'Ekatunggal (Tersedia)'!J56,'Input Quilting Selesai'!$J$2:$J$1048576,'Ekatunggal (Tersedia)'!$B$1)</f>
        <v>0</v>
      </c>
      <c r="L56" s="20">
        <f>IFERROR(IF(VLOOKUP(B56,'SO OR RSO'!$B$4:$P$1048576,15,FALSE)="Diselesaikan",H56,K56),0)</f>
        <v>0</v>
      </c>
      <c r="M56" s="20">
        <f t="shared" si="1"/>
        <v>0</v>
      </c>
      <c r="N56" s="20" t="str">
        <f>IFERROR(IF(ISBLANK(VLOOKUP(B56,'SO OR RSO'!$B$4:$P$1048576,15,FALSE)),"Belum Kirim Kain",IF(VLOOKUP(B56,'SO OR RSO'!$B$4:$P$1048576,15,FALSE)="Diselesaikan","Selesai",IF(M56&gt;0,"Proses Quilting","Selesai"))),"")</f>
        <v/>
      </c>
    </row>
    <row r="57" spans="1:14" ht="30.75" customHeight="1">
      <c r="A57" s="6">
        <v>56</v>
      </c>
      <c r="B57" s="18" t="str">
        <f t="shared" si="0"/>
        <v>EkatunggalTersediaKonfirmasi56</v>
      </c>
      <c r="C57" s="18" t="str">
        <f>IFERROR(VLOOKUP(B57,'SO OR RSO'!$B$4:$O$1048576,3,FALSE),"")</f>
        <v/>
      </c>
      <c r="D57" s="27" t="str">
        <f>IFERROR(VLOOKUP(B57,'SO OR RSO'!$B$4:$O$1048576,4,FALSE),"")</f>
        <v/>
      </c>
      <c r="E57" s="19" t="str">
        <f>IFERROR(VLOOKUP(B57,'SO OR RSO'!$B$4:$O$1048576,5,FALSE),"")</f>
        <v/>
      </c>
      <c r="F57" s="18" t="str">
        <f>IFERROR(VLOOKUP(B57,'SO OR RSO'!$B$4:$O$1048576,6,FALSE),"")</f>
        <v/>
      </c>
      <c r="G57" s="19" t="str">
        <f>IFERROR(VLOOKUP(B57,'SO OR RSO'!$B$4:$O$1048576,7,FALSE),"")</f>
        <v/>
      </c>
      <c r="H57" s="18">
        <f>IFERROR(VLOOKUP(B57,'SO OR RSO'!$B$4:$O$1048576,8,FALSE),0)</f>
        <v>0</v>
      </c>
      <c r="I57" s="18" t="str">
        <f>IFERROR(VLOOKUP(B57,'SO OR RSO'!$B$4:$O$1048576,9,FALSE),"")</f>
        <v/>
      </c>
      <c r="J57" s="18" t="str">
        <f>IFERROR(VLOOKUP(B57,'SO OR RSO'!$B$4:$O$1048576,10,FALSE),"")</f>
        <v/>
      </c>
      <c r="K57" s="59">
        <f>SUMIFS('Input Quilting Selesai'!$G$2:$G$1048576,'Input Quilting Selesai'!$C$2:$C$1048576,'Ekatunggal (Tersedia)'!C57,'Input Quilting Selesai'!$E$2:$E$1048576,'Ekatunggal (Tersedia)'!F57,'Input Quilting Selesai'!$I$2:$I$1048576,'Ekatunggal (Tersedia)'!J57,'Input Quilting Selesai'!$J$2:$J$1048576,'Ekatunggal (Tersedia)'!$B$1)</f>
        <v>0</v>
      </c>
      <c r="L57" s="20">
        <f>IFERROR(IF(VLOOKUP(B57,'SO OR RSO'!$B$4:$P$1048576,15,FALSE)="Diselesaikan",H57,K57),0)</f>
        <v>0</v>
      </c>
      <c r="M57" s="20">
        <f t="shared" si="1"/>
        <v>0</v>
      </c>
      <c r="N57" s="20" t="str">
        <f>IFERROR(IF(ISBLANK(VLOOKUP(B57,'SO OR RSO'!$B$4:$P$1048576,15,FALSE)),"Belum Kirim Kain",IF(VLOOKUP(B57,'SO OR RSO'!$B$4:$P$1048576,15,FALSE)="Diselesaikan","Selesai",IF(M57&gt;0,"Proses Quilting","Selesai"))),"")</f>
        <v/>
      </c>
    </row>
    <row r="58" spans="1:14" ht="30.75" customHeight="1">
      <c r="A58" s="5">
        <v>57</v>
      </c>
      <c r="B58" s="18" t="str">
        <f t="shared" si="0"/>
        <v>EkatunggalTersediaKonfirmasi57</v>
      </c>
      <c r="C58" s="18" t="str">
        <f>IFERROR(VLOOKUP(B58,'SO OR RSO'!$B$4:$O$1048576,3,FALSE),"")</f>
        <v/>
      </c>
      <c r="D58" s="27" t="str">
        <f>IFERROR(VLOOKUP(B58,'SO OR RSO'!$B$4:$O$1048576,4,FALSE),"")</f>
        <v/>
      </c>
      <c r="E58" s="19" t="str">
        <f>IFERROR(VLOOKUP(B58,'SO OR RSO'!$B$4:$O$1048576,5,FALSE),"")</f>
        <v/>
      </c>
      <c r="F58" s="18" t="str">
        <f>IFERROR(VLOOKUP(B58,'SO OR RSO'!$B$4:$O$1048576,6,FALSE),"")</f>
        <v/>
      </c>
      <c r="G58" s="19" t="str">
        <f>IFERROR(VLOOKUP(B58,'SO OR RSO'!$B$4:$O$1048576,7,FALSE),"")</f>
        <v/>
      </c>
      <c r="H58" s="18">
        <f>IFERROR(VLOOKUP(B58,'SO OR RSO'!$B$4:$O$1048576,8,FALSE),0)</f>
        <v>0</v>
      </c>
      <c r="I58" s="18" t="str">
        <f>IFERROR(VLOOKUP(B58,'SO OR RSO'!$B$4:$O$1048576,9,FALSE),"")</f>
        <v/>
      </c>
      <c r="J58" s="18" t="str">
        <f>IFERROR(VLOOKUP(B58,'SO OR RSO'!$B$4:$O$1048576,10,FALSE),"")</f>
        <v/>
      </c>
      <c r="K58" s="59">
        <f>SUMIFS('Input Quilting Selesai'!$G$2:$G$1048576,'Input Quilting Selesai'!$C$2:$C$1048576,'Ekatunggal (Tersedia)'!C58,'Input Quilting Selesai'!$E$2:$E$1048576,'Ekatunggal (Tersedia)'!F58,'Input Quilting Selesai'!$I$2:$I$1048576,'Ekatunggal (Tersedia)'!J58,'Input Quilting Selesai'!$J$2:$J$1048576,'Ekatunggal (Tersedia)'!$B$1)</f>
        <v>0</v>
      </c>
      <c r="L58" s="20">
        <f>IFERROR(IF(VLOOKUP(B58,'SO OR RSO'!$B$4:$P$1048576,15,FALSE)="Diselesaikan",H58,K58),0)</f>
        <v>0</v>
      </c>
      <c r="M58" s="20">
        <f t="shared" si="1"/>
        <v>0</v>
      </c>
      <c r="N58" s="20" t="str">
        <f>IFERROR(IF(ISBLANK(VLOOKUP(B58,'SO OR RSO'!$B$4:$P$1048576,15,FALSE)),"Belum Kirim Kain",IF(VLOOKUP(B58,'SO OR RSO'!$B$4:$P$1048576,15,FALSE)="Diselesaikan","Selesai",IF(M58&gt;0,"Proses Quilting","Selesai"))),"")</f>
        <v/>
      </c>
    </row>
    <row r="59" spans="1:14" ht="30.75" customHeight="1">
      <c r="A59" s="6">
        <v>58</v>
      </c>
      <c r="B59" s="18" t="str">
        <f t="shared" si="0"/>
        <v>EkatunggalTersediaKonfirmasi58</v>
      </c>
      <c r="C59" s="18" t="str">
        <f>IFERROR(VLOOKUP(B59,'SO OR RSO'!$B$4:$O$1048576,3,FALSE),"")</f>
        <v/>
      </c>
      <c r="D59" s="27" t="str">
        <f>IFERROR(VLOOKUP(B59,'SO OR RSO'!$B$4:$O$1048576,4,FALSE),"")</f>
        <v/>
      </c>
      <c r="E59" s="19" t="str">
        <f>IFERROR(VLOOKUP(B59,'SO OR RSO'!$B$4:$O$1048576,5,FALSE),"")</f>
        <v/>
      </c>
      <c r="F59" s="18" t="str">
        <f>IFERROR(VLOOKUP(B59,'SO OR RSO'!$B$4:$O$1048576,6,FALSE),"")</f>
        <v/>
      </c>
      <c r="G59" s="19" t="str">
        <f>IFERROR(VLOOKUP(B59,'SO OR RSO'!$B$4:$O$1048576,7,FALSE),"")</f>
        <v/>
      </c>
      <c r="H59" s="18">
        <f>IFERROR(VLOOKUP(B59,'SO OR RSO'!$B$4:$O$1048576,8,FALSE),0)</f>
        <v>0</v>
      </c>
      <c r="I59" s="18" t="str">
        <f>IFERROR(VLOOKUP(B59,'SO OR RSO'!$B$4:$O$1048576,9,FALSE),"")</f>
        <v/>
      </c>
      <c r="J59" s="18" t="str">
        <f>IFERROR(VLOOKUP(B59,'SO OR RSO'!$B$4:$O$1048576,10,FALSE),"")</f>
        <v/>
      </c>
      <c r="K59" s="59">
        <f>SUMIFS('Input Quilting Selesai'!$G$2:$G$1048576,'Input Quilting Selesai'!$C$2:$C$1048576,'Ekatunggal (Tersedia)'!C59,'Input Quilting Selesai'!$E$2:$E$1048576,'Ekatunggal (Tersedia)'!F59,'Input Quilting Selesai'!$I$2:$I$1048576,'Ekatunggal (Tersedia)'!J59,'Input Quilting Selesai'!$J$2:$J$1048576,'Ekatunggal (Tersedia)'!$B$1)</f>
        <v>0</v>
      </c>
      <c r="L59" s="20">
        <f>IFERROR(IF(VLOOKUP(B59,'SO OR RSO'!$B$4:$P$1048576,15,FALSE)="Diselesaikan",H59,K59),0)</f>
        <v>0</v>
      </c>
      <c r="M59" s="20">
        <f t="shared" si="1"/>
        <v>0</v>
      </c>
      <c r="N59" s="20" t="str">
        <f>IFERROR(IF(ISBLANK(VLOOKUP(B59,'SO OR RSO'!$B$4:$P$1048576,15,FALSE)),"Belum Kirim Kain",IF(VLOOKUP(B59,'SO OR RSO'!$B$4:$P$1048576,15,FALSE)="Diselesaikan","Selesai",IF(M59&gt;0,"Proses Quilting","Selesai"))),"")</f>
        <v/>
      </c>
    </row>
    <row r="60" spans="1:14" ht="30.75" customHeight="1">
      <c r="A60" s="5">
        <v>59</v>
      </c>
      <c r="B60" s="18" t="str">
        <f t="shared" si="0"/>
        <v>EkatunggalTersediaKonfirmasi59</v>
      </c>
      <c r="C60" s="18" t="str">
        <f>IFERROR(VLOOKUP(B60,'SO OR RSO'!$B$4:$O$1048576,3,FALSE),"")</f>
        <v/>
      </c>
      <c r="D60" s="27" t="str">
        <f>IFERROR(VLOOKUP(B60,'SO OR RSO'!$B$4:$O$1048576,4,FALSE),"")</f>
        <v/>
      </c>
      <c r="E60" s="19" t="str">
        <f>IFERROR(VLOOKUP(B60,'SO OR RSO'!$B$4:$O$1048576,5,FALSE),"")</f>
        <v/>
      </c>
      <c r="F60" s="18" t="str">
        <f>IFERROR(VLOOKUP(B60,'SO OR RSO'!$B$4:$O$1048576,6,FALSE),"")</f>
        <v/>
      </c>
      <c r="G60" s="19" t="str">
        <f>IFERROR(VLOOKUP(B60,'SO OR RSO'!$B$4:$O$1048576,7,FALSE),"")</f>
        <v/>
      </c>
      <c r="H60" s="18">
        <f>IFERROR(VLOOKUP(B60,'SO OR RSO'!$B$4:$O$1048576,8,FALSE),0)</f>
        <v>0</v>
      </c>
      <c r="I60" s="18" t="str">
        <f>IFERROR(VLOOKUP(B60,'SO OR RSO'!$B$4:$O$1048576,9,FALSE),"")</f>
        <v/>
      </c>
      <c r="J60" s="18" t="str">
        <f>IFERROR(VLOOKUP(B60,'SO OR RSO'!$B$4:$O$1048576,10,FALSE),"")</f>
        <v/>
      </c>
      <c r="K60" s="59">
        <f>SUMIFS('Input Quilting Selesai'!$G$2:$G$1048576,'Input Quilting Selesai'!$C$2:$C$1048576,'Ekatunggal (Tersedia)'!C60,'Input Quilting Selesai'!$E$2:$E$1048576,'Ekatunggal (Tersedia)'!F60,'Input Quilting Selesai'!$I$2:$I$1048576,'Ekatunggal (Tersedia)'!J60,'Input Quilting Selesai'!$J$2:$J$1048576,'Ekatunggal (Tersedia)'!$B$1)</f>
        <v>0</v>
      </c>
      <c r="L60" s="20">
        <f>IFERROR(IF(VLOOKUP(B60,'SO OR RSO'!$B$4:$P$1048576,15,FALSE)="Diselesaikan",H60,K60),0)</f>
        <v>0</v>
      </c>
      <c r="M60" s="20">
        <f t="shared" si="1"/>
        <v>0</v>
      </c>
      <c r="N60" s="20" t="str">
        <f>IFERROR(IF(ISBLANK(VLOOKUP(B60,'SO OR RSO'!$B$4:$P$1048576,15,FALSE)),"Belum Kirim Kain",IF(VLOOKUP(B60,'SO OR RSO'!$B$4:$P$1048576,15,FALSE)="Diselesaikan","Selesai",IF(M60&gt;0,"Proses Quilting","Selesai"))),"")</f>
        <v/>
      </c>
    </row>
    <row r="61" spans="1:14" ht="30.75" customHeight="1">
      <c r="A61" s="6">
        <v>60</v>
      </c>
      <c r="B61" s="18" t="str">
        <f t="shared" si="0"/>
        <v>EkatunggalTersediaKonfirmasi60</v>
      </c>
      <c r="C61" s="18" t="str">
        <f>IFERROR(VLOOKUP(B61,'SO OR RSO'!$B$4:$O$1048576,3,FALSE),"")</f>
        <v/>
      </c>
      <c r="D61" s="27" t="str">
        <f>IFERROR(VLOOKUP(B61,'SO OR RSO'!$B$4:$O$1048576,4,FALSE),"")</f>
        <v/>
      </c>
      <c r="E61" s="19" t="str">
        <f>IFERROR(VLOOKUP(B61,'SO OR RSO'!$B$4:$O$1048576,5,FALSE),"")</f>
        <v/>
      </c>
      <c r="F61" s="18" t="str">
        <f>IFERROR(VLOOKUP(B61,'SO OR RSO'!$B$4:$O$1048576,6,FALSE),"")</f>
        <v/>
      </c>
      <c r="G61" s="19" t="str">
        <f>IFERROR(VLOOKUP(B61,'SO OR RSO'!$B$4:$O$1048576,7,FALSE),"")</f>
        <v/>
      </c>
      <c r="H61" s="18">
        <f>IFERROR(VLOOKUP(B61,'SO OR RSO'!$B$4:$O$1048576,8,FALSE),0)</f>
        <v>0</v>
      </c>
      <c r="I61" s="18" t="str">
        <f>IFERROR(VLOOKUP(B61,'SO OR RSO'!$B$4:$O$1048576,9,FALSE),"")</f>
        <v/>
      </c>
      <c r="J61" s="18" t="str">
        <f>IFERROR(VLOOKUP(B61,'SO OR RSO'!$B$4:$O$1048576,10,FALSE),"")</f>
        <v/>
      </c>
      <c r="K61" s="59">
        <f>SUMIFS('Input Quilting Selesai'!$G$2:$G$1048576,'Input Quilting Selesai'!$C$2:$C$1048576,'Ekatunggal (Tersedia)'!C61,'Input Quilting Selesai'!$E$2:$E$1048576,'Ekatunggal (Tersedia)'!F61,'Input Quilting Selesai'!$I$2:$I$1048576,'Ekatunggal (Tersedia)'!J61,'Input Quilting Selesai'!$J$2:$J$1048576,'Ekatunggal (Tersedia)'!$B$1)</f>
        <v>0</v>
      </c>
      <c r="L61" s="20">
        <f>IFERROR(IF(VLOOKUP(B61,'SO OR RSO'!$B$4:$P$1048576,15,FALSE)="Diselesaikan",H61,K61),0)</f>
        <v>0</v>
      </c>
      <c r="M61" s="20">
        <f t="shared" si="1"/>
        <v>0</v>
      </c>
      <c r="N61" s="20" t="str">
        <f>IFERROR(IF(ISBLANK(VLOOKUP(B61,'SO OR RSO'!$B$4:$P$1048576,15,FALSE)),"Belum Kirim Kain",IF(VLOOKUP(B61,'SO OR RSO'!$B$4:$P$1048576,15,FALSE)="Diselesaikan","Selesai",IF(M61&gt;0,"Proses Quilting","Selesai"))),"")</f>
        <v/>
      </c>
    </row>
    <row r="62" spans="1:14" ht="30.75" customHeight="1">
      <c r="A62" s="5">
        <v>61</v>
      </c>
      <c r="B62" s="18" t="str">
        <f t="shared" si="0"/>
        <v>EkatunggalTersediaKonfirmasi61</v>
      </c>
      <c r="C62" s="18" t="str">
        <f>IFERROR(VLOOKUP(B62,'SO OR RSO'!$B$4:$O$1048576,3,FALSE),"")</f>
        <v/>
      </c>
      <c r="D62" s="27" t="str">
        <f>IFERROR(VLOOKUP(B62,'SO OR RSO'!$B$4:$O$1048576,4,FALSE),"")</f>
        <v/>
      </c>
      <c r="E62" s="19" t="str">
        <f>IFERROR(VLOOKUP(B62,'SO OR RSO'!$B$4:$O$1048576,5,FALSE),"")</f>
        <v/>
      </c>
      <c r="F62" s="18" t="str">
        <f>IFERROR(VLOOKUP(B62,'SO OR RSO'!$B$4:$O$1048576,6,FALSE),"")</f>
        <v/>
      </c>
      <c r="G62" s="19" t="str">
        <f>IFERROR(VLOOKUP(B62,'SO OR RSO'!$B$4:$O$1048576,7,FALSE),"")</f>
        <v/>
      </c>
      <c r="H62" s="18">
        <f>IFERROR(VLOOKUP(B62,'SO OR RSO'!$B$4:$O$1048576,8,FALSE),0)</f>
        <v>0</v>
      </c>
      <c r="I62" s="18" t="str">
        <f>IFERROR(VLOOKUP(B62,'SO OR RSO'!$B$4:$O$1048576,9,FALSE),"")</f>
        <v/>
      </c>
      <c r="J62" s="18" t="str">
        <f>IFERROR(VLOOKUP(B62,'SO OR RSO'!$B$4:$O$1048576,10,FALSE),"")</f>
        <v/>
      </c>
      <c r="K62" s="59">
        <f>SUMIFS('Input Quilting Selesai'!$G$2:$G$1048576,'Input Quilting Selesai'!$C$2:$C$1048576,'Ekatunggal (Tersedia)'!C62,'Input Quilting Selesai'!$E$2:$E$1048576,'Ekatunggal (Tersedia)'!F62,'Input Quilting Selesai'!$I$2:$I$1048576,'Ekatunggal (Tersedia)'!J62,'Input Quilting Selesai'!$J$2:$J$1048576,'Ekatunggal (Tersedia)'!$B$1)</f>
        <v>0</v>
      </c>
      <c r="L62" s="20">
        <f>IFERROR(IF(VLOOKUP(B62,'SO OR RSO'!$B$4:$P$1048576,15,FALSE)="Diselesaikan",H62,K62),0)</f>
        <v>0</v>
      </c>
      <c r="M62" s="20">
        <f t="shared" si="1"/>
        <v>0</v>
      </c>
      <c r="N62" s="20" t="str">
        <f>IFERROR(IF(ISBLANK(VLOOKUP(B62,'SO OR RSO'!$B$4:$P$1048576,15,FALSE)),"Belum Kirim Kain",IF(VLOOKUP(B62,'SO OR RSO'!$B$4:$P$1048576,15,FALSE)="Diselesaikan","Selesai",IF(M62&gt;0,"Proses Quilting","Selesai"))),"")</f>
        <v/>
      </c>
    </row>
    <row r="63" spans="1:14" ht="30.75" customHeight="1">
      <c r="A63" s="6">
        <v>62</v>
      </c>
      <c r="B63" s="18" t="str">
        <f t="shared" si="0"/>
        <v>EkatunggalTersediaKonfirmasi62</v>
      </c>
      <c r="C63" s="18" t="str">
        <f>IFERROR(VLOOKUP(B63,'SO OR RSO'!$B$4:$O$1048576,3,FALSE),"")</f>
        <v/>
      </c>
      <c r="D63" s="27" t="str">
        <f>IFERROR(VLOOKUP(B63,'SO OR RSO'!$B$4:$O$1048576,4,FALSE),"")</f>
        <v/>
      </c>
      <c r="E63" s="19" t="str">
        <f>IFERROR(VLOOKUP(B63,'SO OR RSO'!$B$4:$O$1048576,5,FALSE),"")</f>
        <v/>
      </c>
      <c r="F63" s="18" t="str">
        <f>IFERROR(VLOOKUP(B63,'SO OR RSO'!$B$4:$O$1048576,6,FALSE),"")</f>
        <v/>
      </c>
      <c r="G63" s="19" t="str">
        <f>IFERROR(VLOOKUP(B63,'SO OR RSO'!$B$4:$O$1048576,7,FALSE),"")</f>
        <v/>
      </c>
      <c r="H63" s="18">
        <f>IFERROR(VLOOKUP(B63,'SO OR RSO'!$B$4:$O$1048576,8,FALSE),0)</f>
        <v>0</v>
      </c>
      <c r="I63" s="18" t="str">
        <f>IFERROR(VLOOKUP(B63,'SO OR RSO'!$B$4:$O$1048576,9,FALSE),"")</f>
        <v/>
      </c>
      <c r="J63" s="18" t="str">
        <f>IFERROR(VLOOKUP(B63,'SO OR RSO'!$B$4:$O$1048576,10,FALSE),"")</f>
        <v/>
      </c>
      <c r="K63" s="59">
        <f>SUMIFS('Input Quilting Selesai'!$G$2:$G$1048576,'Input Quilting Selesai'!$C$2:$C$1048576,'Ekatunggal (Tersedia)'!C63,'Input Quilting Selesai'!$E$2:$E$1048576,'Ekatunggal (Tersedia)'!F63,'Input Quilting Selesai'!$I$2:$I$1048576,'Ekatunggal (Tersedia)'!J63,'Input Quilting Selesai'!$J$2:$J$1048576,'Ekatunggal (Tersedia)'!$B$1)</f>
        <v>0</v>
      </c>
      <c r="L63" s="20">
        <f>IFERROR(IF(VLOOKUP(B63,'SO OR RSO'!$B$4:$P$1048576,15,FALSE)="Diselesaikan",H63,K63),0)</f>
        <v>0</v>
      </c>
      <c r="M63" s="20">
        <f t="shared" si="1"/>
        <v>0</v>
      </c>
      <c r="N63" s="20" t="str">
        <f>IFERROR(IF(ISBLANK(VLOOKUP(B63,'SO OR RSO'!$B$4:$P$1048576,15,FALSE)),"Belum Kirim Kain",IF(VLOOKUP(B63,'SO OR RSO'!$B$4:$P$1048576,15,FALSE)="Diselesaikan","Selesai",IF(M63&gt;0,"Proses Quilting","Selesai"))),"")</f>
        <v/>
      </c>
    </row>
    <row r="64" spans="1:14" ht="30.75" customHeight="1">
      <c r="A64" s="5">
        <v>63</v>
      </c>
      <c r="B64" s="18" t="str">
        <f t="shared" si="0"/>
        <v>EkatunggalTersediaKonfirmasi63</v>
      </c>
      <c r="C64" s="18" t="str">
        <f>IFERROR(VLOOKUP(B64,'SO OR RSO'!$B$4:$O$1048576,3,FALSE),"")</f>
        <v/>
      </c>
      <c r="D64" s="27" t="str">
        <f>IFERROR(VLOOKUP(B64,'SO OR RSO'!$B$4:$O$1048576,4,FALSE),"")</f>
        <v/>
      </c>
      <c r="E64" s="19" t="str">
        <f>IFERROR(VLOOKUP(B64,'SO OR RSO'!$B$4:$O$1048576,5,FALSE),"")</f>
        <v/>
      </c>
      <c r="F64" s="18" t="str">
        <f>IFERROR(VLOOKUP(B64,'SO OR RSO'!$B$4:$O$1048576,6,FALSE),"")</f>
        <v/>
      </c>
      <c r="G64" s="19" t="str">
        <f>IFERROR(VLOOKUP(B64,'SO OR RSO'!$B$4:$O$1048576,7,FALSE),"")</f>
        <v/>
      </c>
      <c r="H64" s="18">
        <f>IFERROR(VLOOKUP(B64,'SO OR RSO'!$B$4:$O$1048576,8,FALSE),0)</f>
        <v>0</v>
      </c>
      <c r="I64" s="18" t="str">
        <f>IFERROR(VLOOKUP(B64,'SO OR RSO'!$B$4:$O$1048576,9,FALSE),"")</f>
        <v/>
      </c>
      <c r="J64" s="18" t="str">
        <f>IFERROR(VLOOKUP(B64,'SO OR RSO'!$B$4:$O$1048576,10,FALSE),"")</f>
        <v/>
      </c>
      <c r="K64" s="59">
        <f>SUMIFS('Input Quilting Selesai'!$G$2:$G$1048576,'Input Quilting Selesai'!$C$2:$C$1048576,'Ekatunggal (Tersedia)'!C64,'Input Quilting Selesai'!$E$2:$E$1048576,'Ekatunggal (Tersedia)'!F64,'Input Quilting Selesai'!$I$2:$I$1048576,'Ekatunggal (Tersedia)'!J64,'Input Quilting Selesai'!$J$2:$J$1048576,'Ekatunggal (Tersedia)'!$B$1)</f>
        <v>0</v>
      </c>
      <c r="L64" s="20">
        <f>IFERROR(IF(VLOOKUP(B64,'SO OR RSO'!$B$4:$P$1048576,15,FALSE)="Diselesaikan",H64,K64),0)</f>
        <v>0</v>
      </c>
      <c r="M64" s="20">
        <f t="shared" si="1"/>
        <v>0</v>
      </c>
      <c r="N64" s="20" t="str">
        <f>IFERROR(IF(ISBLANK(VLOOKUP(B64,'SO OR RSO'!$B$4:$P$1048576,15,FALSE)),"Belum Kirim Kain",IF(VLOOKUP(B64,'SO OR RSO'!$B$4:$P$1048576,15,FALSE)="Diselesaikan","Selesai",IF(M64&gt;0,"Proses Quilting","Selesai"))),"")</f>
        <v/>
      </c>
    </row>
    <row r="65" spans="1:14" ht="30.75" customHeight="1">
      <c r="A65" s="6">
        <v>64</v>
      </c>
      <c r="B65" s="18" t="str">
        <f t="shared" si="0"/>
        <v>EkatunggalTersediaKonfirmasi64</v>
      </c>
      <c r="C65" s="18" t="str">
        <f>IFERROR(VLOOKUP(B65,'SO OR RSO'!$B$4:$O$1048576,3,FALSE),"")</f>
        <v/>
      </c>
      <c r="D65" s="27" t="str">
        <f>IFERROR(VLOOKUP(B65,'SO OR RSO'!$B$4:$O$1048576,4,FALSE),"")</f>
        <v/>
      </c>
      <c r="E65" s="19" t="str">
        <f>IFERROR(VLOOKUP(B65,'SO OR RSO'!$B$4:$O$1048576,5,FALSE),"")</f>
        <v/>
      </c>
      <c r="F65" s="18" t="str">
        <f>IFERROR(VLOOKUP(B65,'SO OR RSO'!$B$4:$O$1048576,6,FALSE),"")</f>
        <v/>
      </c>
      <c r="G65" s="19" t="str">
        <f>IFERROR(VLOOKUP(B65,'SO OR RSO'!$B$4:$O$1048576,7,FALSE),"")</f>
        <v/>
      </c>
      <c r="H65" s="18">
        <f>IFERROR(VLOOKUP(B65,'SO OR RSO'!$B$4:$O$1048576,8,FALSE),0)</f>
        <v>0</v>
      </c>
      <c r="I65" s="18" t="str">
        <f>IFERROR(VLOOKUP(B65,'SO OR RSO'!$B$4:$O$1048576,9,FALSE),"")</f>
        <v/>
      </c>
      <c r="J65" s="18" t="str">
        <f>IFERROR(VLOOKUP(B65,'SO OR RSO'!$B$4:$O$1048576,10,FALSE),"")</f>
        <v/>
      </c>
      <c r="K65" s="59">
        <f>SUMIFS('Input Quilting Selesai'!$G$2:$G$1048576,'Input Quilting Selesai'!$C$2:$C$1048576,'Ekatunggal (Tersedia)'!C65,'Input Quilting Selesai'!$E$2:$E$1048576,'Ekatunggal (Tersedia)'!F65,'Input Quilting Selesai'!$I$2:$I$1048576,'Ekatunggal (Tersedia)'!J65,'Input Quilting Selesai'!$J$2:$J$1048576,'Ekatunggal (Tersedia)'!$B$1)</f>
        <v>0</v>
      </c>
      <c r="L65" s="20">
        <f>IFERROR(IF(VLOOKUP(B65,'SO OR RSO'!$B$4:$P$1048576,15,FALSE)="Diselesaikan",H65,K65),0)</f>
        <v>0</v>
      </c>
      <c r="M65" s="20">
        <f t="shared" si="1"/>
        <v>0</v>
      </c>
      <c r="N65" s="20" t="str">
        <f>IFERROR(IF(ISBLANK(VLOOKUP(B65,'SO OR RSO'!$B$4:$P$1048576,15,FALSE)),"Belum Kirim Kain",IF(VLOOKUP(B65,'SO OR RSO'!$B$4:$P$1048576,15,FALSE)="Diselesaikan","Selesai",IF(M65&gt;0,"Proses Quilting","Selesai"))),"")</f>
        <v/>
      </c>
    </row>
    <row r="66" spans="1:14" ht="30.75" customHeight="1">
      <c r="A66" s="5">
        <v>65</v>
      </c>
      <c r="B66" s="18" t="str">
        <f t="shared" si="0"/>
        <v>EkatunggalTersediaKonfirmasi65</v>
      </c>
      <c r="C66" s="18" t="str">
        <f>IFERROR(VLOOKUP(B66,'SO OR RSO'!$B$4:$O$1048576,3,FALSE),"")</f>
        <v/>
      </c>
      <c r="D66" s="27" t="str">
        <f>IFERROR(VLOOKUP(B66,'SO OR RSO'!$B$4:$O$1048576,4,FALSE),"")</f>
        <v/>
      </c>
      <c r="E66" s="19" t="str">
        <f>IFERROR(VLOOKUP(B66,'SO OR RSO'!$B$4:$O$1048576,5,FALSE),"")</f>
        <v/>
      </c>
      <c r="F66" s="18" t="str">
        <f>IFERROR(VLOOKUP(B66,'SO OR RSO'!$B$4:$O$1048576,6,FALSE),"")</f>
        <v/>
      </c>
      <c r="G66" s="19" t="str">
        <f>IFERROR(VLOOKUP(B66,'SO OR RSO'!$B$4:$O$1048576,7,FALSE),"")</f>
        <v/>
      </c>
      <c r="H66" s="18">
        <f>IFERROR(VLOOKUP(B66,'SO OR RSO'!$B$4:$O$1048576,8,FALSE),0)</f>
        <v>0</v>
      </c>
      <c r="I66" s="18" t="str">
        <f>IFERROR(VLOOKUP(B66,'SO OR RSO'!$B$4:$O$1048576,9,FALSE),"")</f>
        <v/>
      </c>
      <c r="J66" s="18" t="str">
        <f>IFERROR(VLOOKUP(B66,'SO OR RSO'!$B$4:$O$1048576,10,FALSE),"")</f>
        <v/>
      </c>
      <c r="K66" s="59">
        <f>SUMIFS('Input Quilting Selesai'!$G$2:$G$1048576,'Input Quilting Selesai'!$C$2:$C$1048576,'Ekatunggal (Tersedia)'!C66,'Input Quilting Selesai'!$E$2:$E$1048576,'Ekatunggal (Tersedia)'!F66,'Input Quilting Selesai'!$I$2:$I$1048576,'Ekatunggal (Tersedia)'!J66,'Input Quilting Selesai'!$J$2:$J$1048576,'Ekatunggal (Tersedia)'!$B$1)</f>
        <v>0</v>
      </c>
      <c r="L66" s="20">
        <f>IFERROR(IF(VLOOKUP(B66,'SO OR RSO'!$B$4:$P$1048576,15,FALSE)="Diselesaikan",H66,K66),0)</f>
        <v>0</v>
      </c>
      <c r="M66" s="20">
        <f t="shared" si="1"/>
        <v>0</v>
      </c>
      <c r="N66" s="20" t="str">
        <f>IFERROR(IF(ISBLANK(VLOOKUP(B66,'SO OR RSO'!$B$4:$P$1048576,15,FALSE)),"Belum Kirim Kain",IF(VLOOKUP(B66,'SO OR RSO'!$B$4:$P$1048576,15,FALSE)="Diselesaikan","Selesai",IF(M66&gt;0,"Proses Quilting","Selesai"))),"")</f>
        <v/>
      </c>
    </row>
    <row r="67" spans="1:14" ht="30.75" customHeight="1">
      <c r="A67" s="6">
        <v>66</v>
      </c>
      <c r="B67" s="18" t="str">
        <f t="shared" ref="B67:B79" si="2">CONCATENATE($B$1,"TersediaKonfirmasi",A67)</f>
        <v>EkatunggalTersediaKonfirmasi66</v>
      </c>
      <c r="C67" s="18" t="str">
        <f>IFERROR(VLOOKUP(B67,'SO OR RSO'!$B$4:$O$1048576,3,FALSE),"")</f>
        <v/>
      </c>
      <c r="D67" s="27" t="str">
        <f>IFERROR(VLOOKUP(B67,'SO OR RSO'!$B$4:$O$1048576,4,FALSE),"")</f>
        <v/>
      </c>
      <c r="E67" s="19" t="str">
        <f>IFERROR(VLOOKUP(B67,'SO OR RSO'!$B$4:$O$1048576,5,FALSE),"")</f>
        <v/>
      </c>
      <c r="F67" s="18" t="str">
        <f>IFERROR(VLOOKUP(B67,'SO OR RSO'!$B$4:$O$1048576,6,FALSE),"")</f>
        <v/>
      </c>
      <c r="G67" s="19" t="str">
        <f>IFERROR(VLOOKUP(B67,'SO OR RSO'!$B$4:$O$1048576,7,FALSE),"")</f>
        <v/>
      </c>
      <c r="H67" s="18">
        <f>IFERROR(VLOOKUP(B67,'SO OR RSO'!$B$4:$O$1048576,8,FALSE),0)</f>
        <v>0</v>
      </c>
      <c r="I67" s="18" t="str">
        <f>IFERROR(VLOOKUP(B67,'SO OR RSO'!$B$4:$O$1048576,9,FALSE),"")</f>
        <v/>
      </c>
      <c r="J67" s="18" t="str">
        <f>IFERROR(VLOOKUP(B67,'SO OR RSO'!$B$4:$O$1048576,10,FALSE),"")</f>
        <v/>
      </c>
      <c r="K67" s="59">
        <f>SUMIFS('Input Quilting Selesai'!$G$2:$G$1048576,'Input Quilting Selesai'!$C$2:$C$1048576,'Ekatunggal (Tersedia)'!C67,'Input Quilting Selesai'!$E$2:$E$1048576,'Ekatunggal (Tersedia)'!F67,'Input Quilting Selesai'!$I$2:$I$1048576,'Ekatunggal (Tersedia)'!J67,'Input Quilting Selesai'!$J$2:$J$1048576,'Ekatunggal (Tersedia)'!$B$1)</f>
        <v>0</v>
      </c>
      <c r="L67" s="20">
        <f>IFERROR(IF(VLOOKUP(B67,'SO OR RSO'!$B$4:$P$1048576,15,FALSE)="Diselesaikan",H67,K67),0)</f>
        <v>0</v>
      </c>
      <c r="M67" s="20">
        <f t="shared" ref="M67:M79" si="3">H67-L67</f>
        <v>0</v>
      </c>
      <c r="N67" s="20" t="str">
        <f>IFERROR(IF(ISBLANK(VLOOKUP(B67,'SO OR RSO'!$B$4:$P$1048576,15,FALSE)),"Belum Kirim Kain",IF(VLOOKUP(B67,'SO OR RSO'!$B$4:$P$1048576,15,FALSE)="Diselesaikan","Selesai",IF(M67&gt;0,"Proses Quilting","Selesai"))),"")</f>
        <v/>
      </c>
    </row>
    <row r="68" spans="1:14" ht="30.75" customHeight="1">
      <c r="A68" s="5">
        <v>67</v>
      </c>
      <c r="B68" s="18" t="str">
        <f t="shared" si="2"/>
        <v>EkatunggalTersediaKonfirmasi67</v>
      </c>
      <c r="C68" s="18" t="str">
        <f>IFERROR(VLOOKUP(B68,'SO OR RSO'!$B$4:$O$1048576,3,FALSE),"")</f>
        <v/>
      </c>
      <c r="D68" s="27" t="str">
        <f>IFERROR(VLOOKUP(B68,'SO OR RSO'!$B$4:$O$1048576,4,FALSE),"")</f>
        <v/>
      </c>
      <c r="E68" s="19" t="str">
        <f>IFERROR(VLOOKUP(B68,'SO OR RSO'!$B$4:$O$1048576,5,FALSE),"")</f>
        <v/>
      </c>
      <c r="F68" s="18" t="str">
        <f>IFERROR(VLOOKUP(B68,'SO OR RSO'!$B$4:$O$1048576,6,FALSE),"")</f>
        <v/>
      </c>
      <c r="G68" s="19" t="str">
        <f>IFERROR(VLOOKUP(B68,'SO OR RSO'!$B$4:$O$1048576,7,FALSE),"")</f>
        <v/>
      </c>
      <c r="H68" s="18">
        <f>IFERROR(VLOOKUP(B68,'SO OR RSO'!$B$4:$O$1048576,8,FALSE),0)</f>
        <v>0</v>
      </c>
      <c r="I68" s="18" t="str">
        <f>IFERROR(VLOOKUP(B68,'SO OR RSO'!$B$4:$O$1048576,9,FALSE),"")</f>
        <v/>
      </c>
      <c r="J68" s="18" t="str">
        <f>IFERROR(VLOOKUP(B68,'SO OR RSO'!$B$4:$O$1048576,10,FALSE),"")</f>
        <v/>
      </c>
      <c r="K68" s="59">
        <f>SUMIFS('Input Quilting Selesai'!$G$2:$G$1048576,'Input Quilting Selesai'!$C$2:$C$1048576,'Ekatunggal (Tersedia)'!C68,'Input Quilting Selesai'!$E$2:$E$1048576,'Ekatunggal (Tersedia)'!F68,'Input Quilting Selesai'!$I$2:$I$1048576,'Ekatunggal (Tersedia)'!J68,'Input Quilting Selesai'!$J$2:$J$1048576,'Ekatunggal (Tersedia)'!$B$1)</f>
        <v>0</v>
      </c>
      <c r="L68" s="20">
        <f>IFERROR(IF(VLOOKUP(B68,'SO OR RSO'!$B$4:$P$1048576,15,FALSE)="Diselesaikan",H68,K68),0)</f>
        <v>0</v>
      </c>
      <c r="M68" s="20">
        <f t="shared" si="3"/>
        <v>0</v>
      </c>
      <c r="N68" s="20" t="str">
        <f>IFERROR(IF(ISBLANK(VLOOKUP(B68,'SO OR RSO'!$B$4:$P$1048576,15,FALSE)),"Belum Kirim Kain",IF(VLOOKUP(B68,'SO OR RSO'!$B$4:$P$1048576,15,FALSE)="Diselesaikan","Selesai",IF(M68&gt;0,"Proses Quilting","Selesai"))),"")</f>
        <v/>
      </c>
    </row>
    <row r="69" spans="1:14" ht="30.75" customHeight="1">
      <c r="A69" s="6">
        <v>68</v>
      </c>
      <c r="B69" s="18" t="str">
        <f t="shared" si="2"/>
        <v>EkatunggalTersediaKonfirmasi68</v>
      </c>
      <c r="C69" s="18" t="str">
        <f>IFERROR(VLOOKUP(B69,'SO OR RSO'!$B$4:$O$1048576,3,FALSE),"")</f>
        <v/>
      </c>
      <c r="D69" s="27" t="str">
        <f>IFERROR(VLOOKUP(B69,'SO OR RSO'!$B$4:$O$1048576,4,FALSE),"")</f>
        <v/>
      </c>
      <c r="E69" s="19" t="str">
        <f>IFERROR(VLOOKUP(B69,'SO OR RSO'!$B$4:$O$1048576,5,FALSE),"")</f>
        <v/>
      </c>
      <c r="F69" s="18" t="str">
        <f>IFERROR(VLOOKUP(B69,'SO OR RSO'!$B$4:$O$1048576,6,FALSE),"")</f>
        <v/>
      </c>
      <c r="G69" s="19" t="str">
        <f>IFERROR(VLOOKUP(B69,'SO OR RSO'!$B$4:$O$1048576,7,FALSE),"")</f>
        <v/>
      </c>
      <c r="H69" s="18">
        <f>IFERROR(VLOOKUP(B69,'SO OR RSO'!$B$4:$O$1048576,8,FALSE),0)</f>
        <v>0</v>
      </c>
      <c r="I69" s="18" t="str">
        <f>IFERROR(VLOOKUP(B69,'SO OR RSO'!$B$4:$O$1048576,9,FALSE),"")</f>
        <v/>
      </c>
      <c r="J69" s="18" t="str">
        <f>IFERROR(VLOOKUP(B69,'SO OR RSO'!$B$4:$O$1048576,10,FALSE),"")</f>
        <v/>
      </c>
      <c r="K69" s="59">
        <f>SUMIFS('Input Quilting Selesai'!$G$2:$G$1048576,'Input Quilting Selesai'!$C$2:$C$1048576,'Ekatunggal (Tersedia)'!C69,'Input Quilting Selesai'!$E$2:$E$1048576,'Ekatunggal (Tersedia)'!F69,'Input Quilting Selesai'!$I$2:$I$1048576,'Ekatunggal (Tersedia)'!J69,'Input Quilting Selesai'!$J$2:$J$1048576,'Ekatunggal (Tersedia)'!$B$1)</f>
        <v>0</v>
      </c>
      <c r="L69" s="20">
        <f>IFERROR(IF(VLOOKUP(B69,'SO OR RSO'!$B$4:$P$1048576,15,FALSE)="Diselesaikan",H69,K69),0)</f>
        <v>0</v>
      </c>
      <c r="M69" s="20">
        <f t="shared" si="3"/>
        <v>0</v>
      </c>
      <c r="N69" s="20" t="str">
        <f>IFERROR(IF(ISBLANK(VLOOKUP(B69,'SO OR RSO'!$B$4:$P$1048576,15,FALSE)),"Belum Kirim Kain",IF(VLOOKUP(B69,'SO OR RSO'!$B$4:$P$1048576,15,FALSE)="Diselesaikan","Selesai",IF(M69&gt;0,"Proses Quilting","Selesai"))),"")</f>
        <v/>
      </c>
    </row>
    <row r="70" spans="1:14" ht="30.75" customHeight="1">
      <c r="A70" s="5">
        <v>69</v>
      </c>
      <c r="B70" s="18" t="str">
        <f t="shared" si="2"/>
        <v>EkatunggalTersediaKonfirmasi69</v>
      </c>
      <c r="C70" s="18" t="str">
        <f>IFERROR(VLOOKUP(B70,'SO OR RSO'!$B$4:$O$1048576,3,FALSE),"")</f>
        <v/>
      </c>
      <c r="D70" s="27" t="str">
        <f>IFERROR(VLOOKUP(B70,'SO OR RSO'!$B$4:$O$1048576,4,FALSE),"")</f>
        <v/>
      </c>
      <c r="E70" s="19" t="str">
        <f>IFERROR(VLOOKUP(B70,'SO OR RSO'!$B$4:$O$1048576,5,FALSE),"")</f>
        <v/>
      </c>
      <c r="F70" s="18" t="str">
        <f>IFERROR(VLOOKUP(B70,'SO OR RSO'!$B$4:$O$1048576,6,FALSE),"")</f>
        <v/>
      </c>
      <c r="G70" s="19" t="str">
        <f>IFERROR(VLOOKUP(B70,'SO OR RSO'!$B$4:$O$1048576,7,FALSE),"")</f>
        <v/>
      </c>
      <c r="H70" s="18">
        <f>IFERROR(VLOOKUP(B70,'SO OR RSO'!$B$4:$O$1048576,8,FALSE),0)</f>
        <v>0</v>
      </c>
      <c r="I70" s="18" t="str">
        <f>IFERROR(VLOOKUP(B70,'SO OR RSO'!$B$4:$O$1048576,9,FALSE),"")</f>
        <v/>
      </c>
      <c r="J70" s="18" t="str">
        <f>IFERROR(VLOOKUP(B70,'SO OR RSO'!$B$4:$O$1048576,10,FALSE),"")</f>
        <v/>
      </c>
      <c r="K70" s="59">
        <f>SUMIFS('Input Quilting Selesai'!$G$2:$G$1048576,'Input Quilting Selesai'!$C$2:$C$1048576,'Ekatunggal (Tersedia)'!C70,'Input Quilting Selesai'!$E$2:$E$1048576,'Ekatunggal (Tersedia)'!F70,'Input Quilting Selesai'!$I$2:$I$1048576,'Ekatunggal (Tersedia)'!J70,'Input Quilting Selesai'!$J$2:$J$1048576,'Ekatunggal (Tersedia)'!$B$1)</f>
        <v>0</v>
      </c>
      <c r="L70" s="20">
        <f>IFERROR(IF(VLOOKUP(B70,'SO OR RSO'!$B$4:$P$1048576,15,FALSE)="Diselesaikan",H70,K70),0)</f>
        <v>0</v>
      </c>
      <c r="M70" s="20">
        <f t="shared" si="3"/>
        <v>0</v>
      </c>
      <c r="N70" s="20" t="str">
        <f>IFERROR(IF(ISBLANK(VLOOKUP(B70,'SO OR RSO'!$B$4:$P$1048576,15,FALSE)),"Belum Kirim Kain",IF(VLOOKUP(B70,'SO OR RSO'!$B$4:$P$1048576,15,FALSE)="Diselesaikan","Selesai",IF(M70&gt;0,"Proses Quilting","Selesai"))),"")</f>
        <v/>
      </c>
    </row>
    <row r="71" spans="1:14" ht="30.75" customHeight="1">
      <c r="A71" s="6">
        <v>70</v>
      </c>
      <c r="B71" s="18" t="str">
        <f t="shared" si="2"/>
        <v>EkatunggalTersediaKonfirmasi70</v>
      </c>
      <c r="C71" s="18" t="str">
        <f>IFERROR(VLOOKUP(B71,'SO OR RSO'!$B$4:$O$1048576,3,FALSE),"")</f>
        <v/>
      </c>
      <c r="D71" s="27" t="str">
        <f>IFERROR(VLOOKUP(B71,'SO OR RSO'!$B$4:$O$1048576,4,FALSE),"")</f>
        <v/>
      </c>
      <c r="E71" s="19" t="str">
        <f>IFERROR(VLOOKUP(B71,'SO OR RSO'!$B$4:$O$1048576,5,FALSE),"")</f>
        <v/>
      </c>
      <c r="F71" s="18" t="str">
        <f>IFERROR(VLOOKUP(B71,'SO OR RSO'!$B$4:$O$1048576,6,FALSE),"")</f>
        <v/>
      </c>
      <c r="G71" s="19" t="str">
        <f>IFERROR(VLOOKUP(B71,'SO OR RSO'!$B$4:$O$1048576,7,FALSE),"")</f>
        <v/>
      </c>
      <c r="H71" s="18">
        <f>IFERROR(VLOOKUP(B71,'SO OR RSO'!$B$4:$O$1048576,8,FALSE),0)</f>
        <v>0</v>
      </c>
      <c r="I71" s="18" t="str">
        <f>IFERROR(VLOOKUP(B71,'SO OR RSO'!$B$4:$O$1048576,9,FALSE),"")</f>
        <v/>
      </c>
      <c r="J71" s="18" t="str">
        <f>IFERROR(VLOOKUP(B71,'SO OR RSO'!$B$4:$O$1048576,10,FALSE),"")</f>
        <v/>
      </c>
      <c r="K71" s="59">
        <f>SUMIFS('Input Quilting Selesai'!$G$2:$G$1048576,'Input Quilting Selesai'!$C$2:$C$1048576,'Ekatunggal (Tersedia)'!C71,'Input Quilting Selesai'!$E$2:$E$1048576,'Ekatunggal (Tersedia)'!F71,'Input Quilting Selesai'!$I$2:$I$1048576,'Ekatunggal (Tersedia)'!J71,'Input Quilting Selesai'!$J$2:$J$1048576,'Ekatunggal (Tersedia)'!$B$1)</f>
        <v>0</v>
      </c>
      <c r="L71" s="20">
        <f>IFERROR(IF(VLOOKUP(B71,'SO OR RSO'!$B$4:$P$1048576,15,FALSE)="Diselesaikan",H71,K71),0)</f>
        <v>0</v>
      </c>
      <c r="M71" s="20">
        <f t="shared" si="3"/>
        <v>0</v>
      </c>
      <c r="N71" s="20" t="str">
        <f>IFERROR(IF(ISBLANK(VLOOKUP(B71,'SO OR RSO'!$B$4:$P$1048576,15,FALSE)),"Belum Kirim Kain",IF(VLOOKUP(B71,'SO OR RSO'!$B$4:$P$1048576,15,FALSE)="Diselesaikan","Selesai",IF(M71&gt;0,"Proses Quilting","Selesai"))),"")</f>
        <v/>
      </c>
    </row>
    <row r="72" spans="1:14" ht="30.75" customHeight="1">
      <c r="A72" s="5">
        <v>71</v>
      </c>
      <c r="B72" s="18" t="str">
        <f t="shared" si="2"/>
        <v>EkatunggalTersediaKonfirmasi71</v>
      </c>
      <c r="C72" s="18" t="str">
        <f>IFERROR(VLOOKUP(B72,'SO OR RSO'!$B$4:$O$1048576,3,FALSE),"")</f>
        <v/>
      </c>
      <c r="D72" s="27" t="str">
        <f>IFERROR(VLOOKUP(B72,'SO OR RSO'!$B$4:$O$1048576,4,FALSE),"")</f>
        <v/>
      </c>
      <c r="E72" s="19" t="str">
        <f>IFERROR(VLOOKUP(B72,'SO OR RSO'!$B$4:$O$1048576,5,FALSE),"")</f>
        <v/>
      </c>
      <c r="F72" s="18" t="str">
        <f>IFERROR(VLOOKUP(B72,'SO OR RSO'!$B$4:$O$1048576,6,FALSE),"")</f>
        <v/>
      </c>
      <c r="G72" s="19" t="str">
        <f>IFERROR(VLOOKUP(B72,'SO OR RSO'!$B$4:$O$1048576,7,FALSE),"")</f>
        <v/>
      </c>
      <c r="H72" s="18">
        <f>IFERROR(VLOOKUP(B72,'SO OR RSO'!$B$4:$O$1048576,8,FALSE),0)</f>
        <v>0</v>
      </c>
      <c r="I72" s="18" t="str">
        <f>IFERROR(VLOOKUP(B72,'SO OR RSO'!$B$4:$O$1048576,9,FALSE),"")</f>
        <v/>
      </c>
      <c r="J72" s="18" t="str">
        <f>IFERROR(VLOOKUP(B72,'SO OR RSO'!$B$4:$O$1048576,10,FALSE),"")</f>
        <v/>
      </c>
      <c r="K72" s="59">
        <f>SUMIFS('Input Quilting Selesai'!$G$2:$G$1048576,'Input Quilting Selesai'!$C$2:$C$1048576,'Ekatunggal (Tersedia)'!C72,'Input Quilting Selesai'!$E$2:$E$1048576,'Ekatunggal (Tersedia)'!F72,'Input Quilting Selesai'!$I$2:$I$1048576,'Ekatunggal (Tersedia)'!J72,'Input Quilting Selesai'!$J$2:$J$1048576,'Ekatunggal (Tersedia)'!$B$1)</f>
        <v>0</v>
      </c>
      <c r="L72" s="20">
        <f>IFERROR(IF(VLOOKUP(B72,'SO OR RSO'!$B$4:$P$1048576,15,FALSE)="Diselesaikan",H72,K72),0)</f>
        <v>0</v>
      </c>
      <c r="M72" s="20">
        <f t="shared" si="3"/>
        <v>0</v>
      </c>
      <c r="N72" s="20" t="str">
        <f>IFERROR(IF(ISBLANK(VLOOKUP(B72,'SO OR RSO'!$B$4:$P$1048576,15,FALSE)),"Belum Kirim Kain",IF(VLOOKUP(B72,'SO OR RSO'!$B$4:$P$1048576,15,FALSE)="Diselesaikan","Selesai",IF(M72&gt;0,"Proses Quilting","Selesai"))),"")</f>
        <v/>
      </c>
    </row>
    <row r="73" spans="1:14" ht="30.75" customHeight="1">
      <c r="A73" s="6">
        <v>72</v>
      </c>
      <c r="B73" s="18" t="str">
        <f t="shared" si="2"/>
        <v>EkatunggalTersediaKonfirmasi72</v>
      </c>
      <c r="C73" s="18" t="str">
        <f>IFERROR(VLOOKUP(B73,'SO OR RSO'!$B$4:$O$1048576,3,FALSE),"")</f>
        <v/>
      </c>
      <c r="D73" s="27" t="str">
        <f>IFERROR(VLOOKUP(B73,'SO OR RSO'!$B$4:$O$1048576,4,FALSE),"")</f>
        <v/>
      </c>
      <c r="E73" s="19" t="str">
        <f>IFERROR(VLOOKUP(B73,'SO OR RSO'!$B$4:$O$1048576,5,FALSE),"")</f>
        <v/>
      </c>
      <c r="F73" s="18" t="str">
        <f>IFERROR(VLOOKUP(B73,'SO OR RSO'!$B$4:$O$1048576,6,FALSE),"")</f>
        <v/>
      </c>
      <c r="G73" s="19" t="str">
        <f>IFERROR(VLOOKUP(B73,'SO OR RSO'!$B$4:$O$1048576,7,FALSE),"")</f>
        <v/>
      </c>
      <c r="H73" s="18">
        <f>IFERROR(VLOOKUP(B73,'SO OR RSO'!$B$4:$O$1048576,8,FALSE),0)</f>
        <v>0</v>
      </c>
      <c r="I73" s="18" t="str">
        <f>IFERROR(VLOOKUP(B73,'SO OR RSO'!$B$4:$O$1048576,9,FALSE),"")</f>
        <v/>
      </c>
      <c r="J73" s="18" t="str">
        <f>IFERROR(VLOOKUP(B73,'SO OR RSO'!$B$4:$O$1048576,10,FALSE),"")</f>
        <v/>
      </c>
      <c r="K73" s="59">
        <f>SUMIFS('Input Quilting Selesai'!$G$2:$G$1048576,'Input Quilting Selesai'!$C$2:$C$1048576,'Ekatunggal (Tersedia)'!C73,'Input Quilting Selesai'!$E$2:$E$1048576,'Ekatunggal (Tersedia)'!F73,'Input Quilting Selesai'!$I$2:$I$1048576,'Ekatunggal (Tersedia)'!J73,'Input Quilting Selesai'!$J$2:$J$1048576,'Ekatunggal (Tersedia)'!$B$1)</f>
        <v>0</v>
      </c>
      <c r="L73" s="20">
        <f>IFERROR(IF(VLOOKUP(B73,'SO OR RSO'!$B$4:$P$1048576,15,FALSE)="Diselesaikan",H73,K73),0)</f>
        <v>0</v>
      </c>
      <c r="M73" s="20">
        <f t="shared" si="3"/>
        <v>0</v>
      </c>
      <c r="N73" s="20" t="str">
        <f>IFERROR(IF(ISBLANK(VLOOKUP(B73,'SO OR RSO'!$B$4:$P$1048576,15,FALSE)),"Belum Kirim Kain",IF(VLOOKUP(B73,'SO OR RSO'!$B$4:$P$1048576,15,FALSE)="Diselesaikan","Selesai",IF(M73&gt;0,"Proses Quilting","Selesai"))),"")</f>
        <v/>
      </c>
    </row>
    <row r="74" spans="1:14" ht="30.75" customHeight="1">
      <c r="A74" s="5">
        <v>73</v>
      </c>
      <c r="B74" s="18" t="str">
        <f t="shared" si="2"/>
        <v>EkatunggalTersediaKonfirmasi73</v>
      </c>
      <c r="C74" s="18" t="str">
        <f>IFERROR(VLOOKUP(B74,'SO OR RSO'!$B$4:$O$1048576,3,FALSE),"")</f>
        <v/>
      </c>
      <c r="D74" s="27" t="str">
        <f>IFERROR(VLOOKUP(B74,'SO OR RSO'!$B$4:$O$1048576,4,FALSE),"")</f>
        <v/>
      </c>
      <c r="E74" s="19" t="str">
        <f>IFERROR(VLOOKUP(B74,'SO OR RSO'!$B$4:$O$1048576,5,FALSE),"")</f>
        <v/>
      </c>
      <c r="F74" s="18" t="str">
        <f>IFERROR(VLOOKUP(B74,'SO OR RSO'!$B$4:$O$1048576,6,FALSE),"")</f>
        <v/>
      </c>
      <c r="G74" s="19" t="str">
        <f>IFERROR(VLOOKUP(B74,'SO OR RSO'!$B$4:$O$1048576,7,FALSE),"")</f>
        <v/>
      </c>
      <c r="H74" s="18">
        <f>IFERROR(VLOOKUP(B74,'SO OR RSO'!$B$4:$O$1048576,8,FALSE),0)</f>
        <v>0</v>
      </c>
      <c r="I74" s="18" t="str">
        <f>IFERROR(VLOOKUP(B74,'SO OR RSO'!$B$4:$O$1048576,9,FALSE),"")</f>
        <v/>
      </c>
      <c r="J74" s="18" t="str">
        <f>IFERROR(VLOOKUP(B74,'SO OR RSO'!$B$4:$O$1048576,10,FALSE),"")</f>
        <v/>
      </c>
      <c r="K74" s="59">
        <f>SUMIFS('Input Quilting Selesai'!$G$2:$G$1048576,'Input Quilting Selesai'!$C$2:$C$1048576,'Ekatunggal (Tersedia)'!C74,'Input Quilting Selesai'!$E$2:$E$1048576,'Ekatunggal (Tersedia)'!F74,'Input Quilting Selesai'!$I$2:$I$1048576,'Ekatunggal (Tersedia)'!J74,'Input Quilting Selesai'!$J$2:$J$1048576,'Ekatunggal (Tersedia)'!$B$1)</f>
        <v>0</v>
      </c>
      <c r="L74" s="20">
        <f>IFERROR(IF(VLOOKUP(B74,'SO OR RSO'!$B$4:$P$1048576,15,FALSE)="Diselesaikan",H74,K74),0)</f>
        <v>0</v>
      </c>
      <c r="M74" s="20">
        <f t="shared" si="3"/>
        <v>0</v>
      </c>
      <c r="N74" s="20" t="str">
        <f>IFERROR(IF(ISBLANK(VLOOKUP(B74,'SO OR RSO'!$B$4:$P$1048576,15,FALSE)),"Belum Kirim Kain",IF(VLOOKUP(B74,'SO OR RSO'!$B$4:$P$1048576,15,FALSE)="Diselesaikan","Selesai",IF(M74&gt;0,"Proses Quilting","Selesai"))),"")</f>
        <v/>
      </c>
    </row>
    <row r="75" spans="1:14" ht="30.75" customHeight="1">
      <c r="A75" s="6">
        <v>74</v>
      </c>
      <c r="B75" s="18" t="str">
        <f t="shared" si="2"/>
        <v>EkatunggalTersediaKonfirmasi74</v>
      </c>
      <c r="C75" s="18" t="str">
        <f>IFERROR(VLOOKUP(B75,'SO OR RSO'!$B$4:$O$1048576,3,FALSE),"")</f>
        <v/>
      </c>
      <c r="D75" s="27" t="str">
        <f>IFERROR(VLOOKUP(B75,'SO OR RSO'!$B$4:$O$1048576,4,FALSE),"")</f>
        <v/>
      </c>
      <c r="E75" s="19" t="str">
        <f>IFERROR(VLOOKUP(B75,'SO OR RSO'!$B$4:$O$1048576,5,FALSE),"")</f>
        <v/>
      </c>
      <c r="F75" s="18" t="str">
        <f>IFERROR(VLOOKUP(B75,'SO OR RSO'!$B$4:$O$1048576,6,FALSE),"")</f>
        <v/>
      </c>
      <c r="G75" s="19" t="str">
        <f>IFERROR(VLOOKUP(B75,'SO OR RSO'!$B$4:$O$1048576,7,FALSE),"")</f>
        <v/>
      </c>
      <c r="H75" s="18">
        <f>IFERROR(VLOOKUP(B75,'SO OR RSO'!$B$4:$O$1048576,8,FALSE),0)</f>
        <v>0</v>
      </c>
      <c r="I75" s="18" t="str">
        <f>IFERROR(VLOOKUP(B75,'SO OR RSO'!$B$4:$O$1048576,9,FALSE),"")</f>
        <v/>
      </c>
      <c r="J75" s="18" t="str">
        <f>IFERROR(VLOOKUP(B75,'SO OR RSO'!$B$4:$O$1048576,10,FALSE),"")</f>
        <v/>
      </c>
      <c r="K75" s="59">
        <f>SUMIFS('Input Quilting Selesai'!$G$2:$G$1048576,'Input Quilting Selesai'!$C$2:$C$1048576,'Ekatunggal (Tersedia)'!C75,'Input Quilting Selesai'!$E$2:$E$1048576,'Ekatunggal (Tersedia)'!F75,'Input Quilting Selesai'!$I$2:$I$1048576,'Ekatunggal (Tersedia)'!J75,'Input Quilting Selesai'!$J$2:$J$1048576,'Ekatunggal (Tersedia)'!$B$1)</f>
        <v>0</v>
      </c>
      <c r="L75" s="20">
        <f>IFERROR(IF(VLOOKUP(B75,'SO OR RSO'!$B$4:$P$1048576,15,FALSE)="Diselesaikan",H75,K75),0)</f>
        <v>0</v>
      </c>
      <c r="M75" s="20">
        <f t="shared" si="3"/>
        <v>0</v>
      </c>
      <c r="N75" s="20" t="str">
        <f>IFERROR(IF(ISBLANK(VLOOKUP(B75,'SO OR RSO'!$B$4:$P$1048576,15,FALSE)),"Belum Kirim Kain",IF(VLOOKUP(B75,'SO OR RSO'!$B$4:$P$1048576,15,FALSE)="Diselesaikan","Selesai",IF(M75&gt;0,"Proses Quilting","Selesai"))),"")</f>
        <v/>
      </c>
    </row>
    <row r="76" spans="1:14" ht="30.75" customHeight="1">
      <c r="A76" s="5">
        <v>75</v>
      </c>
      <c r="B76" s="18" t="str">
        <f t="shared" si="2"/>
        <v>EkatunggalTersediaKonfirmasi75</v>
      </c>
      <c r="C76" s="18" t="str">
        <f>IFERROR(VLOOKUP(B76,'SO OR RSO'!$B$4:$O$1048576,3,FALSE),"")</f>
        <v/>
      </c>
      <c r="D76" s="27" t="str">
        <f>IFERROR(VLOOKUP(B76,'SO OR RSO'!$B$4:$O$1048576,4,FALSE),"")</f>
        <v/>
      </c>
      <c r="E76" s="19" t="str">
        <f>IFERROR(VLOOKUP(B76,'SO OR RSO'!$B$4:$O$1048576,5,FALSE),"")</f>
        <v/>
      </c>
      <c r="F76" s="18" t="str">
        <f>IFERROR(VLOOKUP(B76,'SO OR RSO'!$B$4:$O$1048576,6,FALSE),"")</f>
        <v/>
      </c>
      <c r="G76" s="19" t="str">
        <f>IFERROR(VLOOKUP(B76,'SO OR RSO'!$B$4:$O$1048576,7,FALSE),"")</f>
        <v/>
      </c>
      <c r="H76" s="18">
        <f>IFERROR(VLOOKUP(B76,'SO OR RSO'!$B$4:$O$1048576,8,FALSE),0)</f>
        <v>0</v>
      </c>
      <c r="I76" s="18" t="str">
        <f>IFERROR(VLOOKUP(B76,'SO OR RSO'!$B$4:$O$1048576,9,FALSE),"")</f>
        <v/>
      </c>
      <c r="J76" s="18" t="str">
        <f>IFERROR(VLOOKUP(B76,'SO OR RSO'!$B$4:$O$1048576,10,FALSE),"")</f>
        <v/>
      </c>
      <c r="K76" s="59">
        <f>SUMIFS('Input Quilting Selesai'!$G$2:$G$1048576,'Input Quilting Selesai'!$C$2:$C$1048576,'Ekatunggal (Tersedia)'!C76,'Input Quilting Selesai'!$E$2:$E$1048576,'Ekatunggal (Tersedia)'!F76,'Input Quilting Selesai'!$I$2:$I$1048576,'Ekatunggal (Tersedia)'!J76,'Input Quilting Selesai'!$J$2:$J$1048576,'Ekatunggal (Tersedia)'!$B$1)</f>
        <v>0</v>
      </c>
      <c r="L76" s="20">
        <f>IFERROR(IF(VLOOKUP(B76,'SO OR RSO'!$B$4:$P$1048576,15,FALSE)="Diselesaikan",H76,K76),0)</f>
        <v>0</v>
      </c>
      <c r="M76" s="20">
        <f t="shared" si="3"/>
        <v>0</v>
      </c>
      <c r="N76" s="20" t="str">
        <f>IFERROR(IF(ISBLANK(VLOOKUP(B76,'SO OR RSO'!$B$4:$P$1048576,15,FALSE)),"Belum Kirim Kain",IF(VLOOKUP(B76,'SO OR RSO'!$B$4:$P$1048576,15,FALSE)="Diselesaikan","Selesai",IF(M76&gt;0,"Proses Quilting","Selesai"))),"")</f>
        <v/>
      </c>
    </row>
    <row r="77" spans="1:14" ht="30.75" customHeight="1">
      <c r="A77" s="6">
        <v>76</v>
      </c>
      <c r="B77" s="18" t="str">
        <f t="shared" si="2"/>
        <v>EkatunggalTersediaKonfirmasi76</v>
      </c>
      <c r="C77" s="18" t="str">
        <f>IFERROR(VLOOKUP(B77,'SO OR RSO'!$B$4:$O$1048576,3,FALSE),"")</f>
        <v/>
      </c>
      <c r="D77" s="27" t="str">
        <f>IFERROR(VLOOKUP(B77,'SO OR RSO'!$B$4:$O$1048576,4,FALSE),"")</f>
        <v/>
      </c>
      <c r="E77" s="19" t="str">
        <f>IFERROR(VLOOKUP(B77,'SO OR RSO'!$B$4:$O$1048576,5,FALSE),"")</f>
        <v/>
      </c>
      <c r="F77" s="18" t="str">
        <f>IFERROR(VLOOKUP(B77,'SO OR RSO'!$B$4:$O$1048576,6,FALSE),"")</f>
        <v/>
      </c>
      <c r="G77" s="19" t="str">
        <f>IFERROR(VLOOKUP(B77,'SO OR RSO'!$B$4:$O$1048576,7,FALSE),"")</f>
        <v/>
      </c>
      <c r="H77" s="18">
        <f>IFERROR(VLOOKUP(B77,'SO OR RSO'!$B$4:$O$1048576,8,FALSE),0)</f>
        <v>0</v>
      </c>
      <c r="I77" s="18" t="str">
        <f>IFERROR(VLOOKUP(B77,'SO OR RSO'!$B$4:$O$1048576,9,FALSE),"")</f>
        <v/>
      </c>
      <c r="J77" s="18" t="str">
        <f>IFERROR(VLOOKUP(B77,'SO OR RSO'!$B$4:$O$1048576,10,FALSE),"")</f>
        <v/>
      </c>
      <c r="K77" s="59">
        <f>SUMIFS('Input Quilting Selesai'!$G$2:$G$1048576,'Input Quilting Selesai'!$C$2:$C$1048576,'Ekatunggal (Tersedia)'!C77,'Input Quilting Selesai'!$E$2:$E$1048576,'Ekatunggal (Tersedia)'!F77,'Input Quilting Selesai'!$I$2:$I$1048576,'Ekatunggal (Tersedia)'!J77,'Input Quilting Selesai'!$J$2:$J$1048576,'Ekatunggal (Tersedia)'!$B$1)</f>
        <v>0</v>
      </c>
      <c r="L77" s="20">
        <f>IFERROR(IF(VLOOKUP(B77,'SO OR RSO'!$B$4:$P$1048576,15,FALSE)="Diselesaikan",H77,K77),0)</f>
        <v>0</v>
      </c>
      <c r="M77" s="20">
        <f t="shared" si="3"/>
        <v>0</v>
      </c>
      <c r="N77" s="20" t="str">
        <f>IFERROR(IF(ISBLANK(VLOOKUP(B77,'SO OR RSO'!$B$4:$P$1048576,15,FALSE)),"Belum Kirim Kain",IF(VLOOKUP(B77,'SO OR RSO'!$B$4:$P$1048576,15,FALSE)="Diselesaikan","Selesai",IF(M77&gt;0,"Proses Quilting","Selesai"))),"")</f>
        <v/>
      </c>
    </row>
    <row r="78" spans="1:14" ht="30.75" customHeight="1">
      <c r="A78" s="5">
        <v>77</v>
      </c>
      <c r="B78" s="18" t="str">
        <f t="shared" si="2"/>
        <v>EkatunggalTersediaKonfirmasi77</v>
      </c>
      <c r="C78" s="18" t="str">
        <f>IFERROR(VLOOKUP(B78,'SO OR RSO'!$B$4:$O$1048576,3,FALSE),"")</f>
        <v/>
      </c>
      <c r="D78" s="27" t="str">
        <f>IFERROR(VLOOKUP(B78,'SO OR RSO'!$B$4:$O$1048576,4,FALSE),"")</f>
        <v/>
      </c>
      <c r="E78" s="19" t="str">
        <f>IFERROR(VLOOKUP(B78,'SO OR RSO'!$B$4:$O$1048576,5,FALSE),"")</f>
        <v/>
      </c>
      <c r="F78" s="18" t="str">
        <f>IFERROR(VLOOKUP(B78,'SO OR RSO'!$B$4:$O$1048576,6,FALSE),"")</f>
        <v/>
      </c>
      <c r="G78" s="19" t="str">
        <f>IFERROR(VLOOKUP(B78,'SO OR RSO'!$B$4:$O$1048576,7,FALSE),"")</f>
        <v/>
      </c>
      <c r="H78" s="18">
        <f>IFERROR(VLOOKUP(B78,'SO OR RSO'!$B$4:$O$1048576,8,FALSE),0)</f>
        <v>0</v>
      </c>
      <c r="I78" s="18" t="str">
        <f>IFERROR(VLOOKUP(B78,'SO OR RSO'!$B$4:$O$1048576,9,FALSE),"")</f>
        <v/>
      </c>
      <c r="J78" s="18" t="str">
        <f>IFERROR(VLOOKUP(B78,'SO OR RSO'!$B$4:$O$1048576,10,FALSE),"")</f>
        <v/>
      </c>
      <c r="K78" s="59">
        <f>SUMIFS('Input Quilting Selesai'!$G$2:$G$1048576,'Input Quilting Selesai'!$C$2:$C$1048576,'Ekatunggal (Tersedia)'!C78,'Input Quilting Selesai'!$E$2:$E$1048576,'Ekatunggal (Tersedia)'!F78,'Input Quilting Selesai'!$I$2:$I$1048576,'Ekatunggal (Tersedia)'!J78,'Input Quilting Selesai'!$J$2:$J$1048576,'Ekatunggal (Tersedia)'!$B$1)</f>
        <v>0</v>
      </c>
      <c r="L78" s="20">
        <f>IFERROR(IF(VLOOKUP(B78,'SO OR RSO'!$B$4:$P$1048576,15,FALSE)="Diselesaikan",H78,K78),0)</f>
        <v>0</v>
      </c>
      <c r="M78" s="20">
        <f t="shared" si="3"/>
        <v>0</v>
      </c>
      <c r="N78" s="20" t="str">
        <f>IFERROR(IF(ISBLANK(VLOOKUP(B78,'SO OR RSO'!$B$4:$P$1048576,15,FALSE)),"Belum Kirim Kain",IF(VLOOKUP(B78,'SO OR RSO'!$B$4:$P$1048576,15,FALSE)="Diselesaikan","Selesai",IF(M78&gt;0,"Proses Quilting","Selesai"))),"")</f>
        <v/>
      </c>
    </row>
    <row r="79" spans="1:14" ht="30.75" customHeight="1">
      <c r="A79" s="6">
        <v>78</v>
      </c>
      <c r="B79" s="18" t="str">
        <f t="shared" si="2"/>
        <v>EkatunggalTersediaKonfirmasi78</v>
      </c>
      <c r="C79" s="18" t="str">
        <f>IFERROR(VLOOKUP(B79,'SO OR RSO'!$B$4:$O$1048576,3,FALSE),"")</f>
        <v/>
      </c>
      <c r="D79" s="27" t="str">
        <f>IFERROR(VLOOKUP(B79,'SO OR RSO'!$B$4:$O$1048576,4,FALSE),"")</f>
        <v/>
      </c>
      <c r="E79" s="19" t="str">
        <f>IFERROR(VLOOKUP(B79,'SO OR RSO'!$B$4:$O$1048576,5,FALSE),"")</f>
        <v/>
      </c>
      <c r="F79" s="18" t="str">
        <f>IFERROR(VLOOKUP(B79,'SO OR RSO'!$B$4:$O$1048576,6,FALSE),"")</f>
        <v/>
      </c>
      <c r="G79" s="19" t="str">
        <f>IFERROR(VLOOKUP(B79,'SO OR RSO'!$B$4:$O$1048576,7,FALSE),"")</f>
        <v/>
      </c>
      <c r="H79" s="18">
        <f>IFERROR(VLOOKUP(B79,'SO OR RSO'!$B$4:$O$1048576,8,FALSE),0)</f>
        <v>0</v>
      </c>
      <c r="I79" s="18" t="str">
        <f>IFERROR(VLOOKUP(B79,'SO OR RSO'!$B$4:$O$1048576,9,FALSE),"")</f>
        <v/>
      </c>
      <c r="J79" s="18" t="str">
        <f>IFERROR(VLOOKUP(B79,'SO OR RSO'!$B$4:$O$1048576,10,FALSE),"")</f>
        <v/>
      </c>
      <c r="K79" s="59">
        <f>SUMIFS('Input Quilting Selesai'!$G$2:$G$1048576,'Input Quilting Selesai'!$C$2:$C$1048576,'Ekatunggal (Tersedia)'!C79,'Input Quilting Selesai'!$E$2:$E$1048576,'Ekatunggal (Tersedia)'!F79,'Input Quilting Selesai'!$I$2:$I$1048576,'Ekatunggal (Tersedia)'!J79,'Input Quilting Selesai'!$J$2:$J$1048576,'Ekatunggal (Tersedia)'!$B$1)</f>
        <v>0</v>
      </c>
      <c r="L79" s="20">
        <f>IFERROR(IF(VLOOKUP(B79,'SO OR RSO'!$B$4:$P$1048576,15,FALSE)="Diselesaikan",H79,K79),0)</f>
        <v>0</v>
      </c>
      <c r="M79" s="20">
        <f t="shared" si="3"/>
        <v>0</v>
      </c>
      <c r="N79" s="20" t="str">
        <f>IFERROR(IF(ISBLANK(VLOOKUP(B79,'SO OR RSO'!$B$4:$P$1048576,15,FALSE)),"Belum Kirim Kain",IF(VLOOKUP(B79,'SO OR RSO'!$B$4:$P$1048576,15,FALSE)="Diselesaikan","Selesai",IF(M79&gt;0,"Proses Quilting","Selesai"))),"")</f>
        <v/>
      </c>
    </row>
    <row r="80" spans="1:14" ht="30.75" customHeight="1">
      <c r="A80" s="6">
        <v>79</v>
      </c>
      <c r="B80" s="18" t="str">
        <f t="shared" ref="B80:B143" si="4">CONCATENATE($B$1,"TersediaKonfirmasi",A80)</f>
        <v>EkatunggalTersediaKonfirmasi79</v>
      </c>
      <c r="C80" s="18" t="str">
        <f>IFERROR(VLOOKUP(B80,'SO OR RSO'!$B$4:$O$1048576,3,FALSE),"")</f>
        <v/>
      </c>
      <c r="D80" s="27" t="str">
        <f>IFERROR(VLOOKUP(B80,'SO OR RSO'!$B$4:$O$1048576,4,FALSE),"")</f>
        <v/>
      </c>
      <c r="E80" s="19" t="str">
        <f>IFERROR(VLOOKUP(B80,'SO OR RSO'!$B$4:$O$1048576,5,FALSE),"")</f>
        <v/>
      </c>
      <c r="F80" s="18" t="str">
        <f>IFERROR(VLOOKUP(B80,'SO OR RSO'!$B$4:$O$1048576,6,FALSE),"")</f>
        <v/>
      </c>
      <c r="G80" s="19" t="str">
        <f>IFERROR(VLOOKUP(B80,'SO OR RSO'!$B$4:$O$1048576,7,FALSE),"")</f>
        <v/>
      </c>
      <c r="H80" s="18">
        <f>IFERROR(VLOOKUP(B80,'SO OR RSO'!$B$4:$O$1048576,8,FALSE),0)</f>
        <v>0</v>
      </c>
      <c r="I80" s="18" t="str">
        <f>IFERROR(VLOOKUP(B80,'SO OR RSO'!$B$4:$O$1048576,9,FALSE),"")</f>
        <v/>
      </c>
      <c r="J80" s="18" t="str">
        <f>IFERROR(VLOOKUP(B80,'SO OR RSO'!$B$4:$O$1048576,10,FALSE),"")</f>
        <v/>
      </c>
      <c r="K80" s="59">
        <f>SUMIFS('Input Quilting Selesai'!$G$2:$G$1048576,'Input Quilting Selesai'!$C$2:$C$1048576,'Ekatunggal (Tersedia)'!C80,'Input Quilting Selesai'!$E$2:$E$1048576,'Ekatunggal (Tersedia)'!F80,'Input Quilting Selesai'!$I$2:$I$1048576,'Ekatunggal (Tersedia)'!J80,'Input Quilting Selesai'!$J$2:$J$1048576,'Ekatunggal (Tersedia)'!$B$1)</f>
        <v>0</v>
      </c>
      <c r="L80" s="20">
        <f>IFERROR(IF(VLOOKUP(B80,'SO OR RSO'!$B$4:$P$1048576,15,FALSE)="Diselesaikan",H80,K80),0)</f>
        <v>0</v>
      </c>
      <c r="M80" s="20">
        <f t="shared" ref="M80:M143" si="5">H80-L80</f>
        <v>0</v>
      </c>
      <c r="N80" s="20" t="str">
        <f>IFERROR(IF(ISBLANK(VLOOKUP(B80,'SO OR RSO'!$B$4:$P$1048576,15,FALSE)),"Belum Kirim Kain",IF(VLOOKUP(B80,'SO OR RSO'!$B$4:$P$1048576,15,FALSE)="Diselesaikan","Selesai",IF(M80&gt;0,"Proses Quilting","Selesai"))),"")</f>
        <v/>
      </c>
    </row>
    <row r="81" spans="1:14" ht="30.75" customHeight="1">
      <c r="A81" s="6">
        <v>80</v>
      </c>
      <c r="B81" s="18" t="str">
        <f t="shared" si="4"/>
        <v>EkatunggalTersediaKonfirmasi80</v>
      </c>
      <c r="C81" s="18" t="str">
        <f>IFERROR(VLOOKUP(B81,'SO OR RSO'!$B$4:$O$1048576,3,FALSE),"")</f>
        <v/>
      </c>
      <c r="D81" s="27" t="str">
        <f>IFERROR(VLOOKUP(B81,'SO OR RSO'!$B$4:$O$1048576,4,FALSE),"")</f>
        <v/>
      </c>
      <c r="E81" s="19" t="str">
        <f>IFERROR(VLOOKUP(B81,'SO OR RSO'!$B$4:$O$1048576,5,FALSE),"")</f>
        <v/>
      </c>
      <c r="F81" s="18" t="str">
        <f>IFERROR(VLOOKUP(B81,'SO OR RSO'!$B$4:$O$1048576,6,FALSE),"")</f>
        <v/>
      </c>
      <c r="G81" s="19" t="str">
        <f>IFERROR(VLOOKUP(B81,'SO OR RSO'!$B$4:$O$1048576,7,FALSE),"")</f>
        <v/>
      </c>
      <c r="H81" s="18">
        <f>IFERROR(VLOOKUP(B81,'SO OR RSO'!$B$4:$O$1048576,8,FALSE),0)</f>
        <v>0</v>
      </c>
      <c r="I81" s="18" t="str">
        <f>IFERROR(VLOOKUP(B81,'SO OR RSO'!$B$4:$O$1048576,9,FALSE),"")</f>
        <v/>
      </c>
      <c r="J81" s="18" t="str">
        <f>IFERROR(VLOOKUP(B81,'SO OR RSO'!$B$4:$O$1048576,10,FALSE),"")</f>
        <v/>
      </c>
      <c r="K81" s="59">
        <f>SUMIFS('Input Quilting Selesai'!$G$2:$G$1048576,'Input Quilting Selesai'!$C$2:$C$1048576,'Ekatunggal (Tersedia)'!C81,'Input Quilting Selesai'!$E$2:$E$1048576,'Ekatunggal (Tersedia)'!F81,'Input Quilting Selesai'!$I$2:$I$1048576,'Ekatunggal (Tersedia)'!J81,'Input Quilting Selesai'!$J$2:$J$1048576,'Ekatunggal (Tersedia)'!$B$1)</f>
        <v>0</v>
      </c>
      <c r="L81" s="20">
        <f>IFERROR(IF(VLOOKUP(B81,'SO OR RSO'!$B$4:$P$1048576,15,FALSE)="Diselesaikan",H81,K81),0)</f>
        <v>0</v>
      </c>
      <c r="M81" s="20">
        <f t="shared" si="5"/>
        <v>0</v>
      </c>
      <c r="N81" s="20" t="str">
        <f>IFERROR(IF(ISBLANK(VLOOKUP(B81,'SO OR RSO'!$B$4:$P$1048576,15,FALSE)),"Belum Kirim Kain",IF(VLOOKUP(B81,'SO OR RSO'!$B$4:$P$1048576,15,FALSE)="Diselesaikan","Selesai",IF(M81&gt;0,"Proses Quilting","Selesai"))),"")</f>
        <v/>
      </c>
    </row>
    <row r="82" spans="1:14" ht="30.75" customHeight="1">
      <c r="A82" s="6">
        <v>81</v>
      </c>
      <c r="B82" s="18" t="str">
        <f t="shared" si="4"/>
        <v>EkatunggalTersediaKonfirmasi81</v>
      </c>
      <c r="C82" s="18" t="str">
        <f>IFERROR(VLOOKUP(B82,'SO OR RSO'!$B$4:$O$1048576,3,FALSE),"")</f>
        <v/>
      </c>
      <c r="D82" s="27" t="str">
        <f>IFERROR(VLOOKUP(B82,'SO OR RSO'!$B$4:$O$1048576,4,FALSE),"")</f>
        <v/>
      </c>
      <c r="E82" s="19" t="str">
        <f>IFERROR(VLOOKUP(B82,'SO OR RSO'!$B$4:$O$1048576,5,FALSE),"")</f>
        <v/>
      </c>
      <c r="F82" s="18" t="str">
        <f>IFERROR(VLOOKUP(B82,'SO OR RSO'!$B$4:$O$1048576,6,FALSE),"")</f>
        <v/>
      </c>
      <c r="G82" s="19" t="str">
        <f>IFERROR(VLOOKUP(B82,'SO OR RSO'!$B$4:$O$1048576,7,FALSE),"")</f>
        <v/>
      </c>
      <c r="H82" s="18">
        <f>IFERROR(VLOOKUP(B82,'SO OR RSO'!$B$4:$O$1048576,8,FALSE),0)</f>
        <v>0</v>
      </c>
      <c r="I82" s="18" t="str">
        <f>IFERROR(VLOOKUP(B82,'SO OR RSO'!$B$4:$O$1048576,9,FALSE),"")</f>
        <v/>
      </c>
      <c r="J82" s="18" t="str">
        <f>IFERROR(VLOOKUP(B82,'SO OR RSO'!$B$4:$O$1048576,10,FALSE),"")</f>
        <v/>
      </c>
      <c r="K82" s="59">
        <f>SUMIFS('Input Quilting Selesai'!$G$2:$G$1048576,'Input Quilting Selesai'!$C$2:$C$1048576,'Ekatunggal (Tersedia)'!C82,'Input Quilting Selesai'!$E$2:$E$1048576,'Ekatunggal (Tersedia)'!F82,'Input Quilting Selesai'!$I$2:$I$1048576,'Ekatunggal (Tersedia)'!J82,'Input Quilting Selesai'!$J$2:$J$1048576,'Ekatunggal (Tersedia)'!$B$1)</f>
        <v>0</v>
      </c>
      <c r="L82" s="20">
        <f>IFERROR(IF(VLOOKUP(B82,'SO OR RSO'!$B$4:$P$1048576,15,FALSE)="Diselesaikan",H82,K82),0)</f>
        <v>0</v>
      </c>
      <c r="M82" s="20">
        <f t="shared" si="5"/>
        <v>0</v>
      </c>
      <c r="N82" s="20" t="str">
        <f>IFERROR(IF(ISBLANK(VLOOKUP(B82,'SO OR RSO'!$B$4:$P$1048576,15,FALSE)),"Belum Kirim Kain",IF(VLOOKUP(B82,'SO OR RSO'!$B$4:$P$1048576,15,FALSE)="Diselesaikan","Selesai",IF(M82&gt;0,"Proses Quilting","Selesai"))),"")</f>
        <v/>
      </c>
    </row>
    <row r="83" spans="1:14" ht="30.75" customHeight="1">
      <c r="A83" s="6">
        <v>82</v>
      </c>
      <c r="B83" s="18" t="str">
        <f t="shared" si="4"/>
        <v>EkatunggalTersediaKonfirmasi82</v>
      </c>
      <c r="C83" s="18" t="str">
        <f>IFERROR(VLOOKUP(B83,'SO OR RSO'!$B$4:$O$1048576,3,FALSE),"")</f>
        <v/>
      </c>
      <c r="D83" s="27" t="str">
        <f>IFERROR(VLOOKUP(B83,'SO OR RSO'!$B$4:$O$1048576,4,FALSE),"")</f>
        <v/>
      </c>
      <c r="E83" s="19" t="str">
        <f>IFERROR(VLOOKUP(B83,'SO OR RSO'!$B$4:$O$1048576,5,FALSE),"")</f>
        <v/>
      </c>
      <c r="F83" s="18" t="str">
        <f>IFERROR(VLOOKUP(B83,'SO OR RSO'!$B$4:$O$1048576,6,FALSE),"")</f>
        <v/>
      </c>
      <c r="G83" s="19" t="str">
        <f>IFERROR(VLOOKUP(B83,'SO OR RSO'!$B$4:$O$1048576,7,FALSE),"")</f>
        <v/>
      </c>
      <c r="H83" s="18">
        <f>IFERROR(VLOOKUP(B83,'SO OR RSO'!$B$4:$O$1048576,8,FALSE),0)</f>
        <v>0</v>
      </c>
      <c r="I83" s="18" t="str">
        <f>IFERROR(VLOOKUP(B83,'SO OR RSO'!$B$4:$O$1048576,9,FALSE),"")</f>
        <v/>
      </c>
      <c r="J83" s="18" t="str">
        <f>IFERROR(VLOOKUP(B83,'SO OR RSO'!$B$4:$O$1048576,10,FALSE),"")</f>
        <v/>
      </c>
      <c r="K83" s="59">
        <f>SUMIFS('Input Quilting Selesai'!$G$2:$G$1048576,'Input Quilting Selesai'!$C$2:$C$1048576,'Ekatunggal (Tersedia)'!C83,'Input Quilting Selesai'!$E$2:$E$1048576,'Ekatunggal (Tersedia)'!F83,'Input Quilting Selesai'!$I$2:$I$1048576,'Ekatunggal (Tersedia)'!J83,'Input Quilting Selesai'!$J$2:$J$1048576,'Ekatunggal (Tersedia)'!$B$1)</f>
        <v>0</v>
      </c>
      <c r="L83" s="20">
        <f>IFERROR(IF(VLOOKUP(B83,'SO OR RSO'!$B$4:$P$1048576,15,FALSE)="Diselesaikan",H83,K83),0)</f>
        <v>0</v>
      </c>
      <c r="M83" s="20">
        <f t="shared" si="5"/>
        <v>0</v>
      </c>
      <c r="N83" s="20" t="str">
        <f>IFERROR(IF(ISBLANK(VLOOKUP(B83,'SO OR RSO'!$B$4:$P$1048576,15,FALSE)),"Belum Kirim Kain",IF(VLOOKUP(B83,'SO OR RSO'!$B$4:$P$1048576,15,FALSE)="Diselesaikan","Selesai",IF(M83&gt;0,"Proses Quilting","Selesai"))),"")</f>
        <v/>
      </c>
    </row>
    <row r="84" spans="1:14" ht="30.75" customHeight="1">
      <c r="A84" s="6">
        <v>83</v>
      </c>
      <c r="B84" s="18" t="str">
        <f t="shared" si="4"/>
        <v>EkatunggalTersediaKonfirmasi83</v>
      </c>
      <c r="C84" s="18" t="str">
        <f>IFERROR(VLOOKUP(B84,'SO OR RSO'!$B$4:$O$1048576,3,FALSE),"")</f>
        <v/>
      </c>
      <c r="D84" s="27" t="str">
        <f>IFERROR(VLOOKUP(B84,'SO OR RSO'!$B$4:$O$1048576,4,FALSE),"")</f>
        <v/>
      </c>
      <c r="E84" s="19" t="str">
        <f>IFERROR(VLOOKUP(B84,'SO OR RSO'!$B$4:$O$1048576,5,FALSE),"")</f>
        <v/>
      </c>
      <c r="F84" s="18" t="str">
        <f>IFERROR(VLOOKUP(B84,'SO OR RSO'!$B$4:$O$1048576,6,FALSE),"")</f>
        <v/>
      </c>
      <c r="G84" s="19" t="str">
        <f>IFERROR(VLOOKUP(B84,'SO OR RSO'!$B$4:$O$1048576,7,FALSE),"")</f>
        <v/>
      </c>
      <c r="H84" s="18">
        <f>IFERROR(VLOOKUP(B84,'SO OR RSO'!$B$4:$O$1048576,8,FALSE),0)</f>
        <v>0</v>
      </c>
      <c r="I84" s="18" t="str">
        <f>IFERROR(VLOOKUP(B84,'SO OR RSO'!$B$4:$O$1048576,9,FALSE),"")</f>
        <v/>
      </c>
      <c r="J84" s="18" t="str">
        <f>IFERROR(VLOOKUP(B84,'SO OR RSO'!$B$4:$O$1048576,10,FALSE),"")</f>
        <v/>
      </c>
      <c r="K84" s="59">
        <f>SUMIFS('Input Quilting Selesai'!$G$2:$G$1048576,'Input Quilting Selesai'!$C$2:$C$1048576,'Ekatunggal (Tersedia)'!C84,'Input Quilting Selesai'!$E$2:$E$1048576,'Ekatunggal (Tersedia)'!F84,'Input Quilting Selesai'!$I$2:$I$1048576,'Ekatunggal (Tersedia)'!J84,'Input Quilting Selesai'!$J$2:$J$1048576,'Ekatunggal (Tersedia)'!$B$1)</f>
        <v>0</v>
      </c>
      <c r="L84" s="20">
        <f>IFERROR(IF(VLOOKUP(B84,'SO OR RSO'!$B$4:$P$1048576,15,FALSE)="Diselesaikan",H84,K84),0)</f>
        <v>0</v>
      </c>
      <c r="M84" s="20">
        <f t="shared" si="5"/>
        <v>0</v>
      </c>
      <c r="N84" s="20" t="str">
        <f>IFERROR(IF(ISBLANK(VLOOKUP(B84,'SO OR RSO'!$B$4:$P$1048576,15,FALSE)),"Belum Kirim Kain",IF(VLOOKUP(B84,'SO OR RSO'!$B$4:$P$1048576,15,FALSE)="Diselesaikan","Selesai",IF(M84&gt;0,"Proses Quilting","Selesai"))),"")</f>
        <v/>
      </c>
    </row>
    <row r="85" spans="1:14" ht="30.75" customHeight="1">
      <c r="A85" s="6">
        <v>84</v>
      </c>
      <c r="B85" s="18" t="str">
        <f t="shared" si="4"/>
        <v>EkatunggalTersediaKonfirmasi84</v>
      </c>
      <c r="C85" s="18" t="str">
        <f>IFERROR(VLOOKUP(B85,'SO OR RSO'!$B$4:$O$1048576,3,FALSE),"")</f>
        <v/>
      </c>
      <c r="D85" s="27" t="str">
        <f>IFERROR(VLOOKUP(B85,'SO OR RSO'!$B$4:$O$1048576,4,FALSE),"")</f>
        <v/>
      </c>
      <c r="E85" s="19" t="str">
        <f>IFERROR(VLOOKUP(B85,'SO OR RSO'!$B$4:$O$1048576,5,FALSE),"")</f>
        <v/>
      </c>
      <c r="F85" s="18" t="str">
        <f>IFERROR(VLOOKUP(B85,'SO OR RSO'!$B$4:$O$1048576,6,FALSE),"")</f>
        <v/>
      </c>
      <c r="G85" s="19" t="str">
        <f>IFERROR(VLOOKUP(B85,'SO OR RSO'!$B$4:$O$1048576,7,FALSE),"")</f>
        <v/>
      </c>
      <c r="H85" s="18">
        <f>IFERROR(VLOOKUP(B85,'SO OR RSO'!$B$4:$O$1048576,8,FALSE),0)</f>
        <v>0</v>
      </c>
      <c r="I85" s="18" t="str">
        <f>IFERROR(VLOOKUP(B85,'SO OR RSO'!$B$4:$O$1048576,9,FALSE),"")</f>
        <v/>
      </c>
      <c r="J85" s="18" t="str">
        <f>IFERROR(VLOOKUP(B85,'SO OR RSO'!$B$4:$O$1048576,10,FALSE),"")</f>
        <v/>
      </c>
      <c r="K85" s="59">
        <f>SUMIFS('Input Quilting Selesai'!$G$2:$G$1048576,'Input Quilting Selesai'!$C$2:$C$1048576,'Ekatunggal (Tersedia)'!C85,'Input Quilting Selesai'!$E$2:$E$1048576,'Ekatunggal (Tersedia)'!F85,'Input Quilting Selesai'!$I$2:$I$1048576,'Ekatunggal (Tersedia)'!J85,'Input Quilting Selesai'!$J$2:$J$1048576,'Ekatunggal (Tersedia)'!$B$1)</f>
        <v>0</v>
      </c>
      <c r="L85" s="20">
        <f>IFERROR(IF(VLOOKUP(B85,'SO OR RSO'!$B$4:$P$1048576,15,FALSE)="Diselesaikan",H85,K85),0)</f>
        <v>0</v>
      </c>
      <c r="M85" s="20">
        <f t="shared" si="5"/>
        <v>0</v>
      </c>
      <c r="N85" s="20" t="str">
        <f>IFERROR(IF(ISBLANK(VLOOKUP(B85,'SO OR RSO'!$B$4:$P$1048576,15,FALSE)),"Belum Kirim Kain",IF(VLOOKUP(B85,'SO OR RSO'!$B$4:$P$1048576,15,FALSE)="Diselesaikan","Selesai",IF(M85&gt;0,"Proses Quilting","Selesai"))),"")</f>
        <v/>
      </c>
    </row>
    <row r="86" spans="1:14" ht="30.75" customHeight="1">
      <c r="A86" s="6">
        <v>85</v>
      </c>
      <c r="B86" s="18" t="str">
        <f t="shared" si="4"/>
        <v>EkatunggalTersediaKonfirmasi85</v>
      </c>
      <c r="C86" s="18" t="str">
        <f>IFERROR(VLOOKUP(B86,'SO OR RSO'!$B$4:$O$1048576,3,FALSE),"")</f>
        <v/>
      </c>
      <c r="D86" s="27" t="str">
        <f>IFERROR(VLOOKUP(B86,'SO OR RSO'!$B$4:$O$1048576,4,FALSE),"")</f>
        <v/>
      </c>
      <c r="E86" s="19" t="str">
        <f>IFERROR(VLOOKUP(B86,'SO OR RSO'!$B$4:$O$1048576,5,FALSE),"")</f>
        <v/>
      </c>
      <c r="F86" s="18" t="str">
        <f>IFERROR(VLOOKUP(B86,'SO OR RSO'!$B$4:$O$1048576,6,FALSE),"")</f>
        <v/>
      </c>
      <c r="G86" s="19" t="str">
        <f>IFERROR(VLOOKUP(B86,'SO OR RSO'!$B$4:$O$1048576,7,FALSE),"")</f>
        <v/>
      </c>
      <c r="H86" s="18">
        <f>IFERROR(VLOOKUP(B86,'SO OR RSO'!$B$4:$O$1048576,8,FALSE),0)</f>
        <v>0</v>
      </c>
      <c r="I86" s="18" t="str">
        <f>IFERROR(VLOOKUP(B86,'SO OR RSO'!$B$4:$O$1048576,9,FALSE),"")</f>
        <v/>
      </c>
      <c r="J86" s="18" t="str">
        <f>IFERROR(VLOOKUP(B86,'SO OR RSO'!$B$4:$O$1048576,10,FALSE),"")</f>
        <v/>
      </c>
      <c r="K86" s="59">
        <f>SUMIFS('Input Quilting Selesai'!$G$2:$G$1048576,'Input Quilting Selesai'!$C$2:$C$1048576,'Ekatunggal (Tersedia)'!C86,'Input Quilting Selesai'!$E$2:$E$1048576,'Ekatunggal (Tersedia)'!F86,'Input Quilting Selesai'!$I$2:$I$1048576,'Ekatunggal (Tersedia)'!J86,'Input Quilting Selesai'!$J$2:$J$1048576,'Ekatunggal (Tersedia)'!$B$1)</f>
        <v>0</v>
      </c>
      <c r="L86" s="20">
        <f>IFERROR(IF(VLOOKUP(B86,'SO OR RSO'!$B$4:$P$1048576,15,FALSE)="Diselesaikan",H86,K86),0)</f>
        <v>0</v>
      </c>
      <c r="M86" s="20">
        <f t="shared" si="5"/>
        <v>0</v>
      </c>
      <c r="N86" s="20" t="str">
        <f>IFERROR(IF(ISBLANK(VLOOKUP(B86,'SO OR RSO'!$B$4:$P$1048576,15,FALSE)),"Belum Kirim Kain",IF(VLOOKUP(B86,'SO OR RSO'!$B$4:$P$1048576,15,FALSE)="Diselesaikan","Selesai",IF(M86&gt;0,"Proses Quilting","Selesai"))),"")</f>
        <v/>
      </c>
    </row>
    <row r="87" spans="1:14" ht="30.75" customHeight="1">
      <c r="A87" s="6">
        <v>86</v>
      </c>
      <c r="B87" s="18" t="str">
        <f t="shared" si="4"/>
        <v>EkatunggalTersediaKonfirmasi86</v>
      </c>
      <c r="C87" s="18" t="str">
        <f>IFERROR(VLOOKUP(B87,'SO OR RSO'!$B$4:$O$1048576,3,FALSE),"")</f>
        <v/>
      </c>
      <c r="D87" s="27" t="str">
        <f>IFERROR(VLOOKUP(B87,'SO OR RSO'!$B$4:$O$1048576,4,FALSE),"")</f>
        <v/>
      </c>
      <c r="E87" s="19" t="str">
        <f>IFERROR(VLOOKUP(B87,'SO OR RSO'!$B$4:$O$1048576,5,FALSE),"")</f>
        <v/>
      </c>
      <c r="F87" s="18" t="str">
        <f>IFERROR(VLOOKUP(B87,'SO OR RSO'!$B$4:$O$1048576,6,FALSE),"")</f>
        <v/>
      </c>
      <c r="G87" s="19" t="str">
        <f>IFERROR(VLOOKUP(B87,'SO OR RSO'!$B$4:$O$1048576,7,FALSE),"")</f>
        <v/>
      </c>
      <c r="H87" s="18">
        <f>IFERROR(VLOOKUP(B87,'SO OR RSO'!$B$4:$O$1048576,8,FALSE),0)</f>
        <v>0</v>
      </c>
      <c r="I87" s="18" t="str">
        <f>IFERROR(VLOOKUP(B87,'SO OR RSO'!$B$4:$O$1048576,9,FALSE),"")</f>
        <v/>
      </c>
      <c r="J87" s="18" t="str">
        <f>IFERROR(VLOOKUP(B87,'SO OR RSO'!$B$4:$O$1048576,10,FALSE),"")</f>
        <v/>
      </c>
      <c r="K87" s="59">
        <f>SUMIFS('Input Quilting Selesai'!$G$2:$G$1048576,'Input Quilting Selesai'!$C$2:$C$1048576,'Ekatunggal (Tersedia)'!C87,'Input Quilting Selesai'!$E$2:$E$1048576,'Ekatunggal (Tersedia)'!F87,'Input Quilting Selesai'!$I$2:$I$1048576,'Ekatunggal (Tersedia)'!J87,'Input Quilting Selesai'!$J$2:$J$1048576,'Ekatunggal (Tersedia)'!$B$1)</f>
        <v>0</v>
      </c>
      <c r="L87" s="20">
        <f>IFERROR(IF(VLOOKUP(B87,'SO OR RSO'!$B$4:$P$1048576,15,FALSE)="Diselesaikan",H87,K87),0)</f>
        <v>0</v>
      </c>
      <c r="M87" s="20">
        <f t="shared" si="5"/>
        <v>0</v>
      </c>
      <c r="N87" s="20" t="str">
        <f>IFERROR(IF(ISBLANK(VLOOKUP(B87,'SO OR RSO'!$B$4:$P$1048576,15,FALSE)),"Belum Kirim Kain",IF(VLOOKUP(B87,'SO OR RSO'!$B$4:$P$1048576,15,FALSE)="Diselesaikan","Selesai",IF(M87&gt;0,"Proses Quilting","Selesai"))),"")</f>
        <v/>
      </c>
    </row>
    <row r="88" spans="1:14" ht="30.75" customHeight="1">
      <c r="A88" s="6">
        <v>87</v>
      </c>
      <c r="B88" s="18" t="str">
        <f t="shared" si="4"/>
        <v>EkatunggalTersediaKonfirmasi87</v>
      </c>
      <c r="C88" s="18" t="str">
        <f>IFERROR(VLOOKUP(B88,'SO OR RSO'!$B$4:$O$1048576,3,FALSE),"")</f>
        <v/>
      </c>
      <c r="D88" s="27" t="str">
        <f>IFERROR(VLOOKUP(B88,'SO OR RSO'!$B$4:$O$1048576,4,FALSE),"")</f>
        <v/>
      </c>
      <c r="E88" s="19" t="str">
        <f>IFERROR(VLOOKUP(B88,'SO OR RSO'!$B$4:$O$1048576,5,FALSE),"")</f>
        <v/>
      </c>
      <c r="F88" s="18" t="str">
        <f>IFERROR(VLOOKUP(B88,'SO OR RSO'!$B$4:$O$1048576,6,FALSE),"")</f>
        <v/>
      </c>
      <c r="G88" s="19" t="str">
        <f>IFERROR(VLOOKUP(B88,'SO OR RSO'!$B$4:$O$1048576,7,FALSE),"")</f>
        <v/>
      </c>
      <c r="H88" s="18">
        <f>IFERROR(VLOOKUP(B88,'SO OR RSO'!$B$4:$O$1048576,8,FALSE),0)</f>
        <v>0</v>
      </c>
      <c r="I88" s="18" t="str">
        <f>IFERROR(VLOOKUP(B88,'SO OR RSO'!$B$4:$O$1048576,9,FALSE),"")</f>
        <v/>
      </c>
      <c r="J88" s="18" t="str">
        <f>IFERROR(VLOOKUP(B88,'SO OR RSO'!$B$4:$O$1048576,10,FALSE),"")</f>
        <v/>
      </c>
      <c r="K88" s="59">
        <f>SUMIFS('Input Quilting Selesai'!$G$2:$G$1048576,'Input Quilting Selesai'!$C$2:$C$1048576,'Ekatunggal (Tersedia)'!C88,'Input Quilting Selesai'!$E$2:$E$1048576,'Ekatunggal (Tersedia)'!F88,'Input Quilting Selesai'!$I$2:$I$1048576,'Ekatunggal (Tersedia)'!J88,'Input Quilting Selesai'!$J$2:$J$1048576,'Ekatunggal (Tersedia)'!$B$1)</f>
        <v>0</v>
      </c>
      <c r="L88" s="20">
        <f>IFERROR(IF(VLOOKUP(B88,'SO OR RSO'!$B$4:$P$1048576,15,FALSE)="Diselesaikan",H88,K88),0)</f>
        <v>0</v>
      </c>
      <c r="M88" s="20">
        <f t="shared" si="5"/>
        <v>0</v>
      </c>
      <c r="N88" s="20" t="str">
        <f>IFERROR(IF(ISBLANK(VLOOKUP(B88,'SO OR RSO'!$B$4:$P$1048576,15,FALSE)),"Belum Kirim Kain",IF(VLOOKUP(B88,'SO OR RSO'!$B$4:$P$1048576,15,FALSE)="Diselesaikan","Selesai",IF(M88&gt;0,"Proses Quilting","Selesai"))),"")</f>
        <v/>
      </c>
    </row>
    <row r="89" spans="1:14" ht="30.75" customHeight="1">
      <c r="A89" s="6">
        <v>88</v>
      </c>
      <c r="B89" s="18" t="str">
        <f t="shared" si="4"/>
        <v>EkatunggalTersediaKonfirmasi88</v>
      </c>
      <c r="C89" s="18" t="str">
        <f>IFERROR(VLOOKUP(B89,'SO OR RSO'!$B$4:$O$1048576,3,FALSE),"")</f>
        <v/>
      </c>
      <c r="D89" s="27" t="str">
        <f>IFERROR(VLOOKUP(B89,'SO OR RSO'!$B$4:$O$1048576,4,FALSE),"")</f>
        <v/>
      </c>
      <c r="E89" s="19" t="str">
        <f>IFERROR(VLOOKUP(B89,'SO OR RSO'!$B$4:$O$1048576,5,FALSE),"")</f>
        <v/>
      </c>
      <c r="F89" s="18" t="str">
        <f>IFERROR(VLOOKUP(B89,'SO OR RSO'!$B$4:$O$1048576,6,FALSE),"")</f>
        <v/>
      </c>
      <c r="G89" s="19" t="str">
        <f>IFERROR(VLOOKUP(B89,'SO OR RSO'!$B$4:$O$1048576,7,FALSE),"")</f>
        <v/>
      </c>
      <c r="H89" s="18">
        <f>IFERROR(VLOOKUP(B89,'SO OR RSO'!$B$4:$O$1048576,8,FALSE),0)</f>
        <v>0</v>
      </c>
      <c r="I89" s="18" t="str">
        <f>IFERROR(VLOOKUP(B89,'SO OR RSO'!$B$4:$O$1048576,9,FALSE),"")</f>
        <v/>
      </c>
      <c r="J89" s="18" t="str">
        <f>IFERROR(VLOOKUP(B89,'SO OR RSO'!$B$4:$O$1048576,10,FALSE),"")</f>
        <v/>
      </c>
      <c r="K89" s="59">
        <f>SUMIFS('Input Quilting Selesai'!$G$2:$G$1048576,'Input Quilting Selesai'!$C$2:$C$1048576,'Ekatunggal (Tersedia)'!C89,'Input Quilting Selesai'!$E$2:$E$1048576,'Ekatunggal (Tersedia)'!F89,'Input Quilting Selesai'!$I$2:$I$1048576,'Ekatunggal (Tersedia)'!J89,'Input Quilting Selesai'!$J$2:$J$1048576,'Ekatunggal (Tersedia)'!$B$1)</f>
        <v>0</v>
      </c>
      <c r="L89" s="20">
        <f>IFERROR(IF(VLOOKUP(B89,'SO OR RSO'!$B$4:$P$1048576,15,FALSE)="Diselesaikan",H89,K89),0)</f>
        <v>0</v>
      </c>
      <c r="M89" s="20">
        <f t="shared" si="5"/>
        <v>0</v>
      </c>
      <c r="N89" s="20" t="str">
        <f>IFERROR(IF(ISBLANK(VLOOKUP(B89,'SO OR RSO'!$B$4:$P$1048576,15,FALSE)),"Belum Kirim Kain",IF(VLOOKUP(B89,'SO OR RSO'!$B$4:$P$1048576,15,FALSE)="Diselesaikan","Selesai",IF(M89&gt;0,"Proses Quilting","Selesai"))),"")</f>
        <v/>
      </c>
    </row>
    <row r="90" spans="1:14" ht="30.75" customHeight="1">
      <c r="A90" s="6">
        <v>89</v>
      </c>
      <c r="B90" s="18" t="str">
        <f t="shared" si="4"/>
        <v>EkatunggalTersediaKonfirmasi89</v>
      </c>
      <c r="C90" s="18" t="str">
        <f>IFERROR(VLOOKUP(B90,'SO OR RSO'!$B$4:$O$1048576,3,FALSE),"")</f>
        <v/>
      </c>
      <c r="D90" s="27" t="str">
        <f>IFERROR(VLOOKUP(B90,'SO OR RSO'!$B$4:$O$1048576,4,FALSE),"")</f>
        <v/>
      </c>
      <c r="E90" s="19" t="str">
        <f>IFERROR(VLOOKUP(B90,'SO OR RSO'!$B$4:$O$1048576,5,FALSE),"")</f>
        <v/>
      </c>
      <c r="F90" s="18" t="str">
        <f>IFERROR(VLOOKUP(B90,'SO OR RSO'!$B$4:$O$1048576,6,FALSE),"")</f>
        <v/>
      </c>
      <c r="G90" s="19" t="str">
        <f>IFERROR(VLOOKUP(B90,'SO OR RSO'!$B$4:$O$1048576,7,FALSE),"")</f>
        <v/>
      </c>
      <c r="H90" s="18">
        <f>IFERROR(VLOOKUP(B90,'SO OR RSO'!$B$4:$O$1048576,8,FALSE),0)</f>
        <v>0</v>
      </c>
      <c r="I90" s="18" t="str">
        <f>IFERROR(VLOOKUP(B90,'SO OR RSO'!$B$4:$O$1048576,9,FALSE),"")</f>
        <v/>
      </c>
      <c r="J90" s="18" t="str">
        <f>IFERROR(VLOOKUP(B90,'SO OR RSO'!$B$4:$O$1048576,10,FALSE),"")</f>
        <v/>
      </c>
      <c r="K90" s="59">
        <f>SUMIFS('Input Quilting Selesai'!$G$2:$G$1048576,'Input Quilting Selesai'!$C$2:$C$1048576,'Ekatunggal (Tersedia)'!C90,'Input Quilting Selesai'!$E$2:$E$1048576,'Ekatunggal (Tersedia)'!F90,'Input Quilting Selesai'!$I$2:$I$1048576,'Ekatunggal (Tersedia)'!J90,'Input Quilting Selesai'!$J$2:$J$1048576,'Ekatunggal (Tersedia)'!$B$1)</f>
        <v>0</v>
      </c>
      <c r="L90" s="20">
        <f>IFERROR(IF(VLOOKUP(B90,'SO OR RSO'!$B$4:$P$1048576,15,FALSE)="Diselesaikan",H90,K90),0)</f>
        <v>0</v>
      </c>
      <c r="M90" s="20">
        <f t="shared" si="5"/>
        <v>0</v>
      </c>
      <c r="N90" s="20" t="str">
        <f>IFERROR(IF(ISBLANK(VLOOKUP(B90,'SO OR RSO'!$B$4:$P$1048576,15,FALSE)),"Belum Kirim Kain",IF(VLOOKUP(B90,'SO OR RSO'!$B$4:$P$1048576,15,FALSE)="Diselesaikan","Selesai",IF(M90&gt;0,"Proses Quilting","Selesai"))),"")</f>
        <v/>
      </c>
    </row>
    <row r="91" spans="1:14" ht="30.75" customHeight="1">
      <c r="A91" s="6">
        <v>90</v>
      </c>
      <c r="B91" s="18" t="str">
        <f t="shared" si="4"/>
        <v>EkatunggalTersediaKonfirmasi90</v>
      </c>
      <c r="C91" s="18" t="str">
        <f>IFERROR(VLOOKUP(B91,'SO OR RSO'!$B$4:$O$1048576,3,FALSE),"")</f>
        <v/>
      </c>
      <c r="D91" s="27" t="str">
        <f>IFERROR(VLOOKUP(B91,'SO OR RSO'!$B$4:$O$1048576,4,FALSE),"")</f>
        <v/>
      </c>
      <c r="E91" s="19" t="str">
        <f>IFERROR(VLOOKUP(B91,'SO OR RSO'!$B$4:$O$1048576,5,FALSE),"")</f>
        <v/>
      </c>
      <c r="F91" s="18" t="str">
        <f>IFERROR(VLOOKUP(B91,'SO OR RSO'!$B$4:$O$1048576,6,FALSE),"")</f>
        <v/>
      </c>
      <c r="G91" s="19" t="str">
        <f>IFERROR(VLOOKUP(B91,'SO OR RSO'!$B$4:$O$1048576,7,FALSE),"")</f>
        <v/>
      </c>
      <c r="H91" s="18">
        <f>IFERROR(VLOOKUP(B91,'SO OR RSO'!$B$4:$O$1048576,8,FALSE),0)</f>
        <v>0</v>
      </c>
      <c r="I91" s="18" t="str">
        <f>IFERROR(VLOOKUP(B91,'SO OR RSO'!$B$4:$O$1048576,9,FALSE),"")</f>
        <v/>
      </c>
      <c r="J91" s="18" t="str">
        <f>IFERROR(VLOOKUP(B91,'SO OR RSO'!$B$4:$O$1048576,10,FALSE),"")</f>
        <v/>
      </c>
      <c r="K91" s="59">
        <f>SUMIFS('Input Quilting Selesai'!$G$2:$G$1048576,'Input Quilting Selesai'!$C$2:$C$1048576,'Ekatunggal (Tersedia)'!C91,'Input Quilting Selesai'!$E$2:$E$1048576,'Ekatunggal (Tersedia)'!F91,'Input Quilting Selesai'!$I$2:$I$1048576,'Ekatunggal (Tersedia)'!J91,'Input Quilting Selesai'!$J$2:$J$1048576,'Ekatunggal (Tersedia)'!$B$1)</f>
        <v>0</v>
      </c>
      <c r="L91" s="20">
        <f>IFERROR(IF(VLOOKUP(B91,'SO OR RSO'!$B$4:$P$1048576,15,FALSE)="Diselesaikan",H91,K91),0)</f>
        <v>0</v>
      </c>
      <c r="M91" s="20">
        <f t="shared" si="5"/>
        <v>0</v>
      </c>
      <c r="N91" s="20" t="str">
        <f>IFERROR(IF(ISBLANK(VLOOKUP(B91,'SO OR RSO'!$B$4:$P$1048576,15,FALSE)),"Belum Kirim Kain",IF(VLOOKUP(B91,'SO OR RSO'!$B$4:$P$1048576,15,FALSE)="Diselesaikan","Selesai",IF(M91&gt;0,"Proses Quilting","Selesai"))),"")</f>
        <v/>
      </c>
    </row>
    <row r="92" spans="1:14" ht="30.75" customHeight="1">
      <c r="A92" s="6">
        <v>91</v>
      </c>
      <c r="B92" s="18" t="str">
        <f t="shared" si="4"/>
        <v>EkatunggalTersediaKonfirmasi91</v>
      </c>
      <c r="C92" s="18" t="str">
        <f>IFERROR(VLOOKUP(B92,'SO OR RSO'!$B$4:$O$1048576,3,FALSE),"")</f>
        <v/>
      </c>
      <c r="D92" s="27" t="str">
        <f>IFERROR(VLOOKUP(B92,'SO OR RSO'!$B$4:$O$1048576,4,FALSE),"")</f>
        <v/>
      </c>
      <c r="E92" s="19" t="str">
        <f>IFERROR(VLOOKUP(B92,'SO OR RSO'!$B$4:$O$1048576,5,FALSE),"")</f>
        <v/>
      </c>
      <c r="F92" s="18" t="str">
        <f>IFERROR(VLOOKUP(B92,'SO OR RSO'!$B$4:$O$1048576,6,FALSE),"")</f>
        <v/>
      </c>
      <c r="G92" s="19" t="str">
        <f>IFERROR(VLOOKUP(B92,'SO OR RSO'!$B$4:$O$1048576,7,FALSE),"")</f>
        <v/>
      </c>
      <c r="H92" s="18">
        <f>IFERROR(VLOOKUP(B92,'SO OR RSO'!$B$4:$O$1048576,8,FALSE),0)</f>
        <v>0</v>
      </c>
      <c r="I92" s="18" t="str">
        <f>IFERROR(VLOOKUP(B92,'SO OR RSO'!$B$4:$O$1048576,9,FALSE),"")</f>
        <v/>
      </c>
      <c r="J92" s="18" t="str">
        <f>IFERROR(VLOOKUP(B92,'SO OR RSO'!$B$4:$O$1048576,10,FALSE),"")</f>
        <v/>
      </c>
      <c r="K92" s="59">
        <f>SUMIFS('Input Quilting Selesai'!$G$2:$G$1048576,'Input Quilting Selesai'!$C$2:$C$1048576,'Ekatunggal (Tersedia)'!C92,'Input Quilting Selesai'!$E$2:$E$1048576,'Ekatunggal (Tersedia)'!F92,'Input Quilting Selesai'!$I$2:$I$1048576,'Ekatunggal (Tersedia)'!J92,'Input Quilting Selesai'!$J$2:$J$1048576,'Ekatunggal (Tersedia)'!$B$1)</f>
        <v>0</v>
      </c>
      <c r="L92" s="20">
        <f>IFERROR(IF(VLOOKUP(B92,'SO OR RSO'!$B$4:$P$1048576,15,FALSE)="Diselesaikan",H92,K92),0)</f>
        <v>0</v>
      </c>
      <c r="M92" s="20">
        <f t="shared" si="5"/>
        <v>0</v>
      </c>
      <c r="N92" s="20" t="str">
        <f>IFERROR(IF(ISBLANK(VLOOKUP(B92,'SO OR RSO'!$B$4:$P$1048576,15,FALSE)),"Belum Kirim Kain",IF(VLOOKUP(B92,'SO OR RSO'!$B$4:$P$1048576,15,FALSE)="Diselesaikan","Selesai",IF(M92&gt;0,"Proses Quilting","Selesai"))),"")</f>
        <v/>
      </c>
    </row>
    <row r="93" spans="1:14" ht="30.75" customHeight="1">
      <c r="A93" s="6">
        <v>92</v>
      </c>
      <c r="B93" s="18" t="str">
        <f t="shared" si="4"/>
        <v>EkatunggalTersediaKonfirmasi92</v>
      </c>
      <c r="C93" s="18" t="str">
        <f>IFERROR(VLOOKUP(B93,'SO OR RSO'!$B$4:$O$1048576,3,FALSE),"")</f>
        <v/>
      </c>
      <c r="D93" s="27" t="str">
        <f>IFERROR(VLOOKUP(B93,'SO OR RSO'!$B$4:$O$1048576,4,FALSE),"")</f>
        <v/>
      </c>
      <c r="E93" s="19" t="str">
        <f>IFERROR(VLOOKUP(B93,'SO OR RSO'!$B$4:$O$1048576,5,FALSE),"")</f>
        <v/>
      </c>
      <c r="F93" s="18" t="str">
        <f>IFERROR(VLOOKUP(B93,'SO OR RSO'!$B$4:$O$1048576,6,FALSE),"")</f>
        <v/>
      </c>
      <c r="G93" s="19" t="str">
        <f>IFERROR(VLOOKUP(B93,'SO OR RSO'!$B$4:$O$1048576,7,FALSE),"")</f>
        <v/>
      </c>
      <c r="H93" s="18">
        <f>IFERROR(VLOOKUP(B93,'SO OR RSO'!$B$4:$O$1048576,8,FALSE),0)</f>
        <v>0</v>
      </c>
      <c r="I93" s="18" t="str">
        <f>IFERROR(VLOOKUP(B93,'SO OR RSO'!$B$4:$O$1048576,9,FALSE),"")</f>
        <v/>
      </c>
      <c r="J93" s="18" t="str">
        <f>IFERROR(VLOOKUP(B93,'SO OR RSO'!$B$4:$O$1048576,10,FALSE),"")</f>
        <v/>
      </c>
      <c r="K93" s="59">
        <f>SUMIFS('Input Quilting Selesai'!$G$2:$G$1048576,'Input Quilting Selesai'!$C$2:$C$1048576,'Ekatunggal (Tersedia)'!C93,'Input Quilting Selesai'!$E$2:$E$1048576,'Ekatunggal (Tersedia)'!F93,'Input Quilting Selesai'!$I$2:$I$1048576,'Ekatunggal (Tersedia)'!J93,'Input Quilting Selesai'!$J$2:$J$1048576,'Ekatunggal (Tersedia)'!$B$1)</f>
        <v>0</v>
      </c>
      <c r="L93" s="20">
        <f>IFERROR(IF(VLOOKUP(B93,'SO OR RSO'!$B$4:$P$1048576,15,FALSE)="Diselesaikan",H93,K93),0)</f>
        <v>0</v>
      </c>
      <c r="M93" s="20">
        <f t="shared" si="5"/>
        <v>0</v>
      </c>
      <c r="N93" s="20" t="str">
        <f>IFERROR(IF(ISBLANK(VLOOKUP(B93,'SO OR RSO'!$B$4:$P$1048576,15,FALSE)),"Belum Kirim Kain",IF(VLOOKUP(B93,'SO OR RSO'!$B$4:$P$1048576,15,FALSE)="Diselesaikan","Selesai",IF(M93&gt;0,"Proses Quilting","Selesai"))),"")</f>
        <v/>
      </c>
    </row>
    <row r="94" spans="1:14" ht="30.75" customHeight="1">
      <c r="A94" s="6">
        <v>93</v>
      </c>
      <c r="B94" s="18" t="str">
        <f t="shared" si="4"/>
        <v>EkatunggalTersediaKonfirmasi93</v>
      </c>
      <c r="C94" s="18" t="str">
        <f>IFERROR(VLOOKUP(B94,'SO OR RSO'!$B$4:$O$1048576,3,FALSE),"")</f>
        <v/>
      </c>
      <c r="D94" s="27" t="str">
        <f>IFERROR(VLOOKUP(B94,'SO OR RSO'!$B$4:$O$1048576,4,FALSE),"")</f>
        <v/>
      </c>
      <c r="E94" s="19" t="str">
        <f>IFERROR(VLOOKUP(B94,'SO OR RSO'!$B$4:$O$1048576,5,FALSE),"")</f>
        <v/>
      </c>
      <c r="F94" s="18" t="str">
        <f>IFERROR(VLOOKUP(B94,'SO OR RSO'!$B$4:$O$1048576,6,FALSE),"")</f>
        <v/>
      </c>
      <c r="G94" s="19" t="str">
        <f>IFERROR(VLOOKUP(B94,'SO OR RSO'!$B$4:$O$1048576,7,FALSE),"")</f>
        <v/>
      </c>
      <c r="H94" s="18">
        <f>IFERROR(VLOOKUP(B94,'SO OR RSO'!$B$4:$O$1048576,8,FALSE),0)</f>
        <v>0</v>
      </c>
      <c r="I94" s="18" t="str">
        <f>IFERROR(VLOOKUP(B94,'SO OR RSO'!$B$4:$O$1048576,9,FALSE),"")</f>
        <v/>
      </c>
      <c r="J94" s="18" t="str">
        <f>IFERROR(VLOOKUP(B94,'SO OR RSO'!$B$4:$O$1048576,10,FALSE),"")</f>
        <v/>
      </c>
      <c r="K94" s="59">
        <f>SUMIFS('Input Quilting Selesai'!$G$2:$G$1048576,'Input Quilting Selesai'!$C$2:$C$1048576,'Ekatunggal (Tersedia)'!C94,'Input Quilting Selesai'!$E$2:$E$1048576,'Ekatunggal (Tersedia)'!F94,'Input Quilting Selesai'!$I$2:$I$1048576,'Ekatunggal (Tersedia)'!J94,'Input Quilting Selesai'!$J$2:$J$1048576,'Ekatunggal (Tersedia)'!$B$1)</f>
        <v>0</v>
      </c>
      <c r="L94" s="20">
        <f>IFERROR(IF(VLOOKUP(B94,'SO OR RSO'!$B$4:$P$1048576,15,FALSE)="Diselesaikan",H94,K94),0)</f>
        <v>0</v>
      </c>
      <c r="M94" s="20">
        <f t="shared" si="5"/>
        <v>0</v>
      </c>
      <c r="N94" s="20" t="str">
        <f>IFERROR(IF(ISBLANK(VLOOKUP(B94,'SO OR RSO'!$B$4:$P$1048576,15,FALSE)),"Belum Kirim Kain",IF(VLOOKUP(B94,'SO OR RSO'!$B$4:$P$1048576,15,FALSE)="Diselesaikan","Selesai",IF(M94&gt;0,"Proses Quilting","Selesai"))),"")</f>
        <v/>
      </c>
    </row>
    <row r="95" spans="1:14" ht="30.75" customHeight="1">
      <c r="A95" s="6">
        <v>94</v>
      </c>
      <c r="B95" s="18" t="str">
        <f t="shared" si="4"/>
        <v>EkatunggalTersediaKonfirmasi94</v>
      </c>
      <c r="C95" s="18" t="str">
        <f>IFERROR(VLOOKUP(B95,'SO OR RSO'!$B$4:$O$1048576,3,FALSE),"")</f>
        <v/>
      </c>
      <c r="D95" s="27" t="str">
        <f>IFERROR(VLOOKUP(B95,'SO OR RSO'!$B$4:$O$1048576,4,FALSE),"")</f>
        <v/>
      </c>
      <c r="E95" s="19" t="str">
        <f>IFERROR(VLOOKUP(B95,'SO OR RSO'!$B$4:$O$1048576,5,FALSE),"")</f>
        <v/>
      </c>
      <c r="F95" s="18" t="str">
        <f>IFERROR(VLOOKUP(B95,'SO OR RSO'!$B$4:$O$1048576,6,FALSE),"")</f>
        <v/>
      </c>
      <c r="G95" s="19" t="str">
        <f>IFERROR(VLOOKUP(B95,'SO OR RSO'!$B$4:$O$1048576,7,FALSE),"")</f>
        <v/>
      </c>
      <c r="H95" s="18">
        <f>IFERROR(VLOOKUP(B95,'SO OR RSO'!$B$4:$O$1048576,8,FALSE),0)</f>
        <v>0</v>
      </c>
      <c r="I95" s="18" t="str">
        <f>IFERROR(VLOOKUP(B95,'SO OR RSO'!$B$4:$O$1048576,9,FALSE),"")</f>
        <v/>
      </c>
      <c r="J95" s="18" t="str">
        <f>IFERROR(VLOOKUP(B95,'SO OR RSO'!$B$4:$O$1048576,10,FALSE),"")</f>
        <v/>
      </c>
      <c r="K95" s="59">
        <f>SUMIFS('Input Quilting Selesai'!$G$2:$G$1048576,'Input Quilting Selesai'!$C$2:$C$1048576,'Ekatunggal (Tersedia)'!C95,'Input Quilting Selesai'!$E$2:$E$1048576,'Ekatunggal (Tersedia)'!F95,'Input Quilting Selesai'!$I$2:$I$1048576,'Ekatunggal (Tersedia)'!J95,'Input Quilting Selesai'!$J$2:$J$1048576,'Ekatunggal (Tersedia)'!$B$1)</f>
        <v>0</v>
      </c>
      <c r="L95" s="20">
        <f>IFERROR(IF(VLOOKUP(B95,'SO OR RSO'!$B$4:$P$1048576,15,FALSE)="Diselesaikan",H95,K95),0)</f>
        <v>0</v>
      </c>
      <c r="M95" s="20">
        <f t="shared" si="5"/>
        <v>0</v>
      </c>
      <c r="N95" s="20" t="str">
        <f>IFERROR(IF(ISBLANK(VLOOKUP(B95,'SO OR RSO'!$B$4:$P$1048576,15,FALSE)),"Belum Kirim Kain",IF(VLOOKUP(B95,'SO OR RSO'!$B$4:$P$1048576,15,FALSE)="Diselesaikan","Selesai",IF(M95&gt;0,"Proses Quilting","Selesai"))),"")</f>
        <v/>
      </c>
    </row>
    <row r="96" spans="1:14" ht="30.75" customHeight="1">
      <c r="A96" s="6">
        <v>95</v>
      </c>
      <c r="B96" s="18" t="str">
        <f t="shared" si="4"/>
        <v>EkatunggalTersediaKonfirmasi95</v>
      </c>
      <c r="C96" s="18" t="str">
        <f>IFERROR(VLOOKUP(B96,'SO OR RSO'!$B$4:$O$1048576,3,FALSE),"")</f>
        <v/>
      </c>
      <c r="D96" s="27" t="str">
        <f>IFERROR(VLOOKUP(B96,'SO OR RSO'!$B$4:$O$1048576,4,FALSE),"")</f>
        <v/>
      </c>
      <c r="E96" s="19" t="str">
        <f>IFERROR(VLOOKUP(B96,'SO OR RSO'!$B$4:$O$1048576,5,FALSE),"")</f>
        <v/>
      </c>
      <c r="F96" s="18" t="str">
        <f>IFERROR(VLOOKUP(B96,'SO OR RSO'!$B$4:$O$1048576,6,FALSE),"")</f>
        <v/>
      </c>
      <c r="G96" s="19" t="str">
        <f>IFERROR(VLOOKUP(B96,'SO OR RSO'!$B$4:$O$1048576,7,FALSE),"")</f>
        <v/>
      </c>
      <c r="H96" s="18">
        <f>IFERROR(VLOOKUP(B96,'SO OR RSO'!$B$4:$O$1048576,8,FALSE),0)</f>
        <v>0</v>
      </c>
      <c r="I96" s="18" t="str">
        <f>IFERROR(VLOOKUP(B96,'SO OR RSO'!$B$4:$O$1048576,9,FALSE),"")</f>
        <v/>
      </c>
      <c r="J96" s="18" t="str">
        <f>IFERROR(VLOOKUP(B96,'SO OR RSO'!$B$4:$O$1048576,10,FALSE),"")</f>
        <v/>
      </c>
      <c r="K96" s="59">
        <f>SUMIFS('Input Quilting Selesai'!$G$2:$G$1048576,'Input Quilting Selesai'!$C$2:$C$1048576,'Ekatunggal (Tersedia)'!C96,'Input Quilting Selesai'!$E$2:$E$1048576,'Ekatunggal (Tersedia)'!F96,'Input Quilting Selesai'!$I$2:$I$1048576,'Ekatunggal (Tersedia)'!J96,'Input Quilting Selesai'!$J$2:$J$1048576,'Ekatunggal (Tersedia)'!$B$1)</f>
        <v>0</v>
      </c>
      <c r="L96" s="20">
        <f>IFERROR(IF(VLOOKUP(B96,'SO OR RSO'!$B$4:$P$1048576,15,FALSE)="Diselesaikan",H96,K96),0)</f>
        <v>0</v>
      </c>
      <c r="M96" s="20">
        <f t="shared" si="5"/>
        <v>0</v>
      </c>
      <c r="N96" s="20" t="str">
        <f>IFERROR(IF(ISBLANK(VLOOKUP(B96,'SO OR RSO'!$B$4:$P$1048576,15,FALSE)),"Belum Kirim Kain",IF(VLOOKUP(B96,'SO OR RSO'!$B$4:$P$1048576,15,FALSE)="Diselesaikan","Selesai",IF(M96&gt;0,"Proses Quilting","Selesai"))),"")</f>
        <v/>
      </c>
    </row>
    <row r="97" spans="1:14" ht="30.75" customHeight="1">
      <c r="A97" s="6">
        <v>96</v>
      </c>
      <c r="B97" s="18" t="str">
        <f t="shared" si="4"/>
        <v>EkatunggalTersediaKonfirmasi96</v>
      </c>
      <c r="C97" s="18" t="str">
        <f>IFERROR(VLOOKUP(B97,'SO OR RSO'!$B$4:$O$1048576,3,FALSE),"")</f>
        <v/>
      </c>
      <c r="D97" s="27" t="str">
        <f>IFERROR(VLOOKUP(B97,'SO OR RSO'!$B$4:$O$1048576,4,FALSE),"")</f>
        <v/>
      </c>
      <c r="E97" s="19" t="str">
        <f>IFERROR(VLOOKUP(B97,'SO OR RSO'!$B$4:$O$1048576,5,FALSE),"")</f>
        <v/>
      </c>
      <c r="F97" s="18" t="str">
        <f>IFERROR(VLOOKUP(B97,'SO OR RSO'!$B$4:$O$1048576,6,FALSE),"")</f>
        <v/>
      </c>
      <c r="G97" s="19" t="str">
        <f>IFERROR(VLOOKUP(B97,'SO OR RSO'!$B$4:$O$1048576,7,FALSE),"")</f>
        <v/>
      </c>
      <c r="H97" s="18">
        <f>IFERROR(VLOOKUP(B97,'SO OR RSO'!$B$4:$O$1048576,8,FALSE),0)</f>
        <v>0</v>
      </c>
      <c r="I97" s="18" t="str">
        <f>IFERROR(VLOOKUP(B97,'SO OR RSO'!$B$4:$O$1048576,9,FALSE),"")</f>
        <v/>
      </c>
      <c r="J97" s="18" t="str">
        <f>IFERROR(VLOOKUP(B97,'SO OR RSO'!$B$4:$O$1048576,10,FALSE),"")</f>
        <v/>
      </c>
      <c r="K97" s="59">
        <f>SUMIFS('Input Quilting Selesai'!$G$2:$G$1048576,'Input Quilting Selesai'!$C$2:$C$1048576,'Ekatunggal (Tersedia)'!C97,'Input Quilting Selesai'!$E$2:$E$1048576,'Ekatunggal (Tersedia)'!F97,'Input Quilting Selesai'!$I$2:$I$1048576,'Ekatunggal (Tersedia)'!J97,'Input Quilting Selesai'!$J$2:$J$1048576,'Ekatunggal (Tersedia)'!$B$1)</f>
        <v>0</v>
      </c>
      <c r="L97" s="20">
        <f>IFERROR(IF(VLOOKUP(B97,'SO OR RSO'!$B$4:$P$1048576,15,FALSE)="Diselesaikan",H97,K97),0)</f>
        <v>0</v>
      </c>
      <c r="M97" s="20">
        <f t="shared" si="5"/>
        <v>0</v>
      </c>
      <c r="N97" s="20" t="str">
        <f>IFERROR(IF(ISBLANK(VLOOKUP(B97,'SO OR RSO'!$B$4:$P$1048576,15,FALSE)),"Belum Kirim Kain",IF(VLOOKUP(B97,'SO OR RSO'!$B$4:$P$1048576,15,FALSE)="Diselesaikan","Selesai",IF(M97&gt;0,"Proses Quilting","Selesai"))),"")</f>
        <v/>
      </c>
    </row>
    <row r="98" spans="1:14" ht="30.75" customHeight="1">
      <c r="A98" s="6">
        <v>97</v>
      </c>
      <c r="B98" s="18" t="str">
        <f t="shared" si="4"/>
        <v>EkatunggalTersediaKonfirmasi97</v>
      </c>
      <c r="C98" s="18" t="str">
        <f>IFERROR(VLOOKUP(B98,'SO OR RSO'!$B$4:$O$1048576,3,FALSE),"")</f>
        <v/>
      </c>
      <c r="D98" s="27" t="str">
        <f>IFERROR(VLOOKUP(B98,'SO OR RSO'!$B$4:$O$1048576,4,FALSE),"")</f>
        <v/>
      </c>
      <c r="E98" s="19" t="str">
        <f>IFERROR(VLOOKUP(B98,'SO OR RSO'!$B$4:$O$1048576,5,FALSE),"")</f>
        <v/>
      </c>
      <c r="F98" s="18" t="str">
        <f>IFERROR(VLOOKUP(B98,'SO OR RSO'!$B$4:$O$1048576,6,FALSE),"")</f>
        <v/>
      </c>
      <c r="G98" s="19" t="str">
        <f>IFERROR(VLOOKUP(B98,'SO OR RSO'!$B$4:$O$1048576,7,FALSE),"")</f>
        <v/>
      </c>
      <c r="H98" s="18">
        <f>IFERROR(VLOOKUP(B98,'SO OR RSO'!$B$4:$O$1048576,8,FALSE),0)</f>
        <v>0</v>
      </c>
      <c r="I98" s="18" t="str">
        <f>IFERROR(VLOOKUP(B98,'SO OR RSO'!$B$4:$O$1048576,9,FALSE),"")</f>
        <v/>
      </c>
      <c r="J98" s="18" t="str">
        <f>IFERROR(VLOOKUP(B98,'SO OR RSO'!$B$4:$O$1048576,10,FALSE),"")</f>
        <v/>
      </c>
      <c r="K98" s="59">
        <f>SUMIFS('Input Quilting Selesai'!$G$2:$G$1048576,'Input Quilting Selesai'!$C$2:$C$1048576,'Ekatunggal (Tersedia)'!C98,'Input Quilting Selesai'!$E$2:$E$1048576,'Ekatunggal (Tersedia)'!F98,'Input Quilting Selesai'!$I$2:$I$1048576,'Ekatunggal (Tersedia)'!J98,'Input Quilting Selesai'!$J$2:$J$1048576,'Ekatunggal (Tersedia)'!$B$1)</f>
        <v>0</v>
      </c>
      <c r="L98" s="20">
        <f>IFERROR(IF(VLOOKUP(B98,'SO OR RSO'!$B$4:$P$1048576,15,FALSE)="Diselesaikan",H98,K98),0)</f>
        <v>0</v>
      </c>
      <c r="M98" s="20">
        <f t="shared" si="5"/>
        <v>0</v>
      </c>
      <c r="N98" s="20" t="str">
        <f>IFERROR(IF(ISBLANK(VLOOKUP(B98,'SO OR RSO'!$B$4:$P$1048576,15,FALSE)),"Belum Kirim Kain",IF(VLOOKUP(B98,'SO OR RSO'!$B$4:$P$1048576,15,FALSE)="Diselesaikan","Selesai",IF(M98&gt;0,"Proses Quilting","Selesai"))),"")</f>
        <v/>
      </c>
    </row>
    <row r="99" spans="1:14" ht="30.75" customHeight="1">
      <c r="A99" s="6">
        <v>98</v>
      </c>
      <c r="B99" s="18" t="str">
        <f t="shared" si="4"/>
        <v>EkatunggalTersediaKonfirmasi98</v>
      </c>
      <c r="C99" s="18" t="str">
        <f>IFERROR(VLOOKUP(B99,'SO OR RSO'!$B$4:$O$1048576,3,FALSE),"")</f>
        <v/>
      </c>
      <c r="D99" s="27" t="str">
        <f>IFERROR(VLOOKUP(B99,'SO OR RSO'!$B$4:$O$1048576,4,FALSE),"")</f>
        <v/>
      </c>
      <c r="E99" s="19" t="str">
        <f>IFERROR(VLOOKUP(B99,'SO OR RSO'!$B$4:$O$1048576,5,FALSE),"")</f>
        <v/>
      </c>
      <c r="F99" s="18" t="str">
        <f>IFERROR(VLOOKUP(B99,'SO OR RSO'!$B$4:$O$1048576,6,FALSE),"")</f>
        <v/>
      </c>
      <c r="G99" s="19" t="str">
        <f>IFERROR(VLOOKUP(B99,'SO OR RSO'!$B$4:$O$1048576,7,FALSE),"")</f>
        <v/>
      </c>
      <c r="H99" s="18">
        <f>IFERROR(VLOOKUP(B99,'SO OR RSO'!$B$4:$O$1048576,8,FALSE),0)</f>
        <v>0</v>
      </c>
      <c r="I99" s="18" t="str">
        <f>IFERROR(VLOOKUP(B99,'SO OR RSO'!$B$4:$O$1048576,9,FALSE),"")</f>
        <v/>
      </c>
      <c r="J99" s="18" t="str">
        <f>IFERROR(VLOOKUP(B99,'SO OR RSO'!$B$4:$O$1048576,10,FALSE),"")</f>
        <v/>
      </c>
      <c r="K99" s="59">
        <f>SUMIFS('Input Quilting Selesai'!$G$2:$G$1048576,'Input Quilting Selesai'!$C$2:$C$1048576,'Ekatunggal (Tersedia)'!C99,'Input Quilting Selesai'!$E$2:$E$1048576,'Ekatunggal (Tersedia)'!F99,'Input Quilting Selesai'!$I$2:$I$1048576,'Ekatunggal (Tersedia)'!J99,'Input Quilting Selesai'!$J$2:$J$1048576,'Ekatunggal (Tersedia)'!$B$1)</f>
        <v>0</v>
      </c>
      <c r="L99" s="20">
        <f>IFERROR(IF(VLOOKUP(B99,'SO OR RSO'!$B$4:$P$1048576,15,FALSE)="Diselesaikan",H99,K99),0)</f>
        <v>0</v>
      </c>
      <c r="M99" s="20">
        <f t="shared" si="5"/>
        <v>0</v>
      </c>
      <c r="N99" s="20" t="str">
        <f>IFERROR(IF(ISBLANK(VLOOKUP(B99,'SO OR RSO'!$B$4:$P$1048576,15,FALSE)),"Belum Kirim Kain",IF(VLOOKUP(B99,'SO OR RSO'!$B$4:$P$1048576,15,FALSE)="Diselesaikan","Selesai",IF(M99&gt;0,"Proses Quilting","Selesai"))),"")</f>
        <v/>
      </c>
    </row>
    <row r="100" spans="1:14" ht="30.75" customHeight="1">
      <c r="A100" s="6">
        <v>99</v>
      </c>
      <c r="B100" s="18" t="str">
        <f t="shared" si="4"/>
        <v>EkatunggalTersediaKonfirmasi99</v>
      </c>
      <c r="C100" s="18" t="str">
        <f>IFERROR(VLOOKUP(B100,'SO OR RSO'!$B$4:$O$1048576,3,FALSE),"")</f>
        <v/>
      </c>
      <c r="D100" s="27" t="str">
        <f>IFERROR(VLOOKUP(B100,'SO OR RSO'!$B$4:$O$1048576,4,FALSE),"")</f>
        <v/>
      </c>
      <c r="E100" s="19" t="str">
        <f>IFERROR(VLOOKUP(B100,'SO OR RSO'!$B$4:$O$1048576,5,FALSE),"")</f>
        <v/>
      </c>
      <c r="F100" s="18" t="str">
        <f>IFERROR(VLOOKUP(B100,'SO OR RSO'!$B$4:$O$1048576,6,FALSE),"")</f>
        <v/>
      </c>
      <c r="G100" s="19" t="str">
        <f>IFERROR(VLOOKUP(B100,'SO OR RSO'!$B$4:$O$1048576,7,FALSE),"")</f>
        <v/>
      </c>
      <c r="H100" s="18">
        <f>IFERROR(VLOOKUP(B100,'SO OR RSO'!$B$4:$O$1048576,8,FALSE),0)</f>
        <v>0</v>
      </c>
      <c r="I100" s="18" t="str">
        <f>IFERROR(VLOOKUP(B100,'SO OR RSO'!$B$4:$O$1048576,9,FALSE),"")</f>
        <v/>
      </c>
      <c r="J100" s="18" t="str">
        <f>IFERROR(VLOOKUP(B100,'SO OR RSO'!$B$4:$O$1048576,10,FALSE),"")</f>
        <v/>
      </c>
      <c r="K100" s="59">
        <f>SUMIFS('Input Quilting Selesai'!$G$2:$G$1048576,'Input Quilting Selesai'!$C$2:$C$1048576,'Ekatunggal (Tersedia)'!C100,'Input Quilting Selesai'!$E$2:$E$1048576,'Ekatunggal (Tersedia)'!F100,'Input Quilting Selesai'!$I$2:$I$1048576,'Ekatunggal (Tersedia)'!J100,'Input Quilting Selesai'!$J$2:$J$1048576,'Ekatunggal (Tersedia)'!$B$1)</f>
        <v>0</v>
      </c>
      <c r="L100" s="20">
        <f>IFERROR(IF(VLOOKUP(B100,'SO OR RSO'!$B$4:$P$1048576,15,FALSE)="Diselesaikan",H100,K100),0)</f>
        <v>0</v>
      </c>
      <c r="M100" s="20">
        <f t="shared" si="5"/>
        <v>0</v>
      </c>
      <c r="N100" s="20" t="str">
        <f>IFERROR(IF(ISBLANK(VLOOKUP(B100,'SO OR RSO'!$B$4:$P$1048576,15,FALSE)),"Belum Kirim Kain",IF(VLOOKUP(B100,'SO OR RSO'!$B$4:$P$1048576,15,FALSE)="Diselesaikan","Selesai",IF(M100&gt;0,"Proses Quilting","Selesai"))),"")</f>
        <v/>
      </c>
    </row>
    <row r="101" spans="1:14" ht="30.75" customHeight="1">
      <c r="A101" s="6">
        <v>100</v>
      </c>
      <c r="B101" s="18" t="str">
        <f t="shared" si="4"/>
        <v>EkatunggalTersediaKonfirmasi100</v>
      </c>
      <c r="C101" s="18" t="str">
        <f>IFERROR(VLOOKUP(B101,'SO OR RSO'!$B$4:$O$1048576,3,FALSE),"")</f>
        <v/>
      </c>
      <c r="D101" s="27" t="str">
        <f>IFERROR(VLOOKUP(B101,'SO OR RSO'!$B$4:$O$1048576,4,FALSE),"")</f>
        <v/>
      </c>
      <c r="E101" s="19" t="str">
        <f>IFERROR(VLOOKUP(B101,'SO OR RSO'!$B$4:$O$1048576,5,FALSE),"")</f>
        <v/>
      </c>
      <c r="F101" s="18" t="str">
        <f>IFERROR(VLOOKUP(B101,'SO OR RSO'!$B$4:$O$1048576,6,FALSE),"")</f>
        <v/>
      </c>
      <c r="G101" s="19" t="str">
        <f>IFERROR(VLOOKUP(B101,'SO OR RSO'!$B$4:$O$1048576,7,FALSE),"")</f>
        <v/>
      </c>
      <c r="H101" s="18">
        <f>IFERROR(VLOOKUP(B101,'SO OR RSO'!$B$4:$O$1048576,8,FALSE),0)</f>
        <v>0</v>
      </c>
      <c r="I101" s="18" t="str">
        <f>IFERROR(VLOOKUP(B101,'SO OR RSO'!$B$4:$O$1048576,9,FALSE),"")</f>
        <v/>
      </c>
      <c r="J101" s="18" t="str">
        <f>IFERROR(VLOOKUP(B101,'SO OR RSO'!$B$4:$O$1048576,10,FALSE),"")</f>
        <v/>
      </c>
      <c r="K101" s="59">
        <f>SUMIFS('Input Quilting Selesai'!$G$2:$G$1048576,'Input Quilting Selesai'!$C$2:$C$1048576,'Ekatunggal (Tersedia)'!C101,'Input Quilting Selesai'!$E$2:$E$1048576,'Ekatunggal (Tersedia)'!F101,'Input Quilting Selesai'!$I$2:$I$1048576,'Ekatunggal (Tersedia)'!J101,'Input Quilting Selesai'!$J$2:$J$1048576,'Ekatunggal (Tersedia)'!$B$1)</f>
        <v>0</v>
      </c>
      <c r="L101" s="20">
        <f>IFERROR(IF(VLOOKUP(B101,'SO OR RSO'!$B$4:$P$1048576,15,FALSE)="Diselesaikan",H101,K101),0)</f>
        <v>0</v>
      </c>
      <c r="M101" s="20">
        <f t="shared" si="5"/>
        <v>0</v>
      </c>
      <c r="N101" s="20" t="str">
        <f>IFERROR(IF(ISBLANK(VLOOKUP(B101,'SO OR RSO'!$B$4:$P$1048576,15,FALSE)),"Belum Kirim Kain",IF(VLOOKUP(B101,'SO OR RSO'!$B$4:$P$1048576,15,FALSE)="Diselesaikan","Selesai",IF(M101&gt;0,"Proses Quilting","Selesai"))),"")</f>
        <v/>
      </c>
    </row>
    <row r="102" spans="1:14" ht="30.75" customHeight="1">
      <c r="A102" s="6">
        <v>101</v>
      </c>
      <c r="B102" s="18" t="str">
        <f t="shared" si="4"/>
        <v>EkatunggalTersediaKonfirmasi101</v>
      </c>
      <c r="C102" s="18" t="str">
        <f>IFERROR(VLOOKUP(B102,'SO OR RSO'!$B$4:$O$1048576,3,FALSE),"")</f>
        <v/>
      </c>
      <c r="D102" s="27" t="str">
        <f>IFERROR(VLOOKUP(B102,'SO OR RSO'!$B$4:$O$1048576,4,FALSE),"")</f>
        <v/>
      </c>
      <c r="E102" s="19" t="str">
        <f>IFERROR(VLOOKUP(B102,'SO OR RSO'!$B$4:$O$1048576,5,FALSE),"")</f>
        <v/>
      </c>
      <c r="F102" s="18" t="str">
        <f>IFERROR(VLOOKUP(B102,'SO OR RSO'!$B$4:$O$1048576,6,FALSE),"")</f>
        <v/>
      </c>
      <c r="G102" s="19" t="str">
        <f>IFERROR(VLOOKUP(B102,'SO OR RSO'!$B$4:$O$1048576,7,FALSE),"")</f>
        <v/>
      </c>
      <c r="H102" s="18">
        <f>IFERROR(VLOOKUP(B102,'SO OR RSO'!$B$4:$O$1048576,8,FALSE),0)</f>
        <v>0</v>
      </c>
      <c r="I102" s="18" t="str">
        <f>IFERROR(VLOOKUP(B102,'SO OR RSO'!$B$4:$O$1048576,9,FALSE),"")</f>
        <v/>
      </c>
      <c r="J102" s="18" t="str">
        <f>IFERROR(VLOOKUP(B102,'SO OR RSO'!$B$4:$O$1048576,10,FALSE),"")</f>
        <v/>
      </c>
      <c r="K102" s="59">
        <f>SUMIFS('Input Quilting Selesai'!$G$2:$G$1048576,'Input Quilting Selesai'!$C$2:$C$1048576,'Ekatunggal (Tersedia)'!C102,'Input Quilting Selesai'!$E$2:$E$1048576,'Ekatunggal (Tersedia)'!F102,'Input Quilting Selesai'!$I$2:$I$1048576,'Ekatunggal (Tersedia)'!J102,'Input Quilting Selesai'!$J$2:$J$1048576,'Ekatunggal (Tersedia)'!$B$1)</f>
        <v>0</v>
      </c>
      <c r="L102" s="20">
        <f>IFERROR(IF(VLOOKUP(B102,'SO OR RSO'!$B$4:$P$1048576,15,FALSE)="Diselesaikan",H102,K102),0)</f>
        <v>0</v>
      </c>
      <c r="M102" s="20">
        <f t="shared" si="5"/>
        <v>0</v>
      </c>
      <c r="N102" s="20" t="str">
        <f>IFERROR(IF(ISBLANK(VLOOKUP(B102,'SO OR RSO'!$B$4:$P$1048576,15,FALSE)),"Belum Kirim Kain",IF(VLOOKUP(B102,'SO OR RSO'!$B$4:$P$1048576,15,FALSE)="Diselesaikan","Selesai",IF(M102&gt;0,"Proses Quilting","Selesai"))),"")</f>
        <v/>
      </c>
    </row>
    <row r="103" spans="1:14" ht="30.75" customHeight="1">
      <c r="A103" s="6">
        <v>102</v>
      </c>
      <c r="B103" s="18" t="str">
        <f t="shared" si="4"/>
        <v>EkatunggalTersediaKonfirmasi102</v>
      </c>
      <c r="C103" s="18" t="str">
        <f>IFERROR(VLOOKUP(B103,'SO OR RSO'!$B$4:$O$1048576,3,FALSE),"")</f>
        <v/>
      </c>
      <c r="D103" s="27" t="str">
        <f>IFERROR(VLOOKUP(B103,'SO OR RSO'!$B$4:$O$1048576,4,FALSE),"")</f>
        <v/>
      </c>
      <c r="E103" s="19" t="str">
        <f>IFERROR(VLOOKUP(B103,'SO OR RSO'!$B$4:$O$1048576,5,FALSE),"")</f>
        <v/>
      </c>
      <c r="F103" s="18" t="str">
        <f>IFERROR(VLOOKUP(B103,'SO OR RSO'!$B$4:$O$1048576,6,FALSE),"")</f>
        <v/>
      </c>
      <c r="G103" s="19" t="str">
        <f>IFERROR(VLOOKUP(B103,'SO OR RSO'!$B$4:$O$1048576,7,FALSE),"")</f>
        <v/>
      </c>
      <c r="H103" s="18">
        <f>IFERROR(VLOOKUP(B103,'SO OR RSO'!$B$4:$O$1048576,8,FALSE),0)</f>
        <v>0</v>
      </c>
      <c r="I103" s="18" t="str">
        <f>IFERROR(VLOOKUP(B103,'SO OR RSO'!$B$4:$O$1048576,9,FALSE),"")</f>
        <v/>
      </c>
      <c r="J103" s="18" t="str">
        <f>IFERROR(VLOOKUP(B103,'SO OR RSO'!$B$4:$O$1048576,10,FALSE),"")</f>
        <v/>
      </c>
      <c r="K103" s="59">
        <f>SUMIFS('Input Quilting Selesai'!$G$2:$G$1048576,'Input Quilting Selesai'!$C$2:$C$1048576,'Ekatunggal (Tersedia)'!C103,'Input Quilting Selesai'!$E$2:$E$1048576,'Ekatunggal (Tersedia)'!F103,'Input Quilting Selesai'!$I$2:$I$1048576,'Ekatunggal (Tersedia)'!J103,'Input Quilting Selesai'!$J$2:$J$1048576,'Ekatunggal (Tersedia)'!$B$1)</f>
        <v>0</v>
      </c>
      <c r="L103" s="20">
        <f>IFERROR(IF(VLOOKUP(B103,'SO OR RSO'!$B$4:$P$1048576,15,FALSE)="Diselesaikan",H103,K103),0)</f>
        <v>0</v>
      </c>
      <c r="M103" s="20">
        <f t="shared" si="5"/>
        <v>0</v>
      </c>
      <c r="N103" s="20" t="str">
        <f>IFERROR(IF(ISBLANK(VLOOKUP(B103,'SO OR RSO'!$B$4:$P$1048576,15,FALSE)),"Belum Kirim Kain",IF(VLOOKUP(B103,'SO OR RSO'!$B$4:$P$1048576,15,FALSE)="Diselesaikan","Selesai",IF(M103&gt;0,"Proses Quilting","Selesai"))),"")</f>
        <v/>
      </c>
    </row>
    <row r="104" spans="1:14" ht="30.75" customHeight="1">
      <c r="A104" s="6">
        <v>103</v>
      </c>
      <c r="B104" s="18" t="str">
        <f t="shared" si="4"/>
        <v>EkatunggalTersediaKonfirmasi103</v>
      </c>
      <c r="C104" s="18" t="str">
        <f>IFERROR(VLOOKUP(B104,'SO OR RSO'!$B$4:$O$1048576,3,FALSE),"")</f>
        <v/>
      </c>
      <c r="D104" s="27" t="str">
        <f>IFERROR(VLOOKUP(B104,'SO OR RSO'!$B$4:$O$1048576,4,FALSE),"")</f>
        <v/>
      </c>
      <c r="E104" s="19" t="str">
        <f>IFERROR(VLOOKUP(B104,'SO OR RSO'!$B$4:$O$1048576,5,FALSE),"")</f>
        <v/>
      </c>
      <c r="F104" s="18" t="str">
        <f>IFERROR(VLOOKUP(B104,'SO OR RSO'!$B$4:$O$1048576,6,FALSE),"")</f>
        <v/>
      </c>
      <c r="G104" s="19" t="str">
        <f>IFERROR(VLOOKUP(B104,'SO OR RSO'!$B$4:$O$1048576,7,FALSE),"")</f>
        <v/>
      </c>
      <c r="H104" s="18">
        <f>IFERROR(VLOOKUP(B104,'SO OR RSO'!$B$4:$O$1048576,8,FALSE),0)</f>
        <v>0</v>
      </c>
      <c r="I104" s="18" t="str">
        <f>IFERROR(VLOOKUP(B104,'SO OR RSO'!$B$4:$O$1048576,9,FALSE),"")</f>
        <v/>
      </c>
      <c r="J104" s="18" t="str">
        <f>IFERROR(VLOOKUP(B104,'SO OR RSO'!$B$4:$O$1048576,10,FALSE),"")</f>
        <v/>
      </c>
      <c r="K104" s="59">
        <f>SUMIFS('Input Quilting Selesai'!$G$2:$G$1048576,'Input Quilting Selesai'!$C$2:$C$1048576,'Ekatunggal (Tersedia)'!C104,'Input Quilting Selesai'!$E$2:$E$1048576,'Ekatunggal (Tersedia)'!F104,'Input Quilting Selesai'!$I$2:$I$1048576,'Ekatunggal (Tersedia)'!J104,'Input Quilting Selesai'!$J$2:$J$1048576,'Ekatunggal (Tersedia)'!$B$1)</f>
        <v>0</v>
      </c>
      <c r="L104" s="20">
        <f>IFERROR(IF(VLOOKUP(B104,'SO OR RSO'!$B$4:$P$1048576,15,FALSE)="Diselesaikan",H104,K104),0)</f>
        <v>0</v>
      </c>
      <c r="M104" s="20">
        <f t="shared" si="5"/>
        <v>0</v>
      </c>
      <c r="N104" s="20" t="str">
        <f>IFERROR(IF(ISBLANK(VLOOKUP(B104,'SO OR RSO'!$B$4:$P$1048576,15,FALSE)),"Belum Kirim Kain",IF(VLOOKUP(B104,'SO OR RSO'!$B$4:$P$1048576,15,FALSE)="Diselesaikan","Selesai",IF(M104&gt;0,"Proses Quilting","Selesai"))),"")</f>
        <v/>
      </c>
    </row>
    <row r="105" spans="1:14" ht="30.75" customHeight="1">
      <c r="A105" s="6">
        <v>104</v>
      </c>
      <c r="B105" s="18" t="str">
        <f t="shared" si="4"/>
        <v>EkatunggalTersediaKonfirmasi104</v>
      </c>
      <c r="C105" s="18" t="str">
        <f>IFERROR(VLOOKUP(B105,'SO OR RSO'!$B$4:$O$1048576,3,FALSE),"")</f>
        <v/>
      </c>
      <c r="D105" s="27" t="str">
        <f>IFERROR(VLOOKUP(B105,'SO OR RSO'!$B$4:$O$1048576,4,FALSE),"")</f>
        <v/>
      </c>
      <c r="E105" s="19" t="str">
        <f>IFERROR(VLOOKUP(B105,'SO OR RSO'!$B$4:$O$1048576,5,FALSE),"")</f>
        <v/>
      </c>
      <c r="F105" s="18" t="str">
        <f>IFERROR(VLOOKUP(B105,'SO OR RSO'!$B$4:$O$1048576,6,FALSE),"")</f>
        <v/>
      </c>
      <c r="G105" s="19" t="str">
        <f>IFERROR(VLOOKUP(B105,'SO OR RSO'!$B$4:$O$1048576,7,FALSE),"")</f>
        <v/>
      </c>
      <c r="H105" s="18">
        <f>IFERROR(VLOOKUP(B105,'SO OR RSO'!$B$4:$O$1048576,8,FALSE),0)</f>
        <v>0</v>
      </c>
      <c r="I105" s="18" t="str">
        <f>IFERROR(VLOOKUP(B105,'SO OR RSO'!$B$4:$O$1048576,9,FALSE),"")</f>
        <v/>
      </c>
      <c r="J105" s="18" t="str">
        <f>IFERROR(VLOOKUP(B105,'SO OR RSO'!$B$4:$O$1048576,10,FALSE),"")</f>
        <v/>
      </c>
      <c r="K105" s="59">
        <f>SUMIFS('Input Quilting Selesai'!$G$2:$G$1048576,'Input Quilting Selesai'!$C$2:$C$1048576,'Ekatunggal (Tersedia)'!C105,'Input Quilting Selesai'!$E$2:$E$1048576,'Ekatunggal (Tersedia)'!F105,'Input Quilting Selesai'!$I$2:$I$1048576,'Ekatunggal (Tersedia)'!J105,'Input Quilting Selesai'!$J$2:$J$1048576,'Ekatunggal (Tersedia)'!$B$1)</f>
        <v>0</v>
      </c>
      <c r="L105" s="20">
        <f>IFERROR(IF(VLOOKUP(B105,'SO OR RSO'!$B$4:$P$1048576,15,FALSE)="Diselesaikan",H105,K105),0)</f>
        <v>0</v>
      </c>
      <c r="M105" s="20">
        <f t="shared" si="5"/>
        <v>0</v>
      </c>
      <c r="N105" s="20" t="str">
        <f>IFERROR(IF(ISBLANK(VLOOKUP(B105,'SO OR RSO'!$B$4:$P$1048576,15,FALSE)),"Belum Kirim Kain",IF(VLOOKUP(B105,'SO OR RSO'!$B$4:$P$1048576,15,FALSE)="Diselesaikan","Selesai",IF(M105&gt;0,"Proses Quilting","Selesai"))),"")</f>
        <v/>
      </c>
    </row>
    <row r="106" spans="1:14" ht="30.75" customHeight="1">
      <c r="A106" s="6">
        <v>105</v>
      </c>
      <c r="B106" s="18" t="str">
        <f t="shared" si="4"/>
        <v>EkatunggalTersediaKonfirmasi105</v>
      </c>
      <c r="C106" s="18" t="str">
        <f>IFERROR(VLOOKUP(B106,'SO OR RSO'!$B$4:$O$1048576,3,FALSE),"")</f>
        <v/>
      </c>
      <c r="D106" s="27" t="str">
        <f>IFERROR(VLOOKUP(B106,'SO OR RSO'!$B$4:$O$1048576,4,FALSE),"")</f>
        <v/>
      </c>
      <c r="E106" s="19" t="str">
        <f>IFERROR(VLOOKUP(B106,'SO OR RSO'!$B$4:$O$1048576,5,FALSE),"")</f>
        <v/>
      </c>
      <c r="F106" s="18" t="str">
        <f>IFERROR(VLOOKUP(B106,'SO OR RSO'!$B$4:$O$1048576,6,FALSE),"")</f>
        <v/>
      </c>
      <c r="G106" s="19" t="str">
        <f>IFERROR(VLOOKUP(B106,'SO OR RSO'!$B$4:$O$1048576,7,FALSE),"")</f>
        <v/>
      </c>
      <c r="H106" s="18">
        <f>IFERROR(VLOOKUP(B106,'SO OR RSO'!$B$4:$O$1048576,8,FALSE),0)</f>
        <v>0</v>
      </c>
      <c r="I106" s="18" t="str">
        <f>IFERROR(VLOOKUP(B106,'SO OR RSO'!$B$4:$O$1048576,9,FALSE),"")</f>
        <v/>
      </c>
      <c r="J106" s="18" t="str">
        <f>IFERROR(VLOOKUP(B106,'SO OR RSO'!$B$4:$O$1048576,10,FALSE),"")</f>
        <v/>
      </c>
      <c r="K106" s="59">
        <f>SUMIFS('Input Quilting Selesai'!$G$2:$G$1048576,'Input Quilting Selesai'!$C$2:$C$1048576,'Ekatunggal (Tersedia)'!C106,'Input Quilting Selesai'!$E$2:$E$1048576,'Ekatunggal (Tersedia)'!F106,'Input Quilting Selesai'!$I$2:$I$1048576,'Ekatunggal (Tersedia)'!J106,'Input Quilting Selesai'!$J$2:$J$1048576,'Ekatunggal (Tersedia)'!$B$1)</f>
        <v>0</v>
      </c>
      <c r="L106" s="20">
        <f>IFERROR(IF(VLOOKUP(B106,'SO OR RSO'!$B$4:$P$1048576,15,FALSE)="Diselesaikan",H106,K106),0)</f>
        <v>0</v>
      </c>
      <c r="M106" s="20">
        <f t="shared" si="5"/>
        <v>0</v>
      </c>
      <c r="N106" s="20" t="str">
        <f>IFERROR(IF(ISBLANK(VLOOKUP(B106,'SO OR RSO'!$B$4:$P$1048576,15,FALSE)),"Belum Kirim Kain",IF(VLOOKUP(B106,'SO OR RSO'!$B$4:$P$1048576,15,FALSE)="Diselesaikan","Selesai",IF(M106&gt;0,"Proses Quilting","Selesai"))),"")</f>
        <v/>
      </c>
    </row>
    <row r="107" spans="1:14" ht="30.75" customHeight="1">
      <c r="A107" s="6">
        <v>106</v>
      </c>
      <c r="B107" s="18" t="str">
        <f t="shared" si="4"/>
        <v>EkatunggalTersediaKonfirmasi106</v>
      </c>
      <c r="C107" s="18" t="str">
        <f>IFERROR(VLOOKUP(B107,'SO OR RSO'!$B$4:$O$1048576,3,FALSE),"")</f>
        <v/>
      </c>
      <c r="D107" s="27" t="str">
        <f>IFERROR(VLOOKUP(B107,'SO OR RSO'!$B$4:$O$1048576,4,FALSE),"")</f>
        <v/>
      </c>
      <c r="E107" s="19" t="str">
        <f>IFERROR(VLOOKUP(B107,'SO OR RSO'!$B$4:$O$1048576,5,FALSE),"")</f>
        <v/>
      </c>
      <c r="F107" s="18" t="str">
        <f>IFERROR(VLOOKUP(B107,'SO OR RSO'!$B$4:$O$1048576,6,FALSE),"")</f>
        <v/>
      </c>
      <c r="G107" s="19" t="str">
        <f>IFERROR(VLOOKUP(B107,'SO OR RSO'!$B$4:$O$1048576,7,FALSE),"")</f>
        <v/>
      </c>
      <c r="H107" s="18">
        <f>IFERROR(VLOOKUP(B107,'SO OR RSO'!$B$4:$O$1048576,8,FALSE),0)</f>
        <v>0</v>
      </c>
      <c r="I107" s="18" t="str">
        <f>IFERROR(VLOOKUP(B107,'SO OR RSO'!$B$4:$O$1048576,9,FALSE),"")</f>
        <v/>
      </c>
      <c r="J107" s="18" t="str">
        <f>IFERROR(VLOOKUP(B107,'SO OR RSO'!$B$4:$O$1048576,10,FALSE),"")</f>
        <v/>
      </c>
      <c r="K107" s="59">
        <f>SUMIFS('Input Quilting Selesai'!$G$2:$G$1048576,'Input Quilting Selesai'!$C$2:$C$1048576,'Ekatunggal (Tersedia)'!C107,'Input Quilting Selesai'!$E$2:$E$1048576,'Ekatunggal (Tersedia)'!F107,'Input Quilting Selesai'!$I$2:$I$1048576,'Ekatunggal (Tersedia)'!J107,'Input Quilting Selesai'!$J$2:$J$1048576,'Ekatunggal (Tersedia)'!$B$1)</f>
        <v>0</v>
      </c>
      <c r="L107" s="20">
        <f>IFERROR(IF(VLOOKUP(B107,'SO OR RSO'!$B$4:$P$1048576,15,FALSE)="Diselesaikan",H107,K107),0)</f>
        <v>0</v>
      </c>
      <c r="M107" s="20">
        <f t="shared" si="5"/>
        <v>0</v>
      </c>
      <c r="N107" s="20" t="str">
        <f>IFERROR(IF(ISBLANK(VLOOKUP(B107,'SO OR RSO'!$B$4:$P$1048576,15,FALSE)),"Belum Kirim Kain",IF(VLOOKUP(B107,'SO OR RSO'!$B$4:$P$1048576,15,FALSE)="Diselesaikan","Selesai",IF(M107&gt;0,"Proses Quilting","Selesai"))),"")</f>
        <v/>
      </c>
    </row>
    <row r="108" spans="1:14" ht="30.75" customHeight="1">
      <c r="A108" s="6">
        <v>107</v>
      </c>
      <c r="B108" s="18" t="str">
        <f t="shared" si="4"/>
        <v>EkatunggalTersediaKonfirmasi107</v>
      </c>
      <c r="C108" s="18" t="str">
        <f>IFERROR(VLOOKUP(B108,'SO OR RSO'!$B$4:$O$1048576,3,FALSE),"")</f>
        <v/>
      </c>
      <c r="D108" s="27" t="str">
        <f>IFERROR(VLOOKUP(B108,'SO OR RSO'!$B$4:$O$1048576,4,FALSE),"")</f>
        <v/>
      </c>
      <c r="E108" s="19" t="str">
        <f>IFERROR(VLOOKUP(B108,'SO OR RSO'!$B$4:$O$1048576,5,FALSE),"")</f>
        <v/>
      </c>
      <c r="F108" s="18" t="str">
        <f>IFERROR(VLOOKUP(B108,'SO OR RSO'!$B$4:$O$1048576,6,FALSE),"")</f>
        <v/>
      </c>
      <c r="G108" s="19" t="str">
        <f>IFERROR(VLOOKUP(B108,'SO OR RSO'!$B$4:$O$1048576,7,FALSE),"")</f>
        <v/>
      </c>
      <c r="H108" s="18">
        <f>IFERROR(VLOOKUP(B108,'SO OR RSO'!$B$4:$O$1048576,8,FALSE),0)</f>
        <v>0</v>
      </c>
      <c r="I108" s="18" t="str">
        <f>IFERROR(VLOOKUP(B108,'SO OR RSO'!$B$4:$O$1048576,9,FALSE),"")</f>
        <v/>
      </c>
      <c r="J108" s="18" t="str">
        <f>IFERROR(VLOOKUP(B108,'SO OR RSO'!$B$4:$O$1048576,10,FALSE),"")</f>
        <v/>
      </c>
      <c r="K108" s="59">
        <f>SUMIFS('Input Quilting Selesai'!$G$2:$G$1048576,'Input Quilting Selesai'!$C$2:$C$1048576,'Ekatunggal (Tersedia)'!C108,'Input Quilting Selesai'!$E$2:$E$1048576,'Ekatunggal (Tersedia)'!F108,'Input Quilting Selesai'!$I$2:$I$1048576,'Ekatunggal (Tersedia)'!J108,'Input Quilting Selesai'!$J$2:$J$1048576,'Ekatunggal (Tersedia)'!$B$1)</f>
        <v>0</v>
      </c>
      <c r="L108" s="20">
        <f>IFERROR(IF(VLOOKUP(B108,'SO OR RSO'!$B$4:$P$1048576,15,FALSE)="Diselesaikan",H108,K108),0)</f>
        <v>0</v>
      </c>
      <c r="M108" s="20">
        <f t="shared" si="5"/>
        <v>0</v>
      </c>
      <c r="N108" s="20" t="str">
        <f>IFERROR(IF(ISBLANK(VLOOKUP(B108,'SO OR RSO'!$B$4:$P$1048576,15,FALSE)),"Belum Kirim Kain",IF(VLOOKUP(B108,'SO OR RSO'!$B$4:$P$1048576,15,FALSE)="Diselesaikan","Selesai",IF(M108&gt;0,"Proses Quilting","Selesai"))),"")</f>
        <v/>
      </c>
    </row>
    <row r="109" spans="1:14" ht="30.75" customHeight="1">
      <c r="A109" s="6">
        <v>108</v>
      </c>
      <c r="B109" s="18" t="str">
        <f t="shared" si="4"/>
        <v>EkatunggalTersediaKonfirmasi108</v>
      </c>
      <c r="C109" s="18" t="str">
        <f>IFERROR(VLOOKUP(B109,'SO OR RSO'!$B$4:$O$1048576,3,FALSE),"")</f>
        <v/>
      </c>
      <c r="D109" s="27" t="str">
        <f>IFERROR(VLOOKUP(B109,'SO OR RSO'!$B$4:$O$1048576,4,FALSE),"")</f>
        <v/>
      </c>
      <c r="E109" s="19" t="str">
        <f>IFERROR(VLOOKUP(B109,'SO OR RSO'!$B$4:$O$1048576,5,FALSE),"")</f>
        <v/>
      </c>
      <c r="F109" s="18" t="str">
        <f>IFERROR(VLOOKUP(B109,'SO OR RSO'!$B$4:$O$1048576,6,FALSE),"")</f>
        <v/>
      </c>
      <c r="G109" s="19" t="str">
        <f>IFERROR(VLOOKUP(B109,'SO OR RSO'!$B$4:$O$1048576,7,FALSE),"")</f>
        <v/>
      </c>
      <c r="H109" s="18">
        <f>IFERROR(VLOOKUP(B109,'SO OR RSO'!$B$4:$O$1048576,8,FALSE),0)</f>
        <v>0</v>
      </c>
      <c r="I109" s="18" t="str">
        <f>IFERROR(VLOOKUP(B109,'SO OR RSO'!$B$4:$O$1048576,9,FALSE),"")</f>
        <v/>
      </c>
      <c r="J109" s="18" t="str">
        <f>IFERROR(VLOOKUP(B109,'SO OR RSO'!$B$4:$O$1048576,10,FALSE),"")</f>
        <v/>
      </c>
      <c r="K109" s="59">
        <f>SUMIFS('Input Quilting Selesai'!$G$2:$G$1048576,'Input Quilting Selesai'!$C$2:$C$1048576,'Ekatunggal (Tersedia)'!C109,'Input Quilting Selesai'!$E$2:$E$1048576,'Ekatunggal (Tersedia)'!F109,'Input Quilting Selesai'!$I$2:$I$1048576,'Ekatunggal (Tersedia)'!J109,'Input Quilting Selesai'!$J$2:$J$1048576,'Ekatunggal (Tersedia)'!$B$1)</f>
        <v>0</v>
      </c>
      <c r="L109" s="20">
        <f>IFERROR(IF(VLOOKUP(B109,'SO OR RSO'!$B$4:$P$1048576,15,FALSE)="Diselesaikan",H109,K109),0)</f>
        <v>0</v>
      </c>
      <c r="M109" s="20">
        <f t="shared" si="5"/>
        <v>0</v>
      </c>
      <c r="N109" s="20" t="str">
        <f>IFERROR(IF(ISBLANK(VLOOKUP(B109,'SO OR RSO'!$B$4:$P$1048576,15,FALSE)),"Belum Kirim Kain",IF(VLOOKUP(B109,'SO OR RSO'!$B$4:$P$1048576,15,FALSE)="Diselesaikan","Selesai",IF(M109&gt;0,"Proses Quilting","Selesai"))),"")</f>
        <v/>
      </c>
    </row>
    <row r="110" spans="1:14" ht="30.75" customHeight="1">
      <c r="A110" s="6">
        <v>109</v>
      </c>
      <c r="B110" s="18" t="str">
        <f t="shared" si="4"/>
        <v>EkatunggalTersediaKonfirmasi109</v>
      </c>
      <c r="C110" s="18" t="str">
        <f>IFERROR(VLOOKUP(B110,'SO OR RSO'!$B$4:$O$1048576,3,FALSE),"")</f>
        <v/>
      </c>
      <c r="D110" s="27" t="str">
        <f>IFERROR(VLOOKUP(B110,'SO OR RSO'!$B$4:$O$1048576,4,FALSE),"")</f>
        <v/>
      </c>
      <c r="E110" s="19" t="str">
        <f>IFERROR(VLOOKUP(B110,'SO OR RSO'!$B$4:$O$1048576,5,FALSE),"")</f>
        <v/>
      </c>
      <c r="F110" s="18" t="str">
        <f>IFERROR(VLOOKUP(B110,'SO OR RSO'!$B$4:$O$1048576,6,FALSE),"")</f>
        <v/>
      </c>
      <c r="G110" s="19" t="str">
        <f>IFERROR(VLOOKUP(B110,'SO OR RSO'!$B$4:$O$1048576,7,FALSE),"")</f>
        <v/>
      </c>
      <c r="H110" s="18">
        <f>IFERROR(VLOOKUP(B110,'SO OR RSO'!$B$4:$O$1048576,8,FALSE),0)</f>
        <v>0</v>
      </c>
      <c r="I110" s="18" t="str">
        <f>IFERROR(VLOOKUP(B110,'SO OR RSO'!$B$4:$O$1048576,9,FALSE),"")</f>
        <v/>
      </c>
      <c r="J110" s="18" t="str">
        <f>IFERROR(VLOOKUP(B110,'SO OR RSO'!$B$4:$O$1048576,10,FALSE),"")</f>
        <v/>
      </c>
      <c r="K110" s="59">
        <f>SUMIFS('Input Quilting Selesai'!$G$2:$G$1048576,'Input Quilting Selesai'!$C$2:$C$1048576,'Ekatunggal (Tersedia)'!C110,'Input Quilting Selesai'!$E$2:$E$1048576,'Ekatunggal (Tersedia)'!F110,'Input Quilting Selesai'!$I$2:$I$1048576,'Ekatunggal (Tersedia)'!J110,'Input Quilting Selesai'!$J$2:$J$1048576,'Ekatunggal (Tersedia)'!$B$1)</f>
        <v>0</v>
      </c>
      <c r="L110" s="20">
        <f>IFERROR(IF(VLOOKUP(B110,'SO OR RSO'!$B$4:$P$1048576,15,FALSE)="Diselesaikan",H110,K110),0)</f>
        <v>0</v>
      </c>
      <c r="M110" s="20">
        <f t="shared" si="5"/>
        <v>0</v>
      </c>
      <c r="N110" s="20" t="str">
        <f>IFERROR(IF(ISBLANK(VLOOKUP(B110,'SO OR RSO'!$B$4:$P$1048576,15,FALSE)),"Belum Kirim Kain",IF(VLOOKUP(B110,'SO OR RSO'!$B$4:$P$1048576,15,FALSE)="Diselesaikan","Selesai",IF(M110&gt;0,"Proses Quilting","Selesai"))),"")</f>
        <v/>
      </c>
    </row>
    <row r="111" spans="1:14" ht="30.75" customHeight="1">
      <c r="A111" s="6">
        <v>110</v>
      </c>
      <c r="B111" s="18" t="str">
        <f t="shared" si="4"/>
        <v>EkatunggalTersediaKonfirmasi110</v>
      </c>
      <c r="C111" s="18" t="str">
        <f>IFERROR(VLOOKUP(B111,'SO OR RSO'!$B$4:$O$1048576,3,FALSE),"")</f>
        <v/>
      </c>
      <c r="D111" s="27" t="str">
        <f>IFERROR(VLOOKUP(B111,'SO OR RSO'!$B$4:$O$1048576,4,FALSE),"")</f>
        <v/>
      </c>
      <c r="E111" s="19" t="str">
        <f>IFERROR(VLOOKUP(B111,'SO OR RSO'!$B$4:$O$1048576,5,FALSE),"")</f>
        <v/>
      </c>
      <c r="F111" s="18" t="str">
        <f>IFERROR(VLOOKUP(B111,'SO OR RSO'!$B$4:$O$1048576,6,FALSE),"")</f>
        <v/>
      </c>
      <c r="G111" s="19" t="str">
        <f>IFERROR(VLOOKUP(B111,'SO OR RSO'!$B$4:$O$1048576,7,FALSE),"")</f>
        <v/>
      </c>
      <c r="H111" s="18">
        <f>IFERROR(VLOOKUP(B111,'SO OR RSO'!$B$4:$O$1048576,8,FALSE),0)</f>
        <v>0</v>
      </c>
      <c r="I111" s="18" t="str">
        <f>IFERROR(VLOOKUP(B111,'SO OR RSO'!$B$4:$O$1048576,9,FALSE),"")</f>
        <v/>
      </c>
      <c r="J111" s="18" t="str">
        <f>IFERROR(VLOOKUP(B111,'SO OR RSO'!$B$4:$O$1048576,10,FALSE),"")</f>
        <v/>
      </c>
      <c r="K111" s="59">
        <f>SUMIFS('Input Quilting Selesai'!$G$2:$G$1048576,'Input Quilting Selesai'!$C$2:$C$1048576,'Ekatunggal (Tersedia)'!C111,'Input Quilting Selesai'!$E$2:$E$1048576,'Ekatunggal (Tersedia)'!F111,'Input Quilting Selesai'!$I$2:$I$1048576,'Ekatunggal (Tersedia)'!J111,'Input Quilting Selesai'!$J$2:$J$1048576,'Ekatunggal (Tersedia)'!$B$1)</f>
        <v>0</v>
      </c>
      <c r="L111" s="20">
        <f>IFERROR(IF(VLOOKUP(B111,'SO OR RSO'!$B$4:$P$1048576,15,FALSE)="Diselesaikan",H111,K111),0)</f>
        <v>0</v>
      </c>
      <c r="M111" s="20">
        <f t="shared" si="5"/>
        <v>0</v>
      </c>
      <c r="N111" s="20" t="str">
        <f>IFERROR(IF(ISBLANK(VLOOKUP(B111,'SO OR RSO'!$B$4:$P$1048576,15,FALSE)),"Belum Kirim Kain",IF(VLOOKUP(B111,'SO OR RSO'!$B$4:$P$1048576,15,FALSE)="Diselesaikan","Selesai",IF(M111&gt;0,"Proses Quilting","Selesai"))),"")</f>
        <v/>
      </c>
    </row>
    <row r="112" spans="1:14" ht="30.75" customHeight="1">
      <c r="A112" s="6">
        <v>111</v>
      </c>
      <c r="B112" s="18" t="str">
        <f t="shared" si="4"/>
        <v>EkatunggalTersediaKonfirmasi111</v>
      </c>
      <c r="C112" s="18" t="str">
        <f>IFERROR(VLOOKUP(B112,'SO OR RSO'!$B$4:$O$1048576,3,FALSE),"")</f>
        <v/>
      </c>
      <c r="D112" s="27" t="str">
        <f>IFERROR(VLOOKUP(B112,'SO OR RSO'!$B$4:$O$1048576,4,FALSE),"")</f>
        <v/>
      </c>
      <c r="E112" s="19" t="str">
        <f>IFERROR(VLOOKUP(B112,'SO OR RSO'!$B$4:$O$1048576,5,FALSE),"")</f>
        <v/>
      </c>
      <c r="F112" s="18" t="str">
        <f>IFERROR(VLOOKUP(B112,'SO OR RSO'!$B$4:$O$1048576,6,FALSE),"")</f>
        <v/>
      </c>
      <c r="G112" s="19" t="str">
        <f>IFERROR(VLOOKUP(B112,'SO OR RSO'!$B$4:$O$1048576,7,FALSE),"")</f>
        <v/>
      </c>
      <c r="H112" s="18">
        <f>IFERROR(VLOOKUP(B112,'SO OR RSO'!$B$4:$O$1048576,8,FALSE),0)</f>
        <v>0</v>
      </c>
      <c r="I112" s="18" t="str">
        <f>IFERROR(VLOOKUP(B112,'SO OR RSO'!$B$4:$O$1048576,9,FALSE),"")</f>
        <v/>
      </c>
      <c r="J112" s="18" t="str">
        <f>IFERROR(VLOOKUP(B112,'SO OR RSO'!$B$4:$O$1048576,10,FALSE),"")</f>
        <v/>
      </c>
      <c r="K112" s="59">
        <f>SUMIFS('Input Quilting Selesai'!$G$2:$G$1048576,'Input Quilting Selesai'!$C$2:$C$1048576,'Ekatunggal (Tersedia)'!C112,'Input Quilting Selesai'!$E$2:$E$1048576,'Ekatunggal (Tersedia)'!F112,'Input Quilting Selesai'!$I$2:$I$1048576,'Ekatunggal (Tersedia)'!J112,'Input Quilting Selesai'!$J$2:$J$1048576,'Ekatunggal (Tersedia)'!$B$1)</f>
        <v>0</v>
      </c>
      <c r="L112" s="20">
        <f>IFERROR(IF(VLOOKUP(B112,'SO OR RSO'!$B$4:$P$1048576,15,FALSE)="Diselesaikan",H112,K112),0)</f>
        <v>0</v>
      </c>
      <c r="M112" s="20">
        <f t="shared" si="5"/>
        <v>0</v>
      </c>
      <c r="N112" s="20" t="str">
        <f>IFERROR(IF(ISBLANK(VLOOKUP(B112,'SO OR RSO'!$B$4:$P$1048576,15,FALSE)),"Belum Kirim Kain",IF(VLOOKUP(B112,'SO OR RSO'!$B$4:$P$1048576,15,FALSE)="Diselesaikan","Selesai",IF(M112&gt;0,"Proses Quilting","Selesai"))),"")</f>
        <v/>
      </c>
    </row>
    <row r="113" spans="1:14" ht="30.75" customHeight="1">
      <c r="A113" s="6">
        <v>112</v>
      </c>
      <c r="B113" s="18" t="str">
        <f t="shared" si="4"/>
        <v>EkatunggalTersediaKonfirmasi112</v>
      </c>
      <c r="C113" s="18" t="str">
        <f>IFERROR(VLOOKUP(B113,'SO OR RSO'!$B$4:$O$1048576,3,FALSE),"")</f>
        <v/>
      </c>
      <c r="D113" s="27" t="str">
        <f>IFERROR(VLOOKUP(B113,'SO OR RSO'!$B$4:$O$1048576,4,FALSE),"")</f>
        <v/>
      </c>
      <c r="E113" s="19" t="str">
        <f>IFERROR(VLOOKUP(B113,'SO OR RSO'!$B$4:$O$1048576,5,FALSE),"")</f>
        <v/>
      </c>
      <c r="F113" s="18" t="str">
        <f>IFERROR(VLOOKUP(B113,'SO OR RSO'!$B$4:$O$1048576,6,FALSE),"")</f>
        <v/>
      </c>
      <c r="G113" s="19" t="str">
        <f>IFERROR(VLOOKUP(B113,'SO OR RSO'!$B$4:$O$1048576,7,FALSE),"")</f>
        <v/>
      </c>
      <c r="H113" s="18">
        <f>IFERROR(VLOOKUP(B113,'SO OR RSO'!$B$4:$O$1048576,8,FALSE),0)</f>
        <v>0</v>
      </c>
      <c r="I113" s="18" t="str">
        <f>IFERROR(VLOOKUP(B113,'SO OR RSO'!$B$4:$O$1048576,9,FALSE),"")</f>
        <v/>
      </c>
      <c r="J113" s="18" t="str">
        <f>IFERROR(VLOOKUP(B113,'SO OR RSO'!$B$4:$O$1048576,10,FALSE),"")</f>
        <v/>
      </c>
      <c r="K113" s="59">
        <f>SUMIFS('Input Quilting Selesai'!$G$2:$G$1048576,'Input Quilting Selesai'!$C$2:$C$1048576,'Ekatunggal (Tersedia)'!C113,'Input Quilting Selesai'!$E$2:$E$1048576,'Ekatunggal (Tersedia)'!F113,'Input Quilting Selesai'!$I$2:$I$1048576,'Ekatunggal (Tersedia)'!J113,'Input Quilting Selesai'!$J$2:$J$1048576,'Ekatunggal (Tersedia)'!$B$1)</f>
        <v>0</v>
      </c>
      <c r="L113" s="20">
        <f>IFERROR(IF(VLOOKUP(B113,'SO OR RSO'!$B$4:$P$1048576,15,FALSE)="Diselesaikan",H113,K113),0)</f>
        <v>0</v>
      </c>
      <c r="M113" s="20">
        <f t="shared" si="5"/>
        <v>0</v>
      </c>
      <c r="N113" s="20" t="str">
        <f>IFERROR(IF(ISBLANK(VLOOKUP(B113,'SO OR RSO'!$B$4:$P$1048576,15,FALSE)),"Belum Kirim Kain",IF(VLOOKUP(B113,'SO OR RSO'!$B$4:$P$1048576,15,FALSE)="Diselesaikan","Selesai",IF(M113&gt;0,"Proses Quilting","Selesai"))),"")</f>
        <v/>
      </c>
    </row>
    <row r="114" spans="1:14" ht="30.75" customHeight="1">
      <c r="A114" s="6">
        <v>113</v>
      </c>
      <c r="B114" s="18" t="str">
        <f t="shared" si="4"/>
        <v>EkatunggalTersediaKonfirmasi113</v>
      </c>
      <c r="C114" s="18" t="str">
        <f>IFERROR(VLOOKUP(B114,'SO OR RSO'!$B$4:$O$1048576,3,FALSE),"")</f>
        <v/>
      </c>
      <c r="D114" s="27" t="str">
        <f>IFERROR(VLOOKUP(B114,'SO OR RSO'!$B$4:$O$1048576,4,FALSE),"")</f>
        <v/>
      </c>
      <c r="E114" s="19" t="str">
        <f>IFERROR(VLOOKUP(B114,'SO OR RSO'!$B$4:$O$1048576,5,FALSE),"")</f>
        <v/>
      </c>
      <c r="F114" s="18" t="str">
        <f>IFERROR(VLOOKUP(B114,'SO OR RSO'!$B$4:$O$1048576,6,FALSE),"")</f>
        <v/>
      </c>
      <c r="G114" s="19" t="str">
        <f>IFERROR(VLOOKUP(B114,'SO OR RSO'!$B$4:$O$1048576,7,FALSE),"")</f>
        <v/>
      </c>
      <c r="H114" s="18">
        <f>IFERROR(VLOOKUP(B114,'SO OR RSO'!$B$4:$O$1048576,8,FALSE),0)</f>
        <v>0</v>
      </c>
      <c r="I114" s="18" t="str">
        <f>IFERROR(VLOOKUP(B114,'SO OR RSO'!$B$4:$O$1048576,9,FALSE),"")</f>
        <v/>
      </c>
      <c r="J114" s="18" t="str">
        <f>IFERROR(VLOOKUP(B114,'SO OR RSO'!$B$4:$O$1048576,10,FALSE),"")</f>
        <v/>
      </c>
      <c r="K114" s="59">
        <f>SUMIFS('Input Quilting Selesai'!$G$2:$G$1048576,'Input Quilting Selesai'!$C$2:$C$1048576,'Ekatunggal (Tersedia)'!C114,'Input Quilting Selesai'!$E$2:$E$1048576,'Ekatunggal (Tersedia)'!F114,'Input Quilting Selesai'!$I$2:$I$1048576,'Ekatunggal (Tersedia)'!J114,'Input Quilting Selesai'!$J$2:$J$1048576,'Ekatunggal (Tersedia)'!$B$1)</f>
        <v>0</v>
      </c>
      <c r="L114" s="20">
        <f>IFERROR(IF(VLOOKUP(B114,'SO OR RSO'!$B$4:$P$1048576,15,FALSE)="Diselesaikan",H114,K114),0)</f>
        <v>0</v>
      </c>
      <c r="M114" s="20">
        <f t="shared" si="5"/>
        <v>0</v>
      </c>
      <c r="N114" s="20" t="str">
        <f>IFERROR(IF(ISBLANK(VLOOKUP(B114,'SO OR RSO'!$B$4:$P$1048576,15,FALSE)),"Belum Kirim Kain",IF(VLOOKUP(B114,'SO OR RSO'!$B$4:$P$1048576,15,FALSE)="Diselesaikan","Selesai",IF(M114&gt;0,"Proses Quilting","Selesai"))),"")</f>
        <v/>
      </c>
    </row>
    <row r="115" spans="1:14" ht="30.75" customHeight="1">
      <c r="A115" s="6">
        <v>114</v>
      </c>
      <c r="B115" s="18" t="str">
        <f t="shared" si="4"/>
        <v>EkatunggalTersediaKonfirmasi114</v>
      </c>
      <c r="C115" s="18" t="str">
        <f>IFERROR(VLOOKUP(B115,'SO OR RSO'!$B$4:$O$1048576,3,FALSE),"")</f>
        <v/>
      </c>
      <c r="D115" s="27" t="str">
        <f>IFERROR(VLOOKUP(B115,'SO OR RSO'!$B$4:$O$1048576,4,FALSE),"")</f>
        <v/>
      </c>
      <c r="E115" s="19" t="str">
        <f>IFERROR(VLOOKUP(B115,'SO OR RSO'!$B$4:$O$1048576,5,FALSE),"")</f>
        <v/>
      </c>
      <c r="F115" s="18" t="str">
        <f>IFERROR(VLOOKUP(B115,'SO OR RSO'!$B$4:$O$1048576,6,FALSE),"")</f>
        <v/>
      </c>
      <c r="G115" s="19" t="str">
        <f>IFERROR(VLOOKUP(B115,'SO OR RSO'!$B$4:$O$1048576,7,FALSE),"")</f>
        <v/>
      </c>
      <c r="H115" s="18">
        <f>IFERROR(VLOOKUP(B115,'SO OR RSO'!$B$4:$O$1048576,8,FALSE),0)</f>
        <v>0</v>
      </c>
      <c r="I115" s="18" t="str">
        <f>IFERROR(VLOOKUP(B115,'SO OR RSO'!$B$4:$O$1048576,9,FALSE),"")</f>
        <v/>
      </c>
      <c r="J115" s="18" t="str">
        <f>IFERROR(VLOOKUP(B115,'SO OR RSO'!$B$4:$O$1048576,10,FALSE),"")</f>
        <v/>
      </c>
      <c r="K115" s="59">
        <f>SUMIFS('Input Quilting Selesai'!$G$2:$G$1048576,'Input Quilting Selesai'!$C$2:$C$1048576,'Ekatunggal (Tersedia)'!C115,'Input Quilting Selesai'!$E$2:$E$1048576,'Ekatunggal (Tersedia)'!F115,'Input Quilting Selesai'!$I$2:$I$1048576,'Ekatunggal (Tersedia)'!J115,'Input Quilting Selesai'!$J$2:$J$1048576,'Ekatunggal (Tersedia)'!$B$1)</f>
        <v>0</v>
      </c>
      <c r="L115" s="20">
        <f>IFERROR(IF(VLOOKUP(B115,'SO OR RSO'!$B$4:$P$1048576,15,FALSE)="Diselesaikan",H115,K115),0)</f>
        <v>0</v>
      </c>
      <c r="M115" s="20">
        <f t="shared" si="5"/>
        <v>0</v>
      </c>
      <c r="N115" s="20" t="str">
        <f>IFERROR(IF(ISBLANK(VLOOKUP(B115,'SO OR RSO'!$B$4:$P$1048576,15,FALSE)),"Belum Kirim Kain",IF(VLOOKUP(B115,'SO OR RSO'!$B$4:$P$1048576,15,FALSE)="Diselesaikan","Selesai",IF(M115&gt;0,"Proses Quilting","Selesai"))),"")</f>
        <v/>
      </c>
    </row>
    <row r="116" spans="1:14" ht="30.75" customHeight="1">
      <c r="A116" s="6">
        <v>115</v>
      </c>
      <c r="B116" s="18" t="str">
        <f t="shared" si="4"/>
        <v>EkatunggalTersediaKonfirmasi115</v>
      </c>
      <c r="C116" s="18" t="str">
        <f>IFERROR(VLOOKUP(B116,'SO OR RSO'!$B$4:$O$1048576,3,FALSE),"")</f>
        <v/>
      </c>
      <c r="D116" s="27" t="str">
        <f>IFERROR(VLOOKUP(B116,'SO OR RSO'!$B$4:$O$1048576,4,FALSE),"")</f>
        <v/>
      </c>
      <c r="E116" s="19" t="str">
        <f>IFERROR(VLOOKUP(B116,'SO OR RSO'!$B$4:$O$1048576,5,FALSE),"")</f>
        <v/>
      </c>
      <c r="F116" s="18" t="str">
        <f>IFERROR(VLOOKUP(B116,'SO OR RSO'!$B$4:$O$1048576,6,FALSE),"")</f>
        <v/>
      </c>
      <c r="G116" s="19" t="str">
        <f>IFERROR(VLOOKUP(B116,'SO OR RSO'!$B$4:$O$1048576,7,FALSE),"")</f>
        <v/>
      </c>
      <c r="H116" s="18">
        <f>IFERROR(VLOOKUP(B116,'SO OR RSO'!$B$4:$O$1048576,8,FALSE),0)</f>
        <v>0</v>
      </c>
      <c r="I116" s="18" t="str">
        <f>IFERROR(VLOOKUP(B116,'SO OR RSO'!$B$4:$O$1048576,9,FALSE),"")</f>
        <v/>
      </c>
      <c r="J116" s="18" t="str">
        <f>IFERROR(VLOOKUP(B116,'SO OR RSO'!$B$4:$O$1048576,10,FALSE),"")</f>
        <v/>
      </c>
      <c r="K116" s="59">
        <f>SUMIFS('Input Quilting Selesai'!$G$2:$G$1048576,'Input Quilting Selesai'!$C$2:$C$1048576,'Ekatunggal (Tersedia)'!C116,'Input Quilting Selesai'!$E$2:$E$1048576,'Ekatunggal (Tersedia)'!F116,'Input Quilting Selesai'!$I$2:$I$1048576,'Ekatunggal (Tersedia)'!J116,'Input Quilting Selesai'!$J$2:$J$1048576,'Ekatunggal (Tersedia)'!$B$1)</f>
        <v>0</v>
      </c>
      <c r="L116" s="20">
        <f>IFERROR(IF(VLOOKUP(B116,'SO OR RSO'!$B$4:$P$1048576,15,FALSE)="Diselesaikan",H116,K116),0)</f>
        <v>0</v>
      </c>
      <c r="M116" s="20">
        <f t="shared" si="5"/>
        <v>0</v>
      </c>
      <c r="N116" s="20" t="str">
        <f>IFERROR(IF(ISBLANK(VLOOKUP(B116,'SO OR RSO'!$B$4:$P$1048576,15,FALSE)),"Belum Kirim Kain",IF(VLOOKUP(B116,'SO OR RSO'!$B$4:$P$1048576,15,FALSE)="Diselesaikan","Selesai",IF(M116&gt;0,"Proses Quilting","Selesai"))),"")</f>
        <v/>
      </c>
    </row>
    <row r="117" spans="1:14" ht="30.75" customHeight="1">
      <c r="A117" s="6">
        <v>116</v>
      </c>
      <c r="B117" s="18" t="str">
        <f t="shared" si="4"/>
        <v>EkatunggalTersediaKonfirmasi116</v>
      </c>
      <c r="C117" s="18" t="str">
        <f>IFERROR(VLOOKUP(B117,'SO OR RSO'!$B$4:$O$1048576,3,FALSE),"")</f>
        <v/>
      </c>
      <c r="D117" s="27" t="str">
        <f>IFERROR(VLOOKUP(B117,'SO OR RSO'!$B$4:$O$1048576,4,FALSE),"")</f>
        <v/>
      </c>
      <c r="E117" s="19" t="str">
        <f>IFERROR(VLOOKUP(B117,'SO OR RSO'!$B$4:$O$1048576,5,FALSE),"")</f>
        <v/>
      </c>
      <c r="F117" s="18" t="str">
        <f>IFERROR(VLOOKUP(B117,'SO OR RSO'!$B$4:$O$1048576,6,FALSE),"")</f>
        <v/>
      </c>
      <c r="G117" s="19" t="str">
        <f>IFERROR(VLOOKUP(B117,'SO OR RSO'!$B$4:$O$1048576,7,FALSE),"")</f>
        <v/>
      </c>
      <c r="H117" s="18">
        <f>IFERROR(VLOOKUP(B117,'SO OR RSO'!$B$4:$O$1048576,8,FALSE),0)</f>
        <v>0</v>
      </c>
      <c r="I117" s="18" t="str">
        <f>IFERROR(VLOOKUP(B117,'SO OR RSO'!$B$4:$O$1048576,9,FALSE),"")</f>
        <v/>
      </c>
      <c r="J117" s="18" t="str">
        <f>IFERROR(VLOOKUP(B117,'SO OR RSO'!$B$4:$O$1048576,10,FALSE),"")</f>
        <v/>
      </c>
      <c r="K117" s="59">
        <f>SUMIFS('Input Quilting Selesai'!$G$2:$G$1048576,'Input Quilting Selesai'!$C$2:$C$1048576,'Ekatunggal (Tersedia)'!C117,'Input Quilting Selesai'!$E$2:$E$1048576,'Ekatunggal (Tersedia)'!F117,'Input Quilting Selesai'!$I$2:$I$1048576,'Ekatunggal (Tersedia)'!J117,'Input Quilting Selesai'!$J$2:$J$1048576,'Ekatunggal (Tersedia)'!$B$1)</f>
        <v>0</v>
      </c>
      <c r="L117" s="20">
        <f>IFERROR(IF(VLOOKUP(B117,'SO OR RSO'!$B$4:$P$1048576,15,FALSE)="Diselesaikan",H117,K117),0)</f>
        <v>0</v>
      </c>
      <c r="M117" s="20">
        <f t="shared" si="5"/>
        <v>0</v>
      </c>
      <c r="N117" s="20" t="str">
        <f>IFERROR(IF(ISBLANK(VLOOKUP(B117,'SO OR RSO'!$B$4:$P$1048576,15,FALSE)),"Belum Kirim Kain",IF(VLOOKUP(B117,'SO OR RSO'!$B$4:$P$1048576,15,FALSE)="Diselesaikan","Selesai",IF(M117&gt;0,"Proses Quilting","Selesai"))),"")</f>
        <v/>
      </c>
    </row>
    <row r="118" spans="1:14" ht="30.75" customHeight="1">
      <c r="A118" s="6">
        <v>117</v>
      </c>
      <c r="B118" s="18" t="str">
        <f t="shared" si="4"/>
        <v>EkatunggalTersediaKonfirmasi117</v>
      </c>
      <c r="C118" s="18" t="str">
        <f>IFERROR(VLOOKUP(B118,'SO OR RSO'!$B$4:$O$1048576,3,FALSE),"")</f>
        <v/>
      </c>
      <c r="D118" s="27" t="str">
        <f>IFERROR(VLOOKUP(B118,'SO OR RSO'!$B$4:$O$1048576,4,FALSE),"")</f>
        <v/>
      </c>
      <c r="E118" s="19" t="str">
        <f>IFERROR(VLOOKUP(B118,'SO OR RSO'!$B$4:$O$1048576,5,FALSE),"")</f>
        <v/>
      </c>
      <c r="F118" s="18" t="str">
        <f>IFERROR(VLOOKUP(B118,'SO OR RSO'!$B$4:$O$1048576,6,FALSE),"")</f>
        <v/>
      </c>
      <c r="G118" s="19" t="str">
        <f>IFERROR(VLOOKUP(B118,'SO OR RSO'!$B$4:$O$1048576,7,FALSE),"")</f>
        <v/>
      </c>
      <c r="H118" s="18">
        <f>IFERROR(VLOOKUP(B118,'SO OR RSO'!$B$4:$O$1048576,8,FALSE),0)</f>
        <v>0</v>
      </c>
      <c r="I118" s="18" t="str">
        <f>IFERROR(VLOOKUP(B118,'SO OR RSO'!$B$4:$O$1048576,9,FALSE),"")</f>
        <v/>
      </c>
      <c r="J118" s="18" t="str">
        <f>IFERROR(VLOOKUP(B118,'SO OR RSO'!$B$4:$O$1048576,10,FALSE),"")</f>
        <v/>
      </c>
      <c r="K118" s="59">
        <f>SUMIFS('Input Quilting Selesai'!$G$2:$G$1048576,'Input Quilting Selesai'!$C$2:$C$1048576,'Ekatunggal (Tersedia)'!C118,'Input Quilting Selesai'!$E$2:$E$1048576,'Ekatunggal (Tersedia)'!F118,'Input Quilting Selesai'!$I$2:$I$1048576,'Ekatunggal (Tersedia)'!J118,'Input Quilting Selesai'!$J$2:$J$1048576,'Ekatunggal (Tersedia)'!$B$1)</f>
        <v>0</v>
      </c>
      <c r="L118" s="20">
        <f>IFERROR(IF(VLOOKUP(B118,'SO OR RSO'!$B$4:$P$1048576,15,FALSE)="Diselesaikan",H118,K118),0)</f>
        <v>0</v>
      </c>
      <c r="M118" s="20">
        <f t="shared" si="5"/>
        <v>0</v>
      </c>
      <c r="N118" s="20" t="str">
        <f>IFERROR(IF(ISBLANK(VLOOKUP(B118,'SO OR RSO'!$B$4:$P$1048576,15,FALSE)),"Belum Kirim Kain",IF(VLOOKUP(B118,'SO OR RSO'!$B$4:$P$1048576,15,FALSE)="Diselesaikan","Selesai",IF(M118&gt;0,"Proses Quilting","Selesai"))),"")</f>
        <v/>
      </c>
    </row>
    <row r="119" spans="1:14" ht="30.75" customHeight="1">
      <c r="A119" s="6">
        <v>118</v>
      </c>
      <c r="B119" s="18" t="str">
        <f t="shared" si="4"/>
        <v>EkatunggalTersediaKonfirmasi118</v>
      </c>
      <c r="C119" s="18" t="str">
        <f>IFERROR(VLOOKUP(B119,'SO OR RSO'!$B$4:$O$1048576,3,FALSE),"")</f>
        <v/>
      </c>
      <c r="D119" s="27" t="str">
        <f>IFERROR(VLOOKUP(B119,'SO OR RSO'!$B$4:$O$1048576,4,FALSE),"")</f>
        <v/>
      </c>
      <c r="E119" s="19" t="str">
        <f>IFERROR(VLOOKUP(B119,'SO OR RSO'!$B$4:$O$1048576,5,FALSE),"")</f>
        <v/>
      </c>
      <c r="F119" s="18" t="str">
        <f>IFERROR(VLOOKUP(B119,'SO OR RSO'!$B$4:$O$1048576,6,FALSE),"")</f>
        <v/>
      </c>
      <c r="G119" s="19" t="str">
        <f>IFERROR(VLOOKUP(B119,'SO OR RSO'!$B$4:$O$1048576,7,FALSE),"")</f>
        <v/>
      </c>
      <c r="H119" s="18">
        <f>IFERROR(VLOOKUP(B119,'SO OR RSO'!$B$4:$O$1048576,8,FALSE),0)</f>
        <v>0</v>
      </c>
      <c r="I119" s="18" t="str">
        <f>IFERROR(VLOOKUP(B119,'SO OR RSO'!$B$4:$O$1048576,9,FALSE),"")</f>
        <v/>
      </c>
      <c r="J119" s="18" t="str">
        <f>IFERROR(VLOOKUP(B119,'SO OR RSO'!$B$4:$O$1048576,10,FALSE),"")</f>
        <v/>
      </c>
      <c r="K119" s="59">
        <f>SUMIFS('Input Quilting Selesai'!$G$2:$G$1048576,'Input Quilting Selesai'!$C$2:$C$1048576,'Ekatunggal (Tersedia)'!C119,'Input Quilting Selesai'!$E$2:$E$1048576,'Ekatunggal (Tersedia)'!F119,'Input Quilting Selesai'!$I$2:$I$1048576,'Ekatunggal (Tersedia)'!J119,'Input Quilting Selesai'!$J$2:$J$1048576,'Ekatunggal (Tersedia)'!$B$1)</f>
        <v>0</v>
      </c>
      <c r="L119" s="20">
        <f>IFERROR(IF(VLOOKUP(B119,'SO OR RSO'!$B$4:$P$1048576,15,FALSE)="Diselesaikan",H119,K119),0)</f>
        <v>0</v>
      </c>
      <c r="M119" s="20">
        <f t="shared" si="5"/>
        <v>0</v>
      </c>
      <c r="N119" s="20" t="str">
        <f>IFERROR(IF(ISBLANK(VLOOKUP(B119,'SO OR RSO'!$B$4:$P$1048576,15,FALSE)),"Belum Kirim Kain",IF(VLOOKUP(B119,'SO OR RSO'!$B$4:$P$1048576,15,FALSE)="Diselesaikan","Selesai",IF(M119&gt;0,"Proses Quilting","Selesai"))),"")</f>
        <v/>
      </c>
    </row>
    <row r="120" spans="1:14" ht="30.75" customHeight="1">
      <c r="A120" s="6">
        <v>119</v>
      </c>
      <c r="B120" s="18" t="str">
        <f t="shared" si="4"/>
        <v>EkatunggalTersediaKonfirmasi119</v>
      </c>
      <c r="C120" s="18" t="str">
        <f>IFERROR(VLOOKUP(B120,'SO OR RSO'!$B$4:$O$1048576,3,FALSE),"")</f>
        <v/>
      </c>
      <c r="D120" s="27" t="str">
        <f>IFERROR(VLOOKUP(B120,'SO OR RSO'!$B$4:$O$1048576,4,FALSE),"")</f>
        <v/>
      </c>
      <c r="E120" s="19" t="str">
        <f>IFERROR(VLOOKUP(B120,'SO OR RSO'!$B$4:$O$1048576,5,FALSE),"")</f>
        <v/>
      </c>
      <c r="F120" s="18" t="str">
        <f>IFERROR(VLOOKUP(B120,'SO OR RSO'!$B$4:$O$1048576,6,FALSE),"")</f>
        <v/>
      </c>
      <c r="G120" s="19" t="str">
        <f>IFERROR(VLOOKUP(B120,'SO OR RSO'!$B$4:$O$1048576,7,FALSE),"")</f>
        <v/>
      </c>
      <c r="H120" s="18">
        <f>IFERROR(VLOOKUP(B120,'SO OR RSO'!$B$4:$O$1048576,8,FALSE),0)</f>
        <v>0</v>
      </c>
      <c r="I120" s="18" t="str">
        <f>IFERROR(VLOOKUP(B120,'SO OR RSO'!$B$4:$O$1048576,9,FALSE),"")</f>
        <v/>
      </c>
      <c r="J120" s="18" t="str">
        <f>IFERROR(VLOOKUP(B120,'SO OR RSO'!$B$4:$O$1048576,10,FALSE),"")</f>
        <v/>
      </c>
      <c r="K120" s="59">
        <f>SUMIFS('Input Quilting Selesai'!$G$2:$G$1048576,'Input Quilting Selesai'!$C$2:$C$1048576,'Ekatunggal (Tersedia)'!C120,'Input Quilting Selesai'!$E$2:$E$1048576,'Ekatunggal (Tersedia)'!F120,'Input Quilting Selesai'!$I$2:$I$1048576,'Ekatunggal (Tersedia)'!J120,'Input Quilting Selesai'!$J$2:$J$1048576,'Ekatunggal (Tersedia)'!$B$1)</f>
        <v>0</v>
      </c>
      <c r="L120" s="20">
        <f>IFERROR(IF(VLOOKUP(B120,'SO OR RSO'!$B$4:$P$1048576,15,FALSE)="Diselesaikan",H120,K120),0)</f>
        <v>0</v>
      </c>
      <c r="M120" s="20">
        <f t="shared" si="5"/>
        <v>0</v>
      </c>
      <c r="N120" s="20" t="str">
        <f>IFERROR(IF(ISBLANK(VLOOKUP(B120,'SO OR RSO'!$B$4:$P$1048576,15,FALSE)),"Belum Kirim Kain",IF(VLOOKUP(B120,'SO OR RSO'!$B$4:$P$1048576,15,FALSE)="Diselesaikan","Selesai",IF(M120&gt;0,"Proses Quilting","Selesai"))),"")</f>
        <v/>
      </c>
    </row>
    <row r="121" spans="1:14" ht="30.75" customHeight="1">
      <c r="A121" s="6">
        <v>120</v>
      </c>
      <c r="B121" s="18" t="str">
        <f t="shared" si="4"/>
        <v>EkatunggalTersediaKonfirmasi120</v>
      </c>
      <c r="C121" s="18" t="str">
        <f>IFERROR(VLOOKUP(B121,'SO OR RSO'!$B$4:$O$1048576,3,FALSE),"")</f>
        <v/>
      </c>
      <c r="D121" s="27" t="str">
        <f>IFERROR(VLOOKUP(B121,'SO OR RSO'!$B$4:$O$1048576,4,FALSE),"")</f>
        <v/>
      </c>
      <c r="E121" s="19" t="str">
        <f>IFERROR(VLOOKUP(B121,'SO OR RSO'!$B$4:$O$1048576,5,FALSE),"")</f>
        <v/>
      </c>
      <c r="F121" s="18" t="str">
        <f>IFERROR(VLOOKUP(B121,'SO OR RSO'!$B$4:$O$1048576,6,FALSE),"")</f>
        <v/>
      </c>
      <c r="G121" s="19" t="str">
        <f>IFERROR(VLOOKUP(B121,'SO OR RSO'!$B$4:$O$1048576,7,FALSE),"")</f>
        <v/>
      </c>
      <c r="H121" s="18">
        <f>IFERROR(VLOOKUP(B121,'SO OR RSO'!$B$4:$O$1048576,8,FALSE),0)</f>
        <v>0</v>
      </c>
      <c r="I121" s="18" t="str">
        <f>IFERROR(VLOOKUP(B121,'SO OR RSO'!$B$4:$O$1048576,9,FALSE),"")</f>
        <v/>
      </c>
      <c r="J121" s="18" t="str">
        <f>IFERROR(VLOOKUP(B121,'SO OR RSO'!$B$4:$O$1048576,10,FALSE),"")</f>
        <v/>
      </c>
      <c r="K121" s="59">
        <f>SUMIFS('Input Quilting Selesai'!$G$2:$G$1048576,'Input Quilting Selesai'!$C$2:$C$1048576,'Ekatunggal (Tersedia)'!C121,'Input Quilting Selesai'!$E$2:$E$1048576,'Ekatunggal (Tersedia)'!F121,'Input Quilting Selesai'!$I$2:$I$1048576,'Ekatunggal (Tersedia)'!J121,'Input Quilting Selesai'!$J$2:$J$1048576,'Ekatunggal (Tersedia)'!$B$1)</f>
        <v>0</v>
      </c>
      <c r="L121" s="20">
        <f>IFERROR(IF(VLOOKUP(B121,'SO OR RSO'!$B$4:$P$1048576,15,FALSE)="Diselesaikan",H121,K121),0)</f>
        <v>0</v>
      </c>
      <c r="M121" s="20">
        <f t="shared" si="5"/>
        <v>0</v>
      </c>
      <c r="N121" s="20" t="str">
        <f>IFERROR(IF(ISBLANK(VLOOKUP(B121,'SO OR RSO'!$B$4:$P$1048576,15,FALSE)),"Belum Kirim Kain",IF(VLOOKUP(B121,'SO OR RSO'!$B$4:$P$1048576,15,FALSE)="Diselesaikan","Selesai",IF(M121&gt;0,"Proses Quilting","Selesai"))),"")</f>
        <v/>
      </c>
    </row>
    <row r="122" spans="1:14" ht="30.75" customHeight="1">
      <c r="A122" s="6">
        <v>121</v>
      </c>
      <c r="B122" s="18" t="str">
        <f t="shared" si="4"/>
        <v>EkatunggalTersediaKonfirmasi121</v>
      </c>
      <c r="C122" s="18" t="str">
        <f>IFERROR(VLOOKUP(B122,'SO OR RSO'!$B$4:$O$1048576,3,FALSE),"")</f>
        <v/>
      </c>
      <c r="D122" s="27" t="str">
        <f>IFERROR(VLOOKUP(B122,'SO OR RSO'!$B$4:$O$1048576,4,FALSE),"")</f>
        <v/>
      </c>
      <c r="E122" s="19" t="str">
        <f>IFERROR(VLOOKUP(B122,'SO OR RSO'!$B$4:$O$1048576,5,FALSE),"")</f>
        <v/>
      </c>
      <c r="F122" s="18" t="str">
        <f>IFERROR(VLOOKUP(B122,'SO OR RSO'!$B$4:$O$1048576,6,FALSE),"")</f>
        <v/>
      </c>
      <c r="G122" s="19" t="str">
        <f>IFERROR(VLOOKUP(B122,'SO OR RSO'!$B$4:$O$1048576,7,FALSE),"")</f>
        <v/>
      </c>
      <c r="H122" s="18">
        <f>IFERROR(VLOOKUP(B122,'SO OR RSO'!$B$4:$O$1048576,8,FALSE),0)</f>
        <v>0</v>
      </c>
      <c r="I122" s="18" t="str">
        <f>IFERROR(VLOOKUP(B122,'SO OR RSO'!$B$4:$O$1048576,9,FALSE),"")</f>
        <v/>
      </c>
      <c r="J122" s="18" t="str">
        <f>IFERROR(VLOOKUP(B122,'SO OR RSO'!$B$4:$O$1048576,10,FALSE),"")</f>
        <v/>
      </c>
      <c r="K122" s="59">
        <f>SUMIFS('Input Quilting Selesai'!$G$2:$G$1048576,'Input Quilting Selesai'!$C$2:$C$1048576,'Ekatunggal (Tersedia)'!C122,'Input Quilting Selesai'!$E$2:$E$1048576,'Ekatunggal (Tersedia)'!F122,'Input Quilting Selesai'!$I$2:$I$1048576,'Ekatunggal (Tersedia)'!J122,'Input Quilting Selesai'!$J$2:$J$1048576,'Ekatunggal (Tersedia)'!$B$1)</f>
        <v>0</v>
      </c>
      <c r="L122" s="20">
        <f>IFERROR(IF(VLOOKUP(B122,'SO OR RSO'!$B$4:$P$1048576,15,FALSE)="Diselesaikan",H122,K122),0)</f>
        <v>0</v>
      </c>
      <c r="M122" s="20">
        <f t="shared" si="5"/>
        <v>0</v>
      </c>
      <c r="N122" s="20" t="str">
        <f>IFERROR(IF(ISBLANK(VLOOKUP(B122,'SO OR RSO'!$B$4:$P$1048576,15,FALSE)),"Belum Kirim Kain",IF(VLOOKUP(B122,'SO OR RSO'!$B$4:$P$1048576,15,FALSE)="Diselesaikan","Selesai",IF(M122&gt;0,"Proses Quilting","Selesai"))),"")</f>
        <v/>
      </c>
    </row>
    <row r="123" spans="1:14" ht="30.75" customHeight="1">
      <c r="A123" s="6">
        <v>122</v>
      </c>
      <c r="B123" s="18" t="str">
        <f t="shared" si="4"/>
        <v>EkatunggalTersediaKonfirmasi122</v>
      </c>
      <c r="C123" s="18" t="str">
        <f>IFERROR(VLOOKUP(B123,'SO OR RSO'!$B$4:$O$1048576,3,FALSE),"")</f>
        <v/>
      </c>
      <c r="D123" s="27" t="str">
        <f>IFERROR(VLOOKUP(B123,'SO OR RSO'!$B$4:$O$1048576,4,FALSE),"")</f>
        <v/>
      </c>
      <c r="E123" s="19" t="str">
        <f>IFERROR(VLOOKUP(B123,'SO OR RSO'!$B$4:$O$1048576,5,FALSE),"")</f>
        <v/>
      </c>
      <c r="F123" s="18" t="str">
        <f>IFERROR(VLOOKUP(B123,'SO OR RSO'!$B$4:$O$1048576,6,FALSE),"")</f>
        <v/>
      </c>
      <c r="G123" s="19" t="str">
        <f>IFERROR(VLOOKUP(B123,'SO OR RSO'!$B$4:$O$1048576,7,FALSE),"")</f>
        <v/>
      </c>
      <c r="H123" s="18">
        <f>IFERROR(VLOOKUP(B123,'SO OR RSO'!$B$4:$O$1048576,8,FALSE),0)</f>
        <v>0</v>
      </c>
      <c r="I123" s="18" t="str">
        <f>IFERROR(VLOOKUP(B123,'SO OR RSO'!$B$4:$O$1048576,9,FALSE),"")</f>
        <v/>
      </c>
      <c r="J123" s="18" t="str">
        <f>IFERROR(VLOOKUP(B123,'SO OR RSO'!$B$4:$O$1048576,10,FALSE),"")</f>
        <v/>
      </c>
      <c r="K123" s="59">
        <f>SUMIFS('Input Quilting Selesai'!$G$2:$G$1048576,'Input Quilting Selesai'!$C$2:$C$1048576,'Ekatunggal (Tersedia)'!C123,'Input Quilting Selesai'!$E$2:$E$1048576,'Ekatunggal (Tersedia)'!F123,'Input Quilting Selesai'!$I$2:$I$1048576,'Ekatunggal (Tersedia)'!J123,'Input Quilting Selesai'!$J$2:$J$1048576,'Ekatunggal (Tersedia)'!$B$1)</f>
        <v>0</v>
      </c>
      <c r="L123" s="20">
        <f>IFERROR(IF(VLOOKUP(B123,'SO OR RSO'!$B$4:$P$1048576,15,FALSE)="Diselesaikan",H123,K123),0)</f>
        <v>0</v>
      </c>
      <c r="M123" s="20">
        <f t="shared" si="5"/>
        <v>0</v>
      </c>
      <c r="N123" s="20" t="str">
        <f>IFERROR(IF(ISBLANK(VLOOKUP(B123,'SO OR RSO'!$B$4:$P$1048576,15,FALSE)),"Belum Kirim Kain",IF(VLOOKUP(B123,'SO OR RSO'!$B$4:$P$1048576,15,FALSE)="Diselesaikan","Selesai",IF(M123&gt;0,"Proses Quilting","Selesai"))),"")</f>
        <v/>
      </c>
    </row>
    <row r="124" spans="1:14" ht="30.75" customHeight="1">
      <c r="A124" s="6">
        <v>123</v>
      </c>
      <c r="B124" s="18" t="str">
        <f t="shared" si="4"/>
        <v>EkatunggalTersediaKonfirmasi123</v>
      </c>
      <c r="C124" s="18" t="str">
        <f>IFERROR(VLOOKUP(B124,'SO OR RSO'!$B$4:$O$1048576,3,FALSE),"")</f>
        <v/>
      </c>
      <c r="D124" s="27" t="str">
        <f>IFERROR(VLOOKUP(B124,'SO OR RSO'!$B$4:$O$1048576,4,FALSE),"")</f>
        <v/>
      </c>
      <c r="E124" s="19" t="str">
        <f>IFERROR(VLOOKUP(B124,'SO OR RSO'!$B$4:$O$1048576,5,FALSE),"")</f>
        <v/>
      </c>
      <c r="F124" s="18" t="str">
        <f>IFERROR(VLOOKUP(B124,'SO OR RSO'!$B$4:$O$1048576,6,FALSE),"")</f>
        <v/>
      </c>
      <c r="G124" s="19" t="str">
        <f>IFERROR(VLOOKUP(B124,'SO OR RSO'!$B$4:$O$1048576,7,FALSE),"")</f>
        <v/>
      </c>
      <c r="H124" s="18">
        <f>IFERROR(VLOOKUP(B124,'SO OR RSO'!$B$4:$O$1048576,8,FALSE),0)</f>
        <v>0</v>
      </c>
      <c r="I124" s="18" t="str">
        <f>IFERROR(VLOOKUP(B124,'SO OR RSO'!$B$4:$O$1048576,9,FALSE),"")</f>
        <v/>
      </c>
      <c r="J124" s="18" t="str">
        <f>IFERROR(VLOOKUP(B124,'SO OR RSO'!$B$4:$O$1048576,10,FALSE),"")</f>
        <v/>
      </c>
      <c r="K124" s="59">
        <f>SUMIFS('Input Quilting Selesai'!$G$2:$G$1048576,'Input Quilting Selesai'!$C$2:$C$1048576,'Ekatunggal (Tersedia)'!C124,'Input Quilting Selesai'!$E$2:$E$1048576,'Ekatunggal (Tersedia)'!F124,'Input Quilting Selesai'!$I$2:$I$1048576,'Ekatunggal (Tersedia)'!J124,'Input Quilting Selesai'!$J$2:$J$1048576,'Ekatunggal (Tersedia)'!$B$1)</f>
        <v>0</v>
      </c>
      <c r="L124" s="20">
        <f>IFERROR(IF(VLOOKUP(B124,'SO OR RSO'!$B$4:$P$1048576,15,FALSE)="Diselesaikan",H124,K124),0)</f>
        <v>0</v>
      </c>
      <c r="M124" s="20">
        <f t="shared" si="5"/>
        <v>0</v>
      </c>
      <c r="N124" s="20" t="str">
        <f>IFERROR(IF(ISBLANK(VLOOKUP(B124,'SO OR RSO'!$B$4:$P$1048576,15,FALSE)),"Belum Kirim Kain",IF(VLOOKUP(B124,'SO OR RSO'!$B$4:$P$1048576,15,FALSE)="Diselesaikan","Selesai",IF(M124&gt;0,"Proses Quilting","Selesai"))),"")</f>
        <v/>
      </c>
    </row>
    <row r="125" spans="1:14" ht="30.75" customHeight="1">
      <c r="A125" s="6">
        <v>124</v>
      </c>
      <c r="B125" s="18" t="str">
        <f t="shared" si="4"/>
        <v>EkatunggalTersediaKonfirmasi124</v>
      </c>
      <c r="C125" s="18" t="str">
        <f>IFERROR(VLOOKUP(B125,'SO OR RSO'!$B$4:$O$1048576,3,FALSE),"")</f>
        <v/>
      </c>
      <c r="D125" s="27" t="str">
        <f>IFERROR(VLOOKUP(B125,'SO OR RSO'!$B$4:$O$1048576,4,FALSE),"")</f>
        <v/>
      </c>
      <c r="E125" s="19" t="str">
        <f>IFERROR(VLOOKUP(B125,'SO OR RSO'!$B$4:$O$1048576,5,FALSE),"")</f>
        <v/>
      </c>
      <c r="F125" s="18" t="str">
        <f>IFERROR(VLOOKUP(B125,'SO OR RSO'!$B$4:$O$1048576,6,FALSE),"")</f>
        <v/>
      </c>
      <c r="G125" s="19" t="str">
        <f>IFERROR(VLOOKUP(B125,'SO OR RSO'!$B$4:$O$1048576,7,FALSE),"")</f>
        <v/>
      </c>
      <c r="H125" s="18">
        <f>IFERROR(VLOOKUP(B125,'SO OR RSO'!$B$4:$O$1048576,8,FALSE),0)</f>
        <v>0</v>
      </c>
      <c r="I125" s="18" t="str">
        <f>IFERROR(VLOOKUP(B125,'SO OR RSO'!$B$4:$O$1048576,9,FALSE),"")</f>
        <v/>
      </c>
      <c r="J125" s="18" t="str">
        <f>IFERROR(VLOOKUP(B125,'SO OR RSO'!$B$4:$O$1048576,10,FALSE),"")</f>
        <v/>
      </c>
      <c r="K125" s="59">
        <f>SUMIFS('Input Quilting Selesai'!$G$2:$G$1048576,'Input Quilting Selesai'!$C$2:$C$1048576,'Ekatunggal (Tersedia)'!C125,'Input Quilting Selesai'!$E$2:$E$1048576,'Ekatunggal (Tersedia)'!F125,'Input Quilting Selesai'!$I$2:$I$1048576,'Ekatunggal (Tersedia)'!J125,'Input Quilting Selesai'!$J$2:$J$1048576,'Ekatunggal (Tersedia)'!$B$1)</f>
        <v>0</v>
      </c>
      <c r="L125" s="20">
        <f>IFERROR(IF(VLOOKUP(B125,'SO OR RSO'!$B$4:$P$1048576,15,FALSE)="Diselesaikan",H125,K125),0)</f>
        <v>0</v>
      </c>
      <c r="M125" s="20">
        <f t="shared" si="5"/>
        <v>0</v>
      </c>
      <c r="N125" s="20" t="str">
        <f>IFERROR(IF(ISBLANK(VLOOKUP(B125,'SO OR RSO'!$B$4:$P$1048576,15,FALSE)),"Belum Kirim Kain",IF(VLOOKUP(B125,'SO OR RSO'!$B$4:$P$1048576,15,FALSE)="Diselesaikan","Selesai",IF(M125&gt;0,"Proses Quilting","Selesai"))),"")</f>
        <v/>
      </c>
    </row>
    <row r="126" spans="1:14" ht="30.75" customHeight="1">
      <c r="A126" s="6">
        <v>125</v>
      </c>
      <c r="B126" s="18" t="str">
        <f t="shared" si="4"/>
        <v>EkatunggalTersediaKonfirmasi125</v>
      </c>
      <c r="C126" s="18" t="str">
        <f>IFERROR(VLOOKUP(B126,'SO OR RSO'!$B$4:$O$1048576,3,FALSE),"")</f>
        <v/>
      </c>
      <c r="D126" s="27" t="str">
        <f>IFERROR(VLOOKUP(B126,'SO OR RSO'!$B$4:$O$1048576,4,FALSE),"")</f>
        <v/>
      </c>
      <c r="E126" s="19" t="str">
        <f>IFERROR(VLOOKUP(B126,'SO OR RSO'!$B$4:$O$1048576,5,FALSE),"")</f>
        <v/>
      </c>
      <c r="F126" s="18" t="str">
        <f>IFERROR(VLOOKUP(B126,'SO OR RSO'!$B$4:$O$1048576,6,FALSE),"")</f>
        <v/>
      </c>
      <c r="G126" s="19" t="str">
        <f>IFERROR(VLOOKUP(B126,'SO OR RSO'!$B$4:$O$1048576,7,FALSE),"")</f>
        <v/>
      </c>
      <c r="H126" s="18">
        <f>IFERROR(VLOOKUP(B126,'SO OR RSO'!$B$4:$O$1048576,8,FALSE),0)</f>
        <v>0</v>
      </c>
      <c r="I126" s="18" t="str">
        <f>IFERROR(VLOOKUP(B126,'SO OR RSO'!$B$4:$O$1048576,9,FALSE),"")</f>
        <v/>
      </c>
      <c r="J126" s="18" t="str">
        <f>IFERROR(VLOOKUP(B126,'SO OR RSO'!$B$4:$O$1048576,10,FALSE),"")</f>
        <v/>
      </c>
      <c r="K126" s="59">
        <f>SUMIFS('Input Quilting Selesai'!$G$2:$G$1048576,'Input Quilting Selesai'!$C$2:$C$1048576,'Ekatunggal (Tersedia)'!C126,'Input Quilting Selesai'!$E$2:$E$1048576,'Ekatunggal (Tersedia)'!F126,'Input Quilting Selesai'!$I$2:$I$1048576,'Ekatunggal (Tersedia)'!J126,'Input Quilting Selesai'!$J$2:$J$1048576,'Ekatunggal (Tersedia)'!$B$1)</f>
        <v>0</v>
      </c>
      <c r="L126" s="20">
        <f>IFERROR(IF(VLOOKUP(B126,'SO OR RSO'!$B$4:$P$1048576,15,FALSE)="Diselesaikan",H126,K126),0)</f>
        <v>0</v>
      </c>
      <c r="M126" s="20">
        <f t="shared" si="5"/>
        <v>0</v>
      </c>
      <c r="N126" s="20" t="str">
        <f>IFERROR(IF(ISBLANK(VLOOKUP(B126,'SO OR RSO'!$B$4:$P$1048576,15,FALSE)),"Belum Kirim Kain",IF(VLOOKUP(B126,'SO OR RSO'!$B$4:$P$1048576,15,FALSE)="Diselesaikan","Selesai",IF(M126&gt;0,"Proses Quilting","Selesai"))),"")</f>
        <v/>
      </c>
    </row>
    <row r="127" spans="1:14" ht="30.75" customHeight="1">
      <c r="A127" s="6">
        <v>126</v>
      </c>
      <c r="B127" s="18" t="str">
        <f t="shared" si="4"/>
        <v>EkatunggalTersediaKonfirmasi126</v>
      </c>
      <c r="C127" s="18" t="str">
        <f>IFERROR(VLOOKUP(B127,'SO OR RSO'!$B$4:$O$1048576,3,FALSE),"")</f>
        <v/>
      </c>
      <c r="D127" s="27" t="str">
        <f>IFERROR(VLOOKUP(B127,'SO OR RSO'!$B$4:$O$1048576,4,FALSE),"")</f>
        <v/>
      </c>
      <c r="E127" s="19" t="str">
        <f>IFERROR(VLOOKUP(B127,'SO OR RSO'!$B$4:$O$1048576,5,FALSE),"")</f>
        <v/>
      </c>
      <c r="F127" s="18" t="str">
        <f>IFERROR(VLOOKUP(B127,'SO OR RSO'!$B$4:$O$1048576,6,FALSE),"")</f>
        <v/>
      </c>
      <c r="G127" s="19" t="str">
        <f>IFERROR(VLOOKUP(B127,'SO OR RSO'!$B$4:$O$1048576,7,FALSE),"")</f>
        <v/>
      </c>
      <c r="H127" s="18">
        <f>IFERROR(VLOOKUP(B127,'SO OR RSO'!$B$4:$O$1048576,8,FALSE),0)</f>
        <v>0</v>
      </c>
      <c r="I127" s="18" t="str">
        <f>IFERROR(VLOOKUP(B127,'SO OR RSO'!$B$4:$O$1048576,9,FALSE),"")</f>
        <v/>
      </c>
      <c r="J127" s="18" t="str">
        <f>IFERROR(VLOOKUP(B127,'SO OR RSO'!$B$4:$O$1048576,10,FALSE),"")</f>
        <v/>
      </c>
      <c r="K127" s="59">
        <f>SUMIFS('Input Quilting Selesai'!$G$2:$G$1048576,'Input Quilting Selesai'!$C$2:$C$1048576,'Ekatunggal (Tersedia)'!C127,'Input Quilting Selesai'!$E$2:$E$1048576,'Ekatunggal (Tersedia)'!F127,'Input Quilting Selesai'!$I$2:$I$1048576,'Ekatunggal (Tersedia)'!J127,'Input Quilting Selesai'!$J$2:$J$1048576,'Ekatunggal (Tersedia)'!$B$1)</f>
        <v>0</v>
      </c>
      <c r="L127" s="20">
        <f>IFERROR(IF(VLOOKUP(B127,'SO OR RSO'!$B$4:$P$1048576,15,FALSE)="Diselesaikan",H127,K127),0)</f>
        <v>0</v>
      </c>
      <c r="M127" s="20">
        <f t="shared" si="5"/>
        <v>0</v>
      </c>
      <c r="N127" s="20" t="str">
        <f>IFERROR(IF(ISBLANK(VLOOKUP(B127,'SO OR RSO'!$B$4:$P$1048576,15,FALSE)),"Belum Kirim Kain",IF(VLOOKUP(B127,'SO OR RSO'!$B$4:$P$1048576,15,FALSE)="Diselesaikan","Selesai",IF(M127&gt;0,"Proses Quilting","Selesai"))),"")</f>
        <v/>
      </c>
    </row>
    <row r="128" spans="1:14" ht="30.75" customHeight="1">
      <c r="A128" s="6">
        <v>127</v>
      </c>
      <c r="B128" s="18" t="str">
        <f t="shared" si="4"/>
        <v>EkatunggalTersediaKonfirmasi127</v>
      </c>
      <c r="C128" s="18" t="str">
        <f>IFERROR(VLOOKUP(B128,'SO OR RSO'!$B$4:$O$1048576,3,FALSE),"")</f>
        <v/>
      </c>
      <c r="D128" s="27" t="str">
        <f>IFERROR(VLOOKUP(B128,'SO OR RSO'!$B$4:$O$1048576,4,FALSE),"")</f>
        <v/>
      </c>
      <c r="E128" s="19" t="str">
        <f>IFERROR(VLOOKUP(B128,'SO OR RSO'!$B$4:$O$1048576,5,FALSE),"")</f>
        <v/>
      </c>
      <c r="F128" s="18" t="str">
        <f>IFERROR(VLOOKUP(B128,'SO OR RSO'!$B$4:$O$1048576,6,FALSE),"")</f>
        <v/>
      </c>
      <c r="G128" s="19" t="str">
        <f>IFERROR(VLOOKUP(B128,'SO OR RSO'!$B$4:$O$1048576,7,FALSE),"")</f>
        <v/>
      </c>
      <c r="H128" s="18">
        <f>IFERROR(VLOOKUP(B128,'SO OR RSO'!$B$4:$O$1048576,8,FALSE),0)</f>
        <v>0</v>
      </c>
      <c r="I128" s="18" t="str">
        <f>IFERROR(VLOOKUP(B128,'SO OR RSO'!$B$4:$O$1048576,9,FALSE),"")</f>
        <v/>
      </c>
      <c r="J128" s="18" t="str">
        <f>IFERROR(VLOOKUP(B128,'SO OR RSO'!$B$4:$O$1048576,10,FALSE),"")</f>
        <v/>
      </c>
      <c r="K128" s="59">
        <f>SUMIFS('Input Quilting Selesai'!$G$2:$G$1048576,'Input Quilting Selesai'!$C$2:$C$1048576,'Ekatunggal (Tersedia)'!C128,'Input Quilting Selesai'!$E$2:$E$1048576,'Ekatunggal (Tersedia)'!F128,'Input Quilting Selesai'!$I$2:$I$1048576,'Ekatunggal (Tersedia)'!J128,'Input Quilting Selesai'!$J$2:$J$1048576,'Ekatunggal (Tersedia)'!$B$1)</f>
        <v>0</v>
      </c>
      <c r="L128" s="20">
        <f>IFERROR(IF(VLOOKUP(B128,'SO OR RSO'!$B$4:$P$1048576,15,FALSE)="Diselesaikan",H128,K128),0)</f>
        <v>0</v>
      </c>
      <c r="M128" s="20">
        <f t="shared" si="5"/>
        <v>0</v>
      </c>
      <c r="N128" s="20" t="str">
        <f>IFERROR(IF(ISBLANK(VLOOKUP(B128,'SO OR RSO'!$B$4:$P$1048576,15,FALSE)),"Belum Kirim Kain",IF(VLOOKUP(B128,'SO OR RSO'!$B$4:$P$1048576,15,FALSE)="Diselesaikan","Selesai",IF(M128&gt;0,"Proses Quilting","Selesai"))),"")</f>
        <v/>
      </c>
    </row>
    <row r="129" spans="1:14" ht="30.75" customHeight="1">
      <c r="A129" s="6">
        <v>128</v>
      </c>
      <c r="B129" s="18" t="str">
        <f t="shared" si="4"/>
        <v>EkatunggalTersediaKonfirmasi128</v>
      </c>
      <c r="C129" s="18" t="str">
        <f>IFERROR(VLOOKUP(B129,'SO OR RSO'!$B$4:$O$1048576,3,FALSE),"")</f>
        <v/>
      </c>
      <c r="D129" s="27" t="str">
        <f>IFERROR(VLOOKUP(B129,'SO OR RSO'!$B$4:$O$1048576,4,FALSE),"")</f>
        <v/>
      </c>
      <c r="E129" s="19" t="str">
        <f>IFERROR(VLOOKUP(B129,'SO OR RSO'!$B$4:$O$1048576,5,FALSE),"")</f>
        <v/>
      </c>
      <c r="F129" s="18" t="str">
        <f>IFERROR(VLOOKUP(B129,'SO OR RSO'!$B$4:$O$1048576,6,FALSE),"")</f>
        <v/>
      </c>
      <c r="G129" s="19" t="str">
        <f>IFERROR(VLOOKUP(B129,'SO OR RSO'!$B$4:$O$1048576,7,FALSE),"")</f>
        <v/>
      </c>
      <c r="H129" s="18">
        <f>IFERROR(VLOOKUP(B129,'SO OR RSO'!$B$4:$O$1048576,8,FALSE),0)</f>
        <v>0</v>
      </c>
      <c r="I129" s="18" t="str">
        <f>IFERROR(VLOOKUP(B129,'SO OR RSO'!$B$4:$O$1048576,9,FALSE),"")</f>
        <v/>
      </c>
      <c r="J129" s="18" t="str">
        <f>IFERROR(VLOOKUP(B129,'SO OR RSO'!$B$4:$O$1048576,10,FALSE),"")</f>
        <v/>
      </c>
      <c r="K129" s="59">
        <f>SUMIFS('Input Quilting Selesai'!$G$2:$G$1048576,'Input Quilting Selesai'!$C$2:$C$1048576,'Ekatunggal (Tersedia)'!C129,'Input Quilting Selesai'!$E$2:$E$1048576,'Ekatunggal (Tersedia)'!F129,'Input Quilting Selesai'!$I$2:$I$1048576,'Ekatunggal (Tersedia)'!J129,'Input Quilting Selesai'!$J$2:$J$1048576,'Ekatunggal (Tersedia)'!$B$1)</f>
        <v>0</v>
      </c>
      <c r="L129" s="20">
        <f>IFERROR(IF(VLOOKUP(B129,'SO OR RSO'!$B$4:$P$1048576,15,FALSE)="Diselesaikan",H129,K129),0)</f>
        <v>0</v>
      </c>
      <c r="M129" s="20">
        <f t="shared" si="5"/>
        <v>0</v>
      </c>
      <c r="N129" s="20" t="str">
        <f>IFERROR(IF(ISBLANK(VLOOKUP(B129,'SO OR RSO'!$B$4:$P$1048576,15,FALSE)),"Belum Kirim Kain",IF(VLOOKUP(B129,'SO OR RSO'!$B$4:$P$1048576,15,FALSE)="Diselesaikan","Selesai",IF(M129&gt;0,"Proses Quilting","Selesai"))),"")</f>
        <v/>
      </c>
    </row>
    <row r="130" spans="1:14" ht="30.75" customHeight="1">
      <c r="A130" s="6">
        <v>129</v>
      </c>
      <c r="B130" s="18" t="str">
        <f t="shared" si="4"/>
        <v>EkatunggalTersediaKonfirmasi129</v>
      </c>
      <c r="C130" s="18" t="str">
        <f>IFERROR(VLOOKUP(B130,'SO OR RSO'!$B$4:$O$1048576,3,FALSE),"")</f>
        <v/>
      </c>
      <c r="D130" s="27" t="str">
        <f>IFERROR(VLOOKUP(B130,'SO OR RSO'!$B$4:$O$1048576,4,FALSE),"")</f>
        <v/>
      </c>
      <c r="E130" s="19" t="str">
        <f>IFERROR(VLOOKUP(B130,'SO OR RSO'!$B$4:$O$1048576,5,FALSE),"")</f>
        <v/>
      </c>
      <c r="F130" s="18" t="str">
        <f>IFERROR(VLOOKUP(B130,'SO OR RSO'!$B$4:$O$1048576,6,FALSE),"")</f>
        <v/>
      </c>
      <c r="G130" s="19" t="str">
        <f>IFERROR(VLOOKUP(B130,'SO OR RSO'!$B$4:$O$1048576,7,FALSE),"")</f>
        <v/>
      </c>
      <c r="H130" s="18">
        <f>IFERROR(VLOOKUP(B130,'SO OR RSO'!$B$4:$O$1048576,8,FALSE),0)</f>
        <v>0</v>
      </c>
      <c r="I130" s="18" t="str">
        <f>IFERROR(VLOOKUP(B130,'SO OR RSO'!$B$4:$O$1048576,9,FALSE),"")</f>
        <v/>
      </c>
      <c r="J130" s="18" t="str">
        <f>IFERROR(VLOOKUP(B130,'SO OR RSO'!$B$4:$O$1048576,10,FALSE),"")</f>
        <v/>
      </c>
      <c r="K130" s="59">
        <f>SUMIFS('Input Quilting Selesai'!$G$2:$G$1048576,'Input Quilting Selesai'!$C$2:$C$1048576,'Ekatunggal (Tersedia)'!C130,'Input Quilting Selesai'!$E$2:$E$1048576,'Ekatunggal (Tersedia)'!F130,'Input Quilting Selesai'!$I$2:$I$1048576,'Ekatunggal (Tersedia)'!J130,'Input Quilting Selesai'!$J$2:$J$1048576,'Ekatunggal (Tersedia)'!$B$1)</f>
        <v>0</v>
      </c>
      <c r="L130" s="20">
        <f>IFERROR(IF(VLOOKUP(B130,'SO OR RSO'!$B$4:$P$1048576,15,FALSE)="Diselesaikan",H130,K130),0)</f>
        <v>0</v>
      </c>
      <c r="M130" s="20">
        <f t="shared" si="5"/>
        <v>0</v>
      </c>
      <c r="N130" s="20" t="str">
        <f>IFERROR(IF(ISBLANK(VLOOKUP(B130,'SO OR RSO'!$B$4:$P$1048576,15,FALSE)),"Belum Kirim Kain",IF(VLOOKUP(B130,'SO OR RSO'!$B$4:$P$1048576,15,FALSE)="Diselesaikan","Selesai",IF(M130&gt;0,"Proses Quilting","Selesai"))),"")</f>
        <v/>
      </c>
    </row>
    <row r="131" spans="1:14" ht="30.75" customHeight="1">
      <c r="A131" s="6">
        <v>130</v>
      </c>
      <c r="B131" s="18" t="str">
        <f t="shared" si="4"/>
        <v>EkatunggalTersediaKonfirmasi130</v>
      </c>
      <c r="C131" s="18" t="str">
        <f>IFERROR(VLOOKUP(B131,'SO OR RSO'!$B$4:$O$1048576,3,FALSE),"")</f>
        <v/>
      </c>
      <c r="D131" s="27" t="str">
        <f>IFERROR(VLOOKUP(B131,'SO OR RSO'!$B$4:$O$1048576,4,FALSE),"")</f>
        <v/>
      </c>
      <c r="E131" s="19" t="str">
        <f>IFERROR(VLOOKUP(B131,'SO OR RSO'!$B$4:$O$1048576,5,FALSE),"")</f>
        <v/>
      </c>
      <c r="F131" s="18" t="str">
        <f>IFERROR(VLOOKUP(B131,'SO OR RSO'!$B$4:$O$1048576,6,FALSE),"")</f>
        <v/>
      </c>
      <c r="G131" s="19" t="str">
        <f>IFERROR(VLOOKUP(B131,'SO OR RSO'!$B$4:$O$1048576,7,FALSE),"")</f>
        <v/>
      </c>
      <c r="H131" s="18">
        <f>IFERROR(VLOOKUP(B131,'SO OR RSO'!$B$4:$O$1048576,8,FALSE),0)</f>
        <v>0</v>
      </c>
      <c r="I131" s="18" t="str">
        <f>IFERROR(VLOOKUP(B131,'SO OR RSO'!$B$4:$O$1048576,9,FALSE),"")</f>
        <v/>
      </c>
      <c r="J131" s="18" t="str">
        <f>IFERROR(VLOOKUP(B131,'SO OR RSO'!$B$4:$O$1048576,10,FALSE),"")</f>
        <v/>
      </c>
      <c r="K131" s="59">
        <f>SUMIFS('Input Quilting Selesai'!$G$2:$G$1048576,'Input Quilting Selesai'!$C$2:$C$1048576,'Ekatunggal (Tersedia)'!C131,'Input Quilting Selesai'!$E$2:$E$1048576,'Ekatunggal (Tersedia)'!F131,'Input Quilting Selesai'!$I$2:$I$1048576,'Ekatunggal (Tersedia)'!J131,'Input Quilting Selesai'!$J$2:$J$1048576,'Ekatunggal (Tersedia)'!$B$1)</f>
        <v>0</v>
      </c>
      <c r="L131" s="20">
        <f>IFERROR(IF(VLOOKUP(B131,'SO OR RSO'!$B$4:$P$1048576,15,FALSE)="Diselesaikan",H131,K131),0)</f>
        <v>0</v>
      </c>
      <c r="M131" s="20">
        <f t="shared" si="5"/>
        <v>0</v>
      </c>
      <c r="N131" s="20" t="str">
        <f>IFERROR(IF(ISBLANK(VLOOKUP(B131,'SO OR RSO'!$B$4:$P$1048576,15,FALSE)),"Belum Kirim Kain",IF(VLOOKUP(B131,'SO OR RSO'!$B$4:$P$1048576,15,FALSE)="Diselesaikan","Selesai",IF(M131&gt;0,"Proses Quilting","Selesai"))),"")</f>
        <v/>
      </c>
    </row>
    <row r="132" spans="1:14" ht="30.75" customHeight="1">
      <c r="A132" s="6">
        <v>131</v>
      </c>
      <c r="B132" s="18" t="str">
        <f t="shared" si="4"/>
        <v>EkatunggalTersediaKonfirmasi131</v>
      </c>
      <c r="C132" s="18" t="str">
        <f>IFERROR(VLOOKUP(B132,'SO OR RSO'!$B$4:$O$1048576,3,FALSE),"")</f>
        <v/>
      </c>
      <c r="D132" s="27" t="str">
        <f>IFERROR(VLOOKUP(B132,'SO OR RSO'!$B$4:$O$1048576,4,FALSE),"")</f>
        <v/>
      </c>
      <c r="E132" s="19" t="str">
        <f>IFERROR(VLOOKUP(B132,'SO OR RSO'!$B$4:$O$1048576,5,FALSE),"")</f>
        <v/>
      </c>
      <c r="F132" s="18" t="str">
        <f>IFERROR(VLOOKUP(B132,'SO OR RSO'!$B$4:$O$1048576,6,FALSE),"")</f>
        <v/>
      </c>
      <c r="G132" s="19" t="str">
        <f>IFERROR(VLOOKUP(B132,'SO OR RSO'!$B$4:$O$1048576,7,FALSE),"")</f>
        <v/>
      </c>
      <c r="H132" s="18">
        <f>IFERROR(VLOOKUP(B132,'SO OR RSO'!$B$4:$O$1048576,8,FALSE),0)</f>
        <v>0</v>
      </c>
      <c r="I132" s="18" t="str">
        <f>IFERROR(VLOOKUP(B132,'SO OR RSO'!$B$4:$O$1048576,9,FALSE),"")</f>
        <v/>
      </c>
      <c r="J132" s="18" t="str">
        <f>IFERROR(VLOOKUP(B132,'SO OR RSO'!$B$4:$O$1048576,10,FALSE),"")</f>
        <v/>
      </c>
      <c r="K132" s="59">
        <f>SUMIFS('Input Quilting Selesai'!$G$2:$G$1048576,'Input Quilting Selesai'!$C$2:$C$1048576,'Ekatunggal (Tersedia)'!C132,'Input Quilting Selesai'!$E$2:$E$1048576,'Ekatunggal (Tersedia)'!F132,'Input Quilting Selesai'!$I$2:$I$1048576,'Ekatunggal (Tersedia)'!J132,'Input Quilting Selesai'!$J$2:$J$1048576,'Ekatunggal (Tersedia)'!$B$1)</f>
        <v>0</v>
      </c>
      <c r="L132" s="20">
        <f>IFERROR(IF(VLOOKUP(B132,'SO OR RSO'!$B$4:$P$1048576,15,FALSE)="Diselesaikan",H132,K132),0)</f>
        <v>0</v>
      </c>
      <c r="M132" s="20">
        <f t="shared" si="5"/>
        <v>0</v>
      </c>
      <c r="N132" s="20" t="str">
        <f>IFERROR(IF(ISBLANK(VLOOKUP(B132,'SO OR RSO'!$B$4:$P$1048576,15,FALSE)),"Belum Kirim Kain",IF(VLOOKUP(B132,'SO OR RSO'!$B$4:$P$1048576,15,FALSE)="Diselesaikan","Selesai",IF(M132&gt;0,"Proses Quilting","Selesai"))),"")</f>
        <v/>
      </c>
    </row>
    <row r="133" spans="1:14" ht="30.75" customHeight="1">
      <c r="A133" s="6">
        <v>132</v>
      </c>
      <c r="B133" s="18" t="str">
        <f t="shared" si="4"/>
        <v>EkatunggalTersediaKonfirmasi132</v>
      </c>
      <c r="C133" s="18" t="str">
        <f>IFERROR(VLOOKUP(B133,'SO OR RSO'!$B$4:$O$1048576,3,FALSE),"")</f>
        <v/>
      </c>
      <c r="D133" s="27" t="str">
        <f>IFERROR(VLOOKUP(B133,'SO OR RSO'!$B$4:$O$1048576,4,FALSE),"")</f>
        <v/>
      </c>
      <c r="E133" s="19" t="str">
        <f>IFERROR(VLOOKUP(B133,'SO OR RSO'!$B$4:$O$1048576,5,FALSE),"")</f>
        <v/>
      </c>
      <c r="F133" s="18" t="str">
        <f>IFERROR(VLOOKUP(B133,'SO OR RSO'!$B$4:$O$1048576,6,FALSE),"")</f>
        <v/>
      </c>
      <c r="G133" s="19" t="str">
        <f>IFERROR(VLOOKUP(B133,'SO OR RSO'!$B$4:$O$1048576,7,FALSE),"")</f>
        <v/>
      </c>
      <c r="H133" s="18">
        <f>IFERROR(VLOOKUP(B133,'SO OR RSO'!$B$4:$O$1048576,8,FALSE),0)</f>
        <v>0</v>
      </c>
      <c r="I133" s="18" t="str">
        <f>IFERROR(VLOOKUP(B133,'SO OR RSO'!$B$4:$O$1048576,9,FALSE),"")</f>
        <v/>
      </c>
      <c r="J133" s="18" t="str">
        <f>IFERROR(VLOOKUP(B133,'SO OR RSO'!$B$4:$O$1048576,10,FALSE),"")</f>
        <v/>
      </c>
      <c r="K133" s="59">
        <f>SUMIFS('Input Quilting Selesai'!$G$2:$G$1048576,'Input Quilting Selesai'!$C$2:$C$1048576,'Ekatunggal (Tersedia)'!C133,'Input Quilting Selesai'!$E$2:$E$1048576,'Ekatunggal (Tersedia)'!F133,'Input Quilting Selesai'!$I$2:$I$1048576,'Ekatunggal (Tersedia)'!J133,'Input Quilting Selesai'!$J$2:$J$1048576,'Ekatunggal (Tersedia)'!$B$1)</f>
        <v>0</v>
      </c>
      <c r="L133" s="20">
        <f>IFERROR(IF(VLOOKUP(B133,'SO OR RSO'!$B$4:$P$1048576,15,FALSE)="Diselesaikan",H133,K133),0)</f>
        <v>0</v>
      </c>
      <c r="M133" s="20">
        <f t="shared" si="5"/>
        <v>0</v>
      </c>
      <c r="N133" s="20" t="str">
        <f>IFERROR(IF(ISBLANK(VLOOKUP(B133,'SO OR RSO'!$B$4:$P$1048576,15,FALSE)),"Belum Kirim Kain",IF(VLOOKUP(B133,'SO OR RSO'!$B$4:$P$1048576,15,FALSE)="Diselesaikan","Selesai",IF(M133&gt;0,"Proses Quilting","Selesai"))),"")</f>
        <v/>
      </c>
    </row>
    <row r="134" spans="1:14" ht="30.75" customHeight="1">
      <c r="A134" s="6">
        <v>133</v>
      </c>
      <c r="B134" s="18" t="str">
        <f t="shared" si="4"/>
        <v>EkatunggalTersediaKonfirmasi133</v>
      </c>
      <c r="C134" s="18" t="str">
        <f>IFERROR(VLOOKUP(B134,'SO OR RSO'!$B$4:$O$1048576,3,FALSE),"")</f>
        <v/>
      </c>
      <c r="D134" s="27" t="str">
        <f>IFERROR(VLOOKUP(B134,'SO OR RSO'!$B$4:$O$1048576,4,FALSE),"")</f>
        <v/>
      </c>
      <c r="E134" s="19" t="str">
        <f>IFERROR(VLOOKUP(B134,'SO OR RSO'!$B$4:$O$1048576,5,FALSE),"")</f>
        <v/>
      </c>
      <c r="F134" s="18" t="str">
        <f>IFERROR(VLOOKUP(B134,'SO OR RSO'!$B$4:$O$1048576,6,FALSE),"")</f>
        <v/>
      </c>
      <c r="G134" s="19" t="str">
        <f>IFERROR(VLOOKUP(B134,'SO OR RSO'!$B$4:$O$1048576,7,FALSE),"")</f>
        <v/>
      </c>
      <c r="H134" s="18">
        <f>IFERROR(VLOOKUP(B134,'SO OR RSO'!$B$4:$O$1048576,8,FALSE),0)</f>
        <v>0</v>
      </c>
      <c r="I134" s="18" t="str">
        <f>IFERROR(VLOOKUP(B134,'SO OR RSO'!$B$4:$O$1048576,9,FALSE),"")</f>
        <v/>
      </c>
      <c r="J134" s="18" t="str">
        <f>IFERROR(VLOOKUP(B134,'SO OR RSO'!$B$4:$O$1048576,10,FALSE),"")</f>
        <v/>
      </c>
      <c r="K134" s="59">
        <f>SUMIFS('Input Quilting Selesai'!$G$2:$G$1048576,'Input Quilting Selesai'!$C$2:$C$1048576,'Ekatunggal (Tersedia)'!C134,'Input Quilting Selesai'!$E$2:$E$1048576,'Ekatunggal (Tersedia)'!F134,'Input Quilting Selesai'!$I$2:$I$1048576,'Ekatunggal (Tersedia)'!J134,'Input Quilting Selesai'!$J$2:$J$1048576,'Ekatunggal (Tersedia)'!$B$1)</f>
        <v>0</v>
      </c>
      <c r="L134" s="20">
        <f>IFERROR(IF(VLOOKUP(B134,'SO OR RSO'!$B$4:$P$1048576,15,FALSE)="Diselesaikan",H134,K134),0)</f>
        <v>0</v>
      </c>
      <c r="M134" s="20">
        <f t="shared" si="5"/>
        <v>0</v>
      </c>
      <c r="N134" s="20" t="str">
        <f>IFERROR(IF(ISBLANK(VLOOKUP(B134,'SO OR RSO'!$B$4:$P$1048576,15,FALSE)),"Belum Kirim Kain",IF(VLOOKUP(B134,'SO OR RSO'!$B$4:$P$1048576,15,FALSE)="Diselesaikan","Selesai",IF(M134&gt;0,"Proses Quilting","Selesai"))),"")</f>
        <v/>
      </c>
    </row>
    <row r="135" spans="1:14" ht="30.75" customHeight="1">
      <c r="A135" s="6">
        <v>134</v>
      </c>
      <c r="B135" s="18" t="str">
        <f t="shared" si="4"/>
        <v>EkatunggalTersediaKonfirmasi134</v>
      </c>
      <c r="C135" s="18" t="str">
        <f>IFERROR(VLOOKUP(B135,'SO OR RSO'!$B$4:$O$1048576,3,FALSE),"")</f>
        <v/>
      </c>
      <c r="D135" s="27" t="str">
        <f>IFERROR(VLOOKUP(B135,'SO OR RSO'!$B$4:$O$1048576,4,FALSE),"")</f>
        <v/>
      </c>
      <c r="E135" s="19" t="str">
        <f>IFERROR(VLOOKUP(B135,'SO OR RSO'!$B$4:$O$1048576,5,FALSE),"")</f>
        <v/>
      </c>
      <c r="F135" s="18" t="str">
        <f>IFERROR(VLOOKUP(B135,'SO OR RSO'!$B$4:$O$1048576,6,FALSE),"")</f>
        <v/>
      </c>
      <c r="G135" s="19" t="str">
        <f>IFERROR(VLOOKUP(B135,'SO OR RSO'!$B$4:$O$1048576,7,FALSE),"")</f>
        <v/>
      </c>
      <c r="H135" s="18">
        <f>IFERROR(VLOOKUP(B135,'SO OR RSO'!$B$4:$O$1048576,8,FALSE),0)</f>
        <v>0</v>
      </c>
      <c r="I135" s="18" t="str">
        <f>IFERROR(VLOOKUP(B135,'SO OR RSO'!$B$4:$O$1048576,9,FALSE),"")</f>
        <v/>
      </c>
      <c r="J135" s="18" t="str">
        <f>IFERROR(VLOOKUP(B135,'SO OR RSO'!$B$4:$O$1048576,10,FALSE),"")</f>
        <v/>
      </c>
      <c r="K135" s="59">
        <f>SUMIFS('Input Quilting Selesai'!$G$2:$G$1048576,'Input Quilting Selesai'!$C$2:$C$1048576,'Ekatunggal (Tersedia)'!C135,'Input Quilting Selesai'!$E$2:$E$1048576,'Ekatunggal (Tersedia)'!F135,'Input Quilting Selesai'!$I$2:$I$1048576,'Ekatunggal (Tersedia)'!J135,'Input Quilting Selesai'!$J$2:$J$1048576,'Ekatunggal (Tersedia)'!$B$1)</f>
        <v>0</v>
      </c>
      <c r="L135" s="20">
        <f>IFERROR(IF(VLOOKUP(B135,'SO OR RSO'!$B$4:$P$1048576,15,FALSE)="Diselesaikan",H135,K135),0)</f>
        <v>0</v>
      </c>
      <c r="M135" s="20">
        <f t="shared" si="5"/>
        <v>0</v>
      </c>
      <c r="N135" s="20" t="str">
        <f>IFERROR(IF(ISBLANK(VLOOKUP(B135,'SO OR RSO'!$B$4:$P$1048576,15,FALSE)),"Belum Kirim Kain",IF(VLOOKUP(B135,'SO OR RSO'!$B$4:$P$1048576,15,FALSE)="Diselesaikan","Selesai",IF(M135&gt;0,"Proses Quilting","Selesai"))),"")</f>
        <v/>
      </c>
    </row>
    <row r="136" spans="1:14" ht="30.75" customHeight="1">
      <c r="A136" s="6">
        <v>135</v>
      </c>
      <c r="B136" s="18" t="str">
        <f t="shared" si="4"/>
        <v>EkatunggalTersediaKonfirmasi135</v>
      </c>
      <c r="C136" s="18" t="str">
        <f>IFERROR(VLOOKUP(B136,'SO OR RSO'!$B$4:$O$1048576,3,FALSE),"")</f>
        <v/>
      </c>
      <c r="D136" s="27" t="str">
        <f>IFERROR(VLOOKUP(B136,'SO OR RSO'!$B$4:$O$1048576,4,FALSE),"")</f>
        <v/>
      </c>
      <c r="E136" s="19" t="str">
        <f>IFERROR(VLOOKUP(B136,'SO OR RSO'!$B$4:$O$1048576,5,FALSE),"")</f>
        <v/>
      </c>
      <c r="F136" s="18" t="str">
        <f>IFERROR(VLOOKUP(B136,'SO OR RSO'!$B$4:$O$1048576,6,FALSE),"")</f>
        <v/>
      </c>
      <c r="G136" s="19" t="str">
        <f>IFERROR(VLOOKUP(B136,'SO OR RSO'!$B$4:$O$1048576,7,FALSE),"")</f>
        <v/>
      </c>
      <c r="H136" s="18">
        <f>IFERROR(VLOOKUP(B136,'SO OR RSO'!$B$4:$O$1048576,8,FALSE),0)</f>
        <v>0</v>
      </c>
      <c r="I136" s="18" t="str">
        <f>IFERROR(VLOOKUP(B136,'SO OR RSO'!$B$4:$O$1048576,9,FALSE),"")</f>
        <v/>
      </c>
      <c r="J136" s="18" t="str">
        <f>IFERROR(VLOOKUP(B136,'SO OR RSO'!$B$4:$O$1048576,10,FALSE),"")</f>
        <v/>
      </c>
      <c r="K136" s="59">
        <f>SUMIFS('Input Quilting Selesai'!$G$2:$G$1048576,'Input Quilting Selesai'!$C$2:$C$1048576,'Ekatunggal (Tersedia)'!C136,'Input Quilting Selesai'!$E$2:$E$1048576,'Ekatunggal (Tersedia)'!F136,'Input Quilting Selesai'!$I$2:$I$1048576,'Ekatunggal (Tersedia)'!J136,'Input Quilting Selesai'!$J$2:$J$1048576,'Ekatunggal (Tersedia)'!$B$1)</f>
        <v>0</v>
      </c>
      <c r="L136" s="20">
        <f>IFERROR(IF(VLOOKUP(B136,'SO OR RSO'!$B$4:$P$1048576,15,FALSE)="Diselesaikan",H136,K136),0)</f>
        <v>0</v>
      </c>
      <c r="M136" s="20">
        <f t="shared" si="5"/>
        <v>0</v>
      </c>
      <c r="N136" s="20" t="str">
        <f>IFERROR(IF(ISBLANK(VLOOKUP(B136,'SO OR RSO'!$B$4:$P$1048576,15,FALSE)),"Belum Kirim Kain",IF(VLOOKUP(B136,'SO OR RSO'!$B$4:$P$1048576,15,FALSE)="Diselesaikan","Selesai",IF(M136&gt;0,"Proses Quilting","Selesai"))),"")</f>
        <v/>
      </c>
    </row>
    <row r="137" spans="1:14" ht="30.75" customHeight="1">
      <c r="A137" s="6">
        <v>136</v>
      </c>
      <c r="B137" s="18" t="str">
        <f t="shared" si="4"/>
        <v>EkatunggalTersediaKonfirmasi136</v>
      </c>
      <c r="C137" s="18" t="str">
        <f>IFERROR(VLOOKUP(B137,'SO OR RSO'!$B$4:$O$1048576,3,FALSE),"")</f>
        <v/>
      </c>
      <c r="D137" s="27" t="str">
        <f>IFERROR(VLOOKUP(B137,'SO OR RSO'!$B$4:$O$1048576,4,FALSE),"")</f>
        <v/>
      </c>
      <c r="E137" s="19" t="str">
        <f>IFERROR(VLOOKUP(B137,'SO OR RSO'!$B$4:$O$1048576,5,FALSE),"")</f>
        <v/>
      </c>
      <c r="F137" s="18" t="str">
        <f>IFERROR(VLOOKUP(B137,'SO OR RSO'!$B$4:$O$1048576,6,FALSE),"")</f>
        <v/>
      </c>
      <c r="G137" s="19" t="str">
        <f>IFERROR(VLOOKUP(B137,'SO OR RSO'!$B$4:$O$1048576,7,FALSE),"")</f>
        <v/>
      </c>
      <c r="H137" s="18">
        <f>IFERROR(VLOOKUP(B137,'SO OR RSO'!$B$4:$O$1048576,8,FALSE),0)</f>
        <v>0</v>
      </c>
      <c r="I137" s="18" t="str">
        <f>IFERROR(VLOOKUP(B137,'SO OR RSO'!$B$4:$O$1048576,9,FALSE),"")</f>
        <v/>
      </c>
      <c r="J137" s="18" t="str">
        <f>IFERROR(VLOOKUP(B137,'SO OR RSO'!$B$4:$O$1048576,10,FALSE),"")</f>
        <v/>
      </c>
      <c r="K137" s="59">
        <f>SUMIFS('Input Quilting Selesai'!$G$2:$G$1048576,'Input Quilting Selesai'!$C$2:$C$1048576,'Ekatunggal (Tersedia)'!C137,'Input Quilting Selesai'!$E$2:$E$1048576,'Ekatunggal (Tersedia)'!F137,'Input Quilting Selesai'!$I$2:$I$1048576,'Ekatunggal (Tersedia)'!J137,'Input Quilting Selesai'!$J$2:$J$1048576,'Ekatunggal (Tersedia)'!$B$1)</f>
        <v>0</v>
      </c>
      <c r="L137" s="20">
        <f>IFERROR(IF(VLOOKUP(B137,'SO OR RSO'!$B$4:$P$1048576,15,FALSE)="Diselesaikan",H137,K137),0)</f>
        <v>0</v>
      </c>
      <c r="M137" s="20">
        <f t="shared" si="5"/>
        <v>0</v>
      </c>
      <c r="N137" s="20" t="str">
        <f>IFERROR(IF(ISBLANK(VLOOKUP(B137,'SO OR RSO'!$B$4:$P$1048576,15,FALSE)),"Belum Kirim Kain",IF(VLOOKUP(B137,'SO OR RSO'!$B$4:$P$1048576,15,FALSE)="Diselesaikan","Selesai",IF(M137&gt;0,"Proses Quilting","Selesai"))),"")</f>
        <v/>
      </c>
    </row>
    <row r="138" spans="1:14" ht="30.75" customHeight="1">
      <c r="A138" s="6">
        <v>137</v>
      </c>
      <c r="B138" s="18" t="str">
        <f t="shared" si="4"/>
        <v>EkatunggalTersediaKonfirmasi137</v>
      </c>
      <c r="C138" s="18" t="str">
        <f>IFERROR(VLOOKUP(B138,'SO OR RSO'!$B$4:$O$1048576,3,FALSE),"")</f>
        <v/>
      </c>
      <c r="D138" s="27" t="str">
        <f>IFERROR(VLOOKUP(B138,'SO OR RSO'!$B$4:$O$1048576,4,FALSE),"")</f>
        <v/>
      </c>
      <c r="E138" s="19" t="str">
        <f>IFERROR(VLOOKUP(B138,'SO OR RSO'!$B$4:$O$1048576,5,FALSE),"")</f>
        <v/>
      </c>
      <c r="F138" s="18" t="str">
        <f>IFERROR(VLOOKUP(B138,'SO OR RSO'!$B$4:$O$1048576,6,FALSE),"")</f>
        <v/>
      </c>
      <c r="G138" s="19" t="str">
        <f>IFERROR(VLOOKUP(B138,'SO OR RSO'!$B$4:$O$1048576,7,FALSE),"")</f>
        <v/>
      </c>
      <c r="H138" s="18">
        <f>IFERROR(VLOOKUP(B138,'SO OR RSO'!$B$4:$O$1048576,8,FALSE),0)</f>
        <v>0</v>
      </c>
      <c r="I138" s="18" t="str">
        <f>IFERROR(VLOOKUP(B138,'SO OR RSO'!$B$4:$O$1048576,9,FALSE),"")</f>
        <v/>
      </c>
      <c r="J138" s="18" t="str">
        <f>IFERROR(VLOOKUP(B138,'SO OR RSO'!$B$4:$O$1048576,10,FALSE),"")</f>
        <v/>
      </c>
      <c r="K138" s="59">
        <f>SUMIFS('Input Quilting Selesai'!$G$2:$G$1048576,'Input Quilting Selesai'!$C$2:$C$1048576,'Ekatunggal (Tersedia)'!C138,'Input Quilting Selesai'!$E$2:$E$1048576,'Ekatunggal (Tersedia)'!F138,'Input Quilting Selesai'!$I$2:$I$1048576,'Ekatunggal (Tersedia)'!J138,'Input Quilting Selesai'!$J$2:$J$1048576,'Ekatunggal (Tersedia)'!$B$1)</f>
        <v>0</v>
      </c>
      <c r="L138" s="20">
        <f>IFERROR(IF(VLOOKUP(B138,'SO OR RSO'!$B$4:$P$1048576,15,FALSE)="Diselesaikan",H138,K138),0)</f>
        <v>0</v>
      </c>
      <c r="M138" s="20">
        <f t="shared" si="5"/>
        <v>0</v>
      </c>
      <c r="N138" s="20" t="str">
        <f>IFERROR(IF(ISBLANK(VLOOKUP(B138,'SO OR RSO'!$B$4:$P$1048576,15,FALSE)),"Belum Kirim Kain",IF(VLOOKUP(B138,'SO OR RSO'!$B$4:$P$1048576,15,FALSE)="Diselesaikan","Selesai",IF(M138&gt;0,"Proses Quilting","Selesai"))),"")</f>
        <v/>
      </c>
    </row>
    <row r="139" spans="1:14" ht="30.75" customHeight="1">
      <c r="A139" s="6">
        <v>138</v>
      </c>
      <c r="B139" s="18" t="str">
        <f t="shared" si="4"/>
        <v>EkatunggalTersediaKonfirmasi138</v>
      </c>
      <c r="C139" s="18" t="str">
        <f>IFERROR(VLOOKUP(B139,'SO OR RSO'!$B$4:$O$1048576,3,FALSE),"")</f>
        <v/>
      </c>
      <c r="D139" s="27" t="str">
        <f>IFERROR(VLOOKUP(B139,'SO OR RSO'!$B$4:$O$1048576,4,FALSE),"")</f>
        <v/>
      </c>
      <c r="E139" s="19" t="str">
        <f>IFERROR(VLOOKUP(B139,'SO OR RSO'!$B$4:$O$1048576,5,FALSE),"")</f>
        <v/>
      </c>
      <c r="F139" s="18" t="str">
        <f>IFERROR(VLOOKUP(B139,'SO OR RSO'!$B$4:$O$1048576,6,FALSE),"")</f>
        <v/>
      </c>
      <c r="G139" s="19" t="str">
        <f>IFERROR(VLOOKUP(B139,'SO OR RSO'!$B$4:$O$1048576,7,FALSE),"")</f>
        <v/>
      </c>
      <c r="H139" s="18">
        <f>IFERROR(VLOOKUP(B139,'SO OR RSO'!$B$4:$O$1048576,8,FALSE),0)</f>
        <v>0</v>
      </c>
      <c r="I139" s="18" t="str">
        <f>IFERROR(VLOOKUP(B139,'SO OR RSO'!$B$4:$O$1048576,9,FALSE),"")</f>
        <v/>
      </c>
      <c r="J139" s="18" t="str">
        <f>IFERROR(VLOOKUP(B139,'SO OR RSO'!$B$4:$O$1048576,10,FALSE),"")</f>
        <v/>
      </c>
      <c r="K139" s="59">
        <f>SUMIFS('Input Quilting Selesai'!$G$2:$G$1048576,'Input Quilting Selesai'!$C$2:$C$1048576,'Ekatunggal (Tersedia)'!C139,'Input Quilting Selesai'!$E$2:$E$1048576,'Ekatunggal (Tersedia)'!F139,'Input Quilting Selesai'!$I$2:$I$1048576,'Ekatunggal (Tersedia)'!J139,'Input Quilting Selesai'!$J$2:$J$1048576,'Ekatunggal (Tersedia)'!$B$1)</f>
        <v>0</v>
      </c>
      <c r="L139" s="20">
        <f>IFERROR(IF(VLOOKUP(B139,'SO OR RSO'!$B$4:$P$1048576,15,FALSE)="Diselesaikan",H139,K139),0)</f>
        <v>0</v>
      </c>
      <c r="M139" s="20">
        <f t="shared" si="5"/>
        <v>0</v>
      </c>
      <c r="N139" s="20" t="str">
        <f>IFERROR(IF(ISBLANK(VLOOKUP(B139,'SO OR RSO'!$B$4:$P$1048576,15,FALSE)),"Belum Kirim Kain",IF(VLOOKUP(B139,'SO OR RSO'!$B$4:$P$1048576,15,FALSE)="Diselesaikan","Selesai",IF(M139&gt;0,"Proses Quilting","Selesai"))),"")</f>
        <v/>
      </c>
    </row>
    <row r="140" spans="1:14" ht="30.75" customHeight="1">
      <c r="A140" s="6">
        <v>139</v>
      </c>
      <c r="B140" s="18" t="str">
        <f t="shared" si="4"/>
        <v>EkatunggalTersediaKonfirmasi139</v>
      </c>
      <c r="C140" s="18" t="str">
        <f>IFERROR(VLOOKUP(B140,'SO OR RSO'!$B$4:$O$1048576,3,FALSE),"")</f>
        <v/>
      </c>
      <c r="D140" s="27" t="str">
        <f>IFERROR(VLOOKUP(B140,'SO OR RSO'!$B$4:$O$1048576,4,FALSE),"")</f>
        <v/>
      </c>
      <c r="E140" s="19" t="str">
        <f>IFERROR(VLOOKUP(B140,'SO OR RSO'!$B$4:$O$1048576,5,FALSE),"")</f>
        <v/>
      </c>
      <c r="F140" s="18" t="str">
        <f>IFERROR(VLOOKUP(B140,'SO OR RSO'!$B$4:$O$1048576,6,FALSE),"")</f>
        <v/>
      </c>
      <c r="G140" s="19" t="str">
        <f>IFERROR(VLOOKUP(B140,'SO OR RSO'!$B$4:$O$1048576,7,FALSE),"")</f>
        <v/>
      </c>
      <c r="H140" s="18">
        <f>IFERROR(VLOOKUP(B140,'SO OR RSO'!$B$4:$O$1048576,8,FALSE),0)</f>
        <v>0</v>
      </c>
      <c r="I140" s="18" t="str">
        <f>IFERROR(VLOOKUP(B140,'SO OR RSO'!$B$4:$O$1048576,9,FALSE),"")</f>
        <v/>
      </c>
      <c r="J140" s="18" t="str">
        <f>IFERROR(VLOOKUP(B140,'SO OR RSO'!$B$4:$O$1048576,10,FALSE),"")</f>
        <v/>
      </c>
      <c r="K140" s="59">
        <f>SUMIFS('Input Quilting Selesai'!$G$2:$G$1048576,'Input Quilting Selesai'!$C$2:$C$1048576,'Ekatunggal (Tersedia)'!C140,'Input Quilting Selesai'!$E$2:$E$1048576,'Ekatunggal (Tersedia)'!F140,'Input Quilting Selesai'!$I$2:$I$1048576,'Ekatunggal (Tersedia)'!J140,'Input Quilting Selesai'!$J$2:$J$1048576,'Ekatunggal (Tersedia)'!$B$1)</f>
        <v>0</v>
      </c>
      <c r="L140" s="20">
        <f>IFERROR(IF(VLOOKUP(B140,'SO OR RSO'!$B$4:$P$1048576,15,FALSE)="Diselesaikan",H140,K140),0)</f>
        <v>0</v>
      </c>
      <c r="M140" s="20">
        <f t="shared" si="5"/>
        <v>0</v>
      </c>
      <c r="N140" s="20" t="str">
        <f>IFERROR(IF(ISBLANK(VLOOKUP(B140,'SO OR RSO'!$B$4:$P$1048576,15,FALSE)),"Belum Kirim Kain",IF(VLOOKUP(B140,'SO OR RSO'!$B$4:$P$1048576,15,FALSE)="Diselesaikan","Selesai",IF(M140&gt;0,"Proses Quilting","Selesai"))),"")</f>
        <v/>
      </c>
    </row>
    <row r="141" spans="1:14" ht="30.75" customHeight="1">
      <c r="A141" s="6">
        <v>140</v>
      </c>
      <c r="B141" s="18" t="str">
        <f t="shared" si="4"/>
        <v>EkatunggalTersediaKonfirmasi140</v>
      </c>
      <c r="C141" s="18" t="str">
        <f>IFERROR(VLOOKUP(B141,'SO OR RSO'!$B$4:$O$1048576,3,FALSE),"")</f>
        <v/>
      </c>
      <c r="D141" s="27" t="str">
        <f>IFERROR(VLOOKUP(B141,'SO OR RSO'!$B$4:$O$1048576,4,FALSE),"")</f>
        <v/>
      </c>
      <c r="E141" s="19" t="str">
        <f>IFERROR(VLOOKUP(B141,'SO OR RSO'!$B$4:$O$1048576,5,FALSE),"")</f>
        <v/>
      </c>
      <c r="F141" s="18" t="str">
        <f>IFERROR(VLOOKUP(B141,'SO OR RSO'!$B$4:$O$1048576,6,FALSE),"")</f>
        <v/>
      </c>
      <c r="G141" s="19" t="str">
        <f>IFERROR(VLOOKUP(B141,'SO OR RSO'!$B$4:$O$1048576,7,FALSE),"")</f>
        <v/>
      </c>
      <c r="H141" s="18">
        <f>IFERROR(VLOOKUP(B141,'SO OR RSO'!$B$4:$O$1048576,8,FALSE),0)</f>
        <v>0</v>
      </c>
      <c r="I141" s="18" t="str">
        <f>IFERROR(VLOOKUP(B141,'SO OR RSO'!$B$4:$O$1048576,9,FALSE),"")</f>
        <v/>
      </c>
      <c r="J141" s="18" t="str">
        <f>IFERROR(VLOOKUP(B141,'SO OR RSO'!$B$4:$O$1048576,10,FALSE),"")</f>
        <v/>
      </c>
      <c r="K141" s="59">
        <f>SUMIFS('Input Quilting Selesai'!$G$2:$G$1048576,'Input Quilting Selesai'!$C$2:$C$1048576,'Ekatunggal (Tersedia)'!C141,'Input Quilting Selesai'!$E$2:$E$1048576,'Ekatunggal (Tersedia)'!F141,'Input Quilting Selesai'!$I$2:$I$1048576,'Ekatunggal (Tersedia)'!J141,'Input Quilting Selesai'!$J$2:$J$1048576,'Ekatunggal (Tersedia)'!$B$1)</f>
        <v>0</v>
      </c>
      <c r="L141" s="20">
        <f>IFERROR(IF(VLOOKUP(B141,'SO OR RSO'!$B$4:$P$1048576,15,FALSE)="Diselesaikan",H141,K141),0)</f>
        <v>0</v>
      </c>
      <c r="M141" s="20">
        <f t="shared" si="5"/>
        <v>0</v>
      </c>
      <c r="N141" s="20" t="str">
        <f>IFERROR(IF(ISBLANK(VLOOKUP(B141,'SO OR RSO'!$B$4:$P$1048576,15,FALSE)),"Belum Kirim Kain",IF(VLOOKUP(B141,'SO OR RSO'!$B$4:$P$1048576,15,FALSE)="Diselesaikan","Selesai",IF(M141&gt;0,"Proses Quilting","Selesai"))),"")</f>
        <v/>
      </c>
    </row>
    <row r="142" spans="1:14" ht="30.75" customHeight="1">
      <c r="A142" s="6">
        <v>141</v>
      </c>
      <c r="B142" s="18" t="str">
        <f t="shared" si="4"/>
        <v>EkatunggalTersediaKonfirmasi141</v>
      </c>
      <c r="C142" s="18" t="str">
        <f>IFERROR(VLOOKUP(B142,'SO OR RSO'!$B$4:$O$1048576,3,FALSE),"")</f>
        <v/>
      </c>
      <c r="D142" s="27" t="str">
        <f>IFERROR(VLOOKUP(B142,'SO OR RSO'!$B$4:$O$1048576,4,FALSE),"")</f>
        <v/>
      </c>
      <c r="E142" s="19" t="str">
        <f>IFERROR(VLOOKUP(B142,'SO OR RSO'!$B$4:$O$1048576,5,FALSE),"")</f>
        <v/>
      </c>
      <c r="F142" s="18" t="str">
        <f>IFERROR(VLOOKUP(B142,'SO OR RSO'!$B$4:$O$1048576,6,FALSE),"")</f>
        <v/>
      </c>
      <c r="G142" s="19" t="str">
        <f>IFERROR(VLOOKUP(B142,'SO OR RSO'!$B$4:$O$1048576,7,FALSE),"")</f>
        <v/>
      </c>
      <c r="H142" s="18">
        <f>IFERROR(VLOOKUP(B142,'SO OR RSO'!$B$4:$O$1048576,8,FALSE),0)</f>
        <v>0</v>
      </c>
      <c r="I142" s="18" t="str">
        <f>IFERROR(VLOOKUP(B142,'SO OR RSO'!$B$4:$O$1048576,9,FALSE),"")</f>
        <v/>
      </c>
      <c r="J142" s="18" t="str">
        <f>IFERROR(VLOOKUP(B142,'SO OR RSO'!$B$4:$O$1048576,10,FALSE),"")</f>
        <v/>
      </c>
      <c r="K142" s="59">
        <f>SUMIFS('Input Quilting Selesai'!$G$2:$G$1048576,'Input Quilting Selesai'!$C$2:$C$1048576,'Ekatunggal (Tersedia)'!C142,'Input Quilting Selesai'!$E$2:$E$1048576,'Ekatunggal (Tersedia)'!F142,'Input Quilting Selesai'!$I$2:$I$1048576,'Ekatunggal (Tersedia)'!J142,'Input Quilting Selesai'!$J$2:$J$1048576,'Ekatunggal (Tersedia)'!$B$1)</f>
        <v>0</v>
      </c>
      <c r="L142" s="20">
        <f>IFERROR(IF(VLOOKUP(B142,'SO OR RSO'!$B$4:$P$1048576,15,FALSE)="Diselesaikan",H142,K142),0)</f>
        <v>0</v>
      </c>
      <c r="M142" s="20">
        <f t="shared" si="5"/>
        <v>0</v>
      </c>
      <c r="N142" s="20" t="str">
        <f>IFERROR(IF(ISBLANK(VLOOKUP(B142,'SO OR RSO'!$B$4:$P$1048576,15,FALSE)),"Belum Kirim Kain",IF(VLOOKUP(B142,'SO OR RSO'!$B$4:$P$1048576,15,FALSE)="Diselesaikan","Selesai",IF(M142&gt;0,"Proses Quilting","Selesai"))),"")</f>
        <v/>
      </c>
    </row>
    <row r="143" spans="1:14" ht="30.75" customHeight="1">
      <c r="A143" s="6">
        <v>142</v>
      </c>
      <c r="B143" s="18" t="str">
        <f t="shared" si="4"/>
        <v>EkatunggalTersediaKonfirmasi142</v>
      </c>
      <c r="C143" s="18" t="str">
        <f>IFERROR(VLOOKUP(B143,'SO OR RSO'!$B$4:$O$1048576,3,FALSE),"")</f>
        <v/>
      </c>
      <c r="D143" s="27" t="str">
        <f>IFERROR(VLOOKUP(B143,'SO OR RSO'!$B$4:$O$1048576,4,FALSE),"")</f>
        <v/>
      </c>
      <c r="E143" s="19" t="str">
        <f>IFERROR(VLOOKUP(B143,'SO OR RSO'!$B$4:$O$1048576,5,FALSE),"")</f>
        <v/>
      </c>
      <c r="F143" s="18" t="str">
        <f>IFERROR(VLOOKUP(B143,'SO OR RSO'!$B$4:$O$1048576,6,FALSE),"")</f>
        <v/>
      </c>
      <c r="G143" s="19" t="str">
        <f>IFERROR(VLOOKUP(B143,'SO OR RSO'!$B$4:$O$1048576,7,FALSE),"")</f>
        <v/>
      </c>
      <c r="H143" s="18">
        <f>IFERROR(VLOOKUP(B143,'SO OR RSO'!$B$4:$O$1048576,8,FALSE),0)</f>
        <v>0</v>
      </c>
      <c r="I143" s="18" t="str">
        <f>IFERROR(VLOOKUP(B143,'SO OR RSO'!$B$4:$O$1048576,9,FALSE),"")</f>
        <v/>
      </c>
      <c r="J143" s="18" t="str">
        <f>IFERROR(VLOOKUP(B143,'SO OR RSO'!$B$4:$O$1048576,10,FALSE),"")</f>
        <v/>
      </c>
      <c r="K143" s="59">
        <f>SUMIFS('Input Quilting Selesai'!$G$2:$G$1048576,'Input Quilting Selesai'!$C$2:$C$1048576,'Ekatunggal (Tersedia)'!C143,'Input Quilting Selesai'!$E$2:$E$1048576,'Ekatunggal (Tersedia)'!F143,'Input Quilting Selesai'!$I$2:$I$1048576,'Ekatunggal (Tersedia)'!J143,'Input Quilting Selesai'!$J$2:$J$1048576,'Ekatunggal (Tersedia)'!$B$1)</f>
        <v>0</v>
      </c>
      <c r="L143" s="20">
        <f>IFERROR(IF(VLOOKUP(B143,'SO OR RSO'!$B$4:$P$1048576,15,FALSE)="Diselesaikan",H143,K143),0)</f>
        <v>0</v>
      </c>
      <c r="M143" s="20">
        <f t="shared" si="5"/>
        <v>0</v>
      </c>
      <c r="N143" s="20" t="str">
        <f>IFERROR(IF(ISBLANK(VLOOKUP(B143,'SO OR RSO'!$B$4:$P$1048576,15,FALSE)),"Belum Kirim Kain",IF(VLOOKUP(B143,'SO OR RSO'!$B$4:$P$1048576,15,FALSE)="Diselesaikan","Selesai",IF(M143&gt;0,"Proses Quilting","Selesai"))),"")</f>
        <v/>
      </c>
    </row>
    <row r="144" spans="1:14" ht="30.75" customHeight="1">
      <c r="A144" s="6">
        <v>143</v>
      </c>
      <c r="B144" s="18" t="str">
        <f t="shared" ref="B144:B207" si="6">CONCATENATE($B$1,"TersediaKonfirmasi",A144)</f>
        <v>EkatunggalTersediaKonfirmasi143</v>
      </c>
      <c r="C144" s="18" t="str">
        <f>IFERROR(VLOOKUP(B144,'SO OR RSO'!$B$4:$O$1048576,3,FALSE),"")</f>
        <v/>
      </c>
      <c r="D144" s="27" t="str">
        <f>IFERROR(VLOOKUP(B144,'SO OR RSO'!$B$4:$O$1048576,4,FALSE),"")</f>
        <v/>
      </c>
      <c r="E144" s="19" t="str">
        <f>IFERROR(VLOOKUP(B144,'SO OR RSO'!$B$4:$O$1048576,5,FALSE),"")</f>
        <v/>
      </c>
      <c r="F144" s="18" t="str">
        <f>IFERROR(VLOOKUP(B144,'SO OR RSO'!$B$4:$O$1048576,6,FALSE),"")</f>
        <v/>
      </c>
      <c r="G144" s="19" t="str">
        <f>IFERROR(VLOOKUP(B144,'SO OR RSO'!$B$4:$O$1048576,7,FALSE),"")</f>
        <v/>
      </c>
      <c r="H144" s="18">
        <f>IFERROR(VLOOKUP(B144,'SO OR RSO'!$B$4:$O$1048576,8,FALSE),0)</f>
        <v>0</v>
      </c>
      <c r="I144" s="18" t="str">
        <f>IFERROR(VLOOKUP(B144,'SO OR RSO'!$B$4:$O$1048576,9,FALSE),"")</f>
        <v/>
      </c>
      <c r="J144" s="18" t="str">
        <f>IFERROR(VLOOKUP(B144,'SO OR RSO'!$B$4:$O$1048576,10,FALSE),"")</f>
        <v/>
      </c>
      <c r="K144" s="59">
        <f>SUMIFS('Input Quilting Selesai'!$G$2:$G$1048576,'Input Quilting Selesai'!$C$2:$C$1048576,'Ekatunggal (Tersedia)'!C144,'Input Quilting Selesai'!$E$2:$E$1048576,'Ekatunggal (Tersedia)'!F144,'Input Quilting Selesai'!$I$2:$I$1048576,'Ekatunggal (Tersedia)'!J144,'Input Quilting Selesai'!$J$2:$J$1048576,'Ekatunggal (Tersedia)'!$B$1)</f>
        <v>0</v>
      </c>
      <c r="L144" s="20">
        <f>IFERROR(IF(VLOOKUP(B144,'SO OR RSO'!$B$4:$P$1048576,15,FALSE)="Diselesaikan",H144,K144),0)</f>
        <v>0</v>
      </c>
      <c r="M144" s="20">
        <f t="shared" ref="M144:M207" si="7">H144-L144</f>
        <v>0</v>
      </c>
      <c r="N144" s="20" t="str">
        <f>IFERROR(IF(ISBLANK(VLOOKUP(B144,'SO OR RSO'!$B$4:$P$1048576,15,FALSE)),"Belum Kirim Kain",IF(VLOOKUP(B144,'SO OR RSO'!$B$4:$P$1048576,15,FALSE)="Diselesaikan","Selesai",IF(M144&gt;0,"Proses Quilting","Selesai"))),"")</f>
        <v/>
      </c>
    </row>
    <row r="145" spans="1:14" ht="30.75" customHeight="1">
      <c r="A145" s="6">
        <v>144</v>
      </c>
      <c r="B145" s="18" t="str">
        <f t="shared" si="6"/>
        <v>EkatunggalTersediaKonfirmasi144</v>
      </c>
      <c r="C145" s="18" t="str">
        <f>IFERROR(VLOOKUP(B145,'SO OR RSO'!$B$4:$O$1048576,3,FALSE),"")</f>
        <v/>
      </c>
      <c r="D145" s="27" t="str">
        <f>IFERROR(VLOOKUP(B145,'SO OR RSO'!$B$4:$O$1048576,4,FALSE),"")</f>
        <v/>
      </c>
      <c r="E145" s="19" t="str">
        <f>IFERROR(VLOOKUP(B145,'SO OR RSO'!$B$4:$O$1048576,5,FALSE),"")</f>
        <v/>
      </c>
      <c r="F145" s="18" t="str">
        <f>IFERROR(VLOOKUP(B145,'SO OR RSO'!$B$4:$O$1048576,6,FALSE),"")</f>
        <v/>
      </c>
      <c r="G145" s="19" t="str">
        <f>IFERROR(VLOOKUP(B145,'SO OR RSO'!$B$4:$O$1048576,7,FALSE),"")</f>
        <v/>
      </c>
      <c r="H145" s="18">
        <f>IFERROR(VLOOKUP(B145,'SO OR RSO'!$B$4:$O$1048576,8,FALSE),0)</f>
        <v>0</v>
      </c>
      <c r="I145" s="18" t="str">
        <f>IFERROR(VLOOKUP(B145,'SO OR RSO'!$B$4:$O$1048576,9,FALSE),"")</f>
        <v/>
      </c>
      <c r="J145" s="18" t="str">
        <f>IFERROR(VLOOKUP(B145,'SO OR RSO'!$B$4:$O$1048576,10,FALSE),"")</f>
        <v/>
      </c>
      <c r="K145" s="59">
        <f>SUMIFS('Input Quilting Selesai'!$G$2:$G$1048576,'Input Quilting Selesai'!$C$2:$C$1048576,'Ekatunggal (Tersedia)'!C145,'Input Quilting Selesai'!$E$2:$E$1048576,'Ekatunggal (Tersedia)'!F145,'Input Quilting Selesai'!$I$2:$I$1048576,'Ekatunggal (Tersedia)'!J145,'Input Quilting Selesai'!$J$2:$J$1048576,'Ekatunggal (Tersedia)'!$B$1)</f>
        <v>0</v>
      </c>
      <c r="L145" s="20">
        <f>IFERROR(IF(VLOOKUP(B145,'SO OR RSO'!$B$4:$P$1048576,15,FALSE)="Diselesaikan",H145,K145),0)</f>
        <v>0</v>
      </c>
      <c r="M145" s="20">
        <f t="shared" si="7"/>
        <v>0</v>
      </c>
      <c r="N145" s="20" t="str">
        <f>IFERROR(IF(ISBLANK(VLOOKUP(B145,'SO OR RSO'!$B$4:$P$1048576,15,FALSE)),"Belum Kirim Kain",IF(VLOOKUP(B145,'SO OR RSO'!$B$4:$P$1048576,15,FALSE)="Diselesaikan","Selesai",IF(M145&gt;0,"Proses Quilting","Selesai"))),"")</f>
        <v/>
      </c>
    </row>
    <row r="146" spans="1:14" ht="30.75" customHeight="1">
      <c r="A146" s="6">
        <v>145</v>
      </c>
      <c r="B146" s="18" t="str">
        <f t="shared" si="6"/>
        <v>EkatunggalTersediaKonfirmasi145</v>
      </c>
      <c r="C146" s="18" t="str">
        <f>IFERROR(VLOOKUP(B146,'SO OR RSO'!$B$4:$O$1048576,3,FALSE),"")</f>
        <v/>
      </c>
      <c r="D146" s="27" t="str">
        <f>IFERROR(VLOOKUP(B146,'SO OR RSO'!$B$4:$O$1048576,4,FALSE),"")</f>
        <v/>
      </c>
      <c r="E146" s="19" t="str">
        <f>IFERROR(VLOOKUP(B146,'SO OR RSO'!$B$4:$O$1048576,5,FALSE),"")</f>
        <v/>
      </c>
      <c r="F146" s="18" t="str">
        <f>IFERROR(VLOOKUP(B146,'SO OR RSO'!$B$4:$O$1048576,6,FALSE),"")</f>
        <v/>
      </c>
      <c r="G146" s="19" t="str">
        <f>IFERROR(VLOOKUP(B146,'SO OR RSO'!$B$4:$O$1048576,7,FALSE),"")</f>
        <v/>
      </c>
      <c r="H146" s="18">
        <f>IFERROR(VLOOKUP(B146,'SO OR RSO'!$B$4:$O$1048576,8,FALSE),0)</f>
        <v>0</v>
      </c>
      <c r="I146" s="18" t="str">
        <f>IFERROR(VLOOKUP(B146,'SO OR RSO'!$B$4:$O$1048576,9,FALSE),"")</f>
        <v/>
      </c>
      <c r="J146" s="18" t="str">
        <f>IFERROR(VLOOKUP(B146,'SO OR RSO'!$B$4:$O$1048576,10,FALSE),"")</f>
        <v/>
      </c>
      <c r="K146" s="59">
        <f>SUMIFS('Input Quilting Selesai'!$G$2:$G$1048576,'Input Quilting Selesai'!$C$2:$C$1048576,'Ekatunggal (Tersedia)'!C146,'Input Quilting Selesai'!$E$2:$E$1048576,'Ekatunggal (Tersedia)'!F146,'Input Quilting Selesai'!$I$2:$I$1048576,'Ekatunggal (Tersedia)'!J146,'Input Quilting Selesai'!$J$2:$J$1048576,'Ekatunggal (Tersedia)'!$B$1)</f>
        <v>0</v>
      </c>
      <c r="L146" s="20">
        <f>IFERROR(IF(VLOOKUP(B146,'SO OR RSO'!$B$4:$P$1048576,15,FALSE)="Diselesaikan",H146,K146),0)</f>
        <v>0</v>
      </c>
      <c r="M146" s="20">
        <f t="shared" si="7"/>
        <v>0</v>
      </c>
      <c r="N146" s="20" t="str">
        <f>IFERROR(IF(ISBLANK(VLOOKUP(B146,'SO OR RSO'!$B$4:$P$1048576,15,FALSE)),"Belum Kirim Kain",IF(VLOOKUP(B146,'SO OR RSO'!$B$4:$P$1048576,15,FALSE)="Diselesaikan","Selesai",IF(M146&gt;0,"Proses Quilting","Selesai"))),"")</f>
        <v/>
      </c>
    </row>
    <row r="147" spans="1:14" ht="30.75" customHeight="1">
      <c r="A147" s="6">
        <v>146</v>
      </c>
      <c r="B147" s="18" t="str">
        <f t="shared" si="6"/>
        <v>EkatunggalTersediaKonfirmasi146</v>
      </c>
      <c r="C147" s="18" t="str">
        <f>IFERROR(VLOOKUP(B147,'SO OR RSO'!$B$4:$O$1048576,3,FALSE),"")</f>
        <v/>
      </c>
      <c r="D147" s="27" t="str">
        <f>IFERROR(VLOOKUP(B147,'SO OR RSO'!$B$4:$O$1048576,4,FALSE),"")</f>
        <v/>
      </c>
      <c r="E147" s="19" t="str">
        <f>IFERROR(VLOOKUP(B147,'SO OR RSO'!$B$4:$O$1048576,5,FALSE),"")</f>
        <v/>
      </c>
      <c r="F147" s="18" t="str">
        <f>IFERROR(VLOOKUP(B147,'SO OR RSO'!$B$4:$O$1048576,6,FALSE),"")</f>
        <v/>
      </c>
      <c r="G147" s="19" t="str">
        <f>IFERROR(VLOOKUP(B147,'SO OR RSO'!$B$4:$O$1048576,7,FALSE),"")</f>
        <v/>
      </c>
      <c r="H147" s="18">
        <f>IFERROR(VLOOKUP(B147,'SO OR RSO'!$B$4:$O$1048576,8,FALSE),0)</f>
        <v>0</v>
      </c>
      <c r="I147" s="18" t="str">
        <f>IFERROR(VLOOKUP(B147,'SO OR RSO'!$B$4:$O$1048576,9,FALSE),"")</f>
        <v/>
      </c>
      <c r="J147" s="18" t="str">
        <f>IFERROR(VLOOKUP(B147,'SO OR RSO'!$B$4:$O$1048576,10,FALSE),"")</f>
        <v/>
      </c>
      <c r="K147" s="59">
        <f>SUMIFS('Input Quilting Selesai'!$G$2:$G$1048576,'Input Quilting Selesai'!$C$2:$C$1048576,'Ekatunggal (Tersedia)'!C147,'Input Quilting Selesai'!$E$2:$E$1048576,'Ekatunggal (Tersedia)'!F147,'Input Quilting Selesai'!$I$2:$I$1048576,'Ekatunggal (Tersedia)'!J147,'Input Quilting Selesai'!$J$2:$J$1048576,'Ekatunggal (Tersedia)'!$B$1)</f>
        <v>0</v>
      </c>
      <c r="L147" s="20">
        <f>IFERROR(IF(VLOOKUP(B147,'SO OR RSO'!$B$4:$P$1048576,15,FALSE)="Diselesaikan",H147,K147),0)</f>
        <v>0</v>
      </c>
      <c r="M147" s="20">
        <f t="shared" si="7"/>
        <v>0</v>
      </c>
      <c r="N147" s="20" t="str">
        <f>IFERROR(IF(ISBLANK(VLOOKUP(B147,'SO OR RSO'!$B$4:$P$1048576,15,FALSE)),"Belum Kirim Kain",IF(VLOOKUP(B147,'SO OR RSO'!$B$4:$P$1048576,15,FALSE)="Diselesaikan","Selesai",IF(M147&gt;0,"Proses Quilting","Selesai"))),"")</f>
        <v/>
      </c>
    </row>
    <row r="148" spans="1:14" ht="30.75" customHeight="1">
      <c r="A148" s="6">
        <v>147</v>
      </c>
      <c r="B148" s="18" t="str">
        <f t="shared" si="6"/>
        <v>EkatunggalTersediaKonfirmasi147</v>
      </c>
      <c r="C148" s="18" t="str">
        <f>IFERROR(VLOOKUP(B148,'SO OR RSO'!$B$4:$O$1048576,3,FALSE),"")</f>
        <v/>
      </c>
      <c r="D148" s="27" t="str">
        <f>IFERROR(VLOOKUP(B148,'SO OR RSO'!$B$4:$O$1048576,4,FALSE),"")</f>
        <v/>
      </c>
      <c r="E148" s="19" t="str">
        <f>IFERROR(VLOOKUP(B148,'SO OR RSO'!$B$4:$O$1048576,5,FALSE),"")</f>
        <v/>
      </c>
      <c r="F148" s="18" t="str">
        <f>IFERROR(VLOOKUP(B148,'SO OR RSO'!$B$4:$O$1048576,6,FALSE),"")</f>
        <v/>
      </c>
      <c r="G148" s="19" t="str">
        <f>IFERROR(VLOOKUP(B148,'SO OR RSO'!$B$4:$O$1048576,7,FALSE),"")</f>
        <v/>
      </c>
      <c r="H148" s="18">
        <f>IFERROR(VLOOKUP(B148,'SO OR RSO'!$B$4:$O$1048576,8,FALSE),0)</f>
        <v>0</v>
      </c>
      <c r="I148" s="18" t="str">
        <f>IFERROR(VLOOKUP(B148,'SO OR RSO'!$B$4:$O$1048576,9,FALSE),"")</f>
        <v/>
      </c>
      <c r="J148" s="18" t="str">
        <f>IFERROR(VLOOKUP(B148,'SO OR RSO'!$B$4:$O$1048576,10,FALSE),"")</f>
        <v/>
      </c>
      <c r="K148" s="59">
        <f>SUMIFS('Input Quilting Selesai'!$G$2:$G$1048576,'Input Quilting Selesai'!$C$2:$C$1048576,'Ekatunggal (Tersedia)'!C148,'Input Quilting Selesai'!$E$2:$E$1048576,'Ekatunggal (Tersedia)'!F148,'Input Quilting Selesai'!$I$2:$I$1048576,'Ekatunggal (Tersedia)'!J148,'Input Quilting Selesai'!$J$2:$J$1048576,'Ekatunggal (Tersedia)'!$B$1)</f>
        <v>0</v>
      </c>
      <c r="L148" s="20">
        <f>IFERROR(IF(VLOOKUP(B148,'SO OR RSO'!$B$4:$P$1048576,15,FALSE)="Diselesaikan",H148,K148),0)</f>
        <v>0</v>
      </c>
      <c r="M148" s="20">
        <f t="shared" si="7"/>
        <v>0</v>
      </c>
      <c r="N148" s="20" t="str">
        <f>IFERROR(IF(ISBLANK(VLOOKUP(B148,'SO OR RSO'!$B$4:$P$1048576,15,FALSE)),"Belum Kirim Kain",IF(VLOOKUP(B148,'SO OR RSO'!$B$4:$P$1048576,15,FALSE)="Diselesaikan","Selesai",IF(M148&gt;0,"Proses Quilting","Selesai"))),"")</f>
        <v/>
      </c>
    </row>
    <row r="149" spans="1:14" ht="30.75" customHeight="1">
      <c r="A149" s="6">
        <v>148</v>
      </c>
      <c r="B149" s="18" t="str">
        <f t="shared" si="6"/>
        <v>EkatunggalTersediaKonfirmasi148</v>
      </c>
      <c r="C149" s="18" t="str">
        <f>IFERROR(VLOOKUP(B149,'SO OR RSO'!$B$4:$O$1048576,3,FALSE),"")</f>
        <v/>
      </c>
      <c r="D149" s="27" t="str">
        <f>IFERROR(VLOOKUP(B149,'SO OR RSO'!$B$4:$O$1048576,4,FALSE),"")</f>
        <v/>
      </c>
      <c r="E149" s="19" t="str">
        <f>IFERROR(VLOOKUP(B149,'SO OR RSO'!$B$4:$O$1048576,5,FALSE),"")</f>
        <v/>
      </c>
      <c r="F149" s="18" t="str">
        <f>IFERROR(VLOOKUP(B149,'SO OR RSO'!$B$4:$O$1048576,6,FALSE),"")</f>
        <v/>
      </c>
      <c r="G149" s="19" t="str">
        <f>IFERROR(VLOOKUP(B149,'SO OR RSO'!$B$4:$O$1048576,7,FALSE),"")</f>
        <v/>
      </c>
      <c r="H149" s="18">
        <f>IFERROR(VLOOKUP(B149,'SO OR RSO'!$B$4:$O$1048576,8,FALSE),0)</f>
        <v>0</v>
      </c>
      <c r="I149" s="18" t="str">
        <f>IFERROR(VLOOKUP(B149,'SO OR RSO'!$B$4:$O$1048576,9,FALSE),"")</f>
        <v/>
      </c>
      <c r="J149" s="18" t="str">
        <f>IFERROR(VLOOKUP(B149,'SO OR RSO'!$B$4:$O$1048576,10,FALSE),"")</f>
        <v/>
      </c>
      <c r="K149" s="59">
        <f>SUMIFS('Input Quilting Selesai'!$G$2:$G$1048576,'Input Quilting Selesai'!$C$2:$C$1048576,'Ekatunggal (Tersedia)'!C149,'Input Quilting Selesai'!$E$2:$E$1048576,'Ekatunggal (Tersedia)'!F149,'Input Quilting Selesai'!$I$2:$I$1048576,'Ekatunggal (Tersedia)'!J149,'Input Quilting Selesai'!$J$2:$J$1048576,'Ekatunggal (Tersedia)'!$B$1)</f>
        <v>0</v>
      </c>
      <c r="L149" s="20">
        <f>IFERROR(IF(VLOOKUP(B149,'SO OR RSO'!$B$4:$P$1048576,15,FALSE)="Diselesaikan",H149,K149),0)</f>
        <v>0</v>
      </c>
      <c r="M149" s="20">
        <f t="shared" si="7"/>
        <v>0</v>
      </c>
      <c r="N149" s="20" t="str">
        <f>IFERROR(IF(ISBLANK(VLOOKUP(B149,'SO OR RSO'!$B$4:$P$1048576,15,FALSE)),"Belum Kirim Kain",IF(VLOOKUP(B149,'SO OR RSO'!$B$4:$P$1048576,15,FALSE)="Diselesaikan","Selesai",IF(M149&gt;0,"Proses Quilting","Selesai"))),"")</f>
        <v/>
      </c>
    </row>
    <row r="150" spans="1:14" ht="30.75" customHeight="1">
      <c r="A150" s="6">
        <v>149</v>
      </c>
      <c r="B150" s="18" t="str">
        <f t="shared" si="6"/>
        <v>EkatunggalTersediaKonfirmasi149</v>
      </c>
      <c r="C150" s="18" t="str">
        <f>IFERROR(VLOOKUP(B150,'SO OR RSO'!$B$4:$O$1048576,3,FALSE),"")</f>
        <v/>
      </c>
      <c r="D150" s="27" t="str">
        <f>IFERROR(VLOOKUP(B150,'SO OR RSO'!$B$4:$O$1048576,4,FALSE),"")</f>
        <v/>
      </c>
      <c r="E150" s="19" t="str">
        <f>IFERROR(VLOOKUP(B150,'SO OR RSO'!$B$4:$O$1048576,5,FALSE),"")</f>
        <v/>
      </c>
      <c r="F150" s="18" t="str">
        <f>IFERROR(VLOOKUP(B150,'SO OR RSO'!$B$4:$O$1048576,6,FALSE),"")</f>
        <v/>
      </c>
      <c r="G150" s="19" t="str">
        <f>IFERROR(VLOOKUP(B150,'SO OR RSO'!$B$4:$O$1048576,7,FALSE),"")</f>
        <v/>
      </c>
      <c r="H150" s="18">
        <f>IFERROR(VLOOKUP(B150,'SO OR RSO'!$B$4:$O$1048576,8,FALSE),0)</f>
        <v>0</v>
      </c>
      <c r="I150" s="18" t="str">
        <f>IFERROR(VLOOKUP(B150,'SO OR RSO'!$B$4:$O$1048576,9,FALSE),"")</f>
        <v/>
      </c>
      <c r="J150" s="18" t="str">
        <f>IFERROR(VLOOKUP(B150,'SO OR RSO'!$B$4:$O$1048576,10,FALSE),"")</f>
        <v/>
      </c>
      <c r="K150" s="59">
        <f>SUMIFS('Input Quilting Selesai'!$G$2:$G$1048576,'Input Quilting Selesai'!$C$2:$C$1048576,'Ekatunggal (Tersedia)'!C150,'Input Quilting Selesai'!$E$2:$E$1048576,'Ekatunggal (Tersedia)'!F150,'Input Quilting Selesai'!$I$2:$I$1048576,'Ekatunggal (Tersedia)'!J150,'Input Quilting Selesai'!$J$2:$J$1048576,'Ekatunggal (Tersedia)'!$B$1)</f>
        <v>0</v>
      </c>
      <c r="L150" s="20">
        <f>IFERROR(IF(VLOOKUP(B150,'SO OR RSO'!$B$4:$P$1048576,15,FALSE)="Diselesaikan",H150,K150),0)</f>
        <v>0</v>
      </c>
      <c r="M150" s="20">
        <f t="shared" si="7"/>
        <v>0</v>
      </c>
      <c r="N150" s="20" t="str">
        <f>IFERROR(IF(ISBLANK(VLOOKUP(B150,'SO OR RSO'!$B$4:$P$1048576,15,FALSE)),"Belum Kirim Kain",IF(VLOOKUP(B150,'SO OR RSO'!$B$4:$P$1048576,15,FALSE)="Diselesaikan","Selesai",IF(M150&gt;0,"Proses Quilting","Selesai"))),"")</f>
        <v/>
      </c>
    </row>
    <row r="151" spans="1:14" ht="30.75" customHeight="1">
      <c r="A151" s="6">
        <v>150</v>
      </c>
      <c r="B151" s="18" t="str">
        <f t="shared" si="6"/>
        <v>EkatunggalTersediaKonfirmasi150</v>
      </c>
      <c r="C151" s="18" t="str">
        <f>IFERROR(VLOOKUP(B151,'SO OR RSO'!$B$4:$O$1048576,3,FALSE),"")</f>
        <v/>
      </c>
      <c r="D151" s="27" t="str">
        <f>IFERROR(VLOOKUP(B151,'SO OR RSO'!$B$4:$O$1048576,4,FALSE),"")</f>
        <v/>
      </c>
      <c r="E151" s="19" t="str">
        <f>IFERROR(VLOOKUP(B151,'SO OR RSO'!$B$4:$O$1048576,5,FALSE),"")</f>
        <v/>
      </c>
      <c r="F151" s="18" t="str">
        <f>IFERROR(VLOOKUP(B151,'SO OR RSO'!$B$4:$O$1048576,6,FALSE),"")</f>
        <v/>
      </c>
      <c r="G151" s="19" t="str">
        <f>IFERROR(VLOOKUP(B151,'SO OR RSO'!$B$4:$O$1048576,7,FALSE),"")</f>
        <v/>
      </c>
      <c r="H151" s="18">
        <f>IFERROR(VLOOKUP(B151,'SO OR RSO'!$B$4:$O$1048576,8,FALSE),0)</f>
        <v>0</v>
      </c>
      <c r="I151" s="18" t="str">
        <f>IFERROR(VLOOKUP(B151,'SO OR RSO'!$B$4:$O$1048576,9,FALSE),"")</f>
        <v/>
      </c>
      <c r="J151" s="18" t="str">
        <f>IFERROR(VLOOKUP(B151,'SO OR RSO'!$B$4:$O$1048576,10,FALSE),"")</f>
        <v/>
      </c>
      <c r="K151" s="59">
        <f>SUMIFS('Input Quilting Selesai'!$G$2:$G$1048576,'Input Quilting Selesai'!$C$2:$C$1048576,'Ekatunggal (Tersedia)'!C151,'Input Quilting Selesai'!$E$2:$E$1048576,'Ekatunggal (Tersedia)'!F151,'Input Quilting Selesai'!$I$2:$I$1048576,'Ekatunggal (Tersedia)'!J151,'Input Quilting Selesai'!$J$2:$J$1048576,'Ekatunggal (Tersedia)'!$B$1)</f>
        <v>0</v>
      </c>
      <c r="L151" s="20">
        <f>IFERROR(IF(VLOOKUP(B151,'SO OR RSO'!$B$4:$P$1048576,15,FALSE)="Diselesaikan",H151,K151),0)</f>
        <v>0</v>
      </c>
      <c r="M151" s="20">
        <f t="shared" si="7"/>
        <v>0</v>
      </c>
      <c r="N151" s="20" t="str">
        <f>IFERROR(IF(ISBLANK(VLOOKUP(B151,'SO OR RSO'!$B$4:$P$1048576,15,FALSE)),"Belum Kirim Kain",IF(VLOOKUP(B151,'SO OR RSO'!$B$4:$P$1048576,15,FALSE)="Diselesaikan","Selesai",IF(M151&gt;0,"Proses Quilting","Selesai"))),"")</f>
        <v/>
      </c>
    </row>
    <row r="152" spans="1:14" ht="30.75" customHeight="1">
      <c r="A152" s="6">
        <v>151</v>
      </c>
      <c r="B152" s="18" t="str">
        <f t="shared" si="6"/>
        <v>EkatunggalTersediaKonfirmasi151</v>
      </c>
      <c r="C152" s="18" t="str">
        <f>IFERROR(VLOOKUP(B152,'SO OR RSO'!$B$4:$O$1048576,3,FALSE),"")</f>
        <v/>
      </c>
      <c r="D152" s="27" t="str">
        <f>IFERROR(VLOOKUP(B152,'SO OR RSO'!$B$4:$O$1048576,4,FALSE),"")</f>
        <v/>
      </c>
      <c r="E152" s="19" t="str">
        <f>IFERROR(VLOOKUP(B152,'SO OR RSO'!$B$4:$O$1048576,5,FALSE),"")</f>
        <v/>
      </c>
      <c r="F152" s="18" t="str">
        <f>IFERROR(VLOOKUP(B152,'SO OR RSO'!$B$4:$O$1048576,6,FALSE),"")</f>
        <v/>
      </c>
      <c r="G152" s="19" t="str">
        <f>IFERROR(VLOOKUP(B152,'SO OR RSO'!$B$4:$O$1048576,7,FALSE),"")</f>
        <v/>
      </c>
      <c r="H152" s="18">
        <f>IFERROR(VLOOKUP(B152,'SO OR RSO'!$B$4:$O$1048576,8,FALSE),0)</f>
        <v>0</v>
      </c>
      <c r="I152" s="18" t="str">
        <f>IFERROR(VLOOKUP(B152,'SO OR RSO'!$B$4:$O$1048576,9,FALSE),"")</f>
        <v/>
      </c>
      <c r="J152" s="18" t="str">
        <f>IFERROR(VLOOKUP(B152,'SO OR RSO'!$B$4:$O$1048576,10,FALSE),"")</f>
        <v/>
      </c>
      <c r="K152" s="59">
        <f>SUMIFS('Input Quilting Selesai'!$G$2:$G$1048576,'Input Quilting Selesai'!$C$2:$C$1048576,'Ekatunggal (Tersedia)'!C152,'Input Quilting Selesai'!$E$2:$E$1048576,'Ekatunggal (Tersedia)'!F152,'Input Quilting Selesai'!$I$2:$I$1048576,'Ekatunggal (Tersedia)'!J152,'Input Quilting Selesai'!$J$2:$J$1048576,'Ekatunggal (Tersedia)'!$B$1)</f>
        <v>0</v>
      </c>
      <c r="L152" s="20">
        <f>IFERROR(IF(VLOOKUP(B152,'SO OR RSO'!$B$4:$P$1048576,15,FALSE)="Diselesaikan",H152,K152),0)</f>
        <v>0</v>
      </c>
      <c r="M152" s="20">
        <f t="shared" si="7"/>
        <v>0</v>
      </c>
      <c r="N152" s="20" t="str">
        <f>IFERROR(IF(ISBLANK(VLOOKUP(B152,'SO OR RSO'!$B$4:$P$1048576,15,FALSE)),"Belum Kirim Kain",IF(VLOOKUP(B152,'SO OR RSO'!$B$4:$P$1048576,15,FALSE)="Diselesaikan","Selesai",IF(M152&gt;0,"Proses Quilting","Selesai"))),"")</f>
        <v/>
      </c>
    </row>
    <row r="153" spans="1:14" ht="30.75" customHeight="1">
      <c r="A153" s="6">
        <v>152</v>
      </c>
      <c r="B153" s="18" t="str">
        <f t="shared" si="6"/>
        <v>EkatunggalTersediaKonfirmasi152</v>
      </c>
      <c r="C153" s="18" t="str">
        <f>IFERROR(VLOOKUP(B153,'SO OR RSO'!$B$4:$O$1048576,3,FALSE),"")</f>
        <v/>
      </c>
      <c r="D153" s="27" t="str">
        <f>IFERROR(VLOOKUP(B153,'SO OR RSO'!$B$4:$O$1048576,4,FALSE),"")</f>
        <v/>
      </c>
      <c r="E153" s="19" t="str">
        <f>IFERROR(VLOOKUP(B153,'SO OR RSO'!$B$4:$O$1048576,5,FALSE),"")</f>
        <v/>
      </c>
      <c r="F153" s="18" t="str">
        <f>IFERROR(VLOOKUP(B153,'SO OR RSO'!$B$4:$O$1048576,6,FALSE),"")</f>
        <v/>
      </c>
      <c r="G153" s="19" t="str">
        <f>IFERROR(VLOOKUP(B153,'SO OR RSO'!$B$4:$O$1048576,7,FALSE),"")</f>
        <v/>
      </c>
      <c r="H153" s="18">
        <f>IFERROR(VLOOKUP(B153,'SO OR RSO'!$B$4:$O$1048576,8,FALSE),0)</f>
        <v>0</v>
      </c>
      <c r="I153" s="18" t="str">
        <f>IFERROR(VLOOKUP(B153,'SO OR RSO'!$B$4:$O$1048576,9,FALSE),"")</f>
        <v/>
      </c>
      <c r="J153" s="18" t="str">
        <f>IFERROR(VLOOKUP(B153,'SO OR RSO'!$B$4:$O$1048576,10,FALSE),"")</f>
        <v/>
      </c>
      <c r="K153" s="59">
        <f>SUMIFS('Input Quilting Selesai'!$G$2:$G$1048576,'Input Quilting Selesai'!$C$2:$C$1048576,'Ekatunggal (Tersedia)'!C153,'Input Quilting Selesai'!$E$2:$E$1048576,'Ekatunggal (Tersedia)'!F153,'Input Quilting Selesai'!$I$2:$I$1048576,'Ekatunggal (Tersedia)'!J153,'Input Quilting Selesai'!$J$2:$J$1048576,'Ekatunggal (Tersedia)'!$B$1)</f>
        <v>0</v>
      </c>
      <c r="L153" s="20">
        <f>IFERROR(IF(VLOOKUP(B153,'SO OR RSO'!$B$4:$P$1048576,15,FALSE)="Diselesaikan",H153,K153),0)</f>
        <v>0</v>
      </c>
      <c r="M153" s="20">
        <f t="shared" si="7"/>
        <v>0</v>
      </c>
      <c r="N153" s="20" t="str">
        <f>IFERROR(IF(ISBLANK(VLOOKUP(B153,'SO OR RSO'!$B$4:$P$1048576,15,FALSE)),"Belum Kirim Kain",IF(VLOOKUP(B153,'SO OR RSO'!$B$4:$P$1048576,15,FALSE)="Diselesaikan","Selesai",IF(M153&gt;0,"Proses Quilting","Selesai"))),"")</f>
        <v/>
      </c>
    </row>
    <row r="154" spans="1:14" ht="30.75" customHeight="1">
      <c r="A154" s="6">
        <v>153</v>
      </c>
      <c r="B154" s="18" t="str">
        <f t="shared" si="6"/>
        <v>EkatunggalTersediaKonfirmasi153</v>
      </c>
      <c r="C154" s="18" t="str">
        <f>IFERROR(VLOOKUP(B154,'SO OR RSO'!$B$4:$O$1048576,3,FALSE),"")</f>
        <v/>
      </c>
      <c r="D154" s="27" t="str">
        <f>IFERROR(VLOOKUP(B154,'SO OR RSO'!$B$4:$O$1048576,4,FALSE),"")</f>
        <v/>
      </c>
      <c r="E154" s="19" t="str">
        <f>IFERROR(VLOOKUP(B154,'SO OR RSO'!$B$4:$O$1048576,5,FALSE),"")</f>
        <v/>
      </c>
      <c r="F154" s="18" t="str">
        <f>IFERROR(VLOOKUP(B154,'SO OR RSO'!$B$4:$O$1048576,6,FALSE),"")</f>
        <v/>
      </c>
      <c r="G154" s="19" t="str">
        <f>IFERROR(VLOOKUP(B154,'SO OR RSO'!$B$4:$O$1048576,7,FALSE),"")</f>
        <v/>
      </c>
      <c r="H154" s="18">
        <f>IFERROR(VLOOKUP(B154,'SO OR RSO'!$B$4:$O$1048576,8,FALSE),0)</f>
        <v>0</v>
      </c>
      <c r="I154" s="18" t="str">
        <f>IFERROR(VLOOKUP(B154,'SO OR RSO'!$B$4:$O$1048576,9,FALSE),"")</f>
        <v/>
      </c>
      <c r="J154" s="18" t="str">
        <f>IFERROR(VLOOKUP(B154,'SO OR RSO'!$B$4:$O$1048576,10,FALSE),"")</f>
        <v/>
      </c>
      <c r="K154" s="59">
        <f>SUMIFS('Input Quilting Selesai'!$G$2:$G$1048576,'Input Quilting Selesai'!$C$2:$C$1048576,'Ekatunggal (Tersedia)'!C154,'Input Quilting Selesai'!$E$2:$E$1048576,'Ekatunggal (Tersedia)'!F154,'Input Quilting Selesai'!$I$2:$I$1048576,'Ekatunggal (Tersedia)'!J154,'Input Quilting Selesai'!$J$2:$J$1048576,'Ekatunggal (Tersedia)'!$B$1)</f>
        <v>0</v>
      </c>
      <c r="L154" s="20">
        <f>IFERROR(IF(VLOOKUP(B154,'SO OR RSO'!$B$4:$P$1048576,15,FALSE)="Diselesaikan",H154,K154),0)</f>
        <v>0</v>
      </c>
      <c r="M154" s="20">
        <f t="shared" si="7"/>
        <v>0</v>
      </c>
      <c r="N154" s="20" t="str">
        <f>IFERROR(IF(ISBLANK(VLOOKUP(B154,'SO OR RSO'!$B$4:$P$1048576,15,FALSE)),"Belum Kirim Kain",IF(VLOOKUP(B154,'SO OR RSO'!$B$4:$P$1048576,15,FALSE)="Diselesaikan","Selesai",IF(M154&gt;0,"Proses Quilting","Selesai"))),"")</f>
        <v/>
      </c>
    </row>
    <row r="155" spans="1:14" ht="30.75" customHeight="1">
      <c r="A155" s="6">
        <v>154</v>
      </c>
      <c r="B155" s="18" t="str">
        <f t="shared" si="6"/>
        <v>EkatunggalTersediaKonfirmasi154</v>
      </c>
      <c r="C155" s="18" t="str">
        <f>IFERROR(VLOOKUP(B155,'SO OR RSO'!$B$4:$O$1048576,3,FALSE),"")</f>
        <v/>
      </c>
      <c r="D155" s="27" t="str">
        <f>IFERROR(VLOOKUP(B155,'SO OR RSO'!$B$4:$O$1048576,4,FALSE),"")</f>
        <v/>
      </c>
      <c r="E155" s="19" t="str">
        <f>IFERROR(VLOOKUP(B155,'SO OR RSO'!$B$4:$O$1048576,5,FALSE),"")</f>
        <v/>
      </c>
      <c r="F155" s="18" t="str">
        <f>IFERROR(VLOOKUP(B155,'SO OR RSO'!$B$4:$O$1048576,6,FALSE),"")</f>
        <v/>
      </c>
      <c r="G155" s="19" t="str">
        <f>IFERROR(VLOOKUP(B155,'SO OR RSO'!$B$4:$O$1048576,7,FALSE),"")</f>
        <v/>
      </c>
      <c r="H155" s="18">
        <f>IFERROR(VLOOKUP(B155,'SO OR RSO'!$B$4:$O$1048576,8,FALSE),0)</f>
        <v>0</v>
      </c>
      <c r="I155" s="18" t="str">
        <f>IFERROR(VLOOKUP(B155,'SO OR RSO'!$B$4:$O$1048576,9,FALSE),"")</f>
        <v/>
      </c>
      <c r="J155" s="18" t="str">
        <f>IFERROR(VLOOKUP(B155,'SO OR RSO'!$B$4:$O$1048576,10,FALSE),"")</f>
        <v/>
      </c>
      <c r="K155" s="59">
        <f>SUMIFS('Input Quilting Selesai'!$G$2:$G$1048576,'Input Quilting Selesai'!$C$2:$C$1048576,'Ekatunggal (Tersedia)'!C155,'Input Quilting Selesai'!$E$2:$E$1048576,'Ekatunggal (Tersedia)'!F155,'Input Quilting Selesai'!$I$2:$I$1048576,'Ekatunggal (Tersedia)'!J155,'Input Quilting Selesai'!$J$2:$J$1048576,'Ekatunggal (Tersedia)'!$B$1)</f>
        <v>0</v>
      </c>
      <c r="L155" s="20">
        <f>IFERROR(IF(VLOOKUP(B155,'SO OR RSO'!$B$4:$P$1048576,15,FALSE)="Diselesaikan",H155,K155),0)</f>
        <v>0</v>
      </c>
      <c r="M155" s="20">
        <f t="shared" si="7"/>
        <v>0</v>
      </c>
      <c r="N155" s="20" t="str">
        <f>IFERROR(IF(ISBLANK(VLOOKUP(B155,'SO OR RSO'!$B$4:$P$1048576,15,FALSE)),"Belum Kirim Kain",IF(VLOOKUP(B155,'SO OR RSO'!$B$4:$P$1048576,15,FALSE)="Diselesaikan","Selesai",IF(M155&gt;0,"Proses Quilting","Selesai"))),"")</f>
        <v/>
      </c>
    </row>
    <row r="156" spans="1:14" ht="30.75" customHeight="1">
      <c r="A156" s="6">
        <v>155</v>
      </c>
      <c r="B156" s="18" t="str">
        <f t="shared" si="6"/>
        <v>EkatunggalTersediaKonfirmasi155</v>
      </c>
      <c r="C156" s="18" t="str">
        <f>IFERROR(VLOOKUP(B156,'SO OR RSO'!$B$4:$O$1048576,3,FALSE),"")</f>
        <v/>
      </c>
      <c r="D156" s="27" t="str">
        <f>IFERROR(VLOOKUP(B156,'SO OR RSO'!$B$4:$O$1048576,4,FALSE),"")</f>
        <v/>
      </c>
      <c r="E156" s="19" t="str">
        <f>IFERROR(VLOOKUP(B156,'SO OR RSO'!$B$4:$O$1048576,5,FALSE),"")</f>
        <v/>
      </c>
      <c r="F156" s="18" t="str">
        <f>IFERROR(VLOOKUP(B156,'SO OR RSO'!$B$4:$O$1048576,6,FALSE),"")</f>
        <v/>
      </c>
      <c r="G156" s="19" t="str">
        <f>IFERROR(VLOOKUP(B156,'SO OR RSO'!$B$4:$O$1048576,7,FALSE),"")</f>
        <v/>
      </c>
      <c r="H156" s="18">
        <f>IFERROR(VLOOKUP(B156,'SO OR RSO'!$B$4:$O$1048576,8,FALSE),0)</f>
        <v>0</v>
      </c>
      <c r="I156" s="18" t="str">
        <f>IFERROR(VLOOKUP(B156,'SO OR RSO'!$B$4:$O$1048576,9,FALSE),"")</f>
        <v/>
      </c>
      <c r="J156" s="18" t="str">
        <f>IFERROR(VLOOKUP(B156,'SO OR RSO'!$B$4:$O$1048576,10,FALSE),"")</f>
        <v/>
      </c>
      <c r="K156" s="59">
        <f>SUMIFS('Input Quilting Selesai'!$G$2:$G$1048576,'Input Quilting Selesai'!$C$2:$C$1048576,'Ekatunggal (Tersedia)'!C156,'Input Quilting Selesai'!$E$2:$E$1048576,'Ekatunggal (Tersedia)'!F156,'Input Quilting Selesai'!$I$2:$I$1048576,'Ekatunggal (Tersedia)'!J156,'Input Quilting Selesai'!$J$2:$J$1048576,'Ekatunggal (Tersedia)'!$B$1)</f>
        <v>0</v>
      </c>
      <c r="L156" s="20">
        <f>IFERROR(IF(VLOOKUP(B156,'SO OR RSO'!$B$4:$P$1048576,15,FALSE)="Diselesaikan",H156,K156),0)</f>
        <v>0</v>
      </c>
      <c r="M156" s="20">
        <f t="shared" si="7"/>
        <v>0</v>
      </c>
      <c r="N156" s="20" t="str">
        <f>IFERROR(IF(ISBLANK(VLOOKUP(B156,'SO OR RSO'!$B$4:$P$1048576,15,FALSE)),"Belum Kirim Kain",IF(VLOOKUP(B156,'SO OR RSO'!$B$4:$P$1048576,15,FALSE)="Diselesaikan","Selesai",IF(M156&gt;0,"Proses Quilting","Selesai"))),"")</f>
        <v/>
      </c>
    </row>
    <row r="157" spans="1:14" ht="30.75" customHeight="1">
      <c r="A157" s="6">
        <v>156</v>
      </c>
      <c r="B157" s="18" t="str">
        <f t="shared" si="6"/>
        <v>EkatunggalTersediaKonfirmasi156</v>
      </c>
      <c r="C157" s="18" t="str">
        <f>IFERROR(VLOOKUP(B157,'SO OR RSO'!$B$4:$O$1048576,3,FALSE),"")</f>
        <v/>
      </c>
      <c r="D157" s="27" t="str">
        <f>IFERROR(VLOOKUP(B157,'SO OR RSO'!$B$4:$O$1048576,4,FALSE),"")</f>
        <v/>
      </c>
      <c r="E157" s="19" t="str">
        <f>IFERROR(VLOOKUP(B157,'SO OR RSO'!$B$4:$O$1048576,5,FALSE),"")</f>
        <v/>
      </c>
      <c r="F157" s="18" t="str">
        <f>IFERROR(VLOOKUP(B157,'SO OR RSO'!$B$4:$O$1048576,6,FALSE),"")</f>
        <v/>
      </c>
      <c r="G157" s="19" t="str">
        <f>IFERROR(VLOOKUP(B157,'SO OR RSO'!$B$4:$O$1048576,7,FALSE),"")</f>
        <v/>
      </c>
      <c r="H157" s="18">
        <f>IFERROR(VLOOKUP(B157,'SO OR RSO'!$B$4:$O$1048576,8,FALSE),0)</f>
        <v>0</v>
      </c>
      <c r="I157" s="18" t="str">
        <f>IFERROR(VLOOKUP(B157,'SO OR RSO'!$B$4:$O$1048576,9,FALSE),"")</f>
        <v/>
      </c>
      <c r="J157" s="18" t="str">
        <f>IFERROR(VLOOKUP(B157,'SO OR RSO'!$B$4:$O$1048576,10,FALSE),"")</f>
        <v/>
      </c>
      <c r="K157" s="59">
        <f>SUMIFS('Input Quilting Selesai'!$G$2:$G$1048576,'Input Quilting Selesai'!$C$2:$C$1048576,'Ekatunggal (Tersedia)'!C157,'Input Quilting Selesai'!$E$2:$E$1048576,'Ekatunggal (Tersedia)'!F157,'Input Quilting Selesai'!$I$2:$I$1048576,'Ekatunggal (Tersedia)'!J157,'Input Quilting Selesai'!$J$2:$J$1048576,'Ekatunggal (Tersedia)'!$B$1)</f>
        <v>0</v>
      </c>
      <c r="L157" s="20">
        <f>IFERROR(IF(VLOOKUP(B157,'SO OR RSO'!$B$4:$P$1048576,15,FALSE)="Diselesaikan",H157,K157),0)</f>
        <v>0</v>
      </c>
      <c r="M157" s="20">
        <f t="shared" si="7"/>
        <v>0</v>
      </c>
      <c r="N157" s="20" t="str">
        <f>IFERROR(IF(ISBLANK(VLOOKUP(B157,'SO OR RSO'!$B$4:$P$1048576,15,FALSE)),"Belum Kirim Kain",IF(VLOOKUP(B157,'SO OR RSO'!$B$4:$P$1048576,15,FALSE)="Diselesaikan","Selesai",IF(M157&gt;0,"Proses Quilting","Selesai"))),"")</f>
        <v/>
      </c>
    </row>
    <row r="158" spans="1:14" ht="30.75" customHeight="1">
      <c r="A158" s="6">
        <v>157</v>
      </c>
      <c r="B158" s="18" t="str">
        <f t="shared" si="6"/>
        <v>EkatunggalTersediaKonfirmasi157</v>
      </c>
      <c r="C158" s="18" t="str">
        <f>IFERROR(VLOOKUP(B158,'SO OR RSO'!$B$4:$O$1048576,3,FALSE),"")</f>
        <v/>
      </c>
      <c r="D158" s="27" t="str">
        <f>IFERROR(VLOOKUP(B158,'SO OR RSO'!$B$4:$O$1048576,4,FALSE),"")</f>
        <v/>
      </c>
      <c r="E158" s="19" t="str">
        <f>IFERROR(VLOOKUP(B158,'SO OR RSO'!$B$4:$O$1048576,5,FALSE),"")</f>
        <v/>
      </c>
      <c r="F158" s="18" t="str">
        <f>IFERROR(VLOOKUP(B158,'SO OR RSO'!$B$4:$O$1048576,6,FALSE),"")</f>
        <v/>
      </c>
      <c r="G158" s="19" t="str">
        <f>IFERROR(VLOOKUP(B158,'SO OR RSO'!$B$4:$O$1048576,7,FALSE),"")</f>
        <v/>
      </c>
      <c r="H158" s="18">
        <f>IFERROR(VLOOKUP(B158,'SO OR RSO'!$B$4:$O$1048576,8,FALSE),0)</f>
        <v>0</v>
      </c>
      <c r="I158" s="18" t="str">
        <f>IFERROR(VLOOKUP(B158,'SO OR RSO'!$B$4:$O$1048576,9,FALSE),"")</f>
        <v/>
      </c>
      <c r="J158" s="18" t="str">
        <f>IFERROR(VLOOKUP(B158,'SO OR RSO'!$B$4:$O$1048576,10,FALSE),"")</f>
        <v/>
      </c>
      <c r="K158" s="59">
        <f>SUMIFS('Input Quilting Selesai'!$G$2:$G$1048576,'Input Quilting Selesai'!$C$2:$C$1048576,'Ekatunggal (Tersedia)'!C158,'Input Quilting Selesai'!$E$2:$E$1048576,'Ekatunggal (Tersedia)'!F158,'Input Quilting Selesai'!$I$2:$I$1048576,'Ekatunggal (Tersedia)'!J158,'Input Quilting Selesai'!$J$2:$J$1048576,'Ekatunggal (Tersedia)'!$B$1)</f>
        <v>0</v>
      </c>
      <c r="L158" s="20">
        <f>IFERROR(IF(VLOOKUP(B158,'SO OR RSO'!$B$4:$P$1048576,15,FALSE)="Diselesaikan",H158,K158),0)</f>
        <v>0</v>
      </c>
      <c r="M158" s="20">
        <f t="shared" si="7"/>
        <v>0</v>
      </c>
      <c r="N158" s="20" t="str">
        <f>IFERROR(IF(ISBLANK(VLOOKUP(B158,'SO OR RSO'!$B$4:$P$1048576,15,FALSE)),"Belum Kirim Kain",IF(VLOOKUP(B158,'SO OR RSO'!$B$4:$P$1048576,15,FALSE)="Diselesaikan","Selesai",IF(M158&gt;0,"Proses Quilting","Selesai"))),"")</f>
        <v/>
      </c>
    </row>
    <row r="159" spans="1:14" ht="30.75" customHeight="1">
      <c r="A159" s="6">
        <v>158</v>
      </c>
      <c r="B159" s="18" t="str">
        <f t="shared" si="6"/>
        <v>EkatunggalTersediaKonfirmasi158</v>
      </c>
      <c r="C159" s="18" t="str">
        <f>IFERROR(VLOOKUP(B159,'SO OR RSO'!$B$4:$O$1048576,3,FALSE),"")</f>
        <v/>
      </c>
      <c r="D159" s="27" t="str">
        <f>IFERROR(VLOOKUP(B159,'SO OR RSO'!$B$4:$O$1048576,4,FALSE),"")</f>
        <v/>
      </c>
      <c r="E159" s="19" t="str">
        <f>IFERROR(VLOOKUP(B159,'SO OR RSO'!$B$4:$O$1048576,5,FALSE),"")</f>
        <v/>
      </c>
      <c r="F159" s="18" t="str">
        <f>IFERROR(VLOOKUP(B159,'SO OR RSO'!$B$4:$O$1048576,6,FALSE),"")</f>
        <v/>
      </c>
      <c r="G159" s="19" t="str">
        <f>IFERROR(VLOOKUP(B159,'SO OR RSO'!$B$4:$O$1048576,7,FALSE),"")</f>
        <v/>
      </c>
      <c r="H159" s="18">
        <f>IFERROR(VLOOKUP(B159,'SO OR RSO'!$B$4:$O$1048576,8,FALSE),0)</f>
        <v>0</v>
      </c>
      <c r="I159" s="18" t="str">
        <f>IFERROR(VLOOKUP(B159,'SO OR RSO'!$B$4:$O$1048576,9,FALSE),"")</f>
        <v/>
      </c>
      <c r="J159" s="18" t="str">
        <f>IFERROR(VLOOKUP(B159,'SO OR RSO'!$B$4:$O$1048576,10,FALSE),"")</f>
        <v/>
      </c>
      <c r="K159" s="59">
        <f>SUMIFS('Input Quilting Selesai'!$G$2:$G$1048576,'Input Quilting Selesai'!$C$2:$C$1048576,'Ekatunggal (Tersedia)'!C159,'Input Quilting Selesai'!$E$2:$E$1048576,'Ekatunggal (Tersedia)'!F159,'Input Quilting Selesai'!$I$2:$I$1048576,'Ekatunggal (Tersedia)'!J159,'Input Quilting Selesai'!$J$2:$J$1048576,'Ekatunggal (Tersedia)'!$B$1)</f>
        <v>0</v>
      </c>
      <c r="L159" s="20">
        <f>IFERROR(IF(VLOOKUP(B159,'SO OR RSO'!$B$4:$P$1048576,15,FALSE)="Diselesaikan",H159,K159),0)</f>
        <v>0</v>
      </c>
      <c r="M159" s="20">
        <f t="shared" si="7"/>
        <v>0</v>
      </c>
      <c r="N159" s="20" t="str">
        <f>IFERROR(IF(ISBLANK(VLOOKUP(B159,'SO OR RSO'!$B$4:$P$1048576,15,FALSE)),"Belum Kirim Kain",IF(VLOOKUP(B159,'SO OR RSO'!$B$4:$P$1048576,15,FALSE)="Diselesaikan","Selesai",IF(M159&gt;0,"Proses Quilting","Selesai"))),"")</f>
        <v/>
      </c>
    </row>
    <row r="160" spans="1:14" ht="30.75" customHeight="1">
      <c r="A160" s="6">
        <v>159</v>
      </c>
      <c r="B160" s="18" t="str">
        <f t="shared" si="6"/>
        <v>EkatunggalTersediaKonfirmasi159</v>
      </c>
      <c r="C160" s="18" t="str">
        <f>IFERROR(VLOOKUP(B160,'SO OR RSO'!$B$4:$O$1048576,3,FALSE),"")</f>
        <v/>
      </c>
      <c r="D160" s="27" t="str">
        <f>IFERROR(VLOOKUP(B160,'SO OR RSO'!$B$4:$O$1048576,4,FALSE),"")</f>
        <v/>
      </c>
      <c r="E160" s="19" t="str">
        <f>IFERROR(VLOOKUP(B160,'SO OR RSO'!$B$4:$O$1048576,5,FALSE),"")</f>
        <v/>
      </c>
      <c r="F160" s="18" t="str">
        <f>IFERROR(VLOOKUP(B160,'SO OR RSO'!$B$4:$O$1048576,6,FALSE),"")</f>
        <v/>
      </c>
      <c r="G160" s="19" t="str">
        <f>IFERROR(VLOOKUP(B160,'SO OR RSO'!$B$4:$O$1048576,7,FALSE),"")</f>
        <v/>
      </c>
      <c r="H160" s="18">
        <f>IFERROR(VLOOKUP(B160,'SO OR RSO'!$B$4:$O$1048576,8,FALSE),0)</f>
        <v>0</v>
      </c>
      <c r="I160" s="18" t="str">
        <f>IFERROR(VLOOKUP(B160,'SO OR RSO'!$B$4:$O$1048576,9,FALSE),"")</f>
        <v/>
      </c>
      <c r="J160" s="18" t="str">
        <f>IFERROR(VLOOKUP(B160,'SO OR RSO'!$B$4:$O$1048576,10,FALSE),"")</f>
        <v/>
      </c>
      <c r="K160" s="59">
        <f>SUMIFS('Input Quilting Selesai'!$G$2:$G$1048576,'Input Quilting Selesai'!$C$2:$C$1048576,'Ekatunggal (Tersedia)'!C160,'Input Quilting Selesai'!$E$2:$E$1048576,'Ekatunggal (Tersedia)'!F160,'Input Quilting Selesai'!$I$2:$I$1048576,'Ekatunggal (Tersedia)'!J160,'Input Quilting Selesai'!$J$2:$J$1048576,'Ekatunggal (Tersedia)'!$B$1)</f>
        <v>0</v>
      </c>
      <c r="L160" s="20">
        <f>IFERROR(IF(VLOOKUP(B160,'SO OR RSO'!$B$4:$P$1048576,15,FALSE)="Diselesaikan",H160,K160),0)</f>
        <v>0</v>
      </c>
      <c r="M160" s="20">
        <f t="shared" si="7"/>
        <v>0</v>
      </c>
      <c r="N160" s="20" t="str">
        <f>IFERROR(IF(ISBLANK(VLOOKUP(B160,'SO OR RSO'!$B$4:$P$1048576,15,FALSE)),"Belum Kirim Kain",IF(VLOOKUP(B160,'SO OR RSO'!$B$4:$P$1048576,15,FALSE)="Diselesaikan","Selesai",IF(M160&gt;0,"Proses Quilting","Selesai"))),"")</f>
        <v/>
      </c>
    </row>
    <row r="161" spans="1:14" ht="30.75" customHeight="1">
      <c r="A161" s="6">
        <v>160</v>
      </c>
      <c r="B161" s="18" t="str">
        <f t="shared" si="6"/>
        <v>EkatunggalTersediaKonfirmasi160</v>
      </c>
      <c r="C161" s="18" t="str">
        <f>IFERROR(VLOOKUP(B161,'SO OR RSO'!$B$4:$O$1048576,3,FALSE),"")</f>
        <v/>
      </c>
      <c r="D161" s="27" t="str">
        <f>IFERROR(VLOOKUP(B161,'SO OR RSO'!$B$4:$O$1048576,4,FALSE),"")</f>
        <v/>
      </c>
      <c r="E161" s="19" t="str">
        <f>IFERROR(VLOOKUP(B161,'SO OR RSO'!$B$4:$O$1048576,5,FALSE),"")</f>
        <v/>
      </c>
      <c r="F161" s="18" t="str">
        <f>IFERROR(VLOOKUP(B161,'SO OR RSO'!$B$4:$O$1048576,6,FALSE),"")</f>
        <v/>
      </c>
      <c r="G161" s="19" t="str">
        <f>IFERROR(VLOOKUP(B161,'SO OR RSO'!$B$4:$O$1048576,7,FALSE),"")</f>
        <v/>
      </c>
      <c r="H161" s="18">
        <f>IFERROR(VLOOKUP(B161,'SO OR RSO'!$B$4:$O$1048576,8,FALSE),0)</f>
        <v>0</v>
      </c>
      <c r="I161" s="18" t="str">
        <f>IFERROR(VLOOKUP(B161,'SO OR RSO'!$B$4:$O$1048576,9,FALSE),"")</f>
        <v/>
      </c>
      <c r="J161" s="18" t="str">
        <f>IFERROR(VLOOKUP(B161,'SO OR RSO'!$B$4:$O$1048576,10,FALSE),"")</f>
        <v/>
      </c>
      <c r="K161" s="59">
        <f>SUMIFS('Input Quilting Selesai'!$G$2:$G$1048576,'Input Quilting Selesai'!$C$2:$C$1048576,'Ekatunggal (Tersedia)'!C161,'Input Quilting Selesai'!$E$2:$E$1048576,'Ekatunggal (Tersedia)'!F161,'Input Quilting Selesai'!$I$2:$I$1048576,'Ekatunggal (Tersedia)'!J161,'Input Quilting Selesai'!$J$2:$J$1048576,'Ekatunggal (Tersedia)'!$B$1)</f>
        <v>0</v>
      </c>
      <c r="L161" s="20">
        <f>IFERROR(IF(VLOOKUP(B161,'SO OR RSO'!$B$4:$P$1048576,15,FALSE)="Diselesaikan",H161,K161),0)</f>
        <v>0</v>
      </c>
      <c r="M161" s="20">
        <f t="shared" si="7"/>
        <v>0</v>
      </c>
      <c r="N161" s="20" t="str">
        <f>IFERROR(IF(ISBLANK(VLOOKUP(B161,'SO OR RSO'!$B$4:$P$1048576,15,FALSE)),"Belum Kirim Kain",IF(VLOOKUP(B161,'SO OR RSO'!$B$4:$P$1048576,15,FALSE)="Diselesaikan","Selesai",IF(M161&gt;0,"Proses Quilting","Selesai"))),"")</f>
        <v/>
      </c>
    </row>
    <row r="162" spans="1:14" ht="30.75" customHeight="1">
      <c r="A162" s="6">
        <v>161</v>
      </c>
      <c r="B162" s="18" t="str">
        <f t="shared" si="6"/>
        <v>EkatunggalTersediaKonfirmasi161</v>
      </c>
      <c r="C162" s="18" t="str">
        <f>IFERROR(VLOOKUP(B162,'SO OR RSO'!$B$4:$O$1048576,3,FALSE),"")</f>
        <v/>
      </c>
      <c r="D162" s="27" t="str">
        <f>IFERROR(VLOOKUP(B162,'SO OR RSO'!$B$4:$O$1048576,4,FALSE),"")</f>
        <v/>
      </c>
      <c r="E162" s="19" t="str">
        <f>IFERROR(VLOOKUP(B162,'SO OR RSO'!$B$4:$O$1048576,5,FALSE),"")</f>
        <v/>
      </c>
      <c r="F162" s="18" t="str">
        <f>IFERROR(VLOOKUP(B162,'SO OR RSO'!$B$4:$O$1048576,6,FALSE),"")</f>
        <v/>
      </c>
      <c r="G162" s="19" t="str">
        <f>IFERROR(VLOOKUP(B162,'SO OR RSO'!$B$4:$O$1048576,7,FALSE),"")</f>
        <v/>
      </c>
      <c r="H162" s="18">
        <f>IFERROR(VLOOKUP(B162,'SO OR RSO'!$B$4:$O$1048576,8,FALSE),0)</f>
        <v>0</v>
      </c>
      <c r="I162" s="18" t="str">
        <f>IFERROR(VLOOKUP(B162,'SO OR RSO'!$B$4:$O$1048576,9,FALSE),"")</f>
        <v/>
      </c>
      <c r="J162" s="18" t="str">
        <f>IFERROR(VLOOKUP(B162,'SO OR RSO'!$B$4:$O$1048576,10,FALSE),"")</f>
        <v/>
      </c>
      <c r="K162" s="59">
        <f>SUMIFS('Input Quilting Selesai'!$G$2:$G$1048576,'Input Quilting Selesai'!$C$2:$C$1048576,'Ekatunggal (Tersedia)'!C162,'Input Quilting Selesai'!$E$2:$E$1048576,'Ekatunggal (Tersedia)'!F162,'Input Quilting Selesai'!$I$2:$I$1048576,'Ekatunggal (Tersedia)'!J162,'Input Quilting Selesai'!$J$2:$J$1048576,'Ekatunggal (Tersedia)'!$B$1)</f>
        <v>0</v>
      </c>
      <c r="L162" s="20">
        <f>IFERROR(IF(VLOOKUP(B162,'SO OR RSO'!$B$4:$P$1048576,15,FALSE)="Diselesaikan",H162,K162),0)</f>
        <v>0</v>
      </c>
      <c r="M162" s="20">
        <f t="shared" si="7"/>
        <v>0</v>
      </c>
      <c r="N162" s="20" t="str">
        <f>IFERROR(IF(ISBLANK(VLOOKUP(B162,'SO OR RSO'!$B$4:$P$1048576,15,FALSE)),"Belum Kirim Kain",IF(VLOOKUP(B162,'SO OR RSO'!$B$4:$P$1048576,15,FALSE)="Diselesaikan","Selesai",IF(M162&gt;0,"Proses Quilting","Selesai"))),"")</f>
        <v/>
      </c>
    </row>
    <row r="163" spans="1:14" ht="30.75" customHeight="1">
      <c r="A163" s="6">
        <v>162</v>
      </c>
      <c r="B163" s="18" t="str">
        <f t="shared" si="6"/>
        <v>EkatunggalTersediaKonfirmasi162</v>
      </c>
      <c r="C163" s="18" t="str">
        <f>IFERROR(VLOOKUP(B163,'SO OR RSO'!$B$4:$O$1048576,3,FALSE),"")</f>
        <v/>
      </c>
      <c r="D163" s="27" t="str">
        <f>IFERROR(VLOOKUP(B163,'SO OR RSO'!$B$4:$O$1048576,4,FALSE),"")</f>
        <v/>
      </c>
      <c r="E163" s="19" t="str">
        <f>IFERROR(VLOOKUP(B163,'SO OR RSO'!$B$4:$O$1048576,5,FALSE),"")</f>
        <v/>
      </c>
      <c r="F163" s="18" t="str">
        <f>IFERROR(VLOOKUP(B163,'SO OR RSO'!$B$4:$O$1048576,6,FALSE),"")</f>
        <v/>
      </c>
      <c r="G163" s="19" t="str">
        <f>IFERROR(VLOOKUP(B163,'SO OR RSO'!$B$4:$O$1048576,7,FALSE),"")</f>
        <v/>
      </c>
      <c r="H163" s="18">
        <f>IFERROR(VLOOKUP(B163,'SO OR RSO'!$B$4:$O$1048576,8,FALSE),0)</f>
        <v>0</v>
      </c>
      <c r="I163" s="18" t="str">
        <f>IFERROR(VLOOKUP(B163,'SO OR RSO'!$B$4:$O$1048576,9,FALSE),"")</f>
        <v/>
      </c>
      <c r="J163" s="18" t="str">
        <f>IFERROR(VLOOKUP(B163,'SO OR RSO'!$B$4:$O$1048576,10,FALSE),"")</f>
        <v/>
      </c>
      <c r="K163" s="59">
        <f>SUMIFS('Input Quilting Selesai'!$G$2:$G$1048576,'Input Quilting Selesai'!$C$2:$C$1048576,'Ekatunggal (Tersedia)'!C163,'Input Quilting Selesai'!$E$2:$E$1048576,'Ekatunggal (Tersedia)'!F163,'Input Quilting Selesai'!$I$2:$I$1048576,'Ekatunggal (Tersedia)'!J163,'Input Quilting Selesai'!$J$2:$J$1048576,'Ekatunggal (Tersedia)'!$B$1)</f>
        <v>0</v>
      </c>
      <c r="L163" s="20">
        <f>IFERROR(IF(VLOOKUP(B163,'SO OR RSO'!$B$4:$P$1048576,15,FALSE)="Diselesaikan",H163,K163),0)</f>
        <v>0</v>
      </c>
      <c r="M163" s="20">
        <f t="shared" si="7"/>
        <v>0</v>
      </c>
      <c r="N163" s="20" t="str">
        <f>IFERROR(IF(ISBLANK(VLOOKUP(B163,'SO OR RSO'!$B$4:$P$1048576,15,FALSE)),"Belum Kirim Kain",IF(VLOOKUP(B163,'SO OR RSO'!$B$4:$P$1048576,15,FALSE)="Diselesaikan","Selesai",IF(M163&gt;0,"Proses Quilting","Selesai"))),"")</f>
        <v/>
      </c>
    </row>
    <row r="164" spans="1:14" ht="30.75" customHeight="1">
      <c r="A164" s="6">
        <v>163</v>
      </c>
      <c r="B164" s="18" t="str">
        <f t="shared" si="6"/>
        <v>EkatunggalTersediaKonfirmasi163</v>
      </c>
      <c r="C164" s="18" t="str">
        <f>IFERROR(VLOOKUP(B164,'SO OR RSO'!$B$4:$O$1048576,3,FALSE),"")</f>
        <v/>
      </c>
      <c r="D164" s="27" t="str">
        <f>IFERROR(VLOOKUP(B164,'SO OR RSO'!$B$4:$O$1048576,4,FALSE),"")</f>
        <v/>
      </c>
      <c r="E164" s="19" t="str">
        <f>IFERROR(VLOOKUP(B164,'SO OR RSO'!$B$4:$O$1048576,5,FALSE),"")</f>
        <v/>
      </c>
      <c r="F164" s="18" t="str">
        <f>IFERROR(VLOOKUP(B164,'SO OR RSO'!$B$4:$O$1048576,6,FALSE),"")</f>
        <v/>
      </c>
      <c r="G164" s="19" t="str">
        <f>IFERROR(VLOOKUP(B164,'SO OR RSO'!$B$4:$O$1048576,7,FALSE),"")</f>
        <v/>
      </c>
      <c r="H164" s="18">
        <f>IFERROR(VLOOKUP(B164,'SO OR RSO'!$B$4:$O$1048576,8,FALSE),0)</f>
        <v>0</v>
      </c>
      <c r="I164" s="18" t="str">
        <f>IFERROR(VLOOKUP(B164,'SO OR RSO'!$B$4:$O$1048576,9,FALSE),"")</f>
        <v/>
      </c>
      <c r="J164" s="18" t="str">
        <f>IFERROR(VLOOKUP(B164,'SO OR RSO'!$B$4:$O$1048576,10,FALSE),"")</f>
        <v/>
      </c>
      <c r="K164" s="59">
        <f>SUMIFS('Input Quilting Selesai'!$G$2:$G$1048576,'Input Quilting Selesai'!$C$2:$C$1048576,'Ekatunggal (Tersedia)'!C164,'Input Quilting Selesai'!$E$2:$E$1048576,'Ekatunggal (Tersedia)'!F164,'Input Quilting Selesai'!$I$2:$I$1048576,'Ekatunggal (Tersedia)'!J164,'Input Quilting Selesai'!$J$2:$J$1048576,'Ekatunggal (Tersedia)'!$B$1)</f>
        <v>0</v>
      </c>
      <c r="L164" s="20">
        <f>IFERROR(IF(VLOOKUP(B164,'SO OR RSO'!$B$4:$P$1048576,15,FALSE)="Diselesaikan",H164,K164),0)</f>
        <v>0</v>
      </c>
      <c r="M164" s="20">
        <f t="shared" si="7"/>
        <v>0</v>
      </c>
      <c r="N164" s="20" t="str">
        <f>IFERROR(IF(ISBLANK(VLOOKUP(B164,'SO OR RSO'!$B$4:$P$1048576,15,FALSE)),"Belum Kirim Kain",IF(VLOOKUP(B164,'SO OR RSO'!$B$4:$P$1048576,15,FALSE)="Diselesaikan","Selesai",IF(M164&gt;0,"Proses Quilting","Selesai"))),"")</f>
        <v/>
      </c>
    </row>
    <row r="165" spans="1:14" ht="30.75" customHeight="1">
      <c r="A165" s="6">
        <v>164</v>
      </c>
      <c r="B165" s="18" t="str">
        <f t="shared" si="6"/>
        <v>EkatunggalTersediaKonfirmasi164</v>
      </c>
      <c r="C165" s="18" t="str">
        <f>IFERROR(VLOOKUP(B165,'SO OR RSO'!$B$4:$O$1048576,3,FALSE),"")</f>
        <v/>
      </c>
      <c r="D165" s="27" t="str">
        <f>IFERROR(VLOOKUP(B165,'SO OR RSO'!$B$4:$O$1048576,4,FALSE),"")</f>
        <v/>
      </c>
      <c r="E165" s="19" t="str">
        <f>IFERROR(VLOOKUP(B165,'SO OR RSO'!$B$4:$O$1048576,5,FALSE),"")</f>
        <v/>
      </c>
      <c r="F165" s="18" t="str">
        <f>IFERROR(VLOOKUP(B165,'SO OR RSO'!$B$4:$O$1048576,6,FALSE),"")</f>
        <v/>
      </c>
      <c r="G165" s="19" t="str">
        <f>IFERROR(VLOOKUP(B165,'SO OR RSO'!$B$4:$O$1048576,7,FALSE),"")</f>
        <v/>
      </c>
      <c r="H165" s="18">
        <f>IFERROR(VLOOKUP(B165,'SO OR RSO'!$B$4:$O$1048576,8,FALSE),0)</f>
        <v>0</v>
      </c>
      <c r="I165" s="18" t="str">
        <f>IFERROR(VLOOKUP(B165,'SO OR RSO'!$B$4:$O$1048576,9,FALSE),"")</f>
        <v/>
      </c>
      <c r="J165" s="18" t="str">
        <f>IFERROR(VLOOKUP(B165,'SO OR RSO'!$B$4:$O$1048576,10,FALSE),"")</f>
        <v/>
      </c>
      <c r="K165" s="59">
        <f>SUMIFS('Input Quilting Selesai'!$G$2:$G$1048576,'Input Quilting Selesai'!$C$2:$C$1048576,'Ekatunggal (Tersedia)'!C165,'Input Quilting Selesai'!$E$2:$E$1048576,'Ekatunggal (Tersedia)'!F165,'Input Quilting Selesai'!$I$2:$I$1048576,'Ekatunggal (Tersedia)'!J165,'Input Quilting Selesai'!$J$2:$J$1048576,'Ekatunggal (Tersedia)'!$B$1)</f>
        <v>0</v>
      </c>
      <c r="L165" s="20">
        <f>IFERROR(IF(VLOOKUP(B165,'SO OR RSO'!$B$4:$P$1048576,15,FALSE)="Diselesaikan",H165,K165),0)</f>
        <v>0</v>
      </c>
      <c r="M165" s="20">
        <f t="shared" si="7"/>
        <v>0</v>
      </c>
      <c r="N165" s="20" t="str">
        <f>IFERROR(IF(ISBLANK(VLOOKUP(B165,'SO OR RSO'!$B$4:$P$1048576,15,FALSE)),"Belum Kirim Kain",IF(VLOOKUP(B165,'SO OR RSO'!$B$4:$P$1048576,15,FALSE)="Diselesaikan","Selesai",IF(M165&gt;0,"Proses Quilting","Selesai"))),"")</f>
        <v/>
      </c>
    </row>
    <row r="166" spans="1:14" ht="30.75" customHeight="1">
      <c r="A166" s="6">
        <v>165</v>
      </c>
      <c r="B166" s="18" t="str">
        <f t="shared" si="6"/>
        <v>EkatunggalTersediaKonfirmasi165</v>
      </c>
      <c r="C166" s="18" t="str">
        <f>IFERROR(VLOOKUP(B166,'SO OR RSO'!$B$4:$O$1048576,3,FALSE),"")</f>
        <v/>
      </c>
      <c r="D166" s="27" t="str">
        <f>IFERROR(VLOOKUP(B166,'SO OR RSO'!$B$4:$O$1048576,4,FALSE),"")</f>
        <v/>
      </c>
      <c r="E166" s="19" t="str">
        <f>IFERROR(VLOOKUP(B166,'SO OR RSO'!$B$4:$O$1048576,5,FALSE),"")</f>
        <v/>
      </c>
      <c r="F166" s="18" t="str">
        <f>IFERROR(VLOOKUP(B166,'SO OR RSO'!$B$4:$O$1048576,6,FALSE),"")</f>
        <v/>
      </c>
      <c r="G166" s="19" t="str">
        <f>IFERROR(VLOOKUP(B166,'SO OR RSO'!$B$4:$O$1048576,7,FALSE),"")</f>
        <v/>
      </c>
      <c r="H166" s="18">
        <f>IFERROR(VLOOKUP(B166,'SO OR RSO'!$B$4:$O$1048576,8,FALSE),0)</f>
        <v>0</v>
      </c>
      <c r="I166" s="18" t="str">
        <f>IFERROR(VLOOKUP(B166,'SO OR RSO'!$B$4:$O$1048576,9,FALSE),"")</f>
        <v/>
      </c>
      <c r="J166" s="18" t="str">
        <f>IFERROR(VLOOKUP(B166,'SO OR RSO'!$B$4:$O$1048576,10,FALSE),"")</f>
        <v/>
      </c>
      <c r="K166" s="59">
        <f>SUMIFS('Input Quilting Selesai'!$G$2:$G$1048576,'Input Quilting Selesai'!$C$2:$C$1048576,'Ekatunggal (Tersedia)'!C166,'Input Quilting Selesai'!$E$2:$E$1048576,'Ekatunggal (Tersedia)'!F166,'Input Quilting Selesai'!$I$2:$I$1048576,'Ekatunggal (Tersedia)'!J166,'Input Quilting Selesai'!$J$2:$J$1048576,'Ekatunggal (Tersedia)'!$B$1)</f>
        <v>0</v>
      </c>
      <c r="L166" s="20">
        <f>IFERROR(IF(VLOOKUP(B166,'SO OR RSO'!$B$4:$P$1048576,15,FALSE)="Diselesaikan",H166,K166),0)</f>
        <v>0</v>
      </c>
      <c r="M166" s="20">
        <f t="shared" si="7"/>
        <v>0</v>
      </c>
      <c r="N166" s="20" t="str">
        <f>IFERROR(IF(ISBLANK(VLOOKUP(B166,'SO OR RSO'!$B$4:$P$1048576,15,FALSE)),"Belum Kirim Kain",IF(VLOOKUP(B166,'SO OR RSO'!$B$4:$P$1048576,15,FALSE)="Diselesaikan","Selesai",IF(M166&gt;0,"Proses Quilting","Selesai"))),"")</f>
        <v/>
      </c>
    </row>
    <row r="167" spans="1:14" ht="30.75" customHeight="1">
      <c r="A167" s="6">
        <v>166</v>
      </c>
      <c r="B167" s="18" t="str">
        <f t="shared" si="6"/>
        <v>EkatunggalTersediaKonfirmasi166</v>
      </c>
      <c r="C167" s="18" t="str">
        <f>IFERROR(VLOOKUP(B167,'SO OR RSO'!$B$4:$O$1048576,3,FALSE),"")</f>
        <v/>
      </c>
      <c r="D167" s="27" t="str">
        <f>IFERROR(VLOOKUP(B167,'SO OR RSO'!$B$4:$O$1048576,4,FALSE),"")</f>
        <v/>
      </c>
      <c r="E167" s="19" t="str">
        <f>IFERROR(VLOOKUP(B167,'SO OR RSO'!$B$4:$O$1048576,5,FALSE),"")</f>
        <v/>
      </c>
      <c r="F167" s="18" t="str">
        <f>IFERROR(VLOOKUP(B167,'SO OR RSO'!$B$4:$O$1048576,6,FALSE),"")</f>
        <v/>
      </c>
      <c r="G167" s="19" t="str">
        <f>IFERROR(VLOOKUP(B167,'SO OR RSO'!$B$4:$O$1048576,7,FALSE),"")</f>
        <v/>
      </c>
      <c r="H167" s="18">
        <f>IFERROR(VLOOKUP(B167,'SO OR RSO'!$B$4:$O$1048576,8,FALSE),0)</f>
        <v>0</v>
      </c>
      <c r="I167" s="18" t="str">
        <f>IFERROR(VLOOKUP(B167,'SO OR RSO'!$B$4:$O$1048576,9,FALSE),"")</f>
        <v/>
      </c>
      <c r="J167" s="18" t="str">
        <f>IFERROR(VLOOKUP(B167,'SO OR RSO'!$B$4:$O$1048576,10,FALSE),"")</f>
        <v/>
      </c>
      <c r="K167" s="59">
        <f>SUMIFS('Input Quilting Selesai'!$G$2:$G$1048576,'Input Quilting Selesai'!$C$2:$C$1048576,'Ekatunggal (Tersedia)'!C167,'Input Quilting Selesai'!$E$2:$E$1048576,'Ekatunggal (Tersedia)'!F167,'Input Quilting Selesai'!$I$2:$I$1048576,'Ekatunggal (Tersedia)'!J167,'Input Quilting Selesai'!$J$2:$J$1048576,'Ekatunggal (Tersedia)'!$B$1)</f>
        <v>0</v>
      </c>
      <c r="L167" s="20">
        <f>IFERROR(IF(VLOOKUP(B167,'SO OR RSO'!$B$4:$P$1048576,15,FALSE)="Diselesaikan",H167,K167),0)</f>
        <v>0</v>
      </c>
      <c r="M167" s="20">
        <f t="shared" si="7"/>
        <v>0</v>
      </c>
      <c r="N167" s="20" t="str">
        <f>IFERROR(IF(ISBLANK(VLOOKUP(B167,'SO OR RSO'!$B$4:$P$1048576,15,FALSE)),"Belum Kirim Kain",IF(VLOOKUP(B167,'SO OR RSO'!$B$4:$P$1048576,15,FALSE)="Diselesaikan","Selesai",IF(M167&gt;0,"Proses Quilting","Selesai"))),"")</f>
        <v/>
      </c>
    </row>
    <row r="168" spans="1:14" ht="30.75" customHeight="1">
      <c r="A168" s="6">
        <v>167</v>
      </c>
      <c r="B168" s="18" t="str">
        <f t="shared" si="6"/>
        <v>EkatunggalTersediaKonfirmasi167</v>
      </c>
      <c r="C168" s="18" t="str">
        <f>IFERROR(VLOOKUP(B168,'SO OR RSO'!$B$4:$O$1048576,3,FALSE),"")</f>
        <v/>
      </c>
      <c r="D168" s="27" t="str">
        <f>IFERROR(VLOOKUP(B168,'SO OR RSO'!$B$4:$O$1048576,4,FALSE),"")</f>
        <v/>
      </c>
      <c r="E168" s="19" t="str">
        <f>IFERROR(VLOOKUP(B168,'SO OR RSO'!$B$4:$O$1048576,5,FALSE),"")</f>
        <v/>
      </c>
      <c r="F168" s="18" t="str">
        <f>IFERROR(VLOOKUP(B168,'SO OR RSO'!$B$4:$O$1048576,6,FALSE),"")</f>
        <v/>
      </c>
      <c r="G168" s="19" t="str">
        <f>IFERROR(VLOOKUP(B168,'SO OR RSO'!$B$4:$O$1048576,7,FALSE),"")</f>
        <v/>
      </c>
      <c r="H168" s="18">
        <f>IFERROR(VLOOKUP(B168,'SO OR RSO'!$B$4:$O$1048576,8,FALSE),0)</f>
        <v>0</v>
      </c>
      <c r="I168" s="18" t="str">
        <f>IFERROR(VLOOKUP(B168,'SO OR RSO'!$B$4:$O$1048576,9,FALSE),"")</f>
        <v/>
      </c>
      <c r="J168" s="18" t="str">
        <f>IFERROR(VLOOKUP(B168,'SO OR RSO'!$B$4:$O$1048576,10,FALSE),"")</f>
        <v/>
      </c>
      <c r="K168" s="59">
        <f>SUMIFS('Input Quilting Selesai'!$G$2:$G$1048576,'Input Quilting Selesai'!$C$2:$C$1048576,'Ekatunggal (Tersedia)'!C168,'Input Quilting Selesai'!$E$2:$E$1048576,'Ekatunggal (Tersedia)'!F168,'Input Quilting Selesai'!$I$2:$I$1048576,'Ekatunggal (Tersedia)'!J168,'Input Quilting Selesai'!$J$2:$J$1048576,'Ekatunggal (Tersedia)'!$B$1)</f>
        <v>0</v>
      </c>
      <c r="L168" s="20">
        <f>IFERROR(IF(VLOOKUP(B168,'SO OR RSO'!$B$4:$P$1048576,15,FALSE)="Diselesaikan",H168,K168),0)</f>
        <v>0</v>
      </c>
      <c r="M168" s="20">
        <f t="shared" si="7"/>
        <v>0</v>
      </c>
      <c r="N168" s="20" t="str">
        <f>IFERROR(IF(ISBLANK(VLOOKUP(B168,'SO OR RSO'!$B$4:$P$1048576,15,FALSE)),"Belum Kirim Kain",IF(VLOOKUP(B168,'SO OR RSO'!$B$4:$P$1048576,15,FALSE)="Diselesaikan","Selesai",IF(M168&gt;0,"Proses Quilting","Selesai"))),"")</f>
        <v/>
      </c>
    </row>
    <row r="169" spans="1:14" ht="30.75" customHeight="1">
      <c r="A169" s="6">
        <v>168</v>
      </c>
      <c r="B169" s="18" t="str">
        <f t="shared" si="6"/>
        <v>EkatunggalTersediaKonfirmasi168</v>
      </c>
      <c r="C169" s="18" t="str">
        <f>IFERROR(VLOOKUP(B169,'SO OR RSO'!$B$4:$O$1048576,3,FALSE),"")</f>
        <v/>
      </c>
      <c r="D169" s="27" t="str">
        <f>IFERROR(VLOOKUP(B169,'SO OR RSO'!$B$4:$O$1048576,4,FALSE),"")</f>
        <v/>
      </c>
      <c r="E169" s="19" t="str">
        <f>IFERROR(VLOOKUP(B169,'SO OR RSO'!$B$4:$O$1048576,5,FALSE),"")</f>
        <v/>
      </c>
      <c r="F169" s="18" t="str">
        <f>IFERROR(VLOOKUP(B169,'SO OR RSO'!$B$4:$O$1048576,6,FALSE),"")</f>
        <v/>
      </c>
      <c r="G169" s="19" t="str">
        <f>IFERROR(VLOOKUP(B169,'SO OR RSO'!$B$4:$O$1048576,7,FALSE),"")</f>
        <v/>
      </c>
      <c r="H169" s="18">
        <f>IFERROR(VLOOKUP(B169,'SO OR RSO'!$B$4:$O$1048576,8,FALSE),0)</f>
        <v>0</v>
      </c>
      <c r="I169" s="18" t="str">
        <f>IFERROR(VLOOKUP(B169,'SO OR RSO'!$B$4:$O$1048576,9,FALSE),"")</f>
        <v/>
      </c>
      <c r="J169" s="18" t="str">
        <f>IFERROR(VLOOKUP(B169,'SO OR RSO'!$B$4:$O$1048576,10,FALSE),"")</f>
        <v/>
      </c>
      <c r="K169" s="59">
        <f>SUMIFS('Input Quilting Selesai'!$G$2:$G$1048576,'Input Quilting Selesai'!$C$2:$C$1048576,'Ekatunggal (Tersedia)'!C169,'Input Quilting Selesai'!$E$2:$E$1048576,'Ekatunggal (Tersedia)'!F169,'Input Quilting Selesai'!$I$2:$I$1048576,'Ekatunggal (Tersedia)'!J169,'Input Quilting Selesai'!$J$2:$J$1048576,'Ekatunggal (Tersedia)'!$B$1)</f>
        <v>0</v>
      </c>
      <c r="L169" s="20">
        <f>IFERROR(IF(VLOOKUP(B169,'SO OR RSO'!$B$4:$P$1048576,15,FALSE)="Diselesaikan",H169,K169),0)</f>
        <v>0</v>
      </c>
      <c r="M169" s="20">
        <f t="shared" si="7"/>
        <v>0</v>
      </c>
      <c r="N169" s="20" t="str">
        <f>IFERROR(IF(ISBLANK(VLOOKUP(B169,'SO OR RSO'!$B$4:$P$1048576,15,FALSE)),"Belum Kirim Kain",IF(VLOOKUP(B169,'SO OR RSO'!$B$4:$P$1048576,15,FALSE)="Diselesaikan","Selesai",IF(M169&gt;0,"Proses Quilting","Selesai"))),"")</f>
        <v/>
      </c>
    </row>
    <row r="170" spans="1:14" ht="30.75" customHeight="1">
      <c r="A170" s="6">
        <v>169</v>
      </c>
      <c r="B170" s="18" t="str">
        <f t="shared" si="6"/>
        <v>EkatunggalTersediaKonfirmasi169</v>
      </c>
      <c r="C170" s="18" t="str">
        <f>IFERROR(VLOOKUP(B170,'SO OR RSO'!$B$4:$O$1048576,3,FALSE),"")</f>
        <v/>
      </c>
      <c r="D170" s="27" t="str">
        <f>IFERROR(VLOOKUP(B170,'SO OR RSO'!$B$4:$O$1048576,4,FALSE),"")</f>
        <v/>
      </c>
      <c r="E170" s="19" t="str">
        <f>IFERROR(VLOOKUP(B170,'SO OR RSO'!$B$4:$O$1048576,5,FALSE),"")</f>
        <v/>
      </c>
      <c r="F170" s="18" t="str">
        <f>IFERROR(VLOOKUP(B170,'SO OR RSO'!$B$4:$O$1048576,6,FALSE),"")</f>
        <v/>
      </c>
      <c r="G170" s="19" t="str">
        <f>IFERROR(VLOOKUP(B170,'SO OR RSO'!$B$4:$O$1048576,7,FALSE),"")</f>
        <v/>
      </c>
      <c r="H170" s="18">
        <f>IFERROR(VLOOKUP(B170,'SO OR RSO'!$B$4:$O$1048576,8,FALSE),0)</f>
        <v>0</v>
      </c>
      <c r="I170" s="18" t="str">
        <f>IFERROR(VLOOKUP(B170,'SO OR RSO'!$B$4:$O$1048576,9,FALSE),"")</f>
        <v/>
      </c>
      <c r="J170" s="18" t="str">
        <f>IFERROR(VLOOKUP(B170,'SO OR RSO'!$B$4:$O$1048576,10,FALSE),"")</f>
        <v/>
      </c>
      <c r="K170" s="59">
        <f>SUMIFS('Input Quilting Selesai'!$G$2:$G$1048576,'Input Quilting Selesai'!$C$2:$C$1048576,'Ekatunggal (Tersedia)'!C170,'Input Quilting Selesai'!$E$2:$E$1048576,'Ekatunggal (Tersedia)'!F170,'Input Quilting Selesai'!$I$2:$I$1048576,'Ekatunggal (Tersedia)'!J170,'Input Quilting Selesai'!$J$2:$J$1048576,'Ekatunggal (Tersedia)'!$B$1)</f>
        <v>0</v>
      </c>
      <c r="L170" s="20">
        <f>IFERROR(IF(VLOOKUP(B170,'SO OR RSO'!$B$4:$P$1048576,15,FALSE)="Diselesaikan",H170,K170),0)</f>
        <v>0</v>
      </c>
      <c r="M170" s="20">
        <f t="shared" si="7"/>
        <v>0</v>
      </c>
      <c r="N170" s="20" t="str">
        <f>IFERROR(IF(ISBLANK(VLOOKUP(B170,'SO OR RSO'!$B$4:$P$1048576,15,FALSE)),"Belum Kirim Kain",IF(VLOOKUP(B170,'SO OR RSO'!$B$4:$P$1048576,15,FALSE)="Diselesaikan","Selesai",IF(M170&gt;0,"Proses Quilting","Selesai"))),"")</f>
        <v/>
      </c>
    </row>
    <row r="171" spans="1:14" ht="30.75" customHeight="1">
      <c r="A171" s="6">
        <v>170</v>
      </c>
      <c r="B171" s="18" t="str">
        <f t="shared" si="6"/>
        <v>EkatunggalTersediaKonfirmasi170</v>
      </c>
      <c r="C171" s="18" t="str">
        <f>IFERROR(VLOOKUP(B171,'SO OR RSO'!$B$4:$O$1048576,3,FALSE),"")</f>
        <v/>
      </c>
      <c r="D171" s="27" t="str">
        <f>IFERROR(VLOOKUP(B171,'SO OR RSO'!$B$4:$O$1048576,4,FALSE),"")</f>
        <v/>
      </c>
      <c r="E171" s="19" t="str">
        <f>IFERROR(VLOOKUP(B171,'SO OR RSO'!$B$4:$O$1048576,5,FALSE),"")</f>
        <v/>
      </c>
      <c r="F171" s="18" t="str">
        <f>IFERROR(VLOOKUP(B171,'SO OR RSO'!$B$4:$O$1048576,6,FALSE),"")</f>
        <v/>
      </c>
      <c r="G171" s="19" t="str">
        <f>IFERROR(VLOOKUP(B171,'SO OR RSO'!$B$4:$O$1048576,7,FALSE),"")</f>
        <v/>
      </c>
      <c r="H171" s="18">
        <f>IFERROR(VLOOKUP(B171,'SO OR RSO'!$B$4:$O$1048576,8,FALSE),0)</f>
        <v>0</v>
      </c>
      <c r="I171" s="18" t="str">
        <f>IFERROR(VLOOKUP(B171,'SO OR RSO'!$B$4:$O$1048576,9,FALSE),"")</f>
        <v/>
      </c>
      <c r="J171" s="18" t="str">
        <f>IFERROR(VLOOKUP(B171,'SO OR RSO'!$B$4:$O$1048576,10,FALSE),"")</f>
        <v/>
      </c>
      <c r="K171" s="59">
        <f>SUMIFS('Input Quilting Selesai'!$G$2:$G$1048576,'Input Quilting Selesai'!$C$2:$C$1048576,'Ekatunggal (Tersedia)'!C171,'Input Quilting Selesai'!$E$2:$E$1048576,'Ekatunggal (Tersedia)'!F171,'Input Quilting Selesai'!$I$2:$I$1048576,'Ekatunggal (Tersedia)'!J171,'Input Quilting Selesai'!$J$2:$J$1048576,'Ekatunggal (Tersedia)'!$B$1)</f>
        <v>0</v>
      </c>
      <c r="L171" s="20">
        <f>IFERROR(IF(VLOOKUP(B171,'SO OR RSO'!$B$4:$P$1048576,15,FALSE)="Diselesaikan",H171,K171),0)</f>
        <v>0</v>
      </c>
      <c r="M171" s="20">
        <f t="shared" si="7"/>
        <v>0</v>
      </c>
      <c r="N171" s="20" t="str">
        <f>IFERROR(IF(ISBLANK(VLOOKUP(B171,'SO OR RSO'!$B$4:$P$1048576,15,FALSE)),"Belum Kirim Kain",IF(VLOOKUP(B171,'SO OR RSO'!$B$4:$P$1048576,15,FALSE)="Diselesaikan","Selesai",IF(M171&gt;0,"Proses Quilting","Selesai"))),"")</f>
        <v/>
      </c>
    </row>
    <row r="172" spans="1:14" ht="30.75" customHeight="1">
      <c r="A172" s="6">
        <v>171</v>
      </c>
      <c r="B172" s="18" t="str">
        <f t="shared" si="6"/>
        <v>EkatunggalTersediaKonfirmasi171</v>
      </c>
      <c r="C172" s="18" t="str">
        <f>IFERROR(VLOOKUP(B172,'SO OR RSO'!$B$4:$O$1048576,3,FALSE),"")</f>
        <v/>
      </c>
      <c r="D172" s="27" t="str">
        <f>IFERROR(VLOOKUP(B172,'SO OR RSO'!$B$4:$O$1048576,4,FALSE),"")</f>
        <v/>
      </c>
      <c r="E172" s="19" t="str">
        <f>IFERROR(VLOOKUP(B172,'SO OR RSO'!$B$4:$O$1048576,5,FALSE),"")</f>
        <v/>
      </c>
      <c r="F172" s="18" t="str">
        <f>IFERROR(VLOOKUP(B172,'SO OR RSO'!$B$4:$O$1048576,6,FALSE),"")</f>
        <v/>
      </c>
      <c r="G172" s="19" t="str">
        <f>IFERROR(VLOOKUP(B172,'SO OR RSO'!$B$4:$O$1048576,7,FALSE),"")</f>
        <v/>
      </c>
      <c r="H172" s="18">
        <f>IFERROR(VLOOKUP(B172,'SO OR RSO'!$B$4:$O$1048576,8,FALSE),0)</f>
        <v>0</v>
      </c>
      <c r="I172" s="18" t="str">
        <f>IFERROR(VLOOKUP(B172,'SO OR RSO'!$B$4:$O$1048576,9,FALSE),"")</f>
        <v/>
      </c>
      <c r="J172" s="18" t="str">
        <f>IFERROR(VLOOKUP(B172,'SO OR RSO'!$B$4:$O$1048576,10,FALSE),"")</f>
        <v/>
      </c>
      <c r="K172" s="59">
        <f>SUMIFS('Input Quilting Selesai'!$G$2:$G$1048576,'Input Quilting Selesai'!$C$2:$C$1048576,'Ekatunggal (Tersedia)'!C172,'Input Quilting Selesai'!$E$2:$E$1048576,'Ekatunggal (Tersedia)'!F172,'Input Quilting Selesai'!$I$2:$I$1048576,'Ekatunggal (Tersedia)'!J172,'Input Quilting Selesai'!$J$2:$J$1048576,'Ekatunggal (Tersedia)'!$B$1)</f>
        <v>0</v>
      </c>
      <c r="L172" s="20">
        <f>IFERROR(IF(VLOOKUP(B172,'SO OR RSO'!$B$4:$P$1048576,15,FALSE)="Diselesaikan",H172,K172),0)</f>
        <v>0</v>
      </c>
      <c r="M172" s="20">
        <f t="shared" si="7"/>
        <v>0</v>
      </c>
      <c r="N172" s="20" t="str">
        <f>IFERROR(IF(ISBLANK(VLOOKUP(B172,'SO OR RSO'!$B$4:$P$1048576,15,FALSE)),"Belum Kirim Kain",IF(VLOOKUP(B172,'SO OR RSO'!$B$4:$P$1048576,15,FALSE)="Diselesaikan","Selesai",IF(M172&gt;0,"Proses Quilting","Selesai"))),"")</f>
        <v/>
      </c>
    </row>
    <row r="173" spans="1:14" ht="30.75" customHeight="1">
      <c r="A173" s="6">
        <v>172</v>
      </c>
      <c r="B173" s="18" t="str">
        <f t="shared" si="6"/>
        <v>EkatunggalTersediaKonfirmasi172</v>
      </c>
      <c r="C173" s="18" t="str">
        <f>IFERROR(VLOOKUP(B173,'SO OR RSO'!$B$4:$O$1048576,3,FALSE),"")</f>
        <v/>
      </c>
      <c r="D173" s="27" t="str">
        <f>IFERROR(VLOOKUP(B173,'SO OR RSO'!$B$4:$O$1048576,4,FALSE),"")</f>
        <v/>
      </c>
      <c r="E173" s="19" t="str">
        <f>IFERROR(VLOOKUP(B173,'SO OR RSO'!$B$4:$O$1048576,5,FALSE),"")</f>
        <v/>
      </c>
      <c r="F173" s="18" t="str">
        <f>IFERROR(VLOOKUP(B173,'SO OR RSO'!$B$4:$O$1048576,6,FALSE),"")</f>
        <v/>
      </c>
      <c r="G173" s="19" t="str">
        <f>IFERROR(VLOOKUP(B173,'SO OR RSO'!$B$4:$O$1048576,7,FALSE),"")</f>
        <v/>
      </c>
      <c r="H173" s="18">
        <f>IFERROR(VLOOKUP(B173,'SO OR RSO'!$B$4:$O$1048576,8,FALSE),0)</f>
        <v>0</v>
      </c>
      <c r="I173" s="18" t="str">
        <f>IFERROR(VLOOKUP(B173,'SO OR RSO'!$B$4:$O$1048576,9,FALSE),"")</f>
        <v/>
      </c>
      <c r="J173" s="18" t="str">
        <f>IFERROR(VLOOKUP(B173,'SO OR RSO'!$B$4:$O$1048576,10,FALSE),"")</f>
        <v/>
      </c>
      <c r="K173" s="59">
        <f>SUMIFS('Input Quilting Selesai'!$G$2:$G$1048576,'Input Quilting Selesai'!$C$2:$C$1048576,'Ekatunggal (Tersedia)'!C173,'Input Quilting Selesai'!$E$2:$E$1048576,'Ekatunggal (Tersedia)'!F173,'Input Quilting Selesai'!$I$2:$I$1048576,'Ekatunggal (Tersedia)'!J173,'Input Quilting Selesai'!$J$2:$J$1048576,'Ekatunggal (Tersedia)'!$B$1)</f>
        <v>0</v>
      </c>
      <c r="L173" s="20">
        <f>IFERROR(IF(VLOOKUP(B173,'SO OR RSO'!$B$4:$P$1048576,15,FALSE)="Diselesaikan",H173,K173),0)</f>
        <v>0</v>
      </c>
      <c r="M173" s="20">
        <f t="shared" si="7"/>
        <v>0</v>
      </c>
      <c r="N173" s="20" t="str">
        <f>IFERROR(IF(ISBLANK(VLOOKUP(B173,'SO OR RSO'!$B$4:$P$1048576,15,FALSE)),"Belum Kirim Kain",IF(VLOOKUP(B173,'SO OR RSO'!$B$4:$P$1048576,15,FALSE)="Diselesaikan","Selesai",IF(M173&gt;0,"Proses Quilting","Selesai"))),"")</f>
        <v/>
      </c>
    </row>
    <row r="174" spans="1:14" ht="30.75" customHeight="1">
      <c r="A174" s="6">
        <v>173</v>
      </c>
      <c r="B174" s="18" t="str">
        <f t="shared" si="6"/>
        <v>EkatunggalTersediaKonfirmasi173</v>
      </c>
      <c r="C174" s="18" t="str">
        <f>IFERROR(VLOOKUP(B174,'SO OR RSO'!$B$4:$O$1048576,3,FALSE),"")</f>
        <v/>
      </c>
      <c r="D174" s="27" t="str">
        <f>IFERROR(VLOOKUP(B174,'SO OR RSO'!$B$4:$O$1048576,4,FALSE),"")</f>
        <v/>
      </c>
      <c r="E174" s="19" t="str">
        <f>IFERROR(VLOOKUP(B174,'SO OR RSO'!$B$4:$O$1048576,5,FALSE),"")</f>
        <v/>
      </c>
      <c r="F174" s="18" t="str">
        <f>IFERROR(VLOOKUP(B174,'SO OR RSO'!$B$4:$O$1048576,6,FALSE),"")</f>
        <v/>
      </c>
      <c r="G174" s="19" t="str">
        <f>IFERROR(VLOOKUP(B174,'SO OR RSO'!$B$4:$O$1048576,7,FALSE),"")</f>
        <v/>
      </c>
      <c r="H174" s="18">
        <f>IFERROR(VLOOKUP(B174,'SO OR RSO'!$B$4:$O$1048576,8,FALSE),0)</f>
        <v>0</v>
      </c>
      <c r="I174" s="18" t="str">
        <f>IFERROR(VLOOKUP(B174,'SO OR RSO'!$B$4:$O$1048576,9,FALSE),"")</f>
        <v/>
      </c>
      <c r="J174" s="18" t="str">
        <f>IFERROR(VLOOKUP(B174,'SO OR RSO'!$B$4:$O$1048576,10,FALSE),"")</f>
        <v/>
      </c>
      <c r="K174" s="59">
        <f>SUMIFS('Input Quilting Selesai'!$G$2:$G$1048576,'Input Quilting Selesai'!$C$2:$C$1048576,'Ekatunggal (Tersedia)'!C174,'Input Quilting Selesai'!$E$2:$E$1048576,'Ekatunggal (Tersedia)'!F174,'Input Quilting Selesai'!$I$2:$I$1048576,'Ekatunggal (Tersedia)'!J174,'Input Quilting Selesai'!$J$2:$J$1048576,'Ekatunggal (Tersedia)'!$B$1)</f>
        <v>0</v>
      </c>
      <c r="L174" s="20">
        <f>IFERROR(IF(VLOOKUP(B174,'SO OR RSO'!$B$4:$P$1048576,15,FALSE)="Diselesaikan",H174,K174),0)</f>
        <v>0</v>
      </c>
      <c r="M174" s="20">
        <f t="shared" si="7"/>
        <v>0</v>
      </c>
      <c r="N174" s="20" t="str">
        <f>IFERROR(IF(ISBLANK(VLOOKUP(B174,'SO OR RSO'!$B$4:$P$1048576,15,FALSE)),"Belum Kirim Kain",IF(VLOOKUP(B174,'SO OR RSO'!$B$4:$P$1048576,15,FALSE)="Diselesaikan","Selesai",IF(M174&gt;0,"Proses Quilting","Selesai"))),"")</f>
        <v/>
      </c>
    </row>
    <row r="175" spans="1:14" ht="30.75" customHeight="1">
      <c r="A175" s="6">
        <v>174</v>
      </c>
      <c r="B175" s="18" t="str">
        <f t="shared" si="6"/>
        <v>EkatunggalTersediaKonfirmasi174</v>
      </c>
      <c r="C175" s="18" t="str">
        <f>IFERROR(VLOOKUP(B175,'SO OR RSO'!$B$4:$O$1048576,3,FALSE),"")</f>
        <v/>
      </c>
      <c r="D175" s="27" t="str">
        <f>IFERROR(VLOOKUP(B175,'SO OR RSO'!$B$4:$O$1048576,4,FALSE),"")</f>
        <v/>
      </c>
      <c r="E175" s="19" t="str">
        <f>IFERROR(VLOOKUP(B175,'SO OR RSO'!$B$4:$O$1048576,5,FALSE),"")</f>
        <v/>
      </c>
      <c r="F175" s="18" t="str">
        <f>IFERROR(VLOOKUP(B175,'SO OR RSO'!$B$4:$O$1048576,6,FALSE),"")</f>
        <v/>
      </c>
      <c r="G175" s="19" t="str">
        <f>IFERROR(VLOOKUP(B175,'SO OR RSO'!$B$4:$O$1048576,7,FALSE),"")</f>
        <v/>
      </c>
      <c r="H175" s="18">
        <f>IFERROR(VLOOKUP(B175,'SO OR RSO'!$B$4:$O$1048576,8,FALSE),0)</f>
        <v>0</v>
      </c>
      <c r="I175" s="18" t="str">
        <f>IFERROR(VLOOKUP(B175,'SO OR RSO'!$B$4:$O$1048576,9,FALSE),"")</f>
        <v/>
      </c>
      <c r="J175" s="18" t="str">
        <f>IFERROR(VLOOKUP(B175,'SO OR RSO'!$B$4:$O$1048576,10,FALSE),"")</f>
        <v/>
      </c>
      <c r="K175" s="59">
        <f>SUMIFS('Input Quilting Selesai'!$G$2:$G$1048576,'Input Quilting Selesai'!$C$2:$C$1048576,'Ekatunggal (Tersedia)'!C175,'Input Quilting Selesai'!$E$2:$E$1048576,'Ekatunggal (Tersedia)'!F175,'Input Quilting Selesai'!$I$2:$I$1048576,'Ekatunggal (Tersedia)'!J175,'Input Quilting Selesai'!$J$2:$J$1048576,'Ekatunggal (Tersedia)'!$B$1)</f>
        <v>0</v>
      </c>
      <c r="L175" s="20">
        <f>IFERROR(IF(VLOOKUP(B175,'SO OR RSO'!$B$4:$P$1048576,15,FALSE)="Diselesaikan",H175,K175),0)</f>
        <v>0</v>
      </c>
      <c r="M175" s="20">
        <f t="shared" si="7"/>
        <v>0</v>
      </c>
      <c r="N175" s="20" t="str">
        <f>IFERROR(IF(ISBLANK(VLOOKUP(B175,'SO OR RSO'!$B$4:$P$1048576,15,FALSE)),"Belum Kirim Kain",IF(VLOOKUP(B175,'SO OR RSO'!$B$4:$P$1048576,15,FALSE)="Diselesaikan","Selesai",IF(M175&gt;0,"Proses Quilting","Selesai"))),"")</f>
        <v/>
      </c>
    </row>
    <row r="176" spans="1:14" ht="30.75" customHeight="1">
      <c r="A176" s="6">
        <v>175</v>
      </c>
      <c r="B176" s="18" t="str">
        <f t="shared" si="6"/>
        <v>EkatunggalTersediaKonfirmasi175</v>
      </c>
      <c r="C176" s="18" t="str">
        <f>IFERROR(VLOOKUP(B176,'SO OR RSO'!$B$4:$O$1048576,3,FALSE),"")</f>
        <v/>
      </c>
      <c r="D176" s="27" t="str">
        <f>IFERROR(VLOOKUP(B176,'SO OR RSO'!$B$4:$O$1048576,4,FALSE),"")</f>
        <v/>
      </c>
      <c r="E176" s="19" t="str">
        <f>IFERROR(VLOOKUP(B176,'SO OR RSO'!$B$4:$O$1048576,5,FALSE),"")</f>
        <v/>
      </c>
      <c r="F176" s="18" t="str">
        <f>IFERROR(VLOOKUP(B176,'SO OR RSO'!$B$4:$O$1048576,6,FALSE),"")</f>
        <v/>
      </c>
      <c r="G176" s="19" t="str">
        <f>IFERROR(VLOOKUP(B176,'SO OR RSO'!$B$4:$O$1048576,7,FALSE),"")</f>
        <v/>
      </c>
      <c r="H176" s="18">
        <f>IFERROR(VLOOKUP(B176,'SO OR RSO'!$B$4:$O$1048576,8,FALSE),0)</f>
        <v>0</v>
      </c>
      <c r="I176" s="18" t="str">
        <f>IFERROR(VLOOKUP(B176,'SO OR RSO'!$B$4:$O$1048576,9,FALSE),"")</f>
        <v/>
      </c>
      <c r="J176" s="18" t="str">
        <f>IFERROR(VLOOKUP(B176,'SO OR RSO'!$B$4:$O$1048576,10,FALSE),"")</f>
        <v/>
      </c>
      <c r="K176" s="59">
        <f>SUMIFS('Input Quilting Selesai'!$G$2:$G$1048576,'Input Quilting Selesai'!$C$2:$C$1048576,'Ekatunggal (Tersedia)'!C176,'Input Quilting Selesai'!$E$2:$E$1048576,'Ekatunggal (Tersedia)'!F176,'Input Quilting Selesai'!$I$2:$I$1048576,'Ekatunggal (Tersedia)'!J176,'Input Quilting Selesai'!$J$2:$J$1048576,'Ekatunggal (Tersedia)'!$B$1)</f>
        <v>0</v>
      </c>
      <c r="L176" s="20">
        <f>IFERROR(IF(VLOOKUP(B176,'SO OR RSO'!$B$4:$P$1048576,15,FALSE)="Diselesaikan",H176,K176),0)</f>
        <v>0</v>
      </c>
      <c r="M176" s="20">
        <f t="shared" si="7"/>
        <v>0</v>
      </c>
      <c r="N176" s="20" t="str">
        <f>IFERROR(IF(ISBLANK(VLOOKUP(B176,'SO OR RSO'!$B$4:$P$1048576,15,FALSE)),"Belum Kirim Kain",IF(VLOOKUP(B176,'SO OR RSO'!$B$4:$P$1048576,15,FALSE)="Diselesaikan","Selesai",IF(M176&gt;0,"Proses Quilting","Selesai"))),"")</f>
        <v/>
      </c>
    </row>
    <row r="177" spans="1:14" ht="30.75" customHeight="1">
      <c r="A177" s="6">
        <v>176</v>
      </c>
      <c r="B177" s="18" t="str">
        <f t="shared" si="6"/>
        <v>EkatunggalTersediaKonfirmasi176</v>
      </c>
      <c r="C177" s="18" t="str">
        <f>IFERROR(VLOOKUP(B177,'SO OR RSO'!$B$4:$O$1048576,3,FALSE),"")</f>
        <v/>
      </c>
      <c r="D177" s="27" t="str">
        <f>IFERROR(VLOOKUP(B177,'SO OR RSO'!$B$4:$O$1048576,4,FALSE),"")</f>
        <v/>
      </c>
      <c r="E177" s="19" t="str">
        <f>IFERROR(VLOOKUP(B177,'SO OR RSO'!$B$4:$O$1048576,5,FALSE),"")</f>
        <v/>
      </c>
      <c r="F177" s="18" t="str">
        <f>IFERROR(VLOOKUP(B177,'SO OR RSO'!$B$4:$O$1048576,6,FALSE),"")</f>
        <v/>
      </c>
      <c r="G177" s="19" t="str">
        <f>IFERROR(VLOOKUP(B177,'SO OR RSO'!$B$4:$O$1048576,7,FALSE),"")</f>
        <v/>
      </c>
      <c r="H177" s="18">
        <f>IFERROR(VLOOKUP(B177,'SO OR RSO'!$B$4:$O$1048576,8,FALSE),0)</f>
        <v>0</v>
      </c>
      <c r="I177" s="18" t="str">
        <f>IFERROR(VLOOKUP(B177,'SO OR RSO'!$B$4:$O$1048576,9,FALSE),"")</f>
        <v/>
      </c>
      <c r="J177" s="18" t="str">
        <f>IFERROR(VLOOKUP(B177,'SO OR RSO'!$B$4:$O$1048576,10,FALSE),"")</f>
        <v/>
      </c>
      <c r="K177" s="59">
        <f>SUMIFS('Input Quilting Selesai'!$G$2:$G$1048576,'Input Quilting Selesai'!$C$2:$C$1048576,'Ekatunggal (Tersedia)'!C177,'Input Quilting Selesai'!$E$2:$E$1048576,'Ekatunggal (Tersedia)'!F177,'Input Quilting Selesai'!$I$2:$I$1048576,'Ekatunggal (Tersedia)'!J177,'Input Quilting Selesai'!$J$2:$J$1048576,'Ekatunggal (Tersedia)'!$B$1)</f>
        <v>0</v>
      </c>
      <c r="L177" s="20">
        <f>IFERROR(IF(VLOOKUP(B177,'SO OR RSO'!$B$4:$P$1048576,15,FALSE)="Diselesaikan",H177,K177),0)</f>
        <v>0</v>
      </c>
      <c r="M177" s="20">
        <f t="shared" si="7"/>
        <v>0</v>
      </c>
      <c r="N177" s="20" t="str">
        <f>IFERROR(IF(ISBLANK(VLOOKUP(B177,'SO OR RSO'!$B$4:$P$1048576,15,FALSE)),"Belum Kirim Kain",IF(VLOOKUP(B177,'SO OR RSO'!$B$4:$P$1048576,15,FALSE)="Diselesaikan","Selesai",IF(M177&gt;0,"Proses Quilting","Selesai"))),"")</f>
        <v/>
      </c>
    </row>
    <row r="178" spans="1:14" ht="30.75" customHeight="1">
      <c r="A178" s="6">
        <v>177</v>
      </c>
      <c r="B178" s="18" t="str">
        <f t="shared" si="6"/>
        <v>EkatunggalTersediaKonfirmasi177</v>
      </c>
      <c r="C178" s="18" t="str">
        <f>IFERROR(VLOOKUP(B178,'SO OR RSO'!$B$4:$O$1048576,3,FALSE),"")</f>
        <v/>
      </c>
      <c r="D178" s="27" t="str">
        <f>IFERROR(VLOOKUP(B178,'SO OR RSO'!$B$4:$O$1048576,4,FALSE),"")</f>
        <v/>
      </c>
      <c r="E178" s="19" t="str">
        <f>IFERROR(VLOOKUP(B178,'SO OR RSO'!$B$4:$O$1048576,5,FALSE),"")</f>
        <v/>
      </c>
      <c r="F178" s="18" t="str">
        <f>IFERROR(VLOOKUP(B178,'SO OR RSO'!$B$4:$O$1048576,6,FALSE),"")</f>
        <v/>
      </c>
      <c r="G178" s="19" t="str">
        <f>IFERROR(VLOOKUP(B178,'SO OR RSO'!$B$4:$O$1048576,7,FALSE),"")</f>
        <v/>
      </c>
      <c r="H178" s="18">
        <f>IFERROR(VLOOKUP(B178,'SO OR RSO'!$B$4:$O$1048576,8,FALSE),0)</f>
        <v>0</v>
      </c>
      <c r="I178" s="18" t="str">
        <f>IFERROR(VLOOKUP(B178,'SO OR RSO'!$B$4:$O$1048576,9,FALSE),"")</f>
        <v/>
      </c>
      <c r="J178" s="18" t="str">
        <f>IFERROR(VLOOKUP(B178,'SO OR RSO'!$B$4:$O$1048576,10,FALSE),"")</f>
        <v/>
      </c>
      <c r="K178" s="59">
        <f>SUMIFS('Input Quilting Selesai'!$G$2:$G$1048576,'Input Quilting Selesai'!$C$2:$C$1048576,'Ekatunggal (Tersedia)'!C178,'Input Quilting Selesai'!$E$2:$E$1048576,'Ekatunggal (Tersedia)'!F178,'Input Quilting Selesai'!$I$2:$I$1048576,'Ekatunggal (Tersedia)'!J178,'Input Quilting Selesai'!$J$2:$J$1048576,'Ekatunggal (Tersedia)'!$B$1)</f>
        <v>0</v>
      </c>
      <c r="L178" s="20">
        <f>IFERROR(IF(VLOOKUP(B178,'SO OR RSO'!$B$4:$P$1048576,15,FALSE)="Diselesaikan",H178,K178),0)</f>
        <v>0</v>
      </c>
      <c r="M178" s="20">
        <f t="shared" si="7"/>
        <v>0</v>
      </c>
      <c r="N178" s="20" t="str">
        <f>IFERROR(IF(ISBLANK(VLOOKUP(B178,'SO OR RSO'!$B$4:$P$1048576,15,FALSE)),"Belum Kirim Kain",IF(VLOOKUP(B178,'SO OR RSO'!$B$4:$P$1048576,15,FALSE)="Diselesaikan","Selesai",IF(M178&gt;0,"Proses Quilting","Selesai"))),"")</f>
        <v/>
      </c>
    </row>
    <row r="179" spans="1:14" ht="30.75" customHeight="1">
      <c r="A179" s="6">
        <v>178</v>
      </c>
      <c r="B179" s="18" t="str">
        <f t="shared" si="6"/>
        <v>EkatunggalTersediaKonfirmasi178</v>
      </c>
      <c r="C179" s="18" t="str">
        <f>IFERROR(VLOOKUP(B179,'SO OR RSO'!$B$4:$O$1048576,3,FALSE),"")</f>
        <v/>
      </c>
      <c r="D179" s="27" t="str">
        <f>IFERROR(VLOOKUP(B179,'SO OR RSO'!$B$4:$O$1048576,4,FALSE),"")</f>
        <v/>
      </c>
      <c r="E179" s="19" t="str">
        <f>IFERROR(VLOOKUP(B179,'SO OR RSO'!$B$4:$O$1048576,5,FALSE),"")</f>
        <v/>
      </c>
      <c r="F179" s="18" t="str">
        <f>IFERROR(VLOOKUP(B179,'SO OR RSO'!$B$4:$O$1048576,6,FALSE),"")</f>
        <v/>
      </c>
      <c r="G179" s="19" t="str">
        <f>IFERROR(VLOOKUP(B179,'SO OR RSO'!$B$4:$O$1048576,7,FALSE),"")</f>
        <v/>
      </c>
      <c r="H179" s="18">
        <f>IFERROR(VLOOKUP(B179,'SO OR RSO'!$B$4:$O$1048576,8,FALSE),0)</f>
        <v>0</v>
      </c>
      <c r="I179" s="18" t="str">
        <f>IFERROR(VLOOKUP(B179,'SO OR RSO'!$B$4:$O$1048576,9,FALSE),"")</f>
        <v/>
      </c>
      <c r="J179" s="18" t="str">
        <f>IFERROR(VLOOKUP(B179,'SO OR RSO'!$B$4:$O$1048576,10,FALSE),"")</f>
        <v/>
      </c>
      <c r="K179" s="59">
        <f>SUMIFS('Input Quilting Selesai'!$G$2:$G$1048576,'Input Quilting Selesai'!$C$2:$C$1048576,'Ekatunggal (Tersedia)'!C179,'Input Quilting Selesai'!$E$2:$E$1048576,'Ekatunggal (Tersedia)'!F179,'Input Quilting Selesai'!$I$2:$I$1048576,'Ekatunggal (Tersedia)'!J179,'Input Quilting Selesai'!$J$2:$J$1048576,'Ekatunggal (Tersedia)'!$B$1)</f>
        <v>0</v>
      </c>
      <c r="L179" s="20">
        <f>IFERROR(IF(VLOOKUP(B179,'SO OR RSO'!$B$4:$P$1048576,15,FALSE)="Diselesaikan",H179,K179),0)</f>
        <v>0</v>
      </c>
      <c r="M179" s="20">
        <f t="shared" si="7"/>
        <v>0</v>
      </c>
      <c r="N179" s="20" t="str">
        <f>IFERROR(IF(ISBLANK(VLOOKUP(B179,'SO OR RSO'!$B$4:$P$1048576,15,FALSE)),"Belum Kirim Kain",IF(VLOOKUP(B179,'SO OR RSO'!$B$4:$P$1048576,15,FALSE)="Diselesaikan","Selesai",IF(M179&gt;0,"Proses Quilting","Selesai"))),"")</f>
        <v/>
      </c>
    </row>
    <row r="180" spans="1:14" ht="30.75" customHeight="1">
      <c r="A180" s="6">
        <v>179</v>
      </c>
      <c r="B180" s="18" t="str">
        <f t="shared" si="6"/>
        <v>EkatunggalTersediaKonfirmasi179</v>
      </c>
      <c r="C180" s="18" t="str">
        <f>IFERROR(VLOOKUP(B180,'SO OR RSO'!$B$4:$O$1048576,3,FALSE),"")</f>
        <v/>
      </c>
      <c r="D180" s="27" t="str">
        <f>IFERROR(VLOOKUP(B180,'SO OR RSO'!$B$4:$O$1048576,4,FALSE),"")</f>
        <v/>
      </c>
      <c r="E180" s="19" t="str">
        <f>IFERROR(VLOOKUP(B180,'SO OR RSO'!$B$4:$O$1048576,5,FALSE),"")</f>
        <v/>
      </c>
      <c r="F180" s="18" t="str">
        <f>IFERROR(VLOOKUP(B180,'SO OR RSO'!$B$4:$O$1048576,6,FALSE),"")</f>
        <v/>
      </c>
      <c r="G180" s="19" t="str">
        <f>IFERROR(VLOOKUP(B180,'SO OR RSO'!$B$4:$O$1048576,7,FALSE),"")</f>
        <v/>
      </c>
      <c r="H180" s="18">
        <f>IFERROR(VLOOKUP(B180,'SO OR RSO'!$B$4:$O$1048576,8,FALSE),0)</f>
        <v>0</v>
      </c>
      <c r="I180" s="18" t="str">
        <f>IFERROR(VLOOKUP(B180,'SO OR RSO'!$B$4:$O$1048576,9,FALSE),"")</f>
        <v/>
      </c>
      <c r="J180" s="18" t="str">
        <f>IFERROR(VLOOKUP(B180,'SO OR RSO'!$B$4:$O$1048576,10,FALSE),"")</f>
        <v/>
      </c>
      <c r="K180" s="59">
        <f>SUMIFS('Input Quilting Selesai'!$G$2:$G$1048576,'Input Quilting Selesai'!$C$2:$C$1048576,'Ekatunggal (Tersedia)'!C180,'Input Quilting Selesai'!$E$2:$E$1048576,'Ekatunggal (Tersedia)'!F180,'Input Quilting Selesai'!$I$2:$I$1048576,'Ekatunggal (Tersedia)'!J180,'Input Quilting Selesai'!$J$2:$J$1048576,'Ekatunggal (Tersedia)'!$B$1)</f>
        <v>0</v>
      </c>
      <c r="L180" s="20">
        <f>IFERROR(IF(VLOOKUP(B180,'SO OR RSO'!$B$4:$P$1048576,15,FALSE)="Diselesaikan",H180,K180),0)</f>
        <v>0</v>
      </c>
      <c r="M180" s="20">
        <f t="shared" si="7"/>
        <v>0</v>
      </c>
      <c r="N180" s="20" t="str">
        <f>IFERROR(IF(ISBLANK(VLOOKUP(B180,'SO OR RSO'!$B$4:$P$1048576,15,FALSE)),"Belum Kirim Kain",IF(VLOOKUP(B180,'SO OR RSO'!$B$4:$P$1048576,15,FALSE)="Diselesaikan","Selesai",IF(M180&gt;0,"Proses Quilting","Selesai"))),"")</f>
        <v/>
      </c>
    </row>
    <row r="181" spans="1:14" ht="30.75" customHeight="1">
      <c r="A181" s="6">
        <v>180</v>
      </c>
      <c r="B181" s="18" t="str">
        <f t="shared" si="6"/>
        <v>EkatunggalTersediaKonfirmasi180</v>
      </c>
      <c r="C181" s="18" t="str">
        <f>IFERROR(VLOOKUP(B181,'SO OR RSO'!$B$4:$O$1048576,3,FALSE),"")</f>
        <v/>
      </c>
      <c r="D181" s="27" t="str">
        <f>IFERROR(VLOOKUP(B181,'SO OR RSO'!$B$4:$O$1048576,4,FALSE),"")</f>
        <v/>
      </c>
      <c r="E181" s="19" t="str">
        <f>IFERROR(VLOOKUP(B181,'SO OR RSO'!$B$4:$O$1048576,5,FALSE),"")</f>
        <v/>
      </c>
      <c r="F181" s="18" t="str">
        <f>IFERROR(VLOOKUP(B181,'SO OR RSO'!$B$4:$O$1048576,6,FALSE),"")</f>
        <v/>
      </c>
      <c r="G181" s="19" t="str">
        <f>IFERROR(VLOOKUP(B181,'SO OR RSO'!$B$4:$O$1048576,7,FALSE),"")</f>
        <v/>
      </c>
      <c r="H181" s="18">
        <f>IFERROR(VLOOKUP(B181,'SO OR RSO'!$B$4:$O$1048576,8,FALSE),0)</f>
        <v>0</v>
      </c>
      <c r="I181" s="18" t="str">
        <f>IFERROR(VLOOKUP(B181,'SO OR RSO'!$B$4:$O$1048576,9,FALSE),"")</f>
        <v/>
      </c>
      <c r="J181" s="18" t="str">
        <f>IFERROR(VLOOKUP(B181,'SO OR RSO'!$B$4:$O$1048576,10,FALSE),"")</f>
        <v/>
      </c>
      <c r="K181" s="59">
        <f>SUMIFS('Input Quilting Selesai'!$G$2:$G$1048576,'Input Quilting Selesai'!$C$2:$C$1048576,'Ekatunggal (Tersedia)'!C181,'Input Quilting Selesai'!$E$2:$E$1048576,'Ekatunggal (Tersedia)'!F181,'Input Quilting Selesai'!$I$2:$I$1048576,'Ekatunggal (Tersedia)'!J181,'Input Quilting Selesai'!$J$2:$J$1048576,'Ekatunggal (Tersedia)'!$B$1)</f>
        <v>0</v>
      </c>
      <c r="L181" s="20">
        <f>IFERROR(IF(VLOOKUP(B181,'SO OR RSO'!$B$4:$P$1048576,15,FALSE)="Diselesaikan",H181,K181),0)</f>
        <v>0</v>
      </c>
      <c r="M181" s="20">
        <f t="shared" si="7"/>
        <v>0</v>
      </c>
      <c r="N181" s="20" t="str">
        <f>IFERROR(IF(ISBLANK(VLOOKUP(B181,'SO OR RSO'!$B$4:$P$1048576,15,FALSE)),"Belum Kirim Kain",IF(VLOOKUP(B181,'SO OR RSO'!$B$4:$P$1048576,15,FALSE)="Diselesaikan","Selesai",IF(M181&gt;0,"Proses Quilting","Selesai"))),"")</f>
        <v/>
      </c>
    </row>
    <row r="182" spans="1:14" ht="30.75" customHeight="1">
      <c r="A182" s="6">
        <v>181</v>
      </c>
      <c r="B182" s="18" t="str">
        <f t="shared" si="6"/>
        <v>EkatunggalTersediaKonfirmasi181</v>
      </c>
      <c r="C182" s="18" t="str">
        <f>IFERROR(VLOOKUP(B182,'SO OR RSO'!$B$4:$O$1048576,3,FALSE),"")</f>
        <v/>
      </c>
      <c r="D182" s="27" t="str">
        <f>IFERROR(VLOOKUP(B182,'SO OR RSO'!$B$4:$O$1048576,4,FALSE),"")</f>
        <v/>
      </c>
      <c r="E182" s="19" t="str">
        <f>IFERROR(VLOOKUP(B182,'SO OR RSO'!$B$4:$O$1048576,5,FALSE),"")</f>
        <v/>
      </c>
      <c r="F182" s="18" t="str">
        <f>IFERROR(VLOOKUP(B182,'SO OR RSO'!$B$4:$O$1048576,6,FALSE),"")</f>
        <v/>
      </c>
      <c r="G182" s="19" t="str">
        <f>IFERROR(VLOOKUP(B182,'SO OR RSO'!$B$4:$O$1048576,7,FALSE),"")</f>
        <v/>
      </c>
      <c r="H182" s="18">
        <f>IFERROR(VLOOKUP(B182,'SO OR RSO'!$B$4:$O$1048576,8,FALSE),0)</f>
        <v>0</v>
      </c>
      <c r="I182" s="18" t="str">
        <f>IFERROR(VLOOKUP(B182,'SO OR RSO'!$B$4:$O$1048576,9,FALSE),"")</f>
        <v/>
      </c>
      <c r="J182" s="18" t="str">
        <f>IFERROR(VLOOKUP(B182,'SO OR RSO'!$B$4:$O$1048576,10,FALSE),"")</f>
        <v/>
      </c>
      <c r="K182" s="59">
        <f>SUMIFS('Input Quilting Selesai'!$G$2:$G$1048576,'Input Quilting Selesai'!$C$2:$C$1048576,'Ekatunggal (Tersedia)'!C182,'Input Quilting Selesai'!$E$2:$E$1048576,'Ekatunggal (Tersedia)'!F182,'Input Quilting Selesai'!$I$2:$I$1048576,'Ekatunggal (Tersedia)'!J182,'Input Quilting Selesai'!$J$2:$J$1048576,'Ekatunggal (Tersedia)'!$B$1)</f>
        <v>0</v>
      </c>
      <c r="L182" s="20">
        <f>IFERROR(IF(VLOOKUP(B182,'SO OR RSO'!$B$4:$P$1048576,15,FALSE)="Diselesaikan",H182,K182),0)</f>
        <v>0</v>
      </c>
      <c r="M182" s="20">
        <f t="shared" si="7"/>
        <v>0</v>
      </c>
      <c r="N182" s="20" t="str">
        <f>IFERROR(IF(ISBLANK(VLOOKUP(B182,'SO OR RSO'!$B$4:$P$1048576,15,FALSE)),"Belum Kirim Kain",IF(VLOOKUP(B182,'SO OR RSO'!$B$4:$P$1048576,15,FALSE)="Diselesaikan","Selesai",IF(M182&gt;0,"Proses Quilting","Selesai"))),"")</f>
        <v/>
      </c>
    </row>
    <row r="183" spans="1:14" ht="30.75" customHeight="1">
      <c r="A183" s="6">
        <v>182</v>
      </c>
      <c r="B183" s="18" t="str">
        <f t="shared" si="6"/>
        <v>EkatunggalTersediaKonfirmasi182</v>
      </c>
      <c r="C183" s="18" t="str">
        <f>IFERROR(VLOOKUP(B183,'SO OR RSO'!$B$4:$O$1048576,3,FALSE),"")</f>
        <v/>
      </c>
      <c r="D183" s="27" t="str">
        <f>IFERROR(VLOOKUP(B183,'SO OR RSO'!$B$4:$O$1048576,4,FALSE),"")</f>
        <v/>
      </c>
      <c r="E183" s="19" t="str">
        <f>IFERROR(VLOOKUP(B183,'SO OR RSO'!$B$4:$O$1048576,5,FALSE),"")</f>
        <v/>
      </c>
      <c r="F183" s="18" t="str">
        <f>IFERROR(VLOOKUP(B183,'SO OR RSO'!$B$4:$O$1048576,6,FALSE),"")</f>
        <v/>
      </c>
      <c r="G183" s="19" t="str">
        <f>IFERROR(VLOOKUP(B183,'SO OR RSO'!$B$4:$O$1048576,7,FALSE),"")</f>
        <v/>
      </c>
      <c r="H183" s="18">
        <f>IFERROR(VLOOKUP(B183,'SO OR RSO'!$B$4:$O$1048576,8,FALSE),0)</f>
        <v>0</v>
      </c>
      <c r="I183" s="18" t="str">
        <f>IFERROR(VLOOKUP(B183,'SO OR RSO'!$B$4:$O$1048576,9,FALSE),"")</f>
        <v/>
      </c>
      <c r="J183" s="18" t="str">
        <f>IFERROR(VLOOKUP(B183,'SO OR RSO'!$B$4:$O$1048576,10,FALSE),"")</f>
        <v/>
      </c>
      <c r="K183" s="59">
        <f>SUMIFS('Input Quilting Selesai'!$G$2:$G$1048576,'Input Quilting Selesai'!$C$2:$C$1048576,'Ekatunggal (Tersedia)'!C183,'Input Quilting Selesai'!$E$2:$E$1048576,'Ekatunggal (Tersedia)'!F183,'Input Quilting Selesai'!$I$2:$I$1048576,'Ekatunggal (Tersedia)'!J183,'Input Quilting Selesai'!$J$2:$J$1048576,'Ekatunggal (Tersedia)'!$B$1)</f>
        <v>0</v>
      </c>
      <c r="L183" s="20">
        <f>IFERROR(IF(VLOOKUP(B183,'SO OR RSO'!$B$4:$P$1048576,15,FALSE)="Diselesaikan",H183,K183),0)</f>
        <v>0</v>
      </c>
      <c r="M183" s="20">
        <f t="shared" si="7"/>
        <v>0</v>
      </c>
      <c r="N183" s="20" t="str">
        <f>IFERROR(IF(ISBLANK(VLOOKUP(B183,'SO OR RSO'!$B$4:$P$1048576,15,FALSE)),"Belum Kirim Kain",IF(VLOOKUP(B183,'SO OR RSO'!$B$4:$P$1048576,15,FALSE)="Diselesaikan","Selesai",IF(M183&gt;0,"Proses Quilting","Selesai"))),"")</f>
        <v/>
      </c>
    </row>
    <row r="184" spans="1:14" ht="30.75" customHeight="1">
      <c r="A184" s="6">
        <v>183</v>
      </c>
      <c r="B184" s="18" t="str">
        <f t="shared" si="6"/>
        <v>EkatunggalTersediaKonfirmasi183</v>
      </c>
      <c r="C184" s="18" t="str">
        <f>IFERROR(VLOOKUP(B184,'SO OR RSO'!$B$4:$O$1048576,3,FALSE),"")</f>
        <v/>
      </c>
      <c r="D184" s="27" t="str">
        <f>IFERROR(VLOOKUP(B184,'SO OR RSO'!$B$4:$O$1048576,4,FALSE),"")</f>
        <v/>
      </c>
      <c r="E184" s="19" t="str">
        <f>IFERROR(VLOOKUP(B184,'SO OR RSO'!$B$4:$O$1048576,5,FALSE),"")</f>
        <v/>
      </c>
      <c r="F184" s="18" t="str">
        <f>IFERROR(VLOOKUP(B184,'SO OR RSO'!$B$4:$O$1048576,6,FALSE),"")</f>
        <v/>
      </c>
      <c r="G184" s="19" t="str">
        <f>IFERROR(VLOOKUP(B184,'SO OR RSO'!$B$4:$O$1048576,7,FALSE),"")</f>
        <v/>
      </c>
      <c r="H184" s="18">
        <f>IFERROR(VLOOKUP(B184,'SO OR RSO'!$B$4:$O$1048576,8,FALSE),0)</f>
        <v>0</v>
      </c>
      <c r="I184" s="18" t="str">
        <f>IFERROR(VLOOKUP(B184,'SO OR RSO'!$B$4:$O$1048576,9,FALSE),"")</f>
        <v/>
      </c>
      <c r="J184" s="18" t="str">
        <f>IFERROR(VLOOKUP(B184,'SO OR RSO'!$B$4:$O$1048576,10,FALSE),"")</f>
        <v/>
      </c>
      <c r="K184" s="59">
        <f>SUMIFS('Input Quilting Selesai'!$G$2:$G$1048576,'Input Quilting Selesai'!$C$2:$C$1048576,'Ekatunggal (Tersedia)'!C184,'Input Quilting Selesai'!$E$2:$E$1048576,'Ekatunggal (Tersedia)'!F184,'Input Quilting Selesai'!$I$2:$I$1048576,'Ekatunggal (Tersedia)'!J184,'Input Quilting Selesai'!$J$2:$J$1048576,'Ekatunggal (Tersedia)'!$B$1)</f>
        <v>0</v>
      </c>
      <c r="L184" s="20">
        <f>IFERROR(IF(VLOOKUP(B184,'SO OR RSO'!$B$4:$P$1048576,15,FALSE)="Diselesaikan",H184,K184),0)</f>
        <v>0</v>
      </c>
      <c r="M184" s="20">
        <f t="shared" si="7"/>
        <v>0</v>
      </c>
      <c r="N184" s="20" t="str">
        <f>IFERROR(IF(ISBLANK(VLOOKUP(B184,'SO OR RSO'!$B$4:$P$1048576,15,FALSE)),"Belum Kirim Kain",IF(VLOOKUP(B184,'SO OR RSO'!$B$4:$P$1048576,15,FALSE)="Diselesaikan","Selesai",IF(M184&gt;0,"Proses Quilting","Selesai"))),"")</f>
        <v/>
      </c>
    </row>
    <row r="185" spans="1:14" ht="30.75" customHeight="1">
      <c r="A185" s="6">
        <v>184</v>
      </c>
      <c r="B185" s="18" t="str">
        <f t="shared" si="6"/>
        <v>EkatunggalTersediaKonfirmasi184</v>
      </c>
      <c r="C185" s="18" t="str">
        <f>IFERROR(VLOOKUP(B185,'SO OR RSO'!$B$4:$O$1048576,3,FALSE),"")</f>
        <v/>
      </c>
      <c r="D185" s="27" t="str">
        <f>IFERROR(VLOOKUP(B185,'SO OR RSO'!$B$4:$O$1048576,4,FALSE),"")</f>
        <v/>
      </c>
      <c r="E185" s="19" t="str">
        <f>IFERROR(VLOOKUP(B185,'SO OR RSO'!$B$4:$O$1048576,5,FALSE),"")</f>
        <v/>
      </c>
      <c r="F185" s="18" t="str">
        <f>IFERROR(VLOOKUP(B185,'SO OR RSO'!$B$4:$O$1048576,6,FALSE),"")</f>
        <v/>
      </c>
      <c r="G185" s="19" t="str">
        <f>IFERROR(VLOOKUP(B185,'SO OR RSO'!$B$4:$O$1048576,7,FALSE),"")</f>
        <v/>
      </c>
      <c r="H185" s="18">
        <f>IFERROR(VLOOKUP(B185,'SO OR RSO'!$B$4:$O$1048576,8,FALSE),0)</f>
        <v>0</v>
      </c>
      <c r="I185" s="18" t="str">
        <f>IFERROR(VLOOKUP(B185,'SO OR RSO'!$B$4:$O$1048576,9,FALSE),"")</f>
        <v/>
      </c>
      <c r="J185" s="18" t="str">
        <f>IFERROR(VLOOKUP(B185,'SO OR RSO'!$B$4:$O$1048576,10,FALSE),"")</f>
        <v/>
      </c>
      <c r="K185" s="59">
        <f>SUMIFS('Input Quilting Selesai'!$G$2:$G$1048576,'Input Quilting Selesai'!$C$2:$C$1048576,'Ekatunggal (Tersedia)'!C185,'Input Quilting Selesai'!$E$2:$E$1048576,'Ekatunggal (Tersedia)'!F185,'Input Quilting Selesai'!$I$2:$I$1048576,'Ekatunggal (Tersedia)'!J185,'Input Quilting Selesai'!$J$2:$J$1048576,'Ekatunggal (Tersedia)'!$B$1)</f>
        <v>0</v>
      </c>
      <c r="L185" s="20">
        <f>IFERROR(IF(VLOOKUP(B185,'SO OR RSO'!$B$4:$P$1048576,15,FALSE)="Diselesaikan",H185,K185),0)</f>
        <v>0</v>
      </c>
      <c r="M185" s="20">
        <f t="shared" si="7"/>
        <v>0</v>
      </c>
      <c r="N185" s="20" t="str">
        <f>IFERROR(IF(ISBLANK(VLOOKUP(B185,'SO OR RSO'!$B$4:$P$1048576,15,FALSE)),"Belum Kirim Kain",IF(VLOOKUP(B185,'SO OR RSO'!$B$4:$P$1048576,15,FALSE)="Diselesaikan","Selesai",IF(M185&gt;0,"Proses Quilting","Selesai"))),"")</f>
        <v/>
      </c>
    </row>
    <row r="186" spans="1:14" ht="30.75" customHeight="1">
      <c r="A186" s="6">
        <v>185</v>
      </c>
      <c r="B186" s="18" t="str">
        <f t="shared" si="6"/>
        <v>EkatunggalTersediaKonfirmasi185</v>
      </c>
      <c r="C186" s="18" t="str">
        <f>IFERROR(VLOOKUP(B186,'SO OR RSO'!$B$4:$O$1048576,3,FALSE),"")</f>
        <v/>
      </c>
      <c r="D186" s="27" t="str">
        <f>IFERROR(VLOOKUP(B186,'SO OR RSO'!$B$4:$O$1048576,4,FALSE),"")</f>
        <v/>
      </c>
      <c r="E186" s="19" t="str">
        <f>IFERROR(VLOOKUP(B186,'SO OR RSO'!$B$4:$O$1048576,5,FALSE),"")</f>
        <v/>
      </c>
      <c r="F186" s="18" t="str">
        <f>IFERROR(VLOOKUP(B186,'SO OR RSO'!$B$4:$O$1048576,6,FALSE),"")</f>
        <v/>
      </c>
      <c r="G186" s="19" t="str">
        <f>IFERROR(VLOOKUP(B186,'SO OR RSO'!$B$4:$O$1048576,7,FALSE),"")</f>
        <v/>
      </c>
      <c r="H186" s="18">
        <f>IFERROR(VLOOKUP(B186,'SO OR RSO'!$B$4:$O$1048576,8,FALSE),0)</f>
        <v>0</v>
      </c>
      <c r="I186" s="18" t="str">
        <f>IFERROR(VLOOKUP(B186,'SO OR RSO'!$B$4:$O$1048576,9,FALSE),"")</f>
        <v/>
      </c>
      <c r="J186" s="18" t="str">
        <f>IFERROR(VLOOKUP(B186,'SO OR RSO'!$B$4:$O$1048576,10,FALSE),"")</f>
        <v/>
      </c>
      <c r="K186" s="59">
        <f>SUMIFS('Input Quilting Selesai'!$G$2:$G$1048576,'Input Quilting Selesai'!$C$2:$C$1048576,'Ekatunggal (Tersedia)'!C186,'Input Quilting Selesai'!$E$2:$E$1048576,'Ekatunggal (Tersedia)'!F186,'Input Quilting Selesai'!$I$2:$I$1048576,'Ekatunggal (Tersedia)'!J186,'Input Quilting Selesai'!$J$2:$J$1048576,'Ekatunggal (Tersedia)'!$B$1)</f>
        <v>0</v>
      </c>
      <c r="L186" s="20">
        <f>IFERROR(IF(VLOOKUP(B186,'SO OR RSO'!$B$4:$P$1048576,15,FALSE)="Diselesaikan",H186,K186),0)</f>
        <v>0</v>
      </c>
      <c r="M186" s="20">
        <f t="shared" si="7"/>
        <v>0</v>
      </c>
      <c r="N186" s="20" t="str">
        <f>IFERROR(IF(ISBLANK(VLOOKUP(B186,'SO OR RSO'!$B$4:$P$1048576,15,FALSE)),"Belum Kirim Kain",IF(VLOOKUP(B186,'SO OR RSO'!$B$4:$P$1048576,15,FALSE)="Diselesaikan","Selesai",IF(M186&gt;0,"Proses Quilting","Selesai"))),"")</f>
        <v/>
      </c>
    </row>
    <row r="187" spans="1:14" ht="30.75" customHeight="1">
      <c r="A187" s="6">
        <v>186</v>
      </c>
      <c r="B187" s="18" t="str">
        <f t="shared" si="6"/>
        <v>EkatunggalTersediaKonfirmasi186</v>
      </c>
      <c r="C187" s="18" t="str">
        <f>IFERROR(VLOOKUP(B187,'SO OR RSO'!$B$4:$O$1048576,3,FALSE),"")</f>
        <v/>
      </c>
      <c r="D187" s="27" t="str">
        <f>IFERROR(VLOOKUP(B187,'SO OR RSO'!$B$4:$O$1048576,4,FALSE),"")</f>
        <v/>
      </c>
      <c r="E187" s="19" t="str">
        <f>IFERROR(VLOOKUP(B187,'SO OR RSO'!$B$4:$O$1048576,5,FALSE),"")</f>
        <v/>
      </c>
      <c r="F187" s="18" t="str">
        <f>IFERROR(VLOOKUP(B187,'SO OR RSO'!$B$4:$O$1048576,6,FALSE),"")</f>
        <v/>
      </c>
      <c r="G187" s="19" t="str">
        <f>IFERROR(VLOOKUP(B187,'SO OR RSO'!$B$4:$O$1048576,7,FALSE),"")</f>
        <v/>
      </c>
      <c r="H187" s="18">
        <f>IFERROR(VLOOKUP(B187,'SO OR RSO'!$B$4:$O$1048576,8,FALSE),0)</f>
        <v>0</v>
      </c>
      <c r="I187" s="18" t="str">
        <f>IFERROR(VLOOKUP(B187,'SO OR RSO'!$B$4:$O$1048576,9,FALSE),"")</f>
        <v/>
      </c>
      <c r="J187" s="18" t="str">
        <f>IFERROR(VLOOKUP(B187,'SO OR RSO'!$B$4:$O$1048576,10,FALSE),"")</f>
        <v/>
      </c>
      <c r="K187" s="59">
        <f>SUMIFS('Input Quilting Selesai'!$G$2:$G$1048576,'Input Quilting Selesai'!$C$2:$C$1048576,'Ekatunggal (Tersedia)'!C187,'Input Quilting Selesai'!$E$2:$E$1048576,'Ekatunggal (Tersedia)'!F187,'Input Quilting Selesai'!$I$2:$I$1048576,'Ekatunggal (Tersedia)'!J187,'Input Quilting Selesai'!$J$2:$J$1048576,'Ekatunggal (Tersedia)'!$B$1)</f>
        <v>0</v>
      </c>
      <c r="L187" s="20">
        <f>IFERROR(IF(VLOOKUP(B187,'SO OR RSO'!$B$4:$P$1048576,15,FALSE)="Diselesaikan",H187,K187),0)</f>
        <v>0</v>
      </c>
      <c r="M187" s="20">
        <f t="shared" si="7"/>
        <v>0</v>
      </c>
      <c r="N187" s="20" t="str">
        <f>IFERROR(IF(ISBLANK(VLOOKUP(B187,'SO OR RSO'!$B$4:$P$1048576,15,FALSE)),"Belum Kirim Kain",IF(VLOOKUP(B187,'SO OR RSO'!$B$4:$P$1048576,15,FALSE)="Diselesaikan","Selesai",IF(M187&gt;0,"Proses Quilting","Selesai"))),"")</f>
        <v/>
      </c>
    </row>
    <row r="188" spans="1:14" ht="30.75" customHeight="1">
      <c r="A188" s="6">
        <v>187</v>
      </c>
      <c r="B188" s="18" t="str">
        <f t="shared" si="6"/>
        <v>EkatunggalTersediaKonfirmasi187</v>
      </c>
      <c r="C188" s="18" t="str">
        <f>IFERROR(VLOOKUP(B188,'SO OR RSO'!$B$4:$O$1048576,3,FALSE),"")</f>
        <v/>
      </c>
      <c r="D188" s="27" t="str">
        <f>IFERROR(VLOOKUP(B188,'SO OR RSO'!$B$4:$O$1048576,4,FALSE),"")</f>
        <v/>
      </c>
      <c r="E188" s="19" t="str">
        <f>IFERROR(VLOOKUP(B188,'SO OR RSO'!$B$4:$O$1048576,5,FALSE),"")</f>
        <v/>
      </c>
      <c r="F188" s="18" t="str">
        <f>IFERROR(VLOOKUP(B188,'SO OR RSO'!$B$4:$O$1048576,6,FALSE),"")</f>
        <v/>
      </c>
      <c r="G188" s="19" t="str">
        <f>IFERROR(VLOOKUP(B188,'SO OR RSO'!$B$4:$O$1048576,7,FALSE),"")</f>
        <v/>
      </c>
      <c r="H188" s="18">
        <f>IFERROR(VLOOKUP(B188,'SO OR RSO'!$B$4:$O$1048576,8,FALSE),0)</f>
        <v>0</v>
      </c>
      <c r="I188" s="18" t="str">
        <f>IFERROR(VLOOKUP(B188,'SO OR RSO'!$B$4:$O$1048576,9,FALSE),"")</f>
        <v/>
      </c>
      <c r="J188" s="18" t="str">
        <f>IFERROR(VLOOKUP(B188,'SO OR RSO'!$B$4:$O$1048576,10,FALSE),"")</f>
        <v/>
      </c>
      <c r="K188" s="59">
        <f>SUMIFS('Input Quilting Selesai'!$G$2:$G$1048576,'Input Quilting Selesai'!$C$2:$C$1048576,'Ekatunggal (Tersedia)'!C188,'Input Quilting Selesai'!$E$2:$E$1048576,'Ekatunggal (Tersedia)'!F188,'Input Quilting Selesai'!$I$2:$I$1048576,'Ekatunggal (Tersedia)'!J188,'Input Quilting Selesai'!$J$2:$J$1048576,'Ekatunggal (Tersedia)'!$B$1)</f>
        <v>0</v>
      </c>
      <c r="L188" s="20">
        <f>IFERROR(IF(VLOOKUP(B188,'SO OR RSO'!$B$4:$P$1048576,15,FALSE)="Diselesaikan",H188,K188),0)</f>
        <v>0</v>
      </c>
      <c r="M188" s="20">
        <f t="shared" si="7"/>
        <v>0</v>
      </c>
      <c r="N188" s="20" t="str">
        <f>IFERROR(IF(ISBLANK(VLOOKUP(B188,'SO OR RSO'!$B$4:$P$1048576,15,FALSE)),"Belum Kirim Kain",IF(VLOOKUP(B188,'SO OR RSO'!$B$4:$P$1048576,15,FALSE)="Diselesaikan","Selesai",IF(M188&gt;0,"Proses Quilting","Selesai"))),"")</f>
        <v/>
      </c>
    </row>
    <row r="189" spans="1:14" ht="30.75" customHeight="1">
      <c r="A189" s="6">
        <v>188</v>
      </c>
      <c r="B189" s="18" t="str">
        <f t="shared" si="6"/>
        <v>EkatunggalTersediaKonfirmasi188</v>
      </c>
      <c r="C189" s="18" t="str">
        <f>IFERROR(VLOOKUP(B189,'SO OR RSO'!$B$4:$O$1048576,3,FALSE),"")</f>
        <v/>
      </c>
      <c r="D189" s="27" t="str">
        <f>IFERROR(VLOOKUP(B189,'SO OR RSO'!$B$4:$O$1048576,4,FALSE),"")</f>
        <v/>
      </c>
      <c r="E189" s="19" t="str">
        <f>IFERROR(VLOOKUP(B189,'SO OR RSO'!$B$4:$O$1048576,5,FALSE),"")</f>
        <v/>
      </c>
      <c r="F189" s="18" t="str">
        <f>IFERROR(VLOOKUP(B189,'SO OR RSO'!$B$4:$O$1048576,6,FALSE),"")</f>
        <v/>
      </c>
      <c r="G189" s="19" t="str">
        <f>IFERROR(VLOOKUP(B189,'SO OR RSO'!$B$4:$O$1048576,7,FALSE),"")</f>
        <v/>
      </c>
      <c r="H189" s="18">
        <f>IFERROR(VLOOKUP(B189,'SO OR RSO'!$B$4:$O$1048576,8,FALSE),0)</f>
        <v>0</v>
      </c>
      <c r="I189" s="18" t="str">
        <f>IFERROR(VLOOKUP(B189,'SO OR RSO'!$B$4:$O$1048576,9,FALSE),"")</f>
        <v/>
      </c>
      <c r="J189" s="18" t="str">
        <f>IFERROR(VLOOKUP(B189,'SO OR RSO'!$B$4:$O$1048576,10,FALSE),"")</f>
        <v/>
      </c>
      <c r="K189" s="59">
        <f>SUMIFS('Input Quilting Selesai'!$G$2:$G$1048576,'Input Quilting Selesai'!$C$2:$C$1048576,'Ekatunggal (Tersedia)'!C189,'Input Quilting Selesai'!$E$2:$E$1048576,'Ekatunggal (Tersedia)'!F189,'Input Quilting Selesai'!$I$2:$I$1048576,'Ekatunggal (Tersedia)'!J189,'Input Quilting Selesai'!$J$2:$J$1048576,'Ekatunggal (Tersedia)'!$B$1)</f>
        <v>0</v>
      </c>
      <c r="L189" s="20">
        <f>IFERROR(IF(VLOOKUP(B189,'SO OR RSO'!$B$4:$P$1048576,15,FALSE)="Diselesaikan",H189,K189),0)</f>
        <v>0</v>
      </c>
      <c r="M189" s="20">
        <f t="shared" si="7"/>
        <v>0</v>
      </c>
      <c r="N189" s="20" t="str">
        <f>IFERROR(IF(ISBLANK(VLOOKUP(B189,'SO OR RSO'!$B$4:$P$1048576,15,FALSE)),"Belum Kirim Kain",IF(VLOOKUP(B189,'SO OR RSO'!$B$4:$P$1048576,15,FALSE)="Diselesaikan","Selesai",IF(M189&gt;0,"Proses Quilting","Selesai"))),"")</f>
        <v/>
      </c>
    </row>
    <row r="190" spans="1:14" ht="30.75" customHeight="1">
      <c r="A190" s="6">
        <v>189</v>
      </c>
      <c r="B190" s="18" t="str">
        <f t="shared" si="6"/>
        <v>EkatunggalTersediaKonfirmasi189</v>
      </c>
      <c r="C190" s="18" t="str">
        <f>IFERROR(VLOOKUP(B190,'SO OR RSO'!$B$4:$O$1048576,3,FALSE),"")</f>
        <v/>
      </c>
      <c r="D190" s="27" t="str">
        <f>IFERROR(VLOOKUP(B190,'SO OR RSO'!$B$4:$O$1048576,4,FALSE),"")</f>
        <v/>
      </c>
      <c r="E190" s="19" t="str">
        <f>IFERROR(VLOOKUP(B190,'SO OR RSO'!$B$4:$O$1048576,5,FALSE),"")</f>
        <v/>
      </c>
      <c r="F190" s="18" t="str">
        <f>IFERROR(VLOOKUP(B190,'SO OR RSO'!$B$4:$O$1048576,6,FALSE),"")</f>
        <v/>
      </c>
      <c r="G190" s="19" t="str">
        <f>IFERROR(VLOOKUP(B190,'SO OR RSO'!$B$4:$O$1048576,7,FALSE),"")</f>
        <v/>
      </c>
      <c r="H190" s="18">
        <f>IFERROR(VLOOKUP(B190,'SO OR RSO'!$B$4:$O$1048576,8,FALSE),0)</f>
        <v>0</v>
      </c>
      <c r="I190" s="18" t="str">
        <f>IFERROR(VLOOKUP(B190,'SO OR RSO'!$B$4:$O$1048576,9,FALSE),"")</f>
        <v/>
      </c>
      <c r="J190" s="18" t="str">
        <f>IFERROR(VLOOKUP(B190,'SO OR RSO'!$B$4:$O$1048576,10,FALSE),"")</f>
        <v/>
      </c>
      <c r="K190" s="59">
        <f>SUMIFS('Input Quilting Selesai'!$G$2:$G$1048576,'Input Quilting Selesai'!$C$2:$C$1048576,'Ekatunggal (Tersedia)'!C190,'Input Quilting Selesai'!$E$2:$E$1048576,'Ekatunggal (Tersedia)'!F190,'Input Quilting Selesai'!$I$2:$I$1048576,'Ekatunggal (Tersedia)'!J190,'Input Quilting Selesai'!$J$2:$J$1048576,'Ekatunggal (Tersedia)'!$B$1)</f>
        <v>0</v>
      </c>
      <c r="L190" s="20">
        <f>IFERROR(IF(VLOOKUP(B190,'SO OR RSO'!$B$4:$P$1048576,15,FALSE)="Diselesaikan",H190,K190),0)</f>
        <v>0</v>
      </c>
      <c r="M190" s="20">
        <f t="shared" si="7"/>
        <v>0</v>
      </c>
      <c r="N190" s="20" t="str">
        <f>IFERROR(IF(ISBLANK(VLOOKUP(B190,'SO OR RSO'!$B$4:$P$1048576,15,FALSE)),"Belum Kirim Kain",IF(VLOOKUP(B190,'SO OR RSO'!$B$4:$P$1048576,15,FALSE)="Diselesaikan","Selesai",IF(M190&gt;0,"Proses Quilting","Selesai"))),"")</f>
        <v/>
      </c>
    </row>
    <row r="191" spans="1:14" ht="30.75" customHeight="1">
      <c r="A191" s="6">
        <v>190</v>
      </c>
      <c r="B191" s="18" t="str">
        <f t="shared" si="6"/>
        <v>EkatunggalTersediaKonfirmasi190</v>
      </c>
      <c r="C191" s="18" t="str">
        <f>IFERROR(VLOOKUP(B191,'SO OR RSO'!$B$4:$O$1048576,3,FALSE),"")</f>
        <v/>
      </c>
      <c r="D191" s="27" t="str">
        <f>IFERROR(VLOOKUP(B191,'SO OR RSO'!$B$4:$O$1048576,4,FALSE),"")</f>
        <v/>
      </c>
      <c r="E191" s="19" t="str">
        <f>IFERROR(VLOOKUP(B191,'SO OR RSO'!$B$4:$O$1048576,5,FALSE),"")</f>
        <v/>
      </c>
      <c r="F191" s="18" t="str">
        <f>IFERROR(VLOOKUP(B191,'SO OR RSO'!$B$4:$O$1048576,6,FALSE),"")</f>
        <v/>
      </c>
      <c r="G191" s="19" t="str">
        <f>IFERROR(VLOOKUP(B191,'SO OR RSO'!$B$4:$O$1048576,7,FALSE),"")</f>
        <v/>
      </c>
      <c r="H191" s="18">
        <f>IFERROR(VLOOKUP(B191,'SO OR RSO'!$B$4:$O$1048576,8,FALSE),0)</f>
        <v>0</v>
      </c>
      <c r="I191" s="18" t="str">
        <f>IFERROR(VLOOKUP(B191,'SO OR RSO'!$B$4:$O$1048576,9,FALSE),"")</f>
        <v/>
      </c>
      <c r="J191" s="18" t="str">
        <f>IFERROR(VLOOKUP(B191,'SO OR RSO'!$B$4:$O$1048576,10,FALSE),"")</f>
        <v/>
      </c>
      <c r="K191" s="59">
        <f>SUMIFS('Input Quilting Selesai'!$G$2:$G$1048576,'Input Quilting Selesai'!$C$2:$C$1048576,'Ekatunggal (Tersedia)'!C191,'Input Quilting Selesai'!$E$2:$E$1048576,'Ekatunggal (Tersedia)'!F191,'Input Quilting Selesai'!$I$2:$I$1048576,'Ekatunggal (Tersedia)'!J191,'Input Quilting Selesai'!$J$2:$J$1048576,'Ekatunggal (Tersedia)'!$B$1)</f>
        <v>0</v>
      </c>
      <c r="L191" s="20">
        <f>IFERROR(IF(VLOOKUP(B191,'SO OR RSO'!$B$4:$P$1048576,15,FALSE)="Diselesaikan",H191,K191),0)</f>
        <v>0</v>
      </c>
      <c r="M191" s="20">
        <f t="shared" si="7"/>
        <v>0</v>
      </c>
      <c r="N191" s="20" t="str">
        <f>IFERROR(IF(ISBLANK(VLOOKUP(B191,'SO OR RSO'!$B$4:$P$1048576,15,FALSE)),"Belum Kirim Kain",IF(VLOOKUP(B191,'SO OR RSO'!$B$4:$P$1048576,15,FALSE)="Diselesaikan","Selesai",IF(M191&gt;0,"Proses Quilting","Selesai"))),"")</f>
        <v/>
      </c>
    </row>
    <row r="192" spans="1:14" ht="30.75" customHeight="1">
      <c r="A192" s="6">
        <v>191</v>
      </c>
      <c r="B192" s="18" t="str">
        <f t="shared" si="6"/>
        <v>EkatunggalTersediaKonfirmasi191</v>
      </c>
      <c r="C192" s="18" t="str">
        <f>IFERROR(VLOOKUP(B192,'SO OR RSO'!$B$4:$O$1048576,3,FALSE),"")</f>
        <v/>
      </c>
      <c r="D192" s="27" t="str">
        <f>IFERROR(VLOOKUP(B192,'SO OR RSO'!$B$4:$O$1048576,4,FALSE),"")</f>
        <v/>
      </c>
      <c r="E192" s="19" t="str">
        <f>IFERROR(VLOOKUP(B192,'SO OR RSO'!$B$4:$O$1048576,5,FALSE),"")</f>
        <v/>
      </c>
      <c r="F192" s="18" t="str">
        <f>IFERROR(VLOOKUP(B192,'SO OR RSO'!$B$4:$O$1048576,6,FALSE),"")</f>
        <v/>
      </c>
      <c r="G192" s="19" t="str">
        <f>IFERROR(VLOOKUP(B192,'SO OR RSO'!$B$4:$O$1048576,7,FALSE),"")</f>
        <v/>
      </c>
      <c r="H192" s="18">
        <f>IFERROR(VLOOKUP(B192,'SO OR RSO'!$B$4:$O$1048576,8,FALSE),0)</f>
        <v>0</v>
      </c>
      <c r="I192" s="18" t="str">
        <f>IFERROR(VLOOKUP(B192,'SO OR RSO'!$B$4:$O$1048576,9,FALSE),"")</f>
        <v/>
      </c>
      <c r="J192" s="18" t="str">
        <f>IFERROR(VLOOKUP(B192,'SO OR RSO'!$B$4:$O$1048576,10,FALSE),"")</f>
        <v/>
      </c>
      <c r="K192" s="59">
        <f>SUMIFS('Input Quilting Selesai'!$G$2:$G$1048576,'Input Quilting Selesai'!$C$2:$C$1048576,'Ekatunggal (Tersedia)'!C192,'Input Quilting Selesai'!$E$2:$E$1048576,'Ekatunggal (Tersedia)'!F192,'Input Quilting Selesai'!$I$2:$I$1048576,'Ekatunggal (Tersedia)'!J192,'Input Quilting Selesai'!$J$2:$J$1048576,'Ekatunggal (Tersedia)'!$B$1)</f>
        <v>0</v>
      </c>
      <c r="L192" s="20">
        <f>IFERROR(IF(VLOOKUP(B192,'SO OR RSO'!$B$4:$P$1048576,15,FALSE)="Diselesaikan",H192,K192),0)</f>
        <v>0</v>
      </c>
      <c r="M192" s="20">
        <f t="shared" si="7"/>
        <v>0</v>
      </c>
      <c r="N192" s="20" t="str">
        <f>IFERROR(IF(ISBLANK(VLOOKUP(B192,'SO OR RSO'!$B$4:$P$1048576,15,FALSE)),"Belum Kirim Kain",IF(VLOOKUP(B192,'SO OR RSO'!$B$4:$P$1048576,15,FALSE)="Diselesaikan","Selesai",IF(M192&gt;0,"Proses Quilting","Selesai"))),"")</f>
        <v/>
      </c>
    </row>
    <row r="193" spans="1:14" ht="30.75" customHeight="1">
      <c r="A193" s="6">
        <v>192</v>
      </c>
      <c r="B193" s="18" t="str">
        <f t="shared" si="6"/>
        <v>EkatunggalTersediaKonfirmasi192</v>
      </c>
      <c r="C193" s="18" t="str">
        <f>IFERROR(VLOOKUP(B193,'SO OR RSO'!$B$4:$O$1048576,3,FALSE),"")</f>
        <v/>
      </c>
      <c r="D193" s="27" t="str">
        <f>IFERROR(VLOOKUP(B193,'SO OR RSO'!$B$4:$O$1048576,4,FALSE),"")</f>
        <v/>
      </c>
      <c r="E193" s="19" t="str">
        <f>IFERROR(VLOOKUP(B193,'SO OR RSO'!$B$4:$O$1048576,5,FALSE),"")</f>
        <v/>
      </c>
      <c r="F193" s="18" t="str">
        <f>IFERROR(VLOOKUP(B193,'SO OR RSO'!$B$4:$O$1048576,6,FALSE),"")</f>
        <v/>
      </c>
      <c r="G193" s="19" t="str">
        <f>IFERROR(VLOOKUP(B193,'SO OR RSO'!$B$4:$O$1048576,7,FALSE),"")</f>
        <v/>
      </c>
      <c r="H193" s="18">
        <f>IFERROR(VLOOKUP(B193,'SO OR RSO'!$B$4:$O$1048576,8,FALSE),0)</f>
        <v>0</v>
      </c>
      <c r="I193" s="18" t="str">
        <f>IFERROR(VLOOKUP(B193,'SO OR RSO'!$B$4:$O$1048576,9,FALSE),"")</f>
        <v/>
      </c>
      <c r="J193" s="18" t="str">
        <f>IFERROR(VLOOKUP(B193,'SO OR RSO'!$B$4:$O$1048576,10,FALSE),"")</f>
        <v/>
      </c>
      <c r="K193" s="59">
        <f>SUMIFS('Input Quilting Selesai'!$G$2:$G$1048576,'Input Quilting Selesai'!$C$2:$C$1048576,'Ekatunggal (Tersedia)'!C193,'Input Quilting Selesai'!$E$2:$E$1048576,'Ekatunggal (Tersedia)'!F193,'Input Quilting Selesai'!$I$2:$I$1048576,'Ekatunggal (Tersedia)'!J193,'Input Quilting Selesai'!$J$2:$J$1048576,'Ekatunggal (Tersedia)'!$B$1)</f>
        <v>0</v>
      </c>
      <c r="L193" s="20">
        <f>IFERROR(IF(VLOOKUP(B193,'SO OR RSO'!$B$4:$P$1048576,15,FALSE)="Diselesaikan",H193,K193),0)</f>
        <v>0</v>
      </c>
      <c r="M193" s="20">
        <f t="shared" si="7"/>
        <v>0</v>
      </c>
      <c r="N193" s="20" t="str">
        <f>IFERROR(IF(ISBLANK(VLOOKUP(B193,'SO OR RSO'!$B$4:$P$1048576,15,FALSE)),"Belum Kirim Kain",IF(VLOOKUP(B193,'SO OR RSO'!$B$4:$P$1048576,15,FALSE)="Diselesaikan","Selesai",IF(M193&gt;0,"Proses Quilting","Selesai"))),"")</f>
        <v/>
      </c>
    </row>
    <row r="194" spans="1:14" ht="30.75" customHeight="1">
      <c r="A194" s="6">
        <v>193</v>
      </c>
      <c r="B194" s="18" t="str">
        <f t="shared" si="6"/>
        <v>EkatunggalTersediaKonfirmasi193</v>
      </c>
      <c r="C194" s="18" t="str">
        <f>IFERROR(VLOOKUP(B194,'SO OR RSO'!$B$4:$O$1048576,3,FALSE),"")</f>
        <v/>
      </c>
      <c r="D194" s="27" t="str">
        <f>IFERROR(VLOOKUP(B194,'SO OR RSO'!$B$4:$O$1048576,4,FALSE),"")</f>
        <v/>
      </c>
      <c r="E194" s="19" t="str">
        <f>IFERROR(VLOOKUP(B194,'SO OR RSO'!$B$4:$O$1048576,5,FALSE),"")</f>
        <v/>
      </c>
      <c r="F194" s="18" t="str">
        <f>IFERROR(VLOOKUP(B194,'SO OR RSO'!$B$4:$O$1048576,6,FALSE),"")</f>
        <v/>
      </c>
      <c r="G194" s="19" t="str">
        <f>IFERROR(VLOOKUP(B194,'SO OR RSO'!$B$4:$O$1048576,7,FALSE),"")</f>
        <v/>
      </c>
      <c r="H194" s="18">
        <f>IFERROR(VLOOKUP(B194,'SO OR RSO'!$B$4:$O$1048576,8,FALSE),0)</f>
        <v>0</v>
      </c>
      <c r="I194" s="18" t="str">
        <f>IFERROR(VLOOKUP(B194,'SO OR RSO'!$B$4:$O$1048576,9,FALSE),"")</f>
        <v/>
      </c>
      <c r="J194" s="18" t="str">
        <f>IFERROR(VLOOKUP(B194,'SO OR RSO'!$B$4:$O$1048576,10,FALSE),"")</f>
        <v/>
      </c>
      <c r="K194" s="59">
        <f>SUMIFS('Input Quilting Selesai'!$G$2:$G$1048576,'Input Quilting Selesai'!$C$2:$C$1048576,'Ekatunggal (Tersedia)'!C194,'Input Quilting Selesai'!$E$2:$E$1048576,'Ekatunggal (Tersedia)'!F194,'Input Quilting Selesai'!$I$2:$I$1048576,'Ekatunggal (Tersedia)'!J194,'Input Quilting Selesai'!$J$2:$J$1048576,'Ekatunggal (Tersedia)'!$B$1)</f>
        <v>0</v>
      </c>
      <c r="L194" s="20">
        <f>IFERROR(IF(VLOOKUP(B194,'SO OR RSO'!$B$4:$P$1048576,15,FALSE)="Diselesaikan",H194,K194),0)</f>
        <v>0</v>
      </c>
      <c r="M194" s="20">
        <f t="shared" si="7"/>
        <v>0</v>
      </c>
      <c r="N194" s="20" t="str">
        <f>IFERROR(IF(ISBLANK(VLOOKUP(B194,'SO OR RSO'!$B$4:$P$1048576,15,FALSE)),"Belum Kirim Kain",IF(VLOOKUP(B194,'SO OR RSO'!$B$4:$P$1048576,15,FALSE)="Diselesaikan","Selesai",IF(M194&gt;0,"Proses Quilting","Selesai"))),"")</f>
        <v/>
      </c>
    </row>
    <row r="195" spans="1:14" ht="30.75" customHeight="1">
      <c r="A195" s="6">
        <v>194</v>
      </c>
      <c r="B195" s="18" t="str">
        <f t="shared" si="6"/>
        <v>EkatunggalTersediaKonfirmasi194</v>
      </c>
      <c r="C195" s="18" t="str">
        <f>IFERROR(VLOOKUP(B195,'SO OR RSO'!$B$4:$O$1048576,3,FALSE),"")</f>
        <v/>
      </c>
      <c r="D195" s="27" t="str">
        <f>IFERROR(VLOOKUP(B195,'SO OR RSO'!$B$4:$O$1048576,4,FALSE),"")</f>
        <v/>
      </c>
      <c r="E195" s="19" t="str">
        <f>IFERROR(VLOOKUP(B195,'SO OR RSO'!$B$4:$O$1048576,5,FALSE),"")</f>
        <v/>
      </c>
      <c r="F195" s="18" t="str">
        <f>IFERROR(VLOOKUP(B195,'SO OR RSO'!$B$4:$O$1048576,6,FALSE),"")</f>
        <v/>
      </c>
      <c r="G195" s="19" t="str">
        <f>IFERROR(VLOOKUP(B195,'SO OR RSO'!$B$4:$O$1048576,7,FALSE),"")</f>
        <v/>
      </c>
      <c r="H195" s="18">
        <f>IFERROR(VLOOKUP(B195,'SO OR RSO'!$B$4:$O$1048576,8,FALSE),0)</f>
        <v>0</v>
      </c>
      <c r="I195" s="18" t="str">
        <f>IFERROR(VLOOKUP(B195,'SO OR RSO'!$B$4:$O$1048576,9,FALSE),"")</f>
        <v/>
      </c>
      <c r="J195" s="18" t="str">
        <f>IFERROR(VLOOKUP(B195,'SO OR RSO'!$B$4:$O$1048576,10,FALSE),"")</f>
        <v/>
      </c>
      <c r="K195" s="59">
        <f>SUMIFS('Input Quilting Selesai'!$G$2:$G$1048576,'Input Quilting Selesai'!$C$2:$C$1048576,'Ekatunggal (Tersedia)'!C195,'Input Quilting Selesai'!$E$2:$E$1048576,'Ekatunggal (Tersedia)'!F195,'Input Quilting Selesai'!$I$2:$I$1048576,'Ekatunggal (Tersedia)'!J195,'Input Quilting Selesai'!$J$2:$J$1048576,'Ekatunggal (Tersedia)'!$B$1)</f>
        <v>0</v>
      </c>
      <c r="L195" s="20">
        <f>IFERROR(IF(VLOOKUP(B195,'SO OR RSO'!$B$4:$P$1048576,15,FALSE)="Diselesaikan",H195,K195),0)</f>
        <v>0</v>
      </c>
      <c r="M195" s="20">
        <f t="shared" si="7"/>
        <v>0</v>
      </c>
      <c r="N195" s="20" t="str">
        <f>IFERROR(IF(ISBLANK(VLOOKUP(B195,'SO OR RSO'!$B$4:$P$1048576,15,FALSE)),"Belum Kirim Kain",IF(VLOOKUP(B195,'SO OR RSO'!$B$4:$P$1048576,15,FALSE)="Diselesaikan","Selesai",IF(M195&gt;0,"Proses Quilting","Selesai"))),"")</f>
        <v/>
      </c>
    </row>
    <row r="196" spans="1:14" ht="30.75" customHeight="1">
      <c r="A196" s="6">
        <v>195</v>
      </c>
      <c r="B196" s="18" t="str">
        <f t="shared" si="6"/>
        <v>EkatunggalTersediaKonfirmasi195</v>
      </c>
      <c r="C196" s="18" t="str">
        <f>IFERROR(VLOOKUP(B196,'SO OR RSO'!$B$4:$O$1048576,3,FALSE),"")</f>
        <v/>
      </c>
      <c r="D196" s="27" t="str">
        <f>IFERROR(VLOOKUP(B196,'SO OR RSO'!$B$4:$O$1048576,4,FALSE),"")</f>
        <v/>
      </c>
      <c r="E196" s="19" t="str">
        <f>IFERROR(VLOOKUP(B196,'SO OR RSO'!$B$4:$O$1048576,5,FALSE),"")</f>
        <v/>
      </c>
      <c r="F196" s="18" t="str">
        <f>IFERROR(VLOOKUP(B196,'SO OR RSO'!$B$4:$O$1048576,6,FALSE),"")</f>
        <v/>
      </c>
      <c r="G196" s="19" t="str">
        <f>IFERROR(VLOOKUP(B196,'SO OR RSO'!$B$4:$O$1048576,7,FALSE),"")</f>
        <v/>
      </c>
      <c r="H196" s="18">
        <f>IFERROR(VLOOKUP(B196,'SO OR RSO'!$B$4:$O$1048576,8,FALSE),0)</f>
        <v>0</v>
      </c>
      <c r="I196" s="18" t="str">
        <f>IFERROR(VLOOKUP(B196,'SO OR RSO'!$B$4:$O$1048576,9,FALSE),"")</f>
        <v/>
      </c>
      <c r="J196" s="18" t="str">
        <f>IFERROR(VLOOKUP(B196,'SO OR RSO'!$B$4:$O$1048576,10,FALSE),"")</f>
        <v/>
      </c>
      <c r="K196" s="59">
        <f>SUMIFS('Input Quilting Selesai'!$G$2:$G$1048576,'Input Quilting Selesai'!$C$2:$C$1048576,'Ekatunggal (Tersedia)'!C196,'Input Quilting Selesai'!$E$2:$E$1048576,'Ekatunggal (Tersedia)'!F196,'Input Quilting Selesai'!$I$2:$I$1048576,'Ekatunggal (Tersedia)'!J196,'Input Quilting Selesai'!$J$2:$J$1048576,'Ekatunggal (Tersedia)'!$B$1)</f>
        <v>0</v>
      </c>
      <c r="L196" s="20">
        <f>IFERROR(IF(VLOOKUP(B196,'SO OR RSO'!$B$4:$P$1048576,15,FALSE)="Diselesaikan",H196,K196),0)</f>
        <v>0</v>
      </c>
      <c r="M196" s="20">
        <f t="shared" si="7"/>
        <v>0</v>
      </c>
      <c r="N196" s="20" t="str">
        <f>IFERROR(IF(ISBLANK(VLOOKUP(B196,'SO OR RSO'!$B$4:$P$1048576,15,FALSE)),"Belum Kirim Kain",IF(VLOOKUP(B196,'SO OR RSO'!$B$4:$P$1048576,15,FALSE)="Diselesaikan","Selesai",IF(M196&gt;0,"Proses Quilting","Selesai"))),"")</f>
        <v/>
      </c>
    </row>
    <row r="197" spans="1:14" ht="30.75" customHeight="1">
      <c r="A197" s="6">
        <v>196</v>
      </c>
      <c r="B197" s="18" t="str">
        <f t="shared" si="6"/>
        <v>EkatunggalTersediaKonfirmasi196</v>
      </c>
      <c r="C197" s="18" t="str">
        <f>IFERROR(VLOOKUP(B197,'SO OR RSO'!$B$4:$O$1048576,3,FALSE),"")</f>
        <v/>
      </c>
      <c r="D197" s="27" t="str">
        <f>IFERROR(VLOOKUP(B197,'SO OR RSO'!$B$4:$O$1048576,4,FALSE),"")</f>
        <v/>
      </c>
      <c r="E197" s="19" t="str">
        <f>IFERROR(VLOOKUP(B197,'SO OR RSO'!$B$4:$O$1048576,5,FALSE),"")</f>
        <v/>
      </c>
      <c r="F197" s="18" t="str">
        <f>IFERROR(VLOOKUP(B197,'SO OR RSO'!$B$4:$O$1048576,6,FALSE),"")</f>
        <v/>
      </c>
      <c r="G197" s="19" t="str">
        <f>IFERROR(VLOOKUP(B197,'SO OR RSO'!$B$4:$O$1048576,7,FALSE),"")</f>
        <v/>
      </c>
      <c r="H197" s="18">
        <f>IFERROR(VLOOKUP(B197,'SO OR RSO'!$B$4:$O$1048576,8,FALSE),0)</f>
        <v>0</v>
      </c>
      <c r="I197" s="18" t="str">
        <f>IFERROR(VLOOKUP(B197,'SO OR RSO'!$B$4:$O$1048576,9,FALSE),"")</f>
        <v/>
      </c>
      <c r="J197" s="18" t="str">
        <f>IFERROR(VLOOKUP(B197,'SO OR RSO'!$B$4:$O$1048576,10,FALSE),"")</f>
        <v/>
      </c>
      <c r="K197" s="59">
        <f>SUMIFS('Input Quilting Selesai'!$G$2:$G$1048576,'Input Quilting Selesai'!$C$2:$C$1048576,'Ekatunggal (Tersedia)'!C197,'Input Quilting Selesai'!$E$2:$E$1048576,'Ekatunggal (Tersedia)'!F197,'Input Quilting Selesai'!$I$2:$I$1048576,'Ekatunggal (Tersedia)'!J197,'Input Quilting Selesai'!$J$2:$J$1048576,'Ekatunggal (Tersedia)'!$B$1)</f>
        <v>0</v>
      </c>
      <c r="L197" s="20">
        <f>IFERROR(IF(VLOOKUP(B197,'SO OR RSO'!$B$4:$P$1048576,15,FALSE)="Diselesaikan",H197,K197),0)</f>
        <v>0</v>
      </c>
      <c r="M197" s="20">
        <f t="shared" si="7"/>
        <v>0</v>
      </c>
      <c r="N197" s="20" t="str">
        <f>IFERROR(IF(ISBLANK(VLOOKUP(B197,'SO OR RSO'!$B$4:$P$1048576,15,FALSE)),"Belum Kirim Kain",IF(VLOOKUP(B197,'SO OR RSO'!$B$4:$P$1048576,15,FALSE)="Diselesaikan","Selesai",IF(M197&gt;0,"Proses Quilting","Selesai"))),"")</f>
        <v/>
      </c>
    </row>
    <row r="198" spans="1:14" ht="30.75" customHeight="1">
      <c r="A198" s="6">
        <v>197</v>
      </c>
      <c r="B198" s="18" t="str">
        <f t="shared" si="6"/>
        <v>EkatunggalTersediaKonfirmasi197</v>
      </c>
      <c r="C198" s="18" t="str">
        <f>IFERROR(VLOOKUP(B198,'SO OR RSO'!$B$4:$O$1048576,3,FALSE),"")</f>
        <v/>
      </c>
      <c r="D198" s="27" t="str">
        <f>IFERROR(VLOOKUP(B198,'SO OR RSO'!$B$4:$O$1048576,4,FALSE),"")</f>
        <v/>
      </c>
      <c r="E198" s="19" t="str">
        <f>IFERROR(VLOOKUP(B198,'SO OR RSO'!$B$4:$O$1048576,5,FALSE),"")</f>
        <v/>
      </c>
      <c r="F198" s="18" t="str">
        <f>IFERROR(VLOOKUP(B198,'SO OR RSO'!$B$4:$O$1048576,6,FALSE),"")</f>
        <v/>
      </c>
      <c r="G198" s="19" t="str">
        <f>IFERROR(VLOOKUP(B198,'SO OR RSO'!$B$4:$O$1048576,7,FALSE),"")</f>
        <v/>
      </c>
      <c r="H198" s="18">
        <f>IFERROR(VLOOKUP(B198,'SO OR RSO'!$B$4:$O$1048576,8,FALSE),0)</f>
        <v>0</v>
      </c>
      <c r="I198" s="18" t="str">
        <f>IFERROR(VLOOKUP(B198,'SO OR RSO'!$B$4:$O$1048576,9,FALSE),"")</f>
        <v/>
      </c>
      <c r="J198" s="18" t="str">
        <f>IFERROR(VLOOKUP(B198,'SO OR RSO'!$B$4:$O$1048576,10,FALSE),"")</f>
        <v/>
      </c>
      <c r="K198" s="59">
        <f>SUMIFS('Input Quilting Selesai'!$G$2:$G$1048576,'Input Quilting Selesai'!$C$2:$C$1048576,'Ekatunggal (Tersedia)'!C198,'Input Quilting Selesai'!$E$2:$E$1048576,'Ekatunggal (Tersedia)'!F198,'Input Quilting Selesai'!$I$2:$I$1048576,'Ekatunggal (Tersedia)'!J198,'Input Quilting Selesai'!$J$2:$J$1048576,'Ekatunggal (Tersedia)'!$B$1)</f>
        <v>0</v>
      </c>
      <c r="L198" s="20">
        <f>IFERROR(IF(VLOOKUP(B198,'SO OR RSO'!$B$4:$P$1048576,15,FALSE)="Diselesaikan",H198,K198),0)</f>
        <v>0</v>
      </c>
      <c r="M198" s="20">
        <f t="shared" si="7"/>
        <v>0</v>
      </c>
      <c r="N198" s="20" t="str">
        <f>IFERROR(IF(ISBLANK(VLOOKUP(B198,'SO OR RSO'!$B$4:$P$1048576,15,FALSE)),"Belum Kirim Kain",IF(VLOOKUP(B198,'SO OR RSO'!$B$4:$P$1048576,15,FALSE)="Diselesaikan","Selesai",IF(M198&gt;0,"Proses Quilting","Selesai"))),"")</f>
        <v/>
      </c>
    </row>
    <row r="199" spans="1:14" ht="30.75" customHeight="1">
      <c r="A199" s="6">
        <v>198</v>
      </c>
      <c r="B199" s="18" t="str">
        <f t="shared" si="6"/>
        <v>EkatunggalTersediaKonfirmasi198</v>
      </c>
      <c r="C199" s="18" t="str">
        <f>IFERROR(VLOOKUP(B199,'SO OR RSO'!$B$4:$O$1048576,3,FALSE),"")</f>
        <v/>
      </c>
      <c r="D199" s="27" t="str">
        <f>IFERROR(VLOOKUP(B199,'SO OR RSO'!$B$4:$O$1048576,4,FALSE),"")</f>
        <v/>
      </c>
      <c r="E199" s="19" t="str">
        <f>IFERROR(VLOOKUP(B199,'SO OR RSO'!$B$4:$O$1048576,5,FALSE),"")</f>
        <v/>
      </c>
      <c r="F199" s="18" t="str">
        <f>IFERROR(VLOOKUP(B199,'SO OR RSO'!$B$4:$O$1048576,6,FALSE),"")</f>
        <v/>
      </c>
      <c r="G199" s="19" t="str">
        <f>IFERROR(VLOOKUP(B199,'SO OR RSO'!$B$4:$O$1048576,7,FALSE),"")</f>
        <v/>
      </c>
      <c r="H199" s="18">
        <f>IFERROR(VLOOKUP(B199,'SO OR RSO'!$B$4:$O$1048576,8,FALSE),0)</f>
        <v>0</v>
      </c>
      <c r="I199" s="18" t="str">
        <f>IFERROR(VLOOKUP(B199,'SO OR RSO'!$B$4:$O$1048576,9,FALSE),"")</f>
        <v/>
      </c>
      <c r="J199" s="18" t="str">
        <f>IFERROR(VLOOKUP(B199,'SO OR RSO'!$B$4:$O$1048576,10,FALSE),"")</f>
        <v/>
      </c>
      <c r="K199" s="59">
        <f>SUMIFS('Input Quilting Selesai'!$G$2:$G$1048576,'Input Quilting Selesai'!$C$2:$C$1048576,'Ekatunggal (Tersedia)'!C199,'Input Quilting Selesai'!$E$2:$E$1048576,'Ekatunggal (Tersedia)'!F199,'Input Quilting Selesai'!$I$2:$I$1048576,'Ekatunggal (Tersedia)'!J199,'Input Quilting Selesai'!$J$2:$J$1048576,'Ekatunggal (Tersedia)'!$B$1)</f>
        <v>0</v>
      </c>
      <c r="L199" s="20">
        <f>IFERROR(IF(VLOOKUP(B199,'SO OR RSO'!$B$4:$P$1048576,15,FALSE)="Diselesaikan",H199,K199),0)</f>
        <v>0</v>
      </c>
      <c r="M199" s="20">
        <f t="shared" si="7"/>
        <v>0</v>
      </c>
      <c r="N199" s="20" t="str">
        <f>IFERROR(IF(ISBLANK(VLOOKUP(B199,'SO OR RSO'!$B$4:$P$1048576,15,FALSE)),"Belum Kirim Kain",IF(VLOOKUP(B199,'SO OR RSO'!$B$4:$P$1048576,15,FALSE)="Diselesaikan","Selesai",IF(M199&gt;0,"Proses Quilting","Selesai"))),"")</f>
        <v/>
      </c>
    </row>
    <row r="200" spans="1:14" ht="30.75" customHeight="1">
      <c r="A200" s="6">
        <v>199</v>
      </c>
      <c r="B200" s="18" t="str">
        <f t="shared" si="6"/>
        <v>EkatunggalTersediaKonfirmasi199</v>
      </c>
      <c r="C200" s="18" t="str">
        <f>IFERROR(VLOOKUP(B200,'SO OR RSO'!$B$4:$O$1048576,3,FALSE),"")</f>
        <v/>
      </c>
      <c r="D200" s="27" t="str">
        <f>IFERROR(VLOOKUP(B200,'SO OR RSO'!$B$4:$O$1048576,4,FALSE),"")</f>
        <v/>
      </c>
      <c r="E200" s="19" t="str">
        <f>IFERROR(VLOOKUP(B200,'SO OR RSO'!$B$4:$O$1048576,5,FALSE),"")</f>
        <v/>
      </c>
      <c r="F200" s="18" t="str">
        <f>IFERROR(VLOOKUP(B200,'SO OR RSO'!$B$4:$O$1048576,6,FALSE),"")</f>
        <v/>
      </c>
      <c r="G200" s="19" t="str">
        <f>IFERROR(VLOOKUP(B200,'SO OR RSO'!$B$4:$O$1048576,7,FALSE),"")</f>
        <v/>
      </c>
      <c r="H200" s="18">
        <f>IFERROR(VLOOKUP(B200,'SO OR RSO'!$B$4:$O$1048576,8,FALSE),0)</f>
        <v>0</v>
      </c>
      <c r="I200" s="18" t="str">
        <f>IFERROR(VLOOKUP(B200,'SO OR RSO'!$B$4:$O$1048576,9,FALSE),"")</f>
        <v/>
      </c>
      <c r="J200" s="18" t="str">
        <f>IFERROR(VLOOKUP(B200,'SO OR RSO'!$B$4:$O$1048576,10,FALSE),"")</f>
        <v/>
      </c>
      <c r="K200" s="59">
        <f>SUMIFS('Input Quilting Selesai'!$G$2:$G$1048576,'Input Quilting Selesai'!$C$2:$C$1048576,'Ekatunggal (Tersedia)'!C200,'Input Quilting Selesai'!$E$2:$E$1048576,'Ekatunggal (Tersedia)'!F200,'Input Quilting Selesai'!$I$2:$I$1048576,'Ekatunggal (Tersedia)'!J200,'Input Quilting Selesai'!$J$2:$J$1048576,'Ekatunggal (Tersedia)'!$B$1)</f>
        <v>0</v>
      </c>
      <c r="L200" s="20">
        <f>IFERROR(IF(VLOOKUP(B200,'SO OR RSO'!$B$4:$P$1048576,15,FALSE)="Diselesaikan",H200,K200),0)</f>
        <v>0</v>
      </c>
      <c r="M200" s="20">
        <f t="shared" si="7"/>
        <v>0</v>
      </c>
      <c r="N200" s="20" t="str">
        <f>IFERROR(IF(ISBLANK(VLOOKUP(B200,'SO OR RSO'!$B$4:$P$1048576,15,FALSE)),"Belum Kirim Kain",IF(VLOOKUP(B200,'SO OR RSO'!$B$4:$P$1048576,15,FALSE)="Diselesaikan","Selesai",IF(M200&gt;0,"Proses Quilting","Selesai"))),"")</f>
        <v/>
      </c>
    </row>
    <row r="201" spans="1:14" ht="30.75" customHeight="1">
      <c r="A201" s="6">
        <v>200</v>
      </c>
      <c r="B201" s="18" t="str">
        <f t="shared" si="6"/>
        <v>EkatunggalTersediaKonfirmasi200</v>
      </c>
      <c r="C201" s="18" t="str">
        <f>IFERROR(VLOOKUP(B201,'SO OR RSO'!$B$4:$O$1048576,3,FALSE),"")</f>
        <v/>
      </c>
      <c r="D201" s="27" t="str">
        <f>IFERROR(VLOOKUP(B201,'SO OR RSO'!$B$4:$O$1048576,4,FALSE),"")</f>
        <v/>
      </c>
      <c r="E201" s="19" t="str">
        <f>IFERROR(VLOOKUP(B201,'SO OR RSO'!$B$4:$O$1048576,5,FALSE),"")</f>
        <v/>
      </c>
      <c r="F201" s="18" t="str">
        <f>IFERROR(VLOOKUP(B201,'SO OR RSO'!$B$4:$O$1048576,6,FALSE),"")</f>
        <v/>
      </c>
      <c r="G201" s="19" t="str">
        <f>IFERROR(VLOOKUP(B201,'SO OR RSO'!$B$4:$O$1048576,7,FALSE),"")</f>
        <v/>
      </c>
      <c r="H201" s="18">
        <f>IFERROR(VLOOKUP(B201,'SO OR RSO'!$B$4:$O$1048576,8,FALSE),0)</f>
        <v>0</v>
      </c>
      <c r="I201" s="18" t="str">
        <f>IFERROR(VLOOKUP(B201,'SO OR RSO'!$B$4:$O$1048576,9,FALSE),"")</f>
        <v/>
      </c>
      <c r="J201" s="18" t="str">
        <f>IFERROR(VLOOKUP(B201,'SO OR RSO'!$B$4:$O$1048576,10,FALSE),"")</f>
        <v/>
      </c>
      <c r="K201" s="59">
        <f>SUMIFS('Input Quilting Selesai'!$G$2:$G$1048576,'Input Quilting Selesai'!$C$2:$C$1048576,'Ekatunggal (Tersedia)'!C201,'Input Quilting Selesai'!$E$2:$E$1048576,'Ekatunggal (Tersedia)'!F201,'Input Quilting Selesai'!$I$2:$I$1048576,'Ekatunggal (Tersedia)'!J201,'Input Quilting Selesai'!$J$2:$J$1048576,'Ekatunggal (Tersedia)'!$B$1)</f>
        <v>0</v>
      </c>
      <c r="L201" s="20">
        <f>IFERROR(IF(VLOOKUP(B201,'SO OR RSO'!$B$4:$P$1048576,15,FALSE)="Diselesaikan",H201,K201),0)</f>
        <v>0</v>
      </c>
      <c r="M201" s="20">
        <f t="shared" si="7"/>
        <v>0</v>
      </c>
      <c r="N201" s="20" t="str">
        <f>IFERROR(IF(ISBLANK(VLOOKUP(B201,'SO OR RSO'!$B$4:$P$1048576,15,FALSE)),"Belum Kirim Kain",IF(VLOOKUP(B201,'SO OR RSO'!$B$4:$P$1048576,15,FALSE)="Diselesaikan","Selesai",IF(M201&gt;0,"Proses Quilting","Selesai"))),"")</f>
        <v/>
      </c>
    </row>
    <row r="202" spans="1:14" ht="30.75" customHeight="1">
      <c r="A202" s="6">
        <v>201</v>
      </c>
      <c r="B202" s="18" t="str">
        <f t="shared" si="6"/>
        <v>EkatunggalTersediaKonfirmasi201</v>
      </c>
      <c r="C202" s="18" t="str">
        <f>IFERROR(VLOOKUP(B202,'SO OR RSO'!$B$4:$O$1048576,3,FALSE),"")</f>
        <v/>
      </c>
      <c r="D202" s="27" t="str">
        <f>IFERROR(VLOOKUP(B202,'SO OR RSO'!$B$4:$O$1048576,4,FALSE),"")</f>
        <v/>
      </c>
      <c r="E202" s="19" t="str">
        <f>IFERROR(VLOOKUP(B202,'SO OR RSO'!$B$4:$O$1048576,5,FALSE),"")</f>
        <v/>
      </c>
      <c r="F202" s="18" t="str">
        <f>IFERROR(VLOOKUP(B202,'SO OR RSO'!$B$4:$O$1048576,6,FALSE),"")</f>
        <v/>
      </c>
      <c r="G202" s="19" t="str">
        <f>IFERROR(VLOOKUP(B202,'SO OR RSO'!$B$4:$O$1048576,7,FALSE),"")</f>
        <v/>
      </c>
      <c r="H202" s="18">
        <f>IFERROR(VLOOKUP(B202,'SO OR RSO'!$B$4:$O$1048576,8,FALSE),0)</f>
        <v>0</v>
      </c>
      <c r="I202" s="18" t="str">
        <f>IFERROR(VLOOKUP(B202,'SO OR RSO'!$B$4:$O$1048576,9,FALSE),"")</f>
        <v/>
      </c>
      <c r="J202" s="18" t="str">
        <f>IFERROR(VLOOKUP(B202,'SO OR RSO'!$B$4:$O$1048576,10,FALSE),"")</f>
        <v/>
      </c>
      <c r="K202" s="59">
        <f>SUMIFS('Input Quilting Selesai'!$G$2:$G$1048576,'Input Quilting Selesai'!$C$2:$C$1048576,'Ekatunggal (Tersedia)'!C202,'Input Quilting Selesai'!$E$2:$E$1048576,'Ekatunggal (Tersedia)'!F202,'Input Quilting Selesai'!$I$2:$I$1048576,'Ekatunggal (Tersedia)'!J202,'Input Quilting Selesai'!$J$2:$J$1048576,'Ekatunggal (Tersedia)'!$B$1)</f>
        <v>0</v>
      </c>
      <c r="L202" s="20">
        <f>IFERROR(IF(VLOOKUP(B202,'SO OR RSO'!$B$4:$P$1048576,15,FALSE)="Diselesaikan",H202,K202),0)</f>
        <v>0</v>
      </c>
      <c r="M202" s="20">
        <f t="shared" si="7"/>
        <v>0</v>
      </c>
      <c r="N202" s="20" t="str">
        <f>IFERROR(IF(ISBLANK(VLOOKUP(B202,'SO OR RSO'!$B$4:$P$1048576,15,FALSE)),"Belum Kirim Kain",IF(VLOOKUP(B202,'SO OR RSO'!$B$4:$P$1048576,15,FALSE)="Diselesaikan","Selesai",IF(M202&gt;0,"Proses Quilting","Selesai"))),"")</f>
        <v/>
      </c>
    </row>
    <row r="203" spans="1:14" ht="30.75" customHeight="1">
      <c r="A203" s="6">
        <v>202</v>
      </c>
      <c r="B203" s="18" t="str">
        <f t="shared" si="6"/>
        <v>EkatunggalTersediaKonfirmasi202</v>
      </c>
      <c r="C203" s="18" t="str">
        <f>IFERROR(VLOOKUP(B203,'SO OR RSO'!$B$4:$O$1048576,3,FALSE),"")</f>
        <v/>
      </c>
      <c r="D203" s="27" t="str">
        <f>IFERROR(VLOOKUP(B203,'SO OR RSO'!$B$4:$O$1048576,4,FALSE),"")</f>
        <v/>
      </c>
      <c r="E203" s="19" t="str">
        <f>IFERROR(VLOOKUP(B203,'SO OR RSO'!$B$4:$O$1048576,5,FALSE),"")</f>
        <v/>
      </c>
      <c r="F203" s="18" t="str">
        <f>IFERROR(VLOOKUP(B203,'SO OR RSO'!$B$4:$O$1048576,6,FALSE),"")</f>
        <v/>
      </c>
      <c r="G203" s="19" t="str">
        <f>IFERROR(VLOOKUP(B203,'SO OR RSO'!$B$4:$O$1048576,7,FALSE),"")</f>
        <v/>
      </c>
      <c r="H203" s="18">
        <f>IFERROR(VLOOKUP(B203,'SO OR RSO'!$B$4:$O$1048576,8,FALSE),0)</f>
        <v>0</v>
      </c>
      <c r="I203" s="18" t="str">
        <f>IFERROR(VLOOKUP(B203,'SO OR RSO'!$B$4:$O$1048576,9,FALSE),"")</f>
        <v/>
      </c>
      <c r="J203" s="18" t="str">
        <f>IFERROR(VLOOKUP(B203,'SO OR RSO'!$B$4:$O$1048576,10,FALSE),"")</f>
        <v/>
      </c>
      <c r="K203" s="59">
        <f>SUMIFS('Input Quilting Selesai'!$G$2:$G$1048576,'Input Quilting Selesai'!$C$2:$C$1048576,'Ekatunggal (Tersedia)'!C203,'Input Quilting Selesai'!$E$2:$E$1048576,'Ekatunggal (Tersedia)'!F203,'Input Quilting Selesai'!$I$2:$I$1048576,'Ekatunggal (Tersedia)'!J203,'Input Quilting Selesai'!$J$2:$J$1048576,'Ekatunggal (Tersedia)'!$B$1)</f>
        <v>0</v>
      </c>
      <c r="L203" s="20">
        <f>IFERROR(IF(VLOOKUP(B203,'SO OR RSO'!$B$4:$P$1048576,15,FALSE)="Diselesaikan",H203,K203),0)</f>
        <v>0</v>
      </c>
      <c r="M203" s="20">
        <f t="shared" si="7"/>
        <v>0</v>
      </c>
      <c r="N203" s="20" t="str">
        <f>IFERROR(IF(ISBLANK(VLOOKUP(B203,'SO OR RSO'!$B$4:$P$1048576,15,FALSE)),"Belum Kirim Kain",IF(VLOOKUP(B203,'SO OR RSO'!$B$4:$P$1048576,15,FALSE)="Diselesaikan","Selesai",IF(M203&gt;0,"Proses Quilting","Selesai"))),"")</f>
        <v/>
      </c>
    </row>
    <row r="204" spans="1:14" ht="30.75" customHeight="1">
      <c r="A204" s="6">
        <v>203</v>
      </c>
      <c r="B204" s="18" t="str">
        <f t="shared" si="6"/>
        <v>EkatunggalTersediaKonfirmasi203</v>
      </c>
      <c r="C204" s="18" t="str">
        <f>IFERROR(VLOOKUP(B204,'SO OR RSO'!$B$4:$O$1048576,3,FALSE),"")</f>
        <v/>
      </c>
      <c r="D204" s="27" t="str">
        <f>IFERROR(VLOOKUP(B204,'SO OR RSO'!$B$4:$O$1048576,4,FALSE),"")</f>
        <v/>
      </c>
      <c r="E204" s="19" t="str">
        <f>IFERROR(VLOOKUP(B204,'SO OR RSO'!$B$4:$O$1048576,5,FALSE),"")</f>
        <v/>
      </c>
      <c r="F204" s="18" t="str">
        <f>IFERROR(VLOOKUP(B204,'SO OR RSO'!$B$4:$O$1048576,6,FALSE),"")</f>
        <v/>
      </c>
      <c r="G204" s="19" t="str">
        <f>IFERROR(VLOOKUP(B204,'SO OR RSO'!$B$4:$O$1048576,7,FALSE),"")</f>
        <v/>
      </c>
      <c r="H204" s="18">
        <f>IFERROR(VLOOKUP(B204,'SO OR RSO'!$B$4:$O$1048576,8,FALSE),0)</f>
        <v>0</v>
      </c>
      <c r="I204" s="18" t="str">
        <f>IFERROR(VLOOKUP(B204,'SO OR RSO'!$B$4:$O$1048576,9,FALSE),"")</f>
        <v/>
      </c>
      <c r="J204" s="18" t="str">
        <f>IFERROR(VLOOKUP(B204,'SO OR RSO'!$B$4:$O$1048576,10,FALSE),"")</f>
        <v/>
      </c>
      <c r="K204" s="59">
        <f>SUMIFS('Input Quilting Selesai'!$G$2:$G$1048576,'Input Quilting Selesai'!$C$2:$C$1048576,'Ekatunggal (Tersedia)'!C204,'Input Quilting Selesai'!$E$2:$E$1048576,'Ekatunggal (Tersedia)'!F204,'Input Quilting Selesai'!$I$2:$I$1048576,'Ekatunggal (Tersedia)'!J204,'Input Quilting Selesai'!$J$2:$J$1048576,'Ekatunggal (Tersedia)'!$B$1)</f>
        <v>0</v>
      </c>
      <c r="L204" s="20">
        <f>IFERROR(IF(VLOOKUP(B204,'SO OR RSO'!$B$4:$P$1048576,15,FALSE)="Diselesaikan",H204,K204),0)</f>
        <v>0</v>
      </c>
      <c r="M204" s="20">
        <f t="shared" si="7"/>
        <v>0</v>
      </c>
      <c r="N204" s="20" t="str">
        <f>IFERROR(IF(ISBLANK(VLOOKUP(B204,'SO OR RSO'!$B$4:$P$1048576,15,FALSE)),"Belum Kirim Kain",IF(VLOOKUP(B204,'SO OR RSO'!$B$4:$P$1048576,15,FALSE)="Diselesaikan","Selesai",IF(M204&gt;0,"Proses Quilting","Selesai"))),"")</f>
        <v/>
      </c>
    </row>
    <row r="205" spans="1:14" ht="30.75" customHeight="1">
      <c r="A205" s="6">
        <v>204</v>
      </c>
      <c r="B205" s="18" t="str">
        <f t="shared" si="6"/>
        <v>EkatunggalTersediaKonfirmasi204</v>
      </c>
      <c r="C205" s="18" t="str">
        <f>IFERROR(VLOOKUP(B205,'SO OR RSO'!$B$4:$O$1048576,3,FALSE),"")</f>
        <v/>
      </c>
      <c r="D205" s="27" t="str">
        <f>IFERROR(VLOOKUP(B205,'SO OR RSO'!$B$4:$O$1048576,4,FALSE),"")</f>
        <v/>
      </c>
      <c r="E205" s="19" t="str">
        <f>IFERROR(VLOOKUP(B205,'SO OR RSO'!$B$4:$O$1048576,5,FALSE),"")</f>
        <v/>
      </c>
      <c r="F205" s="18" t="str">
        <f>IFERROR(VLOOKUP(B205,'SO OR RSO'!$B$4:$O$1048576,6,FALSE),"")</f>
        <v/>
      </c>
      <c r="G205" s="19" t="str">
        <f>IFERROR(VLOOKUP(B205,'SO OR RSO'!$B$4:$O$1048576,7,FALSE),"")</f>
        <v/>
      </c>
      <c r="H205" s="18">
        <f>IFERROR(VLOOKUP(B205,'SO OR RSO'!$B$4:$O$1048576,8,FALSE),0)</f>
        <v>0</v>
      </c>
      <c r="I205" s="18" t="str">
        <f>IFERROR(VLOOKUP(B205,'SO OR RSO'!$B$4:$O$1048576,9,FALSE),"")</f>
        <v/>
      </c>
      <c r="J205" s="18" t="str">
        <f>IFERROR(VLOOKUP(B205,'SO OR RSO'!$B$4:$O$1048576,10,FALSE),"")</f>
        <v/>
      </c>
      <c r="K205" s="59">
        <f>SUMIFS('Input Quilting Selesai'!$G$2:$G$1048576,'Input Quilting Selesai'!$C$2:$C$1048576,'Ekatunggal (Tersedia)'!C205,'Input Quilting Selesai'!$E$2:$E$1048576,'Ekatunggal (Tersedia)'!F205,'Input Quilting Selesai'!$I$2:$I$1048576,'Ekatunggal (Tersedia)'!J205,'Input Quilting Selesai'!$J$2:$J$1048576,'Ekatunggal (Tersedia)'!$B$1)</f>
        <v>0</v>
      </c>
      <c r="L205" s="20">
        <f>IFERROR(IF(VLOOKUP(B205,'SO OR RSO'!$B$4:$P$1048576,15,FALSE)="Diselesaikan",H205,K205),0)</f>
        <v>0</v>
      </c>
      <c r="M205" s="20">
        <f t="shared" si="7"/>
        <v>0</v>
      </c>
      <c r="N205" s="20" t="str">
        <f>IFERROR(IF(ISBLANK(VLOOKUP(B205,'SO OR RSO'!$B$4:$P$1048576,15,FALSE)),"Belum Kirim Kain",IF(VLOOKUP(B205,'SO OR RSO'!$B$4:$P$1048576,15,FALSE)="Diselesaikan","Selesai",IF(M205&gt;0,"Proses Quilting","Selesai"))),"")</f>
        <v/>
      </c>
    </row>
    <row r="206" spans="1:14" ht="30.75" customHeight="1">
      <c r="A206" s="6">
        <v>205</v>
      </c>
      <c r="B206" s="18" t="str">
        <f t="shared" si="6"/>
        <v>EkatunggalTersediaKonfirmasi205</v>
      </c>
      <c r="C206" s="18" t="str">
        <f>IFERROR(VLOOKUP(B206,'SO OR RSO'!$B$4:$O$1048576,3,FALSE),"")</f>
        <v/>
      </c>
      <c r="D206" s="27" t="str">
        <f>IFERROR(VLOOKUP(B206,'SO OR RSO'!$B$4:$O$1048576,4,FALSE),"")</f>
        <v/>
      </c>
      <c r="E206" s="19" t="str">
        <f>IFERROR(VLOOKUP(B206,'SO OR RSO'!$B$4:$O$1048576,5,FALSE),"")</f>
        <v/>
      </c>
      <c r="F206" s="18" t="str">
        <f>IFERROR(VLOOKUP(B206,'SO OR RSO'!$B$4:$O$1048576,6,FALSE),"")</f>
        <v/>
      </c>
      <c r="G206" s="19" t="str">
        <f>IFERROR(VLOOKUP(B206,'SO OR RSO'!$B$4:$O$1048576,7,FALSE),"")</f>
        <v/>
      </c>
      <c r="H206" s="18">
        <f>IFERROR(VLOOKUP(B206,'SO OR RSO'!$B$4:$O$1048576,8,FALSE),0)</f>
        <v>0</v>
      </c>
      <c r="I206" s="18" t="str">
        <f>IFERROR(VLOOKUP(B206,'SO OR RSO'!$B$4:$O$1048576,9,FALSE),"")</f>
        <v/>
      </c>
      <c r="J206" s="18" t="str">
        <f>IFERROR(VLOOKUP(B206,'SO OR RSO'!$B$4:$O$1048576,10,FALSE),"")</f>
        <v/>
      </c>
      <c r="K206" s="59">
        <f>SUMIFS('Input Quilting Selesai'!$G$2:$G$1048576,'Input Quilting Selesai'!$C$2:$C$1048576,'Ekatunggal (Tersedia)'!C206,'Input Quilting Selesai'!$E$2:$E$1048576,'Ekatunggal (Tersedia)'!F206,'Input Quilting Selesai'!$I$2:$I$1048576,'Ekatunggal (Tersedia)'!J206,'Input Quilting Selesai'!$J$2:$J$1048576,'Ekatunggal (Tersedia)'!$B$1)</f>
        <v>0</v>
      </c>
      <c r="L206" s="20">
        <f>IFERROR(IF(VLOOKUP(B206,'SO OR RSO'!$B$4:$P$1048576,15,FALSE)="Diselesaikan",H206,K206),0)</f>
        <v>0</v>
      </c>
      <c r="M206" s="20">
        <f t="shared" si="7"/>
        <v>0</v>
      </c>
      <c r="N206" s="20" t="str">
        <f>IFERROR(IF(ISBLANK(VLOOKUP(B206,'SO OR RSO'!$B$4:$P$1048576,15,FALSE)),"Belum Kirim Kain",IF(VLOOKUP(B206,'SO OR RSO'!$B$4:$P$1048576,15,FALSE)="Diselesaikan","Selesai",IF(M206&gt;0,"Proses Quilting","Selesai"))),"")</f>
        <v/>
      </c>
    </row>
    <row r="207" spans="1:14" ht="30.75" customHeight="1">
      <c r="A207" s="6">
        <v>206</v>
      </c>
      <c r="B207" s="18" t="str">
        <f t="shared" si="6"/>
        <v>EkatunggalTersediaKonfirmasi206</v>
      </c>
      <c r="C207" s="18" t="str">
        <f>IFERROR(VLOOKUP(B207,'SO OR RSO'!$B$4:$O$1048576,3,FALSE),"")</f>
        <v/>
      </c>
      <c r="D207" s="27" t="str">
        <f>IFERROR(VLOOKUP(B207,'SO OR RSO'!$B$4:$O$1048576,4,FALSE),"")</f>
        <v/>
      </c>
      <c r="E207" s="19" t="str">
        <f>IFERROR(VLOOKUP(B207,'SO OR RSO'!$B$4:$O$1048576,5,FALSE),"")</f>
        <v/>
      </c>
      <c r="F207" s="18" t="str">
        <f>IFERROR(VLOOKUP(B207,'SO OR RSO'!$B$4:$O$1048576,6,FALSE),"")</f>
        <v/>
      </c>
      <c r="G207" s="19" t="str">
        <f>IFERROR(VLOOKUP(B207,'SO OR RSO'!$B$4:$O$1048576,7,FALSE),"")</f>
        <v/>
      </c>
      <c r="H207" s="18">
        <f>IFERROR(VLOOKUP(B207,'SO OR RSO'!$B$4:$O$1048576,8,FALSE),0)</f>
        <v>0</v>
      </c>
      <c r="I207" s="18" t="str">
        <f>IFERROR(VLOOKUP(B207,'SO OR RSO'!$B$4:$O$1048576,9,FALSE),"")</f>
        <v/>
      </c>
      <c r="J207" s="18" t="str">
        <f>IFERROR(VLOOKUP(B207,'SO OR RSO'!$B$4:$O$1048576,10,FALSE),"")</f>
        <v/>
      </c>
      <c r="K207" s="59">
        <f>SUMIFS('Input Quilting Selesai'!$G$2:$G$1048576,'Input Quilting Selesai'!$C$2:$C$1048576,'Ekatunggal (Tersedia)'!C207,'Input Quilting Selesai'!$E$2:$E$1048576,'Ekatunggal (Tersedia)'!F207,'Input Quilting Selesai'!$I$2:$I$1048576,'Ekatunggal (Tersedia)'!J207,'Input Quilting Selesai'!$J$2:$J$1048576,'Ekatunggal (Tersedia)'!$B$1)</f>
        <v>0</v>
      </c>
      <c r="L207" s="20">
        <f>IFERROR(IF(VLOOKUP(B207,'SO OR RSO'!$B$4:$P$1048576,15,FALSE)="Diselesaikan",H207,K207),0)</f>
        <v>0</v>
      </c>
      <c r="M207" s="20">
        <f t="shared" si="7"/>
        <v>0</v>
      </c>
      <c r="N207" s="20" t="str">
        <f>IFERROR(IF(ISBLANK(VLOOKUP(B207,'SO OR RSO'!$B$4:$P$1048576,15,FALSE)),"Belum Kirim Kain",IF(VLOOKUP(B207,'SO OR RSO'!$B$4:$P$1048576,15,FALSE)="Diselesaikan","Selesai",IF(M207&gt;0,"Proses Quilting","Selesai"))),"")</f>
        <v/>
      </c>
    </row>
    <row r="208" spans="1:14" ht="30.75" customHeight="1">
      <c r="A208" s="6">
        <v>207</v>
      </c>
      <c r="B208" s="18" t="str">
        <f t="shared" ref="B208:B271" si="8">CONCATENATE($B$1,"TersediaKonfirmasi",A208)</f>
        <v>EkatunggalTersediaKonfirmasi207</v>
      </c>
      <c r="C208" s="18" t="str">
        <f>IFERROR(VLOOKUP(B208,'SO OR RSO'!$B$4:$O$1048576,3,FALSE),"")</f>
        <v/>
      </c>
      <c r="D208" s="27" t="str">
        <f>IFERROR(VLOOKUP(B208,'SO OR RSO'!$B$4:$O$1048576,4,FALSE),"")</f>
        <v/>
      </c>
      <c r="E208" s="19" t="str">
        <f>IFERROR(VLOOKUP(B208,'SO OR RSO'!$B$4:$O$1048576,5,FALSE),"")</f>
        <v/>
      </c>
      <c r="F208" s="18" t="str">
        <f>IFERROR(VLOOKUP(B208,'SO OR RSO'!$B$4:$O$1048576,6,FALSE),"")</f>
        <v/>
      </c>
      <c r="G208" s="19" t="str">
        <f>IFERROR(VLOOKUP(B208,'SO OR RSO'!$B$4:$O$1048576,7,FALSE),"")</f>
        <v/>
      </c>
      <c r="H208" s="18">
        <f>IFERROR(VLOOKUP(B208,'SO OR RSO'!$B$4:$O$1048576,8,FALSE),0)</f>
        <v>0</v>
      </c>
      <c r="I208" s="18" t="str">
        <f>IFERROR(VLOOKUP(B208,'SO OR RSO'!$B$4:$O$1048576,9,FALSE),"")</f>
        <v/>
      </c>
      <c r="J208" s="18" t="str">
        <f>IFERROR(VLOOKUP(B208,'SO OR RSO'!$B$4:$O$1048576,10,FALSE),"")</f>
        <v/>
      </c>
      <c r="K208" s="59">
        <f>SUMIFS('Input Quilting Selesai'!$G$2:$G$1048576,'Input Quilting Selesai'!$C$2:$C$1048576,'Ekatunggal (Tersedia)'!C208,'Input Quilting Selesai'!$E$2:$E$1048576,'Ekatunggal (Tersedia)'!F208,'Input Quilting Selesai'!$I$2:$I$1048576,'Ekatunggal (Tersedia)'!J208,'Input Quilting Selesai'!$J$2:$J$1048576,'Ekatunggal (Tersedia)'!$B$1)</f>
        <v>0</v>
      </c>
      <c r="L208" s="20">
        <f>IFERROR(IF(VLOOKUP(B208,'SO OR RSO'!$B$4:$P$1048576,15,FALSE)="Diselesaikan",H208,K208),0)</f>
        <v>0</v>
      </c>
      <c r="M208" s="20">
        <f t="shared" ref="M208:M271" si="9">H208-L208</f>
        <v>0</v>
      </c>
      <c r="N208" s="20" t="str">
        <f>IFERROR(IF(ISBLANK(VLOOKUP(B208,'SO OR RSO'!$B$4:$P$1048576,15,FALSE)),"Belum Kirim Kain",IF(VLOOKUP(B208,'SO OR RSO'!$B$4:$P$1048576,15,FALSE)="Diselesaikan","Selesai",IF(M208&gt;0,"Proses Quilting","Selesai"))),"")</f>
        <v/>
      </c>
    </row>
    <row r="209" spans="1:14" ht="30.75" customHeight="1">
      <c r="A209" s="6">
        <v>208</v>
      </c>
      <c r="B209" s="18" t="str">
        <f t="shared" si="8"/>
        <v>EkatunggalTersediaKonfirmasi208</v>
      </c>
      <c r="C209" s="18" t="str">
        <f>IFERROR(VLOOKUP(B209,'SO OR RSO'!$B$4:$O$1048576,3,FALSE),"")</f>
        <v/>
      </c>
      <c r="D209" s="27" t="str">
        <f>IFERROR(VLOOKUP(B209,'SO OR RSO'!$B$4:$O$1048576,4,FALSE),"")</f>
        <v/>
      </c>
      <c r="E209" s="19" t="str">
        <f>IFERROR(VLOOKUP(B209,'SO OR RSO'!$B$4:$O$1048576,5,FALSE),"")</f>
        <v/>
      </c>
      <c r="F209" s="18" t="str">
        <f>IFERROR(VLOOKUP(B209,'SO OR RSO'!$B$4:$O$1048576,6,FALSE),"")</f>
        <v/>
      </c>
      <c r="G209" s="19" t="str">
        <f>IFERROR(VLOOKUP(B209,'SO OR RSO'!$B$4:$O$1048576,7,FALSE),"")</f>
        <v/>
      </c>
      <c r="H209" s="18">
        <f>IFERROR(VLOOKUP(B209,'SO OR RSO'!$B$4:$O$1048576,8,FALSE),0)</f>
        <v>0</v>
      </c>
      <c r="I209" s="18" t="str">
        <f>IFERROR(VLOOKUP(B209,'SO OR RSO'!$B$4:$O$1048576,9,FALSE),"")</f>
        <v/>
      </c>
      <c r="J209" s="18" t="str">
        <f>IFERROR(VLOOKUP(B209,'SO OR RSO'!$B$4:$O$1048576,10,FALSE),"")</f>
        <v/>
      </c>
      <c r="K209" s="59">
        <f>SUMIFS('Input Quilting Selesai'!$G$2:$G$1048576,'Input Quilting Selesai'!$C$2:$C$1048576,'Ekatunggal (Tersedia)'!C209,'Input Quilting Selesai'!$E$2:$E$1048576,'Ekatunggal (Tersedia)'!F209,'Input Quilting Selesai'!$I$2:$I$1048576,'Ekatunggal (Tersedia)'!J209,'Input Quilting Selesai'!$J$2:$J$1048576,'Ekatunggal (Tersedia)'!$B$1)</f>
        <v>0</v>
      </c>
      <c r="L209" s="20">
        <f>IFERROR(IF(VLOOKUP(B209,'SO OR RSO'!$B$4:$P$1048576,15,FALSE)="Diselesaikan",H209,K209),0)</f>
        <v>0</v>
      </c>
      <c r="M209" s="20">
        <f t="shared" si="9"/>
        <v>0</v>
      </c>
      <c r="N209" s="20" t="str">
        <f>IFERROR(IF(ISBLANK(VLOOKUP(B209,'SO OR RSO'!$B$4:$P$1048576,15,FALSE)),"Belum Kirim Kain",IF(VLOOKUP(B209,'SO OR RSO'!$B$4:$P$1048576,15,FALSE)="Diselesaikan","Selesai",IF(M209&gt;0,"Proses Quilting","Selesai"))),"")</f>
        <v/>
      </c>
    </row>
    <row r="210" spans="1:14" ht="30.75" customHeight="1">
      <c r="A210" s="6">
        <v>209</v>
      </c>
      <c r="B210" s="18" t="str">
        <f t="shared" si="8"/>
        <v>EkatunggalTersediaKonfirmasi209</v>
      </c>
      <c r="C210" s="18" t="str">
        <f>IFERROR(VLOOKUP(B210,'SO OR RSO'!$B$4:$O$1048576,3,FALSE),"")</f>
        <v/>
      </c>
      <c r="D210" s="27" t="str">
        <f>IFERROR(VLOOKUP(B210,'SO OR RSO'!$B$4:$O$1048576,4,FALSE),"")</f>
        <v/>
      </c>
      <c r="E210" s="19" t="str">
        <f>IFERROR(VLOOKUP(B210,'SO OR RSO'!$B$4:$O$1048576,5,FALSE),"")</f>
        <v/>
      </c>
      <c r="F210" s="18" t="str">
        <f>IFERROR(VLOOKUP(B210,'SO OR RSO'!$B$4:$O$1048576,6,FALSE),"")</f>
        <v/>
      </c>
      <c r="G210" s="19" t="str">
        <f>IFERROR(VLOOKUP(B210,'SO OR RSO'!$B$4:$O$1048576,7,FALSE),"")</f>
        <v/>
      </c>
      <c r="H210" s="18">
        <f>IFERROR(VLOOKUP(B210,'SO OR RSO'!$B$4:$O$1048576,8,FALSE),0)</f>
        <v>0</v>
      </c>
      <c r="I210" s="18" t="str">
        <f>IFERROR(VLOOKUP(B210,'SO OR RSO'!$B$4:$O$1048576,9,FALSE),"")</f>
        <v/>
      </c>
      <c r="J210" s="18" t="str">
        <f>IFERROR(VLOOKUP(B210,'SO OR RSO'!$B$4:$O$1048576,10,FALSE),"")</f>
        <v/>
      </c>
      <c r="K210" s="59">
        <f>SUMIFS('Input Quilting Selesai'!$G$2:$G$1048576,'Input Quilting Selesai'!$C$2:$C$1048576,'Ekatunggal (Tersedia)'!C210,'Input Quilting Selesai'!$E$2:$E$1048576,'Ekatunggal (Tersedia)'!F210,'Input Quilting Selesai'!$I$2:$I$1048576,'Ekatunggal (Tersedia)'!J210,'Input Quilting Selesai'!$J$2:$J$1048576,'Ekatunggal (Tersedia)'!$B$1)</f>
        <v>0</v>
      </c>
      <c r="L210" s="20">
        <f>IFERROR(IF(VLOOKUP(B210,'SO OR RSO'!$B$4:$P$1048576,15,FALSE)="Diselesaikan",H210,K210),0)</f>
        <v>0</v>
      </c>
      <c r="M210" s="20">
        <f t="shared" si="9"/>
        <v>0</v>
      </c>
      <c r="N210" s="20" t="str">
        <f>IFERROR(IF(ISBLANK(VLOOKUP(B210,'SO OR RSO'!$B$4:$P$1048576,15,FALSE)),"Belum Kirim Kain",IF(VLOOKUP(B210,'SO OR RSO'!$B$4:$P$1048576,15,FALSE)="Diselesaikan","Selesai",IF(M210&gt;0,"Proses Quilting","Selesai"))),"")</f>
        <v/>
      </c>
    </row>
    <row r="211" spans="1:14" ht="30.75" customHeight="1">
      <c r="A211" s="6">
        <v>210</v>
      </c>
      <c r="B211" s="18" t="str">
        <f t="shared" si="8"/>
        <v>EkatunggalTersediaKonfirmasi210</v>
      </c>
      <c r="C211" s="18" t="str">
        <f>IFERROR(VLOOKUP(B211,'SO OR RSO'!$B$4:$O$1048576,3,FALSE),"")</f>
        <v/>
      </c>
      <c r="D211" s="27" t="str">
        <f>IFERROR(VLOOKUP(B211,'SO OR RSO'!$B$4:$O$1048576,4,FALSE),"")</f>
        <v/>
      </c>
      <c r="E211" s="19" t="str">
        <f>IFERROR(VLOOKUP(B211,'SO OR RSO'!$B$4:$O$1048576,5,FALSE),"")</f>
        <v/>
      </c>
      <c r="F211" s="18" t="str">
        <f>IFERROR(VLOOKUP(B211,'SO OR RSO'!$B$4:$O$1048576,6,FALSE),"")</f>
        <v/>
      </c>
      <c r="G211" s="19" t="str">
        <f>IFERROR(VLOOKUP(B211,'SO OR RSO'!$B$4:$O$1048576,7,FALSE),"")</f>
        <v/>
      </c>
      <c r="H211" s="18">
        <f>IFERROR(VLOOKUP(B211,'SO OR RSO'!$B$4:$O$1048576,8,FALSE),0)</f>
        <v>0</v>
      </c>
      <c r="I211" s="18" t="str">
        <f>IFERROR(VLOOKUP(B211,'SO OR RSO'!$B$4:$O$1048576,9,FALSE),"")</f>
        <v/>
      </c>
      <c r="J211" s="18" t="str">
        <f>IFERROR(VLOOKUP(B211,'SO OR RSO'!$B$4:$O$1048576,10,FALSE),"")</f>
        <v/>
      </c>
      <c r="K211" s="59">
        <f>SUMIFS('Input Quilting Selesai'!$G$2:$G$1048576,'Input Quilting Selesai'!$C$2:$C$1048576,'Ekatunggal (Tersedia)'!C211,'Input Quilting Selesai'!$E$2:$E$1048576,'Ekatunggal (Tersedia)'!F211,'Input Quilting Selesai'!$I$2:$I$1048576,'Ekatunggal (Tersedia)'!J211,'Input Quilting Selesai'!$J$2:$J$1048576,'Ekatunggal (Tersedia)'!$B$1)</f>
        <v>0</v>
      </c>
      <c r="L211" s="20">
        <f>IFERROR(IF(VLOOKUP(B211,'SO OR RSO'!$B$4:$P$1048576,15,FALSE)="Diselesaikan",H211,K211),0)</f>
        <v>0</v>
      </c>
      <c r="M211" s="20">
        <f t="shared" si="9"/>
        <v>0</v>
      </c>
      <c r="N211" s="20" t="str">
        <f>IFERROR(IF(ISBLANK(VLOOKUP(B211,'SO OR RSO'!$B$4:$P$1048576,15,FALSE)),"Belum Kirim Kain",IF(VLOOKUP(B211,'SO OR RSO'!$B$4:$P$1048576,15,FALSE)="Diselesaikan","Selesai",IF(M211&gt;0,"Proses Quilting","Selesai"))),"")</f>
        <v/>
      </c>
    </row>
    <row r="212" spans="1:14" ht="30.75" customHeight="1">
      <c r="A212" s="6">
        <v>211</v>
      </c>
      <c r="B212" s="18" t="str">
        <f t="shared" si="8"/>
        <v>EkatunggalTersediaKonfirmasi211</v>
      </c>
      <c r="C212" s="18" t="str">
        <f>IFERROR(VLOOKUP(B212,'SO OR RSO'!$B$4:$O$1048576,3,FALSE),"")</f>
        <v/>
      </c>
      <c r="D212" s="27" t="str">
        <f>IFERROR(VLOOKUP(B212,'SO OR RSO'!$B$4:$O$1048576,4,FALSE),"")</f>
        <v/>
      </c>
      <c r="E212" s="19" t="str">
        <f>IFERROR(VLOOKUP(B212,'SO OR RSO'!$B$4:$O$1048576,5,FALSE),"")</f>
        <v/>
      </c>
      <c r="F212" s="18" t="str">
        <f>IFERROR(VLOOKUP(B212,'SO OR RSO'!$B$4:$O$1048576,6,FALSE),"")</f>
        <v/>
      </c>
      <c r="G212" s="19" t="str">
        <f>IFERROR(VLOOKUP(B212,'SO OR RSO'!$B$4:$O$1048576,7,FALSE),"")</f>
        <v/>
      </c>
      <c r="H212" s="18">
        <f>IFERROR(VLOOKUP(B212,'SO OR RSO'!$B$4:$O$1048576,8,FALSE),0)</f>
        <v>0</v>
      </c>
      <c r="I212" s="18" t="str">
        <f>IFERROR(VLOOKUP(B212,'SO OR RSO'!$B$4:$O$1048576,9,FALSE),"")</f>
        <v/>
      </c>
      <c r="J212" s="18" t="str">
        <f>IFERROR(VLOOKUP(B212,'SO OR RSO'!$B$4:$O$1048576,10,FALSE),"")</f>
        <v/>
      </c>
      <c r="K212" s="59">
        <f>SUMIFS('Input Quilting Selesai'!$G$2:$G$1048576,'Input Quilting Selesai'!$C$2:$C$1048576,'Ekatunggal (Tersedia)'!C212,'Input Quilting Selesai'!$E$2:$E$1048576,'Ekatunggal (Tersedia)'!F212,'Input Quilting Selesai'!$I$2:$I$1048576,'Ekatunggal (Tersedia)'!J212,'Input Quilting Selesai'!$J$2:$J$1048576,'Ekatunggal (Tersedia)'!$B$1)</f>
        <v>0</v>
      </c>
      <c r="L212" s="20">
        <f>IFERROR(IF(VLOOKUP(B212,'SO OR RSO'!$B$4:$P$1048576,15,FALSE)="Diselesaikan",H212,K212),0)</f>
        <v>0</v>
      </c>
      <c r="M212" s="20">
        <f t="shared" si="9"/>
        <v>0</v>
      </c>
      <c r="N212" s="20" t="str">
        <f>IFERROR(IF(ISBLANK(VLOOKUP(B212,'SO OR RSO'!$B$4:$P$1048576,15,FALSE)),"Belum Kirim Kain",IF(VLOOKUP(B212,'SO OR RSO'!$B$4:$P$1048576,15,FALSE)="Diselesaikan","Selesai",IF(M212&gt;0,"Proses Quilting","Selesai"))),"")</f>
        <v/>
      </c>
    </row>
    <row r="213" spans="1:14" ht="30.75" customHeight="1">
      <c r="A213" s="6">
        <v>212</v>
      </c>
      <c r="B213" s="18" t="str">
        <f t="shared" si="8"/>
        <v>EkatunggalTersediaKonfirmasi212</v>
      </c>
      <c r="C213" s="18" t="str">
        <f>IFERROR(VLOOKUP(B213,'SO OR RSO'!$B$4:$O$1048576,3,FALSE),"")</f>
        <v/>
      </c>
      <c r="D213" s="27" t="str">
        <f>IFERROR(VLOOKUP(B213,'SO OR RSO'!$B$4:$O$1048576,4,FALSE),"")</f>
        <v/>
      </c>
      <c r="E213" s="19" t="str">
        <f>IFERROR(VLOOKUP(B213,'SO OR RSO'!$B$4:$O$1048576,5,FALSE),"")</f>
        <v/>
      </c>
      <c r="F213" s="18" t="str">
        <f>IFERROR(VLOOKUP(B213,'SO OR RSO'!$B$4:$O$1048576,6,FALSE),"")</f>
        <v/>
      </c>
      <c r="G213" s="19" t="str">
        <f>IFERROR(VLOOKUP(B213,'SO OR RSO'!$B$4:$O$1048576,7,FALSE),"")</f>
        <v/>
      </c>
      <c r="H213" s="18">
        <f>IFERROR(VLOOKUP(B213,'SO OR RSO'!$B$4:$O$1048576,8,FALSE),0)</f>
        <v>0</v>
      </c>
      <c r="I213" s="18" t="str">
        <f>IFERROR(VLOOKUP(B213,'SO OR RSO'!$B$4:$O$1048576,9,FALSE),"")</f>
        <v/>
      </c>
      <c r="J213" s="18" t="str">
        <f>IFERROR(VLOOKUP(B213,'SO OR RSO'!$B$4:$O$1048576,10,FALSE),"")</f>
        <v/>
      </c>
      <c r="K213" s="59">
        <f>SUMIFS('Input Quilting Selesai'!$G$2:$G$1048576,'Input Quilting Selesai'!$C$2:$C$1048576,'Ekatunggal (Tersedia)'!C213,'Input Quilting Selesai'!$E$2:$E$1048576,'Ekatunggal (Tersedia)'!F213,'Input Quilting Selesai'!$I$2:$I$1048576,'Ekatunggal (Tersedia)'!J213,'Input Quilting Selesai'!$J$2:$J$1048576,'Ekatunggal (Tersedia)'!$B$1)</f>
        <v>0</v>
      </c>
      <c r="L213" s="20">
        <f>IFERROR(IF(VLOOKUP(B213,'SO OR RSO'!$B$4:$P$1048576,15,FALSE)="Diselesaikan",H213,K213),0)</f>
        <v>0</v>
      </c>
      <c r="M213" s="20">
        <f t="shared" si="9"/>
        <v>0</v>
      </c>
      <c r="N213" s="20" t="str">
        <f>IFERROR(IF(ISBLANK(VLOOKUP(B213,'SO OR RSO'!$B$4:$P$1048576,15,FALSE)),"Belum Kirim Kain",IF(VLOOKUP(B213,'SO OR RSO'!$B$4:$P$1048576,15,FALSE)="Diselesaikan","Selesai",IF(M213&gt;0,"Proses Quilting","Selesai"))),"")</f>
        <v/>
      </c>
    </row>
    <row r="214" spans="1:14" ht="30.75" customHeight="1">
      <c r="A214" s="6">
        <v>213</v>
      </c>
      <c r="B214" s="18" t="str">
        <f t="shared" si="8"/>
        <v>EkatunggalTersediaKonfirmasi213</v>
      </c>
      <c r="C214" s="18" t="str">
        <f>IFERROR(VLOOKUP(B214,'SO OR RSO'!$B$4:$O$1048576,3,FALSE),"")</f>
        <v/>
      </c>
      <c r="D214" s="27" t="str">
        <f>IFERROR(VLOOKUP(B214,'SO OR RSO'!$B$4:$O$1048576,4,FALSE),"")</f>
        <v/>
      </c>
      <c r="E214" s="19" t="str">
        <f>IFERROR(VLOOKUP(B214,'SO OR RSO'!$B$4:$O$1048576,5,FALSE),"")</f>
        <v/>
      </c>
      <c r="F214" s="18" t="str">
        <f>IFERROR(VLOOKUP(B214,'SO OR RSO'!$B$4:$O$1048576,6,FALSE),"")</f>
        <v/>
      </c>
      <c r="G214" s="19" t="str">
        <f>IFERROR(VLOOKUP(B214,'SO OR RSO'!$B$4:$O$1048576,7,FALSE),"")</f>
        <v/>
      </c>
      <c r="H214" s="18">
        <f>IFERROR(VLOOKUP(B214,'SO OR RSO'!$B$4:$O$1048576,8,FALSE),0)</f>
        <v>0</v>
      </c>
      <c r="I214" s="18" t="str">
        <f>IFERROR(VLOOKUP(B214,'SO OR RSO'!$B$4:$O$1048576,9,FALSE),"")</f>
        <v/>
      </c>
      <c r="J214" s="18" t="str">
        <f>IFERROR(VLOOKUP(B214,'SO OR RSO'!$B$4:$O$1048576,10,FALSE),"")</f>
        <v/>
      </c>
      <c r="K214" s="59">
        <f>SUMIFS('Input Quilting Selesai'!$G$2:$G$1048576,'Input Quilting Selesai'!$C$2:$C$1048576,'Ekatunggal (Tersedia)'!C214,'Input Quilting Selesai'!$E$2:$E$1048576,'Ekatunggal (Tersedia)'!F214,'Input Quilting Selesai'!$I$2:$I$1048576,'Ekatunggal (Tersedia)'!J214,'Input Quilting Selesai'!$J$2:$J$1048576,'Ekatunggal (Tersedia)'!$B$1)</f>
        <v>0</v>
      </c>
      <c r="L214" s="20">
        <f>IFERROR(IF(VLOOKUP(B214,'SO OR RSO'!$B$4:$P$1048576,15,FALSE)="Diselesaikan",H214,K214),0)</f>
        <v>0</v>
      </c>
      <c r="M214" s="20">
        <f t="shared" si="9"/>
        <v>0</v>
      </c>
      <c r="N214" s="20" t="str">
        <f>IFERROR(IF(ISBLANK(VLOOKUP(B214,'SO OR RSO'!$B$4:$P$1048576,15,FALSE)),"Belum Kirim Kain",IF(VLOOKUP(B214,'SO OR RSO'!$B$4:$P$1048576,15,FALSE)="Diselesaikan","Selesai",IF(M214&gt;0,"Proses Quilting","Selesai"))),"")</f>
        <v/>
      </c>
    </row>
    <row r="215" spans="1:14" ht="30.75" customHeight="1">
      <c r="A215" s="6">
        <v>214</v>
      </c>
      <c r="B215" s="18" t="str">
        <f t="shared" si="8"/>
        <v>EkatunggalTersediaKonfirmasi214</v>
      </c>
      <c r="C215" s="18" t="str">
        <f>IFERROR(VLOOKUP(B215,'SO OR RSO'!$B$4:$O$1048576,3,FALSE),"")</f>
        <v/>
      </c>
      <c r="D215" s="27" t="str">
        <f>IFERROR(VLOOKUP(B215,'SO OR RSO'!$B$4:$O$1048576,4,FALSE),"")</f>
        <v/>
      </c>
      <c r="E215" s="19" t="str">
        <f>IFERROR(VLOOKUP(B215,'SO OR RSO'!$B$4:$O$1048576,5,FALSE),"")</f>
        <v/>
      </c>
      <c r="F215" s="18" t="str">
        <f>IFERROR(VLOOKUP(B215,'SO OR RSO'!$B$4:$O$1048576,6,FALSE),"")</f>
        <v/>
      </c>
      <c r="G215" s="19" t="str">
        <f>IFERROR(VLOOKUP(B215,'SO OR RSO'!$B$4:$O$1048576,7,FALSE),"")</f>
        <v/>
      </c>
      <c r="H215" s="18">
        <f>IFERROR(VLOOKUP(B215,'SO OR RSO'!$B$4:$O$1048576,8,FALSE),0)</f>
        <v>0</v>
      </c>
      <c r="I215" s="18" t="str">
        <f>IFERROR(VLOOKUP(B215,'SO OR RSO'!$B$4:$O$1048576,9,FALSE),"")</f>
        <v/>
      </c>
      <c r="J215" s="18" t="str">
        <f>IFERROR(VLOOKUP(B215,'SO OR RSO'!$B$4:$O$1048576,10,FALSE),"")</f>
        <v/>
      </c>
      <c r="K215" s="59">
        <f>SUMIFS('Input Quilting Selesai'!$G$2:$G$1048576,'Input Quilting Selesai'!$C$2:$C$1048576,'Ekatunggal (Tersedia)'!C215,'Input Quilting Selesai'!$E$2:$E$1048576,'Ekatunggal (Tersedia)'!F215,'Input Quilting Selesai'!$I$2:$I$1048576,'Ekatunggal (Tersedia)'!J215,'Input Quilting Selesai'!$J$2:$J$1048576,'Ekatunggal (Tersedia)'!$B$1)</f>
        <v>0</v>
      </c>
      <c r="L215" s="20">
        <f>IFERROR(IF(VLOOKUP(B215,'SO OR RSO'!$B$4:$P$1048576,15,FALSE)="Diselesaikan",H215,K215),0)</f>
        <v>0</v>
      </c>
      <c r="M215" s="20">
        <f t="shared" si="9"/>
        <v>0</v>
      </c>
      <c r="N215" s="20" t="str">
        <f>IFERROR(IF(ISBLANK(VLOOKUP(B215,'SO OR RSO'!$B$4:$P$1048576,15,FALSE)),"Belum Kirim Kain",IF(VLOOKUP(B215,'SO OR RSO'!$B$4:$P$1048576,15,FALSE)="Diselesaikan","Selesai",IF(M215&gt;0,"Proses Quilting","Selesai"))),"")</f>
        <v/>
      </c>
    </row>
    <row r="216" spans="1:14" ht="30.75" customHeight="1">
      <c r="A216" s="6">
        <v>215</v>
      </c>
      <c r="B216" s="18" t="str">
        <f t="shared" si="8"/>
        <v>EkatunggalTersediaKonfirmasi215</v>
      </c>
      <c r="C216" s="18" t="str">
        <f>IFERROR(VLOOKUP(B216,'SO OR RSO'!$B$4:$O$1048576,3,FALSE),"")</f>
        <v/>
      </c>
      <c r="D216" s="27" t="str">
        <f>IFERROR(VLOOKUP(B216,'SO OR RSO'!$B$4:$O$1048576,4,FALSE),"")</f>
        <v/>
      </c>
      <c r="E216" s="19" t="str">
        <f>IFERROR(VLOOKUP(B216,'SO OR RSO'!$B$4:$O$1048576,5,FALSE),"")</f>
        <v/>
      </c>
      <c r="F216" s="18" t="str">
        <f>IFERROR(VLOOKUP(B216,'SO OR RSO'!$B$4:$O$1048576,6,FALSE),"")</f>
        <v/>
      </c>
      <c r="G216" s="19" t="str">
        <f>IFERROR(VLOOKUP(B216,'SO OR RSO'!$B$4:$O$1048576,7,FALSE),"")</f>
        <v/>
      </c>
      <c r="H216" s="18">
        <f>IFERROR(VLOOKUP(B216,'SO OR RSO'!$B$4:$O$1048576,8,FALSE),0)</f>
        <v>0</v>
      </c>
      <c r="I216" s="18" t="str">
        <f>IFERROR(VLOOKUP(B216,'SO OR RSO'!$B$4:$O$1048576,9,FALSE),"")</f>
        <v/>
      </c>
      <c r="J216" s="18" t="str">
        <f>IFERROR(VLOOKUP(B216,'SO OR RSO'!$B$4:$O$1048576,10,FALSE),"")</f>
        <v/>
      </c>
      <c r="K216" s="59">
        <f>SUMIFS('Input Quilting Selesai'!$G$2:$G$1048576,'Input Quilting Selesai'!$C$2:$C$1048576,'Ekatunggal (Tersedia)'!C216,'Input Quilting Selesai'!$E$2:$E$1048576,'Ekatunggal (Tersedia)'!F216,'Input Quilting Selesai'!$I$2:$I$1048576,'Ekatunggal (Tersedia)'!J216,'Input Quilting Selesai'!$J$2:$J$1048576,'Ekatunggal (Tersedia)'!$B$1)</f>
        <v>0</v>
      </c>
      <c r="L216" s="20">
        <f>IFERROR(IF(VLOOKUP(B216,'SO OR RSO'!$B$4:$P$1048576,15,FALSE)="Diselesaikan",H216,K216),0)</f>
        <v>0</v>
      </c>
      <c r="M216" s="20">
        <f t="shared" si="9"/>
        <v>0</v>
      </c>
      <c r="N216" s="20" t="str">
        <f>IFERROR(IF(ISBLANK(VLOOKUP(B216,'SO OR RSO'!$B$4:$P$1048576,15,FALSE)),"Belum Kirim Kain",IF(VLOOKUP(B216,'SO OR RSO'!$B$4:$P$1048576,15,FALSE)="Diselesaikan","Selesai",IF(M216&gt;0,"Proses Quilting","Selesai"))),"")</f>
        <v/>
      </c>
    </row>
    <row r="217" spans="1:14" ht="30.75" customHeight="1">
      <c r="A217" s="6">
        <v>216</v>
      </c>
      <c r="B217" s="18" t="str">
        <f t="shared" si="8"/>
        <v>EkatunggalTersediaKonfirmasi216</v>
      </c>
      <c r="C217" s="18" t="str">
        <f>IFERROR(VLOOKUP(B217,'SO OR RSO'!$B$4:$O$1048576,3,FALSE),"")</f>
        <v/>
      </c>
      <c r="D217" s="27" t="str">
        <f>IFERROR(VLOOKUP(B217,'SO OR RSO'!$B$4:$O$1048576,4,FALSE),"")</f>
        <v/>
      </c>
      <c r="E217" s="19" t="str">
        <f>IFERROR(VLOOKUP(B217,'SO OR RSO'!$B$4:$O$1048576,5,FALSE),"")</f>
        <v/>
      </c>
      <c r="F217" s="18" t="str">
        <f>IFERROR(VLOOKUP(B217,'SO OR RSO'!$B$4:$O$1048576,6,FALSE),"")</f>
        <v/>
      </c>
      <c r="G217" s="19" t="str">
        <f>IFERROR(VLOOKUP(B217,'SO OR RSO'!$B$4:$O$1048576,7,FALSE),"")</f>
        <v/>
      </c>
      <c r="H217" s="18">
        <f>IFERROR(VLOOKUP(B217,'SO OR RSO'!$B$4:$O$1048576,8,FALSE),0)</f>
        <v>0</v>
      </c>
      <c r="I217" s="18" t="str">
        <f>IFERROR(VLOOKUP(B217,'SO OR RSO'!$B$4:$O$1048576,9,FALSE),"")</f>
        <v/>
      </c>
      <c r="J217" s="18" t="str">
        <f>IFERROR(VLOOKUP(B217,'SO OR RSO'!$B$4:$O$1048576,10,FALSE),"")</f>
        <v/>
      </c>
      <c r="K217" s="59">
        <f>SUMIFS('Input Quilting Selesai'!$G$2:$G$1048576,'Input Quilting Selesai'!$C$2:$C$1048576,'Ekatunggal (Tersedia)'!C217,'Input Quilting Selesai'!$E$2:$E$1048576,'Ekatunggal (Tersedia)'!F217,'Input Quilting Selesai'!$I$2:$I$1048576,'Ekatunggal (Tersedia)'!J217,'Input Quilting Selesai'!$J$2:$J$1048576,'Ekatunggal (Tersedia)'!$B$1)</f>
        <v>0</v>
      </c>
      <c r="L217" s="20">
        <f>IFERROR(IF(VLOOKUP(B217,'SO OR RSO'!$B$4:$P$1048576,15,FALSE)="Diselesaikan",H217,K217),0)</f>
        <v>0</v>
      </c>
      <c r="M217" s="20">
        <f t="shared" si="9"/>
        <v>0</v>
      </c>
      <c r="N217" s="20" t="str">
        <f>IFERROR(IF(ISBLANK(VLOOKUP(B217,'SO OR RSO'!$B$4:$P$1048576,15,FALSE)),"Belum Kirim Kain",IF(VLOOKUP(B217,'SO OR RSO'!$B$4:$P$1048576,15,FALSE)="Diselesaikan","Selesai",IF(M217&gt;0,"Proses Quilting","Selesai"))),"")</f>
        <v/>
      </c>
    </row>
    <row r="218" spans="1:14" ht="30.75" customHeight="1">
      <c r="A218" s="6">
        <v>217</v>
      </c>
      <c r="B218" s="18" t="str">
        <f t="shared" si="8"/>
        <v>EkatunggalTersediaKonfirmasi217</v>
      </c>
      <c r="C218" s="18" t="str">
        <f>IFERROR(VLOOKUP(B218,'SO OR RSO'!$B$4:$O$1048576,3,FALSE),"")</f>
        <v/>
      </c>
      <c r="D218" s="27" t="str">
        <f>IFERROR(VLOOKUP(B218,'SO OR RSO'!$B$4:$O$1048576,4,FALSE),"")</f>
        <v/>
      </c>
      <c r="E218" s="19" t="str">
        <f>IFERROR(VLOOKUP(B218,'SO OR RSO'!$B$4:$O$1048576,5,FALSE),"")</f>
        <v/>
      </c>
      <c r="F218" s="18" t="str">
        <f>IFERROR(VLOOKUP(B218,'SO OR RSO'!$B$4:$O$1048576,6,FALSE),"")</f>
        <v/>
      </c>
      <c r="G218" s="19" t="str">
        <f>IFERROR(VLOOKUP(B218,'SO OR RSO'!$B$4:$O$1048576,7,FALSE),"")</f>
        <v/>
      </c>
      <c r="H218" s="18">
        <f>IFERROR(VLOOKUP(B218,'SO OR RSO'!$B$4:$O$1048576,8,FALSE),0)</f>
        <v>0</v>
      </c>
      <c r="I218" s="18" t="str">
        <f>IFERROR(VLOOKUP(B218,'SO OR RSO'!$B$4:$O$1048576,9,FALSE),"")</f>
        <v/>
      </c>
      <c r="J218" s="18" t="str">
        <f>IFERROR(VLOOKUP(B218,'SO OR RSO'!$B$4:$O$1048576,10,FALSE),"")</f>
        <v/>
      </c>
      <c r="K218" s="59">
        <f>SUMIFS('Input Quilting Selesai'!$G$2:$G$1048576,'Input Quilting Selesai'!$C$2:$C$1048576,'Ekatunggal (Tersedia)'!C218,'Input Quilting Selesai'!$E$2:$E$1048576,'Ekatunggal (Tersedia)'!F218,'Input Quilting Selesai'!$I$2:$I$1048576,'Ekatunggal (Tersedia)'!J218,'Input Quilting Selesai'!$J$2:$J$1048576,'Ekatunggal (Tersedia)'!$B$1)</f>
        <v>0</v>
      </c>
      <c r="L218" s="20">
        <f>IFERROR(IF(VLOOKUP(B218,'SO OR RSO'!$B$4:$P$1048576,15,FALSE)="Diselesaikan",H218,K218),0)</f>
        <v>0</v>
      </c>
      <c r="M218" s="20">
        <f t="shared" si="9"/>
        <v>0</v>
      </c>
      <c r="N218" s="20" t="str">
        <f>IFERROR(IF(ISBLANK(VLOOKUP(B218,'SO OR RSO'!$B$4:$P$1048576,15,FALSE)),"Belum Kirim Kain",IF(VLOOKUP(B218,'SO OR RSO'!$B$4:$P$1048576,15,FALSE)="Diselesaikan","Selesai",IF(M218&gt;0,"Proses Quilting","Selesai"))),"")</f>
        <v/>
      </c>
    </row>
    <row r="219" spans="1:14" ht="30.75" customHeight="1">
      <c r="A219" s="6">
        <v>218</v>
      </c>
      <c r="B219" s="18" t="str">
        <f t="shared" si="8"/>
        <v>EkatunggalTersediaKonfirmasi218</v>
      </c>
      <c r="C219" s="18" t="str">
        <f>IFERROR(VLOOKUP(B219,'SO OR RSO'!$B$4:$O$1048576,3,FALSE),"")</f>
        <v/>
      </c>
      <c r="D219" s="27" t="str">
        <f>IFERROR(VLOOKUP(B219,'SO OR RSO'!$B$4:$O$1048576,4,FALSE),"")</f>
        <v/>
      </c>
      <c r="E219" s="19" t="str">
        <f>IFERROR(VLOOKUP(B219,'SO OR RSO'!$B$4:$O$1048576,5,FALSE),"")</f>
        <v/>
      </c>
      <c r="F219" s="18" t="str">
        <f>IFERROR(VLOOKUP(B219,'SO OR RSO'!$B$4:$O$1048576,6,FALSE),"")</f>
        <v/>
      </c>
      <c r="G219" s="19" t="str">
        <f>IFERROR(VLOOKUP(B219,'SO OR RSO'!$B$4:$O$1048576,7,FALSE),"")</f>
        <v/>
      </c>
      <c r="H219" s="18">
        <f>IFERROR(VLOOKUP(B219,'SO OR RSO'!$B$4:$O$1048576,8,FALSE),0)</f>
        <v>0</v>
      </c>
      <c r="I219" s="18" t="str">
        <f>IFERROR(VLOOKUP(B219,'SO OR RSO'!$B$4:$O$1048576,9,FALSE),"")</f>
        <v/>
      </c>
      <c r="J219" s="18" t="str">
        <f>IFERROR(VLOOKUP(B219,'SO OR RSO'!$B$4:$O$1048576,10,FALSE),"")</f>
        <v/>
      </c>
      <c r="K219" s="59">
        <f>SUMIFS('Input Quilting Selesai'!$G$2:$G$1048576,'Input Quilting Selesai'!$C$2:$C$1048576,'Ekatunggal (Tersedia)'!C219,'Input Quilting Selesai'!$E$2:$E$1048576,'Ekatunggal (Tersedia)'!F219,'Input Quilting Selesai'!$I$2:$I$1048576,'Ekatunggal (Tersedia)'!J219,'Input Quilting Selesai'!$J$2:$J$1048576,'Ekatunggal (Tersedia)'!$B$1)</f>
        <v>0</v>
      </c>
      <c r="L219" s="20">
        <f>IFERROR(IF(VLOOKUP(B219,'SO OR RSO'!$B$4:$P$1048576,15,FALSE)="Diselesaikan",H219,K219),0)</f>
        <v>0</v>
      </c>
      <c r="M219" s="20">
        <f t="shared" si="9"/>
        <v>0</v>
      </c>
      <c r="N219" s="20" t="str">
        <f>IFERROR(IF(ISBLANK(VLOOKUP(B219,'SO OR RSO'!$B$4:$P$1048576,15,FALSE)),"Belum Kirim Kain",IF(VLOOKUP(B219,'SO OR RSO'!$B$4:$P$1048576,15,FALSE)="Diselesaikan","Selesai",IF(M219&gt;0,"Proses Quilting","Selesai"))),"")</f>
        <v/>
      </c>
    </row>
    <row r="220" spans="1:14" ht="30.75" customHeight="1">
      <c r="A220" s="6">
        <v>219</v>
      </c>
      <c r="B220" s="18" t="str">
        <f t="shared" si="8"/>
        <v>EkatunggalTersediaKonfirmasi219</v>
      </c>
      <c r="C220" s="18" t="str">
        <f>IFERROR(VLOOKUP(B220,'SO OR RSO'!$B$4:$O$1048576,3,FALSE),"")</f>
        <v/>
      </c>
      <c r="D220" s="27" t="str">
        <f>IFERROR(VLOOKUP(B220,'SO OR RSO'!$B$4:$O$1048576,4,FALSE),"")</f>
        <v/>
      </c>
      <c r="E220" s="19" t="str">
        <f>IFERROR(VLOOKUP(B220,'SO OR RSO'!$B$4:$O$1048576,5,FALSE),"")</f>
        <v/>
      </c>
      <c r="F220" s="18" t="str">
        <f>IFERROR(VLOOKUP(B220,'SO OR RSO'!$B$4:$O$1048576,6,FALSE),"")</f>
        <v/>
      </c>
      <c r="G220" s="19" t="str">
        <f>IFERROR(VLOOKUP(B220,'SO OR RSO'!$B$4:$O$1048576,7,FALSE),"")</f>
        <v/>
      </c>
      <c r="H220" s="18">
        <f>IFERROR(VLOOKUP(B220,'SO OR RSO'!$B$4:$O$1048576,8,FALSE),0)</f>
        <v>0</v>
      </c>
      <c r="I220" s="18" t="str">
        <f>IFERROR(VLOOKUP(B220,'SO OR RSO'!$B$4:$O$1048576,9,FALSE),"")</f>
        <v/>
      </c>
      <c r="J220" s="18" t="str">
        <f>IFERROR(VLOOKUP(B220,'SO OR RSO'!$B$4:$O$1048576,10,FALSE),"")</f>
        <v/>
      </c>
      <c r="K220" s="59">
        <f>SUMIFS('Input Quilting Selesai'!$G$2:$G$1048576,'Input Quilting Selesai'!$C$2:$C$1048576,'Ekatunggal (Tersedia)'!C220,'Input Quilting Selesai'!$E$2:$E$1048576,'Ekatunggal (Tersedia)'!F220,'Input Quilting Selesai'!$I$2:$I$1048576,'Ekatunggal (Tersedia)'!J220,'Input Quilting Selesai'!$J$2:$J$1048576,'Ekatunggal (Tersedia)'!$B$1)</f>
        <v>0</v>
      </c>
      <c r="L220" s="20">
        <f>IFERROR(IF(VLOOKUP(B220,'SO OR RSO'!$B$4:$P$1048576,15,FALSE)="Diselesaikan",H220,K220),0)</f>
        <v>0</v>
      </c>
      <c r="M220" s="20">
        <f t="shared" si="9"/>
        <v>0</v>
      </c>
      <c r="N220" s="20" t="str">
        <f>IFERROR(IF(ISBLANK(VLOOKUP(B220,'SO OR RSO'!$B$4:$P$1048576,15,FALSE)),"Belum Kirim Kain",IF(VLOOKUP(B220,'SO OR RSO'!$B$4:$P$1048576,15,FALSE)="Diselesaikan","Selesai",IF(M220&gt;0,"Proses Quilting","Selesai"))),"")</f>
        <v/>
      </c>
    </row>
    <row r="221" spans="1:14" ht="30.75" customHeight="1">
      <c r="A221" s="6">
        <v>220</v>
      </c>
      <c r="B221" s="18" t="str">
        <f t="shared" si="8"/>
        <v>EkatunggalTersediaKonfirmasi220</v>
      </c>
      <c r="C221" s="18" t="str">
        <f>IFERROR(VLOOKUP(B221,'SO OR RSO'!$B$4:$O$1048576,3,FALSE),"")</f>
        <v/>
      </c>
      <c r="D221" s="27" t="str">
        <f>IFERROR(VLOOKUP(B221,'SO OR RSO'!$B$4:$O$1048576,4,FALSE),"")</f>
        <v/>
      </c>
      <c r="E221" s="19" t="str">
        <f>IFERROR(VLOOKUP(B221,'SO OR RSO'!$B$4:$O$1048576,5,FALSE),"")</f>
        <v/>
      </c>
      <c r="F221" s="18" t="str">
        <f>IFERROR(VLOOKUP(B221,'SO OR RSO'!$B$4:$O$1048576,6,FALSE),"")</f>
        <v/>
      </c>
      <c r="G221" s="19" t="str">
        <f>IFERROR(VLOOKUP(B221,'SO OR RSO'!$B$4:$O$1048576,7,FALSE),"")</f>
        <v/>
      </c>
      <c r="H221" s="18">
        <f>IFERROR(VLOOKUP(B221,'SO OR RSO'!$B$4:$O$1048576,8,FALSE),0)</f>
        <v>0</v>
      </c>
      <c r="I221" s="18" t="str">
        <f>IFERROR(VLOOKUP(B221,'SO OR RSO'!$B$4:$O$1048576,9,FALSE),"")</f>
        <v/>
      </c>
      <c r="J221" s="18" t="str">
        <f>IFERROR(VLOOKUP(B221,'SO OR RSO'!$B$4:$O$1048576,10,FALSE),"")</f>
        <v/>
      </c>
      <c r="K221" s="59">
        <f>SUMIFS('Input Quilting Selesai'!$G$2:$G$1048576,'Input Quilting Selesai'!$C$2:$C$1048576,'Ekatunggal (Tersedia)'!C221,'Input Quilting Selesai'!$E$2:$E$1048576,'Ekatunggal (Tersedia)'!F221,'Input Quilting Selesai'!$I$2:$I$1048576,'Ekatunggal (Tersedia)'!J221,'Input Quilting Selesai'!$J$2:$J$1048576,'Ekatunggal (Tersedia)'!$B$1)</f>
        <v>0</v>
      </c>
      <c r="L221" s="20">
        <f>IFERROR(IF(VLOOKUP(B221,'SO OR RSO'!$B$4:$P$1048576,15,FALSE)="Diselesaikan",H221,K221),0)</f>
        <v>0</v>
      </c>
      <c r="M221" s="20">
        <f t="shared" si="9"/>
        <v>0</v>
      </c>
      <c r="N221" s="20" t="str">
        <f>IFERROR(IF(ISBLANK(VLOOKUP(B221,'SO OR RSO'!$B$4:$P$1048576,15,FALSE)),"Belum Kirim Kain",IF(VLOOKUP(B221,'SO OR RSO'!$B$4:$P$1048576,15,FALSE)="Diselesaikan","Selesai",IF(M221&gt;0,"Proses Quilting","Selesai"))),"")</f>
        <v/>
      </c>
    </row>
    <row r="222" spans="1:14" ht="30.75" customHeight="1">
      <c r="A222" s="6">
        <v>221</v>
      </c>
      <c r="B222" s="18" t="str">
        <f t="shared" si="8"/>
        <v>EkatunggalTersediaKonfirmasi221</v>
      </c>
      <c r="C222" s="18" t="str">
        <f>IFERROR(VLOOKUP(B222,'SO OR RSO'!$B$4:$O$1048576,3,FALSE),"")</f>
        <v/>
      </c>
      <c r="D222" s="27" t="str">
        <f>IFERROR(VLOOKUP(B222,'SO OR RSO'!$B$4:$O$1048576,4,FALSE),"")</f>
        <v/>
      </c>
      <c r="E222" s="19" t="str">
        <f>IFERROR(VLOOKUP(B222,'SO OR RSO'!$B$4:$O$1048576,5,FALSE),"")</f>
        <v/>
      </c>
      <c r="F222" s="18" t="str">
        <f>IFERROR(VLOOKUP(B222,'SO OR RSO'!$B$4:$O$1048576,6,FALSE),"")</f>
        <v/>
      </c>
      <c r="G222" s="19" t="str">
        <f>IFERROR(VLOOKUP(B222,'SO OR RSO'!$B$4:$O$1048576,7,FALSE),"")</f>
        <v/>
      </c>
      <c r="H222" s="18">
        <f>IFERROR(VLOOKUP(B222,'SO OR RSO'!$B$4:$O$1048576,8,FALSE),0)</f>
        <v>0</v>
      </c>
      <c r="I222" s="18" t="str">
        <f>IFERROR(VLOOKUP(B222,'SO OR RSO'!$B$4:$O$1048576,9,FALSE),"")</f>
        <v/>
      </c>
      <c r="J222" s="18" t="str">
        <f>IFERROR(VLOOKUP(B222,'SO OR RSO'!$B$4:$O$1048576,10,FALSE),"")</f>
        <v/>
      </c>
      <c r="K222" s="59">
        <f>SUMIFS('Input Quilting Selesai'!$G$2:$G$1048576,'Input Quilting Selesai'!$C$2:$C$1048576,'Ekatunggal (Tersedia)'!C222,'Input Quilting Selesai'!$E$2:$E$1048576,'Ekatunggal (Tersedia)'!F222,'Input Quilting Selesai'!$I$2:$I$1048576,'Ekatunggal (Tersedia)'!J222,'Input Quilting Selesai'!$J$2:$J$1048576,'Ekatunggal (Tersedia)'!$B$1)</f>
        <v>0</v>
      </c>
      <c r="L222" s="20">
        <f>IFERROR(IF(VLOOKUP(B222,'SO OR RSO'!$B$4:$P$1048576,15,FALSE)="Diselesaikan",H222,K222),0)</f>
        <v>0</v>
      </c>
      <c r="M222" s="20">
        <f t="shared" si="9"/>
        <v>0</v>
      </c>
      <c r="N222" s="20" t="str">
        <f>IFERROR(IF(ISBLANK(VLOOKUP(B222,'SO OR RSO'!$B$4:$P$1048576,15,FALSE)),"Belum Kirim Kain",IF(VLOOKUP(B222,'SO OR RSO'!$B$4:$P$1048576,15,FALSE)="Diselesaikan","Selesai",IF(M222&gt;0,"Proses Quilting","Selesai"))),"")</f>
        <v/>
      </c>
    </row>
    <row r="223" spans="1:14" ht="30.75" customHeight="1">
      <c r="A223" s="6">
        <v>222</v>
      </c>
      <c r="B223" s="18" t="str">
        <f t="shared" si="8"/>
        <v>EkatunggalTersediaKonfirmasi222</v>
      </c>
      <c r="C223" s="18" t="str">
        <f>IFERROR(VLOOKUP(B223,'SO OR RSO'!$B$4:$O$1048576,3,FALSE),"")</f>
        <v/>
      </c>
      <c r="D223" s="27" t="str">
        <f>IFERROR(VLOOKUP(B223,'SO OR RSO'!$B$4:$O$1048576,4,FALSE),"")</f>
        <v/>
      </c>
      <c r="E223" s="19" t="str">
        <f>IFERROR(VLOOKUP(B223,'SO OR RSO'!$B$4:$O$1048576,5,FALSE),"")</f>
        <v/>
      </c>
      <c r="F223" s="18" t="str">
        <f>IFERROR(VLOOKUP(B223,'SO OR RSO'!$B$4:$O$1048576,6,FALSE),"")</f>
        <v/>
      </c>
      <c r="G223" s="19" t="str">
        <f>IFERROR(VLOOKUP(B223,'SO OR RSO'!$B$4:$O$1048576,7,FALSE),"")</f>
        <v/>
      </c>
      <c r="H223" s="18">
        <f>IFERROR(VLOOKUP(B223,'SO OR RSO'!$B$4:$O$1048576,8,FALSE),0)</f>
        <v>0</v>
      </c>
      <c r="I223" s="18" t="str">
        <f>IFERROR(VLOOKUP(B223,'SO OR RSO'!$B$4:$O$1048576,9,FALSE),"")</f>
        <v/>
      </c>
      <c r="J223" s="18" t="str">
        <f>IFERROR(VLOOKUP(B223,'SO OR RSO'!$B$4:$O$1048576,10,FALSE),"")</f>
        <v/>
      </c>
      <c r="K223" s="59">
        <f>SUMIFS('Input Quilting Selesai'!$G$2:$G$1048576,'Input Quilting Selesai'!$C$2:$C$1048576,'Ekatunggal (Tersedia)'!C223,'Input Quilting Selesai'!$E$2:$E$1048576,'Ekatunggal (Tersedia)'!F223,'Input Quilting Selesai'!$I$2:$I$1048576,'Ekatunggal (Tersedia)'!J223,'Input Quilting Selesai'!$J$2:$J$1048576,'Ekatunggal (Tersedia)'!$B$1)</f>
        <v>0</v>
      </c>
      <c r="L223" s="20">
        <f>IFERROR(IF(VLOOKUP(B223,'SO OR RSO'!$B$4:$P$1048576,15,FALSE)="Diselesaikan",H223,K223),0)</f>
        <v>0</v>
      </c>
      <c r="M223" s="20">
        <f t="shared" si="9"/>
        <v>0</v>
      </c>
      <c r="N223" s="20" t="str">
        <f>IFERROR(IF(ISBLANK(VLOOKUP(B223,'SO OR RSO'!$B$4:$P$1048576,15,FALSE)),"Belum Kirim Kain",IF(VLOOKUP(B223,'SO OR RSO'!$B$4:$P$1048576,15,FALSE)="Diselesaikan","Selesai",IF(M223&gt;0,"Proses Quilting","Selesai"))),"")</f>
        <v/>
      </c>
    </row>
    <row r="224" spans="1:14" ht="30.75" customHeight="1">
      <c r="A224" s="6">
        <v>223</v>
      </c>
      <c r="B224" s="18" t="str">
        <f t="shared" si="8"/>
        <v>EkatunggalTersediaKonfirmasi223</v>
      </c>
      <c r="C224" s="18" t="str">
        <f>IFERROR(VLOOKUP(B224,'SO OR RSO'!$B$4:$O$1048576,3,FALSE),"")</f>
        <v/>
      </c>
      <c r="D224" s="27" t="str">
        <f>IFERROR(VLOOKUP(B224,'SO OR RSO'!$B$4:$O$1048576,4,FALSE),"")</f>
        <v/>
      </c>
      <c r="E224" s="19" t="str">
        <f>IFERROR(VLOOKUP(B224,'SO OR RSO'!$B$4:$O$1048576,5,FALSE),"")</f>
        <v/>
      </c>
      <c r="F224" s="18" t="str">
        <f>IFERROR(VLOOKUP(B224,'SO OR RSO'!$B$4:$O$1048576,6,FALSE),"")</f>
        <v/>
      </c>
      <c r="G224" s="19" t="str">
        <f>IFERROR(VLOOKUP(B224,'SO OR RSO'!$B$4:$O$1048576,7,FALSE),"")</f>
        <v/>
      </c>
      <c r="H224" s="18">
        <f>IFERROR(VLOOKUP(B224,'SO OR RSO'!$B$4:$O$1048576,8,FALSE),0)</f>
        <v>0</v>
      </c>
      <c r="I224" s="18" t="str">
        <f>IFERROR(VLOOKUP(B224,'SO OR RSO'!$B$4:$O$1048576,9,FALSE),"")</f>
        <v/>
      </c>
      <c r="J224" s="18" t="str">
        <f>IFERROR(VLOOKUP(B224,'SO OR RSO'!$B$4:$O$1048576,10,FALSE),"")</f>
        <v/>
      </c>
      <c r="K224" s="59">
        <f>SUMIFS('Input Quilting Selesai'!$G$2:$G$1048576,'Input Quilting Selesai'!$C$2:$C$1048576,'Ekatunggal (Tersedia)'!C224,'Input Quilting Selesai'!$E$2:$E$1048576,'Ekatunggal (Tersedia)'!F224,'Input Quilting Selesai'!$I$2:$I$1048576,'Ekatunggal (Tersedia)'!J224,'Input Quilting Selesai'!$J$2:$J$1048576,'Ekatunggal (Tersedia)'!$B$1)</f>
        <v>0</v>
      </c>
      <c r="L224" s="20">
        <f>IFERROR(IF(VLOOKUP(B224,'SO OR RSO'!$B$4:$P$1048576,15,FALSE)="Diselesaikan",H224,K224),0)</f>
        <v>0</v>
      </c>
      <c r="M224" s="20">
        <f t="shared" si="9"/>
        <v>0</v>
      </c>
      <c r="N224" s="20" t="str">
        <f>IFERROR(IF(ISBLANK(VLOOKUP(B224,'SO OR RSO'!$B$4:$P$1048576,15,FALSE)),"Belum Kirim Kain",IF(VLOOKUP(B224,'SO OR RSO'!$B$4:$P$1048576,15,FALSE)="Diselesaikan","Selesai",IF(M224&gt;0,"Proses Quilting","Selesai"))),"")</f>
        <v/>
      </c>
    </row>
    <row r="225" spans="1:14" ht="30.75" customHeight="1">
      <c r="A225" s="6">
        <v>224</v>
      </c>
      <c r="B225" s="18" t="str">
        <f t="shared" si="8"/>
        <v>EkatunggalTersediaKonfirmasi224</v>
      </c>
      <c r="C225" s="18" t="str">
        <f>IFERROR(VLOOKUP(B225,'SO OR RSO'!$B$4:$O$1048576,3,FALSE),"")</f>
        <v/>
      </c>
      <c r="D225" s="27" t="str">
        <f>IFERROR(VLOOKUP(B225,'SO OR RSO'!$B$4:$O$1048576,4,FALSE),"")</f>
        <v/>
      </c>
      <c r="E225" s="19" t="str">
        <f>IFERROR(VLOOKUP(B225,'SO OR RSO'!$B$4:$O$1048576,5,FALSE),"")</f>
        <v/>
      </c>
      <c r="F225" s="18" t="str">
        <f>IFERROR(VLOOKUP(B225,'SO OR RSO'!$B$4:$O$1048576,6,FALSE),"")</f>
        <v/>
      </c>
      <c r="G225" s="19" t="str">
        <f>IFERROR(VLOOKUP(B225,'SO OR RSO'!$B$4:$O$1048576,7,FALSE),"")</f>
        <v/>
      </c>
      <c r="H225" s="18">
        <f>IFERROR(VLOOKUP(B225,'SO OR RSO'!$B$4:$O$1048576,8,FALSE),0)</f>
        <v>0</v>
      </c>
      <c r="I225" s="18" t="str">
        <f>IFERROR(VLOOKUP(B225,'SO OR RSO'!$B$4:$O$1048576,9,FALSE),"")</f>
        <v/>
      </c>
      <c r="J225" s="18" t="str">
        <f>IFERROR(VLOOKUP(B225,'SO OR RSO'!$B$4:$O$1048576,10,FALSE),"")</f>
        <v/>
      </c>
      <c r="K225" s="59">
        <f>SUMIFS('Input Quilting Selesai'!$G$2:$G$1048576,'Input Quilting Selesai'!$C$2:$C$1048576,'Ekatunggal (Tersedia)'!C225,'Input Quilting Selesai'!$E$2:$E$1048576,'Ekatunggal (Tersedia)'!F225,'Input Quilting Selesai'!$I$2:$I$1048576,'Ekatunggal (Tersedia)'!J225,'Input Quilting Selesai'!$J$2:$J$1048576,'Ekatunggal (Tersedia)'!$B$1)</f>
        <v>0</v>
      </c>
      <c r="L225" s="20">
        <f>IFERROR(IF(VLOOKUP(B225,'SO OR RSO'!$B$4:$P$1048576,15,FALSE)="Diselesaikan",H225,K225),0)</f>
        <v>0</v>
      </c>
      <c r="M225" s="20">
        <f t="shared" si="9"/>
        <v>0</v>
      </c>
      <c r="N225" s="20" t="str">
        <f>IFERROR(IF(ISBLANK(VLOOKUP(B225,'SO OR RSO'!$B$4:$P$1048576,15,FALSE)),"Belum Kirim Kain",IF(VLOOKUP(B225,'SO OR RSO'!$B$4:$P$1048576,15,FALSE)="Diselesaikan","Selesai",IF(M225&gt;0,"Proses Quilting","Selesai"))),"")</f>
        <v/>
      </c>
    </row>
    <row r="226" spans="1:14" ht="30.75" customHeight="1">
      <c r="A226" s="6">
        <v>225</v>
      </c>
      <c r="B226" s="18" t="str">
        <f t="shared" si="8"/>
        <v>EkatunggalTersediaKonfirmasi225</v>
      </c>
      <c r="C226" s="18" t="str">
        <f>IFERROR(VLOOKUP(B226,'SO OR RSO'!$B$4:$O$1048576,3,FALSE),"")</f>
        <v/>
      </c>
      <c r="D226" s="27" t="str">
        <f>IFERROR(VLOOKUP(B226,'SO OR RSO'!$B$4:$O$1048576,4,FALSE),"")</f>
        <v/>
      </c>
      <c r="E226" s="19" t="str">
        <f>IFERROR(VLOOKUP(B226,'SO OR RSO'!$B$4:$O$1048576,5,FALSE),"")</f>
        <v/>
      </c>
      <c r="F226" s="18" t="str">
        <f>IFERROR(VLOOKUP(B226,'SO OR RSO'!$B$4:$O$1048576,6,FALSE),"")</f>
        <v/>
      </c>
      <c r="G226" s="19" t="str">
        <f>IFERROR(VLOOKUP(B226,'SO OR RSO'!$B$4:$O$1048576,7,FALSE),"")</f>
        <v/>
      </c>
      <c r="H226" s="18">
        <f>IFERROR(VLOOKUP(B226,'SO OR RSO'!$B$4:$O$1048576,8,FALSE),0)</f>
        <v>0</v>
      </c>
      <c r="I226" s="18" t="str">
        <f>IFERROR(VLOOKUP(B226,'SO OR RSO'!$B$4:$O$1048576,9,FALSE),"")</f>
        <v/>
      </c>
      <c r="J226" s="18" t="str">
        <f>IFERROR(VLOOKUP(B226,'SO OR RSO'!$B$4:$O$1048576,10,FALSE),"")</f>
        <v/>
      </c>
      <c r="K226" s="59">
        <f>SUMIFS('Input Quilting Selesai'!$G$2:$G$1048576,'Input Quilting Selesai'!$C$2:$C$1048576,'Ekatunggal (Tersedia)'!C226,'Input Quilting Selesai'!$E$2:$E$1048576,'Ekatunggal (Tersedia)'!F226,'Input Quilting Selesai'!$I$2:$I$1048576,'Ekatunggal (Tersedia)'!J226,'Input Quilting Selesai'!$J$2:$J$1048576,'Ekatunggal (Tersedia)'!$B$1)</f>
        <v>0</v>
      </c>
      <c r="L226" s="20">
        <f>IFERROR(IF(VLOOKUP(B226,'SO OR RSO'!$B$4:$P$1048576,15,FALSE)="Diselesaikan",H226,K226),0)</f>
        <v>0</v>
      </c>
      <c r="M226" s="20">
        <f t="shared" si="9"/>
        <v>0</v>
      </c>
      <c r="N226" s="20" t="str">
        <f>IFERROR(IF(ISBLANK(VLOOKUP(B226,'SO OR RSO'!$B$4:$P$1048576,15,FALSE)),"Belum Kirim Kain",IF(VLOOKUP(B226,'SO OR RSO'!$B$4:$P$1048576,15,FALSE)="Diselesaikan","Selesai",IF(M226&gt;0,"Proses Quilting","Selesai"))),"")</f>
        <v/>
      </c>
    </row>
    <row r="227" spans="1:14" ht="30.75" customHeight="1">
      <c r="A227" s="6">
        <v>226</v>
      </c>
      <c r="B227" s="18" t="str">
        <f t="shared" si="8"/>
        <v>EkatunggalTersediaKonfirmasi226</v>
      </c>
      <c r="C227" s="18" t="str">
        <f>IFERROR(VLOOKUP(B227,'SO OR RSO'!$B$4:$O$1048576,3,FALSE),"")</f>
        <v/>
      </c>
      <c r="D227" s="27" t="str">
        <f>IFERROR(VLOOKUP(B227,'SO OR RSO'!$B$4:$O$1048576,4,FALSE),"")</f>
        <v/>
      </c>
      <c r="E227" s="19" t="str">
        <f>IFERROR(VLOOKUP(B227,'SO OR RSO'!$B$4:$O$1048576,5,FALSE),"")</f>
        <v/>
      </c>
      <c r="F227" s="18" t="str">
        <f>IFERROR(VLOOKUP(B227,'SO OR RSO'!$B$4:$O$1048576,6,FALSE),"")</f>
        <v/>
      </c>
      <c r="G227" s="19" t="str">
        <f>IFERROR(VLOOKUP(B227,'SO OR RSO'!$B$4:$O$1048576,7,FALSE),"")</f>
        <v/>
      </c>
      <c r="H227" s="18">
        <f>IFERROR(VLOOKUP(B227,'SO OR RSO'!$B$4:$O$1048576,8,FALSE),0)</f>
        <v>0</v>
      </c>
      <c r="I227" s="18" t="str">
        <f>IFERROR(VLOOKUP(B227,'SO OR RSO'!$B$4:$O$1048576,9,FALSE),"")</f>
        <v/>
      </c>
      <c r="J227" s="18" t="str">
        <f>IFERROR(VLOOKUP(B227,'SO OR RSO'!$B$4:$O$1048576,10,FALSE),"")</f>
        <v/>
      </c>
      <c r="K227" s="59">
        <f>SUMIFS('Input Quilting Selesai'!$G$2:$G$1048576,'Input Quilting Selesai'!$C$2:$C$1048576,'Ekatunggal (Tersedia)'!C227,'Input Quilting Selesai'!$E$2:$E$1048576,'Ekatunggal (Tersedia)'!F227,'Input Quilting Selesai'!$I$2:$I$1048576,'Ekatunggal (Tersedia)'!J227,'Input Quilting Selesai'!$J$2:$J$1048576,'Ekatunggal (Tersedia)'!$B$1)</f>
        <v>0</v>
      </c>
      <c r="L227" s="20">
        <f>IFERROR(IF(VLOOKUP(B227,'SO OR RSO'!$B$4:$P$1048576,15,FALSE)="Diselesaikan",H227,K227),0)</f>
        <v>0</v>
      </c>
      <c r="M227" s="20">
        <f t="shared" si="9"/>
        <v>0</v>
      </c>
      <c r="N227" s="20" t="str">
        <f>IFERROR(IF(ISBLANK(VLOOKUP(B227,'SO OR RSO'!$B$4:$P$1048576,15,FALSE)),"Belum Kirim Kain",IF(VLOOKUP(B227,'SO OR RSO'!$B$4:$P$1048576,15,FALSE)="Diselesaikan","Selesai",IF(M227&gt;0,"Proses Quilting","Selesai"))),"")</f>
        <v/>
      </c>
    </row>
    <row r="228" spans="1:14" ht="30.75" customHeight="1">
      <c r="A228" s="6">
        <v>227</v>
      </c>
      <c r="B228" s="18" t="str">
        <f t="shared" si="8"/>
        <v>EkatunggalTersediaKonfirmasi227</v>
      </c>
      <c r="C228" s="18" t="str">
        <f>IFERROR(VLOOKUP(B228,'SO OR RSO'!$B$4:$O$1048576,3,FALSE),"")</f>
        <v/>
      </c>
      <c r="D228" s="27" t="str">
        <f>IFERROR(VLOOKUP(B228,'SO OR RSO'!$B$4:$O$1048576,4,FALSE),"")</f>
        <v/>
      </c>
      <c r="E228" s="19" t="str">
        <f>IFERROR(VLOOKUP(B228,'SO OR RSO'!$B$4:$O$1048576,5,FALSE),"")</f>
        <v/>
      </c>
      <c r="F228" s="18" t="str">
        <f>IFERROR(VLOOKUP(B228,'SO OR RSO'!$B$4:$O$1048576,6,FALSE),"")</f>
        <v/>
      </c>
      <c r="G228" s="19" t="str">
        <f>IFERROR(VLOOKUP(B228,'SO OR RSO'!$B$4:$O$1048576,7,FALSE),"")</f>
        <v/>
      </c>
      <c r="H228" s="18">
        <f>IFERROR(VLOOKUP(B228,'SO OR RSO'!$B$4:$O$1048576,8,FALSE),0)</f>
        <v>0</v>
      </c>
      <c r="I228" s="18" t="str">
        <f>IFERROR(VLOOKUP(B228,'SO OR RSO'!$B$4:$O$1048576,9,FALSE),"")</f>
        <v/>
      </c>
      <c r="J228" s="18" t="str">
        <f>IFERROR(VLOOKUP(B228,'SO OR RSO'!$B$4:$O$1048576,10,FALSE),"")</f>
        <v/>
      </c>
      <c r="K228" s="59">
        <f>SUMIFS('Input Quilting Selesai'!$G$2:$G$1048576,'Input Quilting Selesai'!$C$2:$C$1048576,'Ekatunggal (Tersedia)'!C228,'Input Quilting Selesai'!$E$2:$E$1048576,'Ekatunggal (Tersedia)'!F228,'Input Quilting Selesai'!$I$2:$I$1048576,'Ekatunggal (Tersedia)'!J228,'Input Quilting Selesai'!$J$2:$J$1048576,'Ekatunggal (Tersedia)'!$B$1)</f>
        <v>0</v>
      </c>
      <c r="L228" s="20">
        <f>IFERROR(IF(VLOOKUP(B228,'SO OR RSO'!$B$4:$P$1048576,15,FALSE)="Diselesaikan",H228,K228),0)</f>
        <v>0</v>
      </c>
      <c r="M228" s="20">
        <f t="shared" si="9"/>
        <v>0</v>
      </c>
      <c r="N228" s="20" t="str">
        <f>IFERROR(IF(ISBLANK(VLOOKUP(B228,'SO OR RSO'!$B$4:$P$1048576,15,FALSE)),"Belum Kirim Kain",IF(VLOOKUP(B228,'SO OR RSO'!$B$4:$P$1048576,15,FALSE)="Diselesaikan","Selesai",IF(M228&gt;0,"Proses Quilting","Selesai"))),"")</f>
        <v/>
      </c>
    </row>
    <row r="229" spans="1:14" ht="30.75" customHeight="1">
      <c r="A229" s="6">
        <v>228</v>
      </c>
      <c r="B229" s="18" t="str">
        <f t="shared" si="8"/>
        <v>EkatunggalTersediaKonfirmasi228</v>
      </c>
      <c r="C229" s="18" t="str">
        <f>IFERROR(VLOOKUP(B229,'SO OR RSO'!$B$4:$O$1048576,3,FALSE),"")</f>
        <v/>
      </c>
      <c r="D229" s="27" t="str">
        <f>IFERROR(VLOOKUP(B229,'SO OR RSO'!$B$4:$O$1048576,4,FALSE),"")</f>
        <v/>
      </c>
      <c r="E229" s="19" t="str">
        <f>IFERROR(VLOOKUP(B229,'SO OR RSO'!$B$4:$O$1048576,5,FALSE),"")</f>
        <v/>
      </c>
      <c r="F229" s="18" t="str">
        <f>IFERROR(VLOOKUP(B229,'SO OR RSO'!$B$4:$O$1048576,6,FALSE),"")</f>
        <v/>
      </c>
      <c r="G229" s="19" t="str">
        <f>IFERROR(VLOOKUP(B229,'SO OR RSO'!$B$4:$O$1048576,7,FALSE),"")</f>
        <v/>
      </c>
      <c r="H229" s="18">
        <f>IFERROR(VLOOKUP(B229,'SO OR RSO'!$B$4:$O$1048576,8,FALSE),0)</f>
        <v>0</v>
      </c>
      <c r="I229" s="18" t="str">
        <f>IFERROR(VLOOKUP(B229,'SO OR RSO'!$B$4:$O$1048576,9,FALSE),"")</f>
        <v/>
      </c>
      <c r="J229" s="18" t="str">
        <f>IFERROR(VLOOKUP(B229,'SO OR RSO'!$B$4:$O$1048576,10,FALSE),"")</f>
        <v/>
      </c>
      <c r="K229" s="59">
        <f>SUMIFS('Input Quilting Selesai'!$G$2:$G$1048576,'Input Quilting Selesai'!$C$2:$C$1048576,'Ekatunggal (Tersedia)'!C229,'Input Quilting Selesai'!$E$2:$E$1048576,'Ekatunggal (Tersedia)'!F229,'Input Quilting Selesai'!$I$2:$I$1048576,'Ekatunggal (Tersedia)'!J229,'Input Quilting Selesai'!$J$2:$J$1048576,'Ekatunggal (Tersedia)'!$B$1)</f>
        <v>0</v>
      </c>
      <c r="L229" s="20">
        <f>IFERROR(IF(VLOOKUP(B229,'SO OR RSO'!$B$4:$P$1048576,15,FALSE)="Diselesaikan",H229,K229),0)</f>
        <v>0</v>
      </c>
      <c r="M229" s="20">
        <f t="shared" si="9"/>
        <v>0</v>
      </c>
      <c r="N229" s="20" t="str">
        <f>IFERROR(IF(ISBLANK(VLOOKUP(B229,'SO OR RSO'!$B$4:$P$1048576,15,FALSE)),"Belum Kirim Kain",IF(VLOOKUP(B229,'SO OR RSO'!$B$4:$P$1048576,15,FALSE)="Diselesaikan","Selesai",IF(M229&gt;0,"Proses Quilting","Selesai"))),"")</f>
        <v/>
      </c>
    </row>
    <row r="230" spans="1:14" ht="30.75" customHeight="1">
      <c r="A230" s="6">
        <v>229</v>
      </c>
      <c r="B230" s="18" t="str">
        <f t="shared" si="8"/>
        <v>EkatunggalTersediaKonfirmasi229</v>
      </c>
      <c r="C230" s="18" t="str">
        <f>IFERROR(VLOOKUP(B230,'SO OR RSO'!$B$4:$O$1048576,3,FALSE),"")</f>
        <v/>
      </c>
      <c r="D230" s="27" t="str">
        <f>IFERROR(VLOOKUP(B230,'SO OR RSO'!$B$4:$O$1048576,4,FALSE),"")</f>
        <v/>
      </c>
      <c r="E230" s="19" t="str">
        <f>IFERROR(VLOOKUP(B230,'SO OR RSO'!$B$4:$O$1048576,5,FALSE),"")</f>
        <v/>
      </c>
      <c r="F230" s="18" t="str">
        <f>IFERROR(VLOOKUP(B230,'SO OR RSO'!$B$4:$O$1048576,6,FALSE),"")</f>
        <v/>
      </c>
      <c r="G230" s="19" t="str">
        <f>IFERROR(VLOOKUP(B230,'SO OR RSO'!$B$4:$O$1048576,7,FALSE),"")</f>
        <v/>
      </c>
      <c r="H230" s="18">
        <f>IFERROR(VLOOKUP(B230,'SO OR RSO'!$B$4:$O$1048576,8,FALSE),0)</f>
        <v>0</v>
      </c>
      <c r="I230" s="18" t="str">
        <f>IFERROR(VLOOKUP(B230,'SO OR RSO'!$B$4:$O$1048576,9,FALSE),"")</f>
        <v/>
      </c>
      <c r="J230" s="18" t="str">
        <f>IFERROR(VLOOKUP(B230,'SO OR RSO'!$B$4:$O$1048576,10,FALSE),"")</f>
        <v/>
      </c>
      <c r="K230" s="59">
        <f>SUMIFS('Input Quilting Selesai'!$G$2:$G$1048576,'Input Quilting Selesai'!$C$2:$C$1048576,'Ekatunggal (Tersedia)'!C230,'Input Quilting Selesai'!$E$2:$E$1048576,'Ekatunggal (Tersedia)'!F230,'Input Quilting Selesai'!$I$2:$I$1048576,'Ekatunggal (Tersedia)'!J230,'Input Quilting Selesai'!$J$2:$J$1048576,'Ekatunggal (Tersedia)'!$B$1)</f>
        <v>0</v>
      </c>
      <c r="L230" s="20">
        <f>IFERROR(IF(VLOOKUP(B230,'SO OR RSO'!$B$4:$P$1048576,15,FALSE)="Diselesaikan",H230,K230),0)</f>
        <v>0</v>
      </c>
      <c r="M230" s="20">
        <f t="shared" si="9"/>
        <v>0</v>
      </c>
      <c r="N230" s="20" t="str">
        <f>IFERROR(IF(ISBLANK(VLOOKUP(B230,'SO OR RSO'!$B$4:$P$1048576,15,FALSE)),"Belum Kirim Kain",IF(VLOOKUP(B230,'SO OR RSO'!$B$4:$P$1048576,15,FALSE)="Diselesaikan","Selesai",IF(M230&gt;0,"Proses Quilting","Selesai"))),"")</f>
        <v/>
      </c>
    </row>
    <row r="231" spans="1:14" ht="30.75" customHeight="1">
      <c r="A231" s="6">
        <v>230</v>
      </c>
      <c r="B231" s="18" t="str">
        <f t="shared" si="8"/>
        <v>EkatunggalTersediaKonfirmasi230</v>
      </c>
      <c r="C231" s="18" t="str">
        <f>IFERROR(VLOOKUP(B231,'SO OR RSO'!$B$4:$O$1048576,3,FALSE),"")</f>
        <v/>
      </c>
      <c r="D231" s="27" t="str">
        <f>IFERROR(VLOOKUP(B231,'SO OR RSO'!$B$4:$O$1048576,4,FALSE),"")</f>
        <v/>
      </c>
      <c r="E231" s="19" t="str">
        <f>IFERROR(VLOOKUP(B231,'SO OR RSO'!$B$4:$O$1048576,5,FALSE),"")</f>
        <v/>
      </c>
      <c r="F231" s="18" t="str">
        <f>IFERROR(VLOOKUP(B231,'SO OR RSO'!$B$4:$O$1048576,6,FALSE),"")</f>
        <v/>
      </c>
      <c r="G231" s="19" t="str">
        <f>IFERROR(VLOOKUP(B231,'SO OR RSO'!$B$4:$O$1048576,7,FALSE),"")</f>
        <v/>
      </c>
      <c r="H231" s="18">
        <f>IFERROR(VLOOKUP(B231,'SO OR RSO'!$B$4:$O$1048576,8,FALSE),0)</f>
        <v>0</v>
      </c>
      <c r="I231" s="18" t="str">
        <f>IFERROR(VLOOKUP(B231,'SO OR RSO'!$B$4:$O$1048576,9,FALSE),"")</f>
        <v/>
      </c>
      <c r="J231" s="18" t="str">
        <f>IFERROR(VLOOKUP(B231,'SO OR RSO'!$B$4:$O$1048576,10,FALSE),"")</f>
        <v/>
      </c>
      <c r="K231" s="59">
        <f>SUMIFS('Input Quilting Selesai'!$G$2:$G$1048576,'Input Quilting Selesai'!$C$2:$C$1048576,'Ekatunggal (Tersedia)'!C231,'Input Quilting Selesai'!$E$2:$E$1048576,'Ekatunggal (Tersedia)'!F231,'Input Quilting Selesai'!$I$2:$I$1048576,'Ekatunggal (Tersedia)'!J231,'Input Quilting Selesai'!$J$2:$J$1048576,'Ekatunggal (Tersedia)'!$B$1)</f>
        <v>0</v>
      </c>
      <c r="L231" s="20">
        <f>IFERROR(IF(VLOOKUP(B231,'SO OR RSO'!$B$4:$P$1048576,15,FALSE)="Diselesaikan",H231,K231),0)</f>
        <v>0</v>
      </c>
      <c r="M231" s="20">
        <f t="shared" si="9"/>
        <v>0</v>
      </c>
      <c r="N231" s="20" t="str">
        <f>IFERROR(IF(ISBLANK(VLOOKUP(B231,'SO OR RSO'!$B$4:$P$1048576,15,FALSE)),"Belum Kirim Kain",IF(VLOOKUP(B231,'SO OR RSO'!$B$4:$P$1048576,15,FALSE)="Diselesaikan","Selesai",IF(M231&gt;0,"Proses Quilting","Selesai"))),"")</f>
        <v/>
      </c>
    </row>
    <row r="232" spans="1:14" ht="30.75" customHeight="1">
      <c r="A232" s="6">
        <v>231</v>
      </c>
      <c r="B232" s="18" t="str">
        <f t="shared" si="8"/>
        <v>EkatunggalTersediaKonfirmasi231</v>
      </c>
      <c r="C232" s="18" t="str">
        <f>IFERROR(VLOOKUP(B232,'SO OR RSO'!$B$4:$O$1048576,3,FALSE),"")</f>
        <v/>
      </c>
      <c r="D232" s="27" t="str">
        <f>IFERROR(VLOOKUP(B232,'SO OR RSO'!$B$4:$O$1048576,4,FALSE),"")</f>
        <v/>
      </c>
      <c r="E232" s="19" t="str">
        <f>IFERROR(VLOOKUP(B232,'SO OR RSO'!$B$4:$O$1048576,5,FALSE),"")</f>
        <v/>
      </c>
      <c r="F232" s="18" t="str">
        <f>IFERROR(VLOOKUP(B232,'SO OR RSO'!$B$4:$O$1048576,6,FALSE),"")</f>
        <v/>
      </c>
      <c r="G232" s="19" t="str">
        <f>IFERROR(VLOOKUP(B232,'SO OR RSO'!$B$4:$O$1048576,7,FALSE),"")</f>
        <v/>
      </c>
      <c r="H232" s="18">
        <f>IFERROR(VLOOKUP(B232,'SO OR RSO'!$B$4:$O$1048576,8,FALSE),0)</f>
        <v>0</v>
      </c>
      <c r="I232" s="18" t="str">
        <f>IFERROR(VLOOKUP(B232,'SO OR RSO'!$B$4:$O$1048576,9,FALSE),"")</f>
        <v/>
      </c>
      <c r="J232" s="18" t="str">
        <f>IFERROR(VLOOKUP(B232,'SO OR RSO'!$B$4:$O$1048576,10,FALSE),"")</f>
        <v/>
      </c>
      <c r="K232" s="59">
        <f>SUMIFS('Input Quilting Selesai'!$G$2:$G$1048576,'Input Quilting Selesai'!$C$2:$C$1048576,'Ekatunggal (Tersedia)'!C232,'Input Quilting Selesai'!$E$2:$E$1048576,'Ekatunggal (Tersedia)'!F232,'Input Quilting Selesai'!$I$2:$I$1048576,'Ekatunggal (Tersedia)'!J232,'Input Quilting Selesai'!$J$2:$J$1048576,'Ekatunggal (Tersedia)'!$B$1)</f>
        <v>0</v>
      </c>
      <c r="L232" s="20">
        <f>IFERROR(IF(VLOOKUP(B232,'SO OR RSO'!$B$4:$P$1048576,15,FALSE)="Diselesaikan",H232,K232),0)</f>
        <v>0</v>
      </c>
      <c r="M232" s="20">
        <f t="shared" si="9"/>
        <v>0</v>
      </c>
      <c r="N232" s="20" t="str">
        <f>IFERROR(IF(ISBLANK(VLOOKUP(B232,'SO OR RSO'!$B$4:$P$1048576,15,FALSE)),"Belum Kirim Kain",IF(VLOOKUP(B232,'SO OR RSO'!$B$4:$P$1048576,15,FALSE)="Diselesaikan","Selesai",IF(M232&gt;0,"Proses Quilting","Selesai"))),"")</f>
        <v/>
      </c>
    </row>
    <row r="233" spans="1:14" ht="30.75" customHeight="1">
      <c r="A233" s="6">
        <v>232</v>
      </c>
      <c r="B233" s="18" t="str">
        <f t="shared" si="8"/>
        <v>EkatunggalTersediaKonfirmasi232</v>
      </c>
      <c r="C233" s="18" t="str">
        <f>IFERROR(VLOOKUP(B233,'SO OR RSO'!$B$4:$O$1048576,3,FALSE),"")</f>
        <v/>
      </c>
      <c r="D233" s="27" t="str">
        <f>IFERROR(VLOOKUP(B233,'SO OR RSO'!$B$4:$O$1048576,4,FALSE),"")</f>
        <v/>
      </c>
      <c r="E233" s="19" t="str">
        <f>IFERROR(VLOOKUP(B233,'SO OR RSO'!$B$4:$O$1048576,5,FALSE),"")</f>
        <v/>
      </c>
      <c r="F233" s="18" t="str">
        <f>IFERROR(VLOOKUP(B233,'SO OR RSO'!$B$4:$O$1048576,6,FALSE),"")</f>
        <v/>
      </c>
      <c r="G233" s="19" t="str">
        <f>IFERROR(VLOOKUP(B233,'SO OR RSO'!$B$4:$O$1048576,7,FALSE),"")</f>
        <v/>
      </c>
      <c r="H233" s="18">
        <f>IFERROR(VLOOKUP(B233,'SO OR RSO'!$B$4:$O$1048576,8,FALSE),0)</f>
        <v>0</v>
      </c>
      <c r="I233" s="18" t="str">
        <f>IFERROR(VLOOKUP(B233,'SO OR RSO'!$B$4:$O$1048576,9,FALSE),"")</f>
        <v/>
      </c>
      <c r="J233" s="18" t="str">
        <f>IFERROR(VLOOKUP(B233,'SO OR RSO'!$B$4:$O$1048576,10,FALSE),"")</f>
        <v/>
      </c>
      <c r="K233" s="59">
        <f>SUMIFS('Input Quilting Selesai'!$G$2:$G$1048576,'Input Quilting Selesai'!$C$2:$C$1048576,'Ekatunggal (Tersedia)'!C233,'Input Quilting Selesai'!$E$2:$E$1048576,'Ekatunggal (Tersedia)'!F233,'Input Quilting Selesai'!$I$2:$I$1048576,'Ekatunggal (Tersedia)'!J233,'Input Quilting Selesai'!$J$2:$J$1048576,'Ekatunggal (Tersedia)'!$B$1)</f>
        <v>0</v>
      </c>
      <c r="L233" s="20">
        <f>IFERROR(IF(VLOOKUP(B233,'SO OR RSO'!$B$4:$P$1048576,15,FALSE)="Diselesaikan",H233,K233),0)</f>
        <v>0</v>
      </c>
      <c r="M233" s="20">
        <f t="shared" si="9"/>
        <v>0</v>
      </c>
      <c r="N233" s="20" t="str">
        <f>IFERROR(IF(ISBLANK(VLOOKUP(B233,'SO OR RSO'!$B$4:$P$1048576,15,FALSE)),"Belum Kirim Kain",IF(VLOOKUP(B233,'SO OR RSO'!$B$4:$P$1048576,15,FALSE)="Diselesaikan","Selesai",IF(M233&gt;0,"Proses Quilting","Selesai"))),"")</f>
        <v/>
      </c>
    </row>
    <row r="234" spans="1:14" ht="30.75" customHeight="1">
      <c r="A234" s="6">
        <v>233</v>
      </c>
      <c r="B234" s="18" t="str">
        <f t="shared" si="8"/>
        <v>EkatunggalTersediaKonfirmasi233</v>
      </c>
      <c r="C234" s="18" t="str">
        <f>IFERROR(VLOOKUP(B234,'SO OR RSO'!$B$4:$O$1048576,3,FALSE),"")</f>
        <v/>
      </c>
      <c r="D234" s="27" t="str">
        <f>IFERROR(VLOOKUP(B234,'SO OR RSO'!$B$4:$O$1048576,4,FALSE),"")</f>
        <v/>
      </c>
      <c r="E234" s="19" t="str">
        <f>IFERROR(VLOOKUP(B234,'SO OR RSO'!$B$4:$O$1048576,5,FALSE),"")</f>
        <v/>
      </c>
      <c r="F234" s="18" t="str">
        <f>IFERROR(VLOOKUP(B234,'SO OR RSO'!$B$4:$O$1048576,6,FALSE),"")</f>
        <v/>
      </c>
      <c r="G234" s="19" t="str">
        <f>IFERROR(VLOOKUP(B234,'SO OR RSO'!$B$4:$O$1048576,7,FALSE),"")</f>
        <v/>
      </c>
      <c r="H234" s="18">
        <f>IFERROR(VLOOKUP(B234,'SO OR RSO'!$B$4:$O$1048576,8,FALSE),0)</f>
        <v>0</v>
      </c>
      <c r="I234" s="18" t="str">
        <f>IFERROR(VLOOKUP(B234,'SO OR RSO'!$B$4:$O$1048576,9,FALSE),"")</f>
        <v/>
      </c>
      <c r="J234" s="18" t="str">
        <f>IFERROR(VLOOKUP(B234,'SO OR RSO'!$B$4:$O$1048576,10,FALSE),"")</f>
        <v/>
      </c>
      <c r="K234" s="59">
        <f>SUMIFS('Input Quilting Selesai'!$G$2:$G$1048576,'Input Quilting Selesai'!$C$2:$C$1048576,'Ekatunggal (Tersedia)'!C234,'Input Quilting Selesai'!$E$2:$E$1048576,'Ekatunggal (Tersedia)'!F234,'Input Quilting Selesai'!$I$2:$I$1048576,'Ekatunggal (Tersedia)'!J234,'Input Quilting Selesai'!$J$2:$J$1048576,'Ekatunggal (Tersedia)'!$B$1)</f>
        <v>0</v>
      </c>
      <c r="L234" s="20">
        <f>IFERROR(IF(VLOOKUP(B234,'SO OR RSO'!$B$4:$P$1048576,15,FALSE)="Diselesaikan",H234,K234),0)</f>
        <v>0</v>
      </c>
      <c r="M234" s="20">
        <f t="shared" si="9"/>
        <v>0</v>
      </c>
      <c r="N234" s="20" t="str">
        <f>IFERROR(IF(ISBLANK(VLOOKUP(B234,'SO OR RSO'!$B$4:$P$1048576,15,FALSE)),"Belum Kirim Kain",IF(VLOOKUP(B234,'SO OR RSO'!$B$4:$P$1048576,15,FALSE)="Diselesaikan","Selesai",IF(M234&gt;0,"Proses Quilting","Selesai"))),"")</f>
        <v/>
      </c>
    </row>
    <row r="235" spans="1:14" ht="30.75" customHeight="1">
      <c r="A235" s="6">
        <v>234</v>
      </c>
      <c r="B235" s="18" t="str">
        <f t="shared" si="8"/>
        <v>EkatunggalTersediaKonfirmasi234</v>
      </c>
      <c r="C235" s="18" t="str">
        <f>IFERROR(VLOOKUP(B235,'SO OR RSO'!$B$4:$O$1048576,3,FALSE),"")</f>
        <v/>
      </c>
      <c r="D235" s="27" t="str">
        <f>IFERROR(VLOOKUP(B235,'SO OR RSO'!$B$4:$O$1048576,4,FALSE),"")</f>
        <v/>
      </c>
      <c r="E235" s="19" t="str">
        <f>IFERROR(VLOOKUP(B235,'SO OR RSO'!$B$4:$O$1048576,5,FALSE),"")</f>
        <v/>
      </c>
      <c r="F235" s="18" t="str">
        <f>IFERROR(VLOOKUP(B235,'SO OR RSO'!$B$4:$O$1048576,6,FALSE),"")</f>
        <v/>
      </c>
      <c r="G235" s="19" t="str">
        <f>IFERROR(VLOOKUP(B235,'SO OR RSO'!$B$4:$O$1048576,7,FALSE),"")</f>
        <v/>
      </c>
      <c r="H235" s="18">
        <f>IFERROR(VLOOKUP(B235,'SO OR RSO'!$B$4:$O$1048576,8,FALSE),0)</f>
        <v>0</v>
      </c>
      <c r="I235" s="18" t="str">
        <f>IFERROR(VLOOKUP(B235,'SO OR RSO'!$B$4:$O$1048576,9,FALSE),"")</f>
        <v/>
      </c>
      <c r="J235" s="18" t="str">
        <f>IFERROR(VLOOKUP(B235,'SO OR RSO'!$B$4:$O$1048576,10,FALSE),"")</f>
        <v/>
      </c>
      <c r="K235" s="59">
        <f>SUMIFS('Input Quilting Selesai'!$G$2:$G$1048576,'Input Quilting Selesai'!$C$2:$C$1048576,'Ekatunggal (Tersedia)'!C235,'Input Quilting Selesai'!$E$2:$E$1048576,'Ekatunggal (Tersedia)'!F235,'Input Quilting Selesai'!$I$2:$I$1048576,'Ekatunggal (Tersedia)'!J235,'Input Quilting Selesai'!$J$2:$J$1048576,'Ekatunggal (Tersedia)'!$B$1)</f>
        <v>0</v>
      </c>
      <c r="L235" s="20">
        <f>IFERROR(IF(VLOOKUP(B235,'SO OR RSO'!$B$4:$P$1048576,15,FALSE)="Diselesaikan",H235,K235),0)</f>
        <v>0</v>
      </c>
      <c r="M235" s="20">
        <f t="shared" si="9"/>
        <v>0</v>
      </c>
      <c r="N235" s="20" t="str">
        <f>IFERROR(IF(ISBLANK(VLOOKUP(B235,'SO OR RSO'!$B$4:$P$1048576,15,FALSE)),"Belum Kirim Kain",IF(VLOOKUP(B235,'SO OR RSO'!$B$4:$P$1048576,15,FALSE)="Diselesaikan","Selesai",IF(M235&gt;0,"Proses Quilting","Selesai"))),"")</f>
        <v/>
      </c>
    </row>
    <row r="236" spans="1:14" ht="30.75" customHeight="1">
      <c r="A236" s="6">
        <v>235</v>
      </c>
      <c r="B236" s="18" t="str">
        <f t="shared" si="8"/>
        <v>EkatunggalTersediaKonfirmasi235</v>
      </c>
      <c r="C236" s="18" t="str">
        <f>IFERROR(VLOOKUP(B236,'SO OR RSO'!$B$4:$O$1048576,3,FALSE),"")</f>
        <v/>
      </c>
      <c r="D236" s="27" t="str">
        <f>IFERROR(VLOOKUP(B236,'SO OR RSO'!$B$4:$O$1048576,4,FALSE),"")</f>
        <v/>
      </c>
      <c r="E236" s="19" t="str">
        <f>IFERROR(VLOOKUP(B236,'SO OR RSO'!$B$4:$O$1048576,5,FALSE),"")</f>
        <v/>
      </c>
      <c r="F236" s="18" t="str">
        <f>IFERROR(VLOOKUP(B236,'SO OR RSO'!$B$4:$O$1048576,6,FALSE),"")</f>
        <v/>
      </c>
      <c r="G236" s="19" t="str">
        <f>IFERROR(VLOOKUP(B236,'SO OR RSO'!$B$4:$O$1048576,7,FALSE),"")</f>
        <v/>
      </c>
      <c r="H236" s="18">
        <f>IFERROR(VLOOKUP(B236,'SO OR RSO'!$B$4:$O$1048576,8,FALSE),0)</f>
        <v>0</v>
      </c>
      <c r="I236" s="18" t="str">
        <f>IFERROR(VLOOKUP(B236,'SO OR RSO'!$B$4:$O$1048576,9,FALSE),"")</f>
        <v/>
      </c>
      <c r="J236" s="18" t="str">
        <f>IFERROR(VLOOKUP(B236,'SO OR RSO'!$B$4:$O$1048576,10,FALSE),"")</f>
        <v/>
      </c>
      <c r="K236" s="59">
        <f>SUMIFS('Input Quilting Selesai'!$G$2:$G$1048576,'Input Quilting Selesai'!$C$2:$C$1048576,'Ekatunggal (Tersedia)'!C236,'Input Quilting Selesai'!$E$2:$E$1048576,'Ekatunggal (Tersedia)'!F236,'Input Quilting Selesai'!$I$2:$I$1048576,'Ekatunggal (Tersedia)'!J236,'Input Quilting Selesai'!$J$2:$J$1048576,'Ekatunggal (Tersedia)'!$B$1)</f>
        <v>0</v>
      </c>
      <c r="L236" s="20">
        <f>IFERROR(IF(VLOOKUP(B236,'SO OR RSO'!$B$4:$P$1048576,15,FALSE)="Diselesaikan",H236,K236),0)</f>
        <v>0</v>
      </c>
      <c r="M236" s="20">
        <f t="shared" si="9"/>
        <v>0</v>
      </c>
      <c r="N236" s="20" t="str">
        <f>IFERROR(IF(ISBLANK(VLOOKUP(B236,'SO OR RSO'!$B$4:$P$1048576,15,FALSE)),"Belum Kirim Kain",IF(VLOOKUP(B236,'SO OR RSO'!$B$4:$P$1048576,15,FALSE)="Diselesaikan","Selesai",IF(M236&gt;0,"Proses Quilting","Selesai"))),"")</f>
        <v/>
      </c>
    </row>
    <row r="237" spans="1:14" ht="30.75" customHeight="1">
      <c r="A237" s="6">
        <v>236</v>
      </c>
      <c r="B237" s="18" t="str">
        <f t="shared" si="8"/>
        <v>EkatunggalTersediaKonfirmasi236</v>
      </c>
      <c r="C237" s="18" t="str">
        <f>IFERROR(VLOOKUP(B237,'SO OR RSO'!$B$4:$O$1048576,3,FALSE),"")</f>
        <v/>
      </c>
      <c r="D237" s="27" t="str">
        <f>IFERROR(VLOOKUP(B237,'SO OR RSO'!$B$4:$O$1048576,4,FALSE),"")</f>
        <v/>
      </c>
      <c r="E237" s="19" t="str">
        <f>IFERROR(VLOOKUP(B237,'SO OR RSO'!$B$4:$O$1048576,5,FALSE),"")</f>
        <v/>
      </c>
      <c r="F237" s="18" t="str">
        <f>IFERROR(VLOOKUP(B237,'SO OR RSO'!$B$4:$O$1048576,6,FALSE),"")</f>
        <v/>
      </c>
      <c r="G237" s="19" t="str">
        <f>IFERROR(VLOOKUP(B237,'SO OR RSO'!$B$4:$O$1048576,7,FALSE),"")</f>
        <v/>
      </c>
      <c r="H237" s="18">
        <f>IFERROR(VLOOKUP(B237,'SO OR RSO'!$B$4:$O$1048576,8,FALSE),0)</f>
        <v>0</v>
      </c>
      <c r="I237" s="18" t="str">
        <f>IFERROR(VLOOKUP(B237,'SO OR RSO'!$B$4:$O$1048576,9,FALSE),"")</f>
        <v/>
      </c>
      <c r="J237" s="18" t="str">
        <f>IFERROR(VLOOKUP(B237,'SO OR RSO'!$B$4:$O$1048576,10,FALSE),"")</f>
        <v/>
      </c>
      <c r="K237" s="59">
        <f>SUMIFS('Input Quilting Selesai'!$G$2:$G$1048576,'Input Quilting Selesai'!$C$2:$C$1048576,'Ekatunggal (Tersedia)'!C237,'Input Quilting Selesai'!$E$2:$E$1048576,'Ekatunggal (Tersedia)'!F237,'Input Quilting Selesai'!$I$2:$I$1048576,'Ekatunggal (Tersedia)'!J237,'Input Quilting Selesai'!$J$2:$J$1048576,'Ekatunggal (Tersedia)'!$B$1)</f>
        <v>0</v>
      </c>
      <c r="L237" s="20">
        <f>IFERROR(IF(VLOOKUP(B237,'SO OR RSO'!$B$4:$P$1048576,15,FALSE)="Diselesaikan",H237,K237),0)</f>
        <v>0</v>
      </c>
      <c r="M237" s="20">
        <f t="shared" si="9"/>
        <v>0</v>
      </c>
      <c r="N237" s="20" t="str">
        <f>IFERROR(IF(ISBLANK(VLOOKUP(B237,'SO OR RSO'!$B$4:$P$1048576,15,FALSE)),"Belum Kirim Kain",IF(VLOOKUP(B237,'SO OR RSO'!$B$4:$P$1048576,15,FALSE)="Diselesaikan","Selesai",IF(M237&gt;0,"Proses Quilting","Selesai"))),"")</f>
        <v/>
      </c>
    </row>
    <row r="238" spans="1:14" ht="30.75" customHeight="1">
      <c r="A238" s="6">
        <v>237</v>
      </c>
      <c r="B238" s="18" t="str">
        <f t="shared" si="8"/>
        <v>EkatunggalTersediaKonfirmasi237</v>
      </c>
      <c r="C238" s="18" t="str">
        <f>IFERROR(VLOOKUP(B238,'SO OR RSO'!$B$4:$O$1048576,3,FALSE),"")</f>
        <v/>
      </c>
      <c r="D238" s="27" t="str">
        <f>IFERROR(VLOOKUP(B238,'SO OR RSO'!$B$4:$O$1048576,4,FALSE),"")</f>
        <v/>
      </c>
      <c r="E238" s="19" t="str">
        <f>IFERROR(VLOOKUP(B238,'SO OR RSO'!$B$4:$O$1048576,5,FALSE),"")</f>
        <v/>
      </c>
      <c r="F238" s="18" t="str">
        <f>IFERROR(VLOOKUP(B238,'SO OR RSO'!$B$4:$O$1048576,6,FALSE),"")</f>
        <v/>
      </c>
      <c r="G238" s="19" t="str">
        <f>IFERROR(VLOOKUP(B238,'SO OR RSO'!$B$4:$O$1048576,7,FALSE),"")</f>
        <v/>
      </c>
      <c r="H238" s="18">
        <f>IFERROR(VLOOKUP(B238,'SO OR RSO'!$B$4:$O$1048576,8,FALSE),0)</f>
        <v>0</v>
      </c>
      <c r="I238" s="18" t="str">
        <f>IFERROR(VLOOKUP(B238,'SO OR RSO'!$B$4:$O$1048576,9,FALSE),"")</f>
        <v/>
      </c>
      <c r="J238" s="18" t="str">
        <f>IFERROR(VLOOKUP(B238,'SO OR RSO'!$B$4:$O$1048576,10,FALSE),"")</f>
        <v/>
      </c>
      <c r="K238" s="59">
        <f>SUMIFS('Input Quilting Selesai'!$G$2:$G$1048576,'Input Quilting Selesai'!$C$2:$C$1048576,'Ekatunggal (Tersedia)'!C238,'Input Quilting Selesai'!$E$2:$E$1048576,'Ekatunggal (Tersedia)'!F238,'Input Quilting Selesai'!$I$2:$I$1048576,'Ekatunggal (Tersedia)'!J238,'Input Quilting Selesai'!$J$2:$J$1048576,'Ekatunggal (Tersedia)'!$B$1)</f>
        <v>0</v>
      </c>
      <c r="L238" s="20">
        <f>IFERROR(IF(VLOOKUP(B238,'SO OR RSO'!$B$4:$P$1048576,15,FALSE)="Diselesaikan",H238,K238),0)</f>
        <v>0</v>
      </c>
      <c r="M238" s="20">
        <f t="shared" si="9"/>
        <v>0</v>
      </c>
      <c r="N238" s="20" t="str">
        <f>IFERROR(IF(ISBLANK(VLOOKUP(B238,'SO OR RSO'!$B$4:$P$1048576,15,FALSE)),"Belum Kirim Kain",IF(VLOOKUP(B238,'SO OR RSO'!$B$4:$P$1048576,15,FALSE)="Diselesaikan","Selesai",IF(M238&gt;0,"Proses Quilting","Selesai"))),"")</f>
        <v/>
      </c>
    </row>
    <row r="239" spans="1:14" ht="30.75" customHeight="1">
      <c r="A239" s="6">
        <v>238</v>
      </c>
      <c r="B239" s="18" t="str">
        <f t="shared" si="8"/>
        <v>EkatunggalTersediaKonfirmasi238</v>
      </c>
      <c r="C239" s="18" t="str">
        <f>IFERROR(VLOOKUP(B239,'SO OR RSO'!$B$4:$O$1048576,3,FALSE),"")</f>
        <v/>
      </c>
      <c r="D239" s="27" t="str">
        <f>IFERROR(VLOOKUP(B239,'SO OR RSO'!$B$4:$O$1048576,4,FALSE),"")</f>
        <v/>
      </c>
      <c r="E239" s="19" t="str">
        <f>IFERROR(VLOOKUP(B239,'SO OR RSO'!$B$4:$O$1048576,5,FALSE),"")</f>
        <v/>
      </c>
      <c r="F239" s="18" t="str">
        <f>IFERROR(VLOOKUP(B239,'SO OR RSO'!$B$4:$O$1048576,6,FALSE),"")</f>
        <v/>
      </c>
      <c r="G239" s="19" t="str">
        <f>IFERROR(VLOOKUP(B239,'SO OR RSO'!$B$4:$O$1048576,7,FALSE),"")</f>
        <v/>
      </c>
      <c r="H239" s="18">
        <f>IFERROR(VLOOKUP(B239,'SO OR RSO'!$B$4:$O$1048576,8,FALSE),0)</f>
        <v>0</v>
      </c>
      <c r="I239" s="18" t="str">
        <f>IFERROR(VLOOKUP(B239,'SO OR RSO'!$B$4:$O$1048576,9,FALSE),"")</f>
        <v/>
      </c>
      <c r="J239" s="18" t="str">
        <f>IFERROR(VLOOKUP(B239,'SO OR RSO'!$B$4:$O$1048576,10,FALSE),"")</f>
        <v/>
      </c>
      <c r="K239" s="59">
        <f>SUMIFS('Input Quilting Selesai'!$G$2:$G$1048576,'Input Quilting Selesai'!$C$2:$C$1048576,'Ekatunggal (Tersedia)'!C239,'Input Quilting Selesai'!$E$2:$E$1048576,'Ekatunggal (Tersedia)'!F239,'Input Quilting Selesai'!$I$2:$I$1048576,'Ekatunggal (Tersedia)'!J239,'Input Quilting Selesai'!$J$2:$J$1048576,'Ekatunggal (Tersedia)'!$B$1)</f>
        <v>0</v>
      </c>
      <c r="L239" s="20">
        <f>IFERROR(IF(VLOOKUP(B239,'SO OR RSO'!$B$4:$P$1048576,15,FALSE)="Diselesaikan",H239,K239),0)</f>
        <v>0</v>
      </c>
      <c r="M239" s="20">
        <f t="shared" si="9"/>
        <v>0</v>
      </c>
      <c r="N239" s="20" t="str">
        <f>IFERROR(IF(ISBLANK(VLOOKUP(B239,'SO OR RSO'!$B$4:$P$1048576,15,FALSE)),"Belum Kirim Kain",IF(VLOOKUP(B239,'SO OR RSO'!$B$4:$P$1048576,15,FALSE)="Diselesaikan","Selesai",IF(M239&gt;0,"Proses Quilting","Selesai"))),"")</f>
        <v/>
      </c>
    </row>
    <row r="240" spans="1:14" ht="30.75" customHeight="1">
      <c r="A240" s="6">
        <v>239</v>
      </c>
      <c r="B240" s="18" t="str">
        <f t="shared" si="8"/>
        <v>EkatunggalTersediaKonfirmasi239</v>
      </c>
      <c r="C240" s="18" t="str">
        <f>IFERROR(VLOOKUP(B240,'SO OR RSO'!$B$4:$O$1048576,3,FALSE),"")</f>
        <v/>
      </c>
      <c r="D240" s="27" t="str">
        <f>IFERROR(VLOOKUP(B240,'SO OR RSO'!$B$4:$O$1048576,4,FALSE),"")</f>
        <v/>
      </c>
      <c r="E240" s="19" t="str">
        <f>IFERROR(VLOOKUP(B240,'SO OR RSO'!$B$4:$O$1048576,5,FALSE),"")</f>
        <v/>
      </c>
      <c r="F240" s="18" t="str">
        <f>IFERROR(VLOOKUP(B240,'SO OR RSO'!$B$4:$O$1048576,6,FALSE),"")</f>
        <v/>
      </c>
      <c r="G240" s="19" t="str">
        <f>IFERROR(VLOOKUP(B240,'SO OR RSO'!$B$4:$O$1048576,7,FALSE),"")</f>
        <v/>
      </c>
      <c r="H240" s="18">
        <f>IFERROR(VLOOKUP(B240,'SO OR RSO'!$B$4:$O$1048576,8,FALSE),0)</f>
        <v>0</v>
      </c>
      <c r="I240" s="18" t="str">
        <f>IFERROR(VLOOKUP(B240,'SO OR RSO'!$B$4:$O$1048576,9,FALSE),"")</f>
        <v/>
      </c>
      <c r="J240" s="18" t="str">
        <f>IFERROR(VLOOKUP(B240,'SO OR RSO'!$B$4:$O$1048576,10,FALSE),"")</f>
        <v/>
      </c>
      <c r="K240" s="59">
        <f>SUMIFS('Input Quilting Selesai'!$G$2:$G$1048576,'Input Quilting Selesai'!$C$2:$C$1048576,'Ekatunggal (Tersedia)'!C240,'Input Quilting Selesai'!$E$2:$E$1048576,'Ekatunggal (Tersedia)'!F240,'Input Quilting Selesai'!$I$2:$I$1048576,'Ekatunggal (Tersedia)'!J240,'Input Quilting Selesai'!$J$2:$J$1048576,'Ekatunggal (Tersedia)'!$B$1)</f>
        <v>0</v>
      </c>
      <c r="L240" s="20">
        <f>IFERROR(IF(VLOOKUP(B240,'SO OR RSO'!$B$4:$P$1048576,15,FALSE)="Diselesaikan",H240,K240),0)</f>
        <v>0</v>
      </c>
      <c r="M240" s="20">
        <f t="shared" si="9"/>
        <v>0</v>
      </c>
      <c r="N240" s="20" t="str">
        <f>IFERROR(IF(ISBLANK(VLOOKUP(B240,'SO OR RSO'!$B$4:$P$1048576,15,FALSE)),"Belum Kirim Kain",IF(VLOOKUP(B240,'SO OR RSO'!$B$4:$P$1048576,15,FALSE)="Diselesaikan","Selesai",IF(M240&gt;0,"Proses Quilting","Selesai"))),"")</f>
        <v/>
      </c>
    </row>
    <row r="241" spans="1:14" ht="30.75" customHeight="1">
      <c r="A241" s="6">
        <v>240</v>
      </c>
      <c r="B241" s="18" t="str">
        <f t="shared" si="8"/>
        <v>EkatunggalTersediaKonfirmasi240</v>
      </c>
      <c r="C241" s="18" t="str">
        <f>IFERROR(VLOOKUP(B241,'SO OR RSO'!$B$4:$O$1048576,3,FALSE),"")</f>
        <v/>
      </c>
      <c r="D241" s="27" t="str">
        <f>IFERROR(VLOOKUP(B241,'SO OR RSO'!$B$4:$O$1048576,4,FALSE),"")</f>
        <v/>
      </c>
      <c r="E241" s="19" t="str">
        <f>IFERROR(VLOOKUP(B241,'SO OR RSO'!$B$4:$O$1048576,5,FALSE),"")</f>
        <v/>
      </c>
      <c r="F241" s="18" t="str">
        <f>IFERROR(VLOOKUP(B241,'SO OR RSO'!$B$4:$O$1048576,6,FALSE),"")</f>
        <v/>
      </c>
      <c r="G241" s="19" t="str">
        <f>IFERROR(VLOOKUP(B241,'SO OR RSO'!$B$4:$O$1048576,7,FALSE),"")</f>
        <v/>
      </c>
      <c r="H241" s="18">
        <f>IFERROR(VLOOKUP(B241,'SO OR RSO'!$B$4:$O$1048576,8,FALSE),0)</f>
        <v>0</v>
      </c>
      <c r="I241" s="18" t="str">
        <f>IFERROR(VLOOKUP(B241,'SO OR RSO'!$B$4:$O$1048576,9,FALSE),"")</f>
        <v/>
      </c>
      <c r="J241" s="18" t="str">
        <f>IFERROR(VLOOKUP(B241,'SO OR RSO'!$B$4:$O$1048576,10,FALSE),"")</f>
        <v/>
      </c>
      <c r="K241" s="59">
        <f>SUMIFS('Input Quilting Selesai'!$G$2:$G$1048576,'Input Quilting Selesai'!$C$2:$C$1048576,'Ekatunggal (Tersedia)'!C241,'Input Quilting Selesai'!$E$2:$E$1048576,'Ekatunggal (Tersedia)'!F241,'Input Quilting Selesai'!$I$2:$I$1048576,'Ekatunggal (Tersedia)'!J241,'Input Quilting Selesai'!$J$2:$J$1048576,'Ekatunggal (Tersedia)'!$B$1)</f>
        <v>0</v>
      </c>
      <c r="L241" s="20">
        <f>IFERROR(IF(VLOOKUP(B241,'SO OR RSO'!$B$4:$P$1048576,15,FALSE)="Diselesaikan",H241,K241),0)</f>
        <v>0</v>
      </c>
      <c r="M241" s="20">
        <f t="shared" si="9"/>
        <v>0</v>
      </c>
      <c r="N241" s="20" t="str">
        <f>IFERROR(IF(ISBLANK(VLOOKUP(B241,'SO OR RSO'!$B$4:$P$1048576,15,FALSE)),"Belum Kirim Kain",IF(VLOOKUP(B241,'SO OR RSO'!$B$4:$P$1048576,15,FALSE)="Diselesaikan","Selesai",IF(M241&gt;0,"Proses Quilting","Selesai"))),"")</f>
        <v/>
      </c>
    </row>
    <row r="242" spans="1:14" ht="30.75" customHeight="1">
      <c r="A242" s="6">
        <v>241</v>
      </c>
      <c r="B242" s="18" t="str">
        <f t="shared" si="8"/>
        <v>EkatunggalTersediaKonfirmasi241</v>
      </c>
      <c r="C242" s="18" t="str">
        <f>IFERROR(VLOOKUP(B242,'SO OR RSO'!$B$4:$O$1048576,3,FALSE),"")</f>
        <v/>
      </c>
      <c r="D242" s="27" t="str">
        <f>IFERROR(VLOOKUP(B242,'SO OR RSO'!$B$4:$O$1048576,4,FALSE),"")</f>
        <v/>
      </c>
      <c r="E242" s="19" t="str">
        <f>IFERROR(VLOOKUP(B242,'SO OR RSO'!$B$4:$O$1048576,5,FALSE),"")</f>
        <v/>
      </c>
      <c r="F242" s="18" t="str">
        <f>IFERROR(VLOOKUP(B242,'SO OR RSO'!$B$4:$O$1048576,6,FALSE),"")</f>
        <v/>
      </c>
      <c r="G242" s="19" t="str">
        <f>IFERROR(VLOOKUP(B242,'SO OR RSO'!$B$4:$O$1048576,7,FALSE),"")</f>
        <v/>
      </c>
      <c r="H242" s="18">
        <f>IFERROR(VLOOKUP(B242,'SO OR RSO'!$B$4:$O$1048576,8,FALSE),0)</f>
        <v>0</v>
      </c>
      <c r="I242" s="18" t="str">
        <f>IFERROR(VLOOKUP(B242,'SO OR RSO'!$B$4:$O$1048576,9,FALSE),"")</f>
        <v/>
      </c>
      <c r="J242" s="18" t="str">
        <f>IFERROR(VLOOKUP(B242,'SO OR RSO'!$B$4:$O$1048576,10,FALSE),"")</f>
        <v/>
      </c>
      <c r="K242" s="59">
        <f>SUMIFS('Input Quilting Selesai'!$G$2:$G$1048576,'Input Quilting Selesai'!$C$2:$C$1048576,'Ekatunggal (Tersedia)'!C242,'Input Quilting Selesai'!$E$2:$E$1048576,'Ekatunggal (Tersedia)'!F242,'Input Quilting Selesai'!$I$2:$I$1048576,'Ekatunggal (Tersedia)'!J242,'Input Quilting Selesai'!$J$2:$J$1048576,'Ekatunggal (Tersedia)'!$B$1)</f>
        <v>0</v>
      </c>
      <c r="L242" s="20">
        <f>IFERROR(IF(VLOOKUP(B242,'SO OR RSO'!$B$4:$P$1048576,15,FALSE)="Diselesaikan",H242,K242),0)</f>
        <v>0</v>
      </c>
      <c r="M242" s="20">
        <f t="shared" si="9"/>
        <v>0</v>
      </c>
      <c r="N242" s="20" t="str">
        <f>IFERROR(IF(ISBLANK(VLOOKUP(B242,'SO OR RSO'!$B$4:$P$1048576,15,FALSE)),"Belum Kirim Kain",IF(VLOOKUP(B242,'SO OR RSO'!$B$4:$P$1048576,15,FALSE)="Diselesaikan","Selesai",IF(M242&gt;0,"Proses Quilting","Selesai"))),"")</f>
        <v/>
      </c>
    </row>
    <row r="243" spans="1:14" ht="30.75" customHeight="1">
      <c r="A243" s="6">
        <v>242</v>
      </c>
      <c r="B243" s="18" t="str">
        <f t="shared" si="8"/>
        <v>EkatunggalTersediaKonfirmasi242</v>
      </c>
      <c r="C243" s="18" t="str">
        <f>IFERROR(VLOOKUP(B243,'SO OR RSO'!$B$4:$O$1048576,3,FALSE),"")</f>
        <v/>
      </c>
      <c r="D243" s="27" t="str">
        <f>IFERROR(VLOOKUP(B243,'SO OR RSO'!$B$4:$O$1048576,4,FALSE),"")</f>
        <v/>
      </c>
      <c r="E243" s="19" t="str">
        <f>IFERROR(VLOOKUP(B243,'SO OR RSO'!$B$4:$O$1048576,5,FALSE),"")</f>
        <v/>
      </c>
      <c r="F243" s="18" t="str">
        <f>IFERROR(VLOOKUP(B243,'SO OR RSO'!$B$4:$O$1048576,6,FALSE),"")</f>
        <v/>
      </c>
      <c r="G243" s="19" t="str">
        <f>IFERROR(VLOOKUP(B243,'SO OR RSO'!$B$4:$O$1048576,7,FALSE),"")</f>
        <v/>
      </c>
      <c r="H243" s="18">
        <f>IFERROR(VLOOKUP(B243,'SO OR RSO'!$B$4:$O$1048576,8,FALSE),0)</f>
        <v>0</v>
      </c>
      <c r="I243" s="18" t="str">
        <f>IFERROR(VLOOKUP(B243,'SO OR RSO'!$B$4:$O$1048576,9,FALSE),"")</f>
        <v/>
      </c>
      <c r="J243" s="18" t="str">
        <f>IFERROR(VLOOKUP(B243,'SO OR RSO'!$B$4:$O$1048576,10,FALSE),"")</f>
        <v/>
      </c>
      <c r="K243" s="59">
        <f>SUMIFS('Input Quilting Selesai'!$G$2:$G$1048576,'Input Quilting Selesai'!$C$2:$C$1048576,'Ekatunggal (Tersedia)'!C243,'Input Quilting Selesai'!$E$2:$E$1048576,'Ekatunggal (Tersedia)'!F243,'Input Quilting Selesai'!$I$2:$I$1048576,'Ekatunggal (Tersedia)'!J243,'Input Quilting Selesai'!$J$2:$J$1048576,'Ekatunggal (Tersedia)'!$B$1)</f>
        <v>0</v>
      </c>
      <c r="L243" s="20">
        <f>IFERROR(IF(VLOOKUP(B243,'SO OR RSO'!$B$4:$P$1048576,15,FALSE)="Diselesaikan",H243,K243),0)</f>
        <v>0</v>
      </c>
      <c r="M243" s="20">
        <f t="shared" si="9"/>
        <v>0</v>
      </c>
      <c r="N243" s="20" t="str">
        <f>IFERROR(IF(ISBLANK(VLOOKUP(B243,'SO OR RSO'!$B$4:$P$1048576,15,FALSE)),"Belum Kirim Kain",IF(VLOOKUP(B243,'SO OR RSO'!$B$4:$P$1048576,15,FALSE)="Diselesaikan","Selesai",IF(M243&gt;0,"Proses Quilting","Selesai"))),"")</f>
        <v/>
      </c>
    </row>
    <row r="244" spans="1:14" ht="30.75" customHeight="1">
      <c r="A244" s="6">
        <v>243</v>
      </c>
      <c r="B244" s="18" t="str">
        <f t="shared" si="8"/>
        <v>EkatunggalTersediaKonfirmasi243</v>
      </c>
      <c r="C244" s="18" t="str">
        <f>IFERROR(VLOOKUP(B244,'SO OR RSO'!$B$4:$O$1048576,3,FALSE),"")</f>
        <v/>
      </c>
      <c r="D244" s="27" t="str">
        <f>IFERROR(VLOOKUP(B244,'SO OR RSO'!$B$4:$O$1048576,4,FALSE),"")</f>
        <v/>
      </c>
      <c r="E244" s="19" t="str">
        <f>IFERROR(VLOOKUP(B244,'SO OR RSO'!$B$4:$O$1048576,5,FALSE),"")</f>
        <v/>
      </c>
      <c r="F244" s="18" t="str">
        <f>IFERROR(VLOOKUP(B244,'SO OR RSO'!$B$4:$O$1048576,6,FALSE),"")</f>
        <v/>
      </c>
      <c r="G244" s="19" t="str">
        <f>IFERROR(VLOOKUP(B244,'SO OR RSO'!$B$4:$O$1048576,7,FALSE),"")</f>
        <v/>
      </c>
      <c r="H244" s="18">
        <f>IFERROR(VLOOKUP(B244,'SO OR RSO'!$B$4:$O$1048576,8,FALSE),0)</f>
        <v>0</v>
      </c>
      <c r="I244" s="18" t="str">
        <f>IFERROR(VLOOKUP(B244,'SO OR RSO'!$B$4:$O$1048576,9,FALSE),"")</f>
        <v/>
      </c>
      <c r="J244" s="18" t="str">
        <f>IFERROR(VLOOKUP(B244,'SO OR RSO'!$B$4:$O$1048576,10,FALSE),"")</f>
        <v/>
      </c>
      <c r="K244" s="59">
        <f>SUMIFS('Input Quilting Selesai'!$G$2:$G$1048576,'Input Quilting Selesai'!$C$2:$C$1048576,'Ekatunggal (Tersedia)'!C244,'Input Quilting Selesai'!$E$2:$E$1048576,'Ekatunggal (Tersedia)'!F244,'Input Quilting Selesai'!$I$2:$I$1048576,'Ekatunggal (Tersedia)'!J244,'Input Quilting Selesai'!$J$2:$J$1048576,'Ekatunggal (Tersedia)'!$B$1)</f>
        <v>0</v>
      </c>
      <c r="L244" s="20">
        <f>IFERROR(IF(VLOOKUP(B244,'SO OR RSO'!$B$4:$P$1048576,15,FALSE)="Diselesaikan",H244,K244),0)</f>
        <v>0</v>
      </c>
      <c r="M244" s="20">
        <f t="shared" si="9"/>
        <v>0</v>
      </c>
      <c r="N244" s="20" t="str">
        <f>IFERROR(IF(ISBLANK(VLOOKUP(B244,'SO OR RSO'!$B$4:$P$1048576,15,FALSE)),"Belum Kirim Kain",IF(VLOOKUP(B244,'SO OR RSO'!$B$4:$P$1048576,15,FALSE)="Diselesaikan","Selesai",IF(M244&gt;0,"Proses Quilting","Selesai"))),"")</f>
        <v/>
      </c>
    </row>
    <row r="245" spans="1:14" ht="30.75" customHeight="1">
      <c r="A245" s="6">
        <v>244</v>
      </c>
      <c r="B245" s="18" t="str">
        <f t="shared" si="8"/>
        <v>EkatunggalTersediaKonfirmasi244</v>
      </c>
      <c r="C245" s="18" t="str">
        <f>IFERROR(VLOOKUP(B245,'SO OR RSO'!$B$4:$O$1048576,3,FALSE),"")</f>
        <v/>
      </c>
      <c r="D245" s="27" t="str">
        <f>IFERROR(VLOOKUP(B245,'SO OR RSO'!$B$4:$O$1048576,4,FALSE),"")</f>
        <v/>
      </c>
      <c r="E245" s="19" t="str">
        <f>IFERROR(VLOOKUP(B245,'SO OR RSO'!$B$4:$O$1048576,5,FALSE),"")</f>
        <v/>
      </c>
      <c r="F245" s="18" t="str">
        <f>IFERROR(VLOOKUP(B245,'SO OR RSO'!$B$4:$O$1048576,6,FALSE),"")</f>
        <v/>
      </c>
      <c r="G245" s="19" t="str">
        <f>IFERROR(VLOOKUP(B245,'SO OR RSO'!$B$4:$O$1048576,7,FALSE),"")</f>
        <v/>
      </c>
      <c r="H245" s="18">
        <f>IFERROR(VLOOKUP(B245,'SO OR RSO'!$B$4:$O$1048576,8,FALSE),0)</f>
        <v>0</v>
      </c>
      <c r="I245" s="18" t="str">
        <f>IFERROR(VLOOKUP(B245,'SO OR RSO'!$B$4:$O$1048576,9,FALSE),"")</f>
        <v/>
      </c>
      <c r="J245" s="18" t="str">
        <f>IFERROR(VLOOKUP(B245,'SO OR RSO'!$B$4:$O$1048576,10,FALSE),"")</f>
        <v/>
      </c>
      <c r="K245" s="59">
        <f>SUMIFS('Input Quilting Selesai'!$G$2:$G$1048576,'Input Quilting Selesai'!$C$2:$C$1048576,'Ekatunggal (Tersedia)'!C245,'Input Quilting Selesai'!$E$2:$E$1048576,'Ekatunggal (Tersedia)'!F245,'Input Quilting Selesai'!$I$2:$I$1048576,'Ekatunggal (Tersedia)'!J245,'Input Quilting Selesai'!$J$2:$J$1048576,'Ekatunggal (Tersedia)'!$B$1)</f>
        <v>0</v>
      </c>
      <c r="L245" s="20">
        <f>IFERROR(IF(VLOOKUP(B245,'SO OR RSO'!$B$4:$P$1048576,15,FALSE)="Diselesaikan",H245,K245),0)</f>
        <v>0</v>
      </c>
      <c r="M245" s="20">
        <f t="shared" si="9"/>
        <v>0</v>
      </c>
      <c r="N245" s="20" t="str">
        <f>IFERROR(IF(ISBLANK(VLOOKUP(B245,'SO OR RSO'!$B$4:$P$1048576,15,FALSE)),"Belum Kirim Kain",IF(VLOOKUP(B245,'SO OR RSO'!$B$4:$P$1048576,15,FALSE)="Diselesaikan","Selesai",IF(M245&gt;0,"Proses Quilting","Selesai"))),"")</f>
        <v/>
      </c>
    </row>
    <row r="246" spans="1:14" ht="30.75" customHeight="1">
      <c r="A246" s="6">
        <v>245</v>
      </c>
      <c r="B246" s="18" t="str">
        <f t="shared" si="8"/>
        <v>EkatunggalTersediaKonfirmasi245</v>
      </c>
      <c r="C246" s="18" t="str">
        <f>IFERROR(VLOOKUP(B246,'SO OR RSO'!$B$4:$O$1048576,3,FALSE),"")</f>
        <v/>
      </c>
      <c r="D246" s="27" t="str">
        <f>IFERROR(VLOOKUP(B246,'SO OR RSO'!$B$4:$O$1048576,4,FALSE),"")</f>
        <v/>
      </c>
      <c r="E246" s="19" t="str">
        <f>IFERROR(VLOOKUP(B246,'SO OR RSO'!$B$4:$O$1048576,5,FALSE),"")</f>
        <v/>
      </c>
      <c r="F246" s="18" t="str">
        <f>IFERROR(VLOOKUP(B246,'SO OR RSO'!$B$4:$O$1048576,6,FALSE),"")</f>
        <v/>
      </c>
      <c r="G246" s="19" t="str">
        <f>IFERROR(VLOOKUP(B246,'SO OR RSO'!$B$4:$O$1048576,7,FALSE),"")</f>
        <v/>
      </c>
      <c r="H246" s="18">
        <f>IFERROR(VLOOKUP(B246,'SO OR RSO'!$B$4:$O$1048576,8,FALSE),0)</f>
        <v>0</v>
      </c>
      <c r="I246" s="18" t="str">
        <f>IFERROR(VLOOKUP(B246,'SO OR RSO'!$B$4:$O$1048576,9,FALSE),"")</f>
        <v/>
      </c>
      <c r="J246" s="18" t="str">
        <f>IFERROR(VLOOKUP(B246,'SO OR RSO'!$B$4:$O$1048576,10,FALSE),"")</f>
        <v/>
      </c>
      <c r="K246" s="59">
        <f>SUMIFS('Input Quilting Selesai'!$G$2:$G$1048576,'Input Quilting Selesai'!$C$2:$C$1048576,'Ekatunggal (Tersedia)'!C246,'Input Quilting Selesai'!$E$2:$E$1048576,'Ekatunggal (Tersedia)'!F246,'Input Quilting Selesai'!$I$2:$I$1048576,'Ekatunggal (Tersedia)'!J246,'Input Quilting Selesai'!$J$2:$J$1048576,'Ekatunggal (Tersedia)'!$B$1)</f>
        <v>0</v>
      </c>
      <c r="L246" s="20">
        <f>IFERROR(IF(VLOOKUP(B246,'SO OR RSO'!$B$4:$P$1048576,15,FALSE)="Diselesaikan",H246,K246),0)</f>
        <v>0</v>
      </c>
      <c r="M246" s="20">
        <f t="shared" si="9"/>
        <v>0</v>
      </c>
      <c r="N246" s="20" t="str">
        <f>IFERROR(IF(ISBLANK(VLOOKUP(B246,'SO OR RSO'!$B$4:$P$1048576,15,FALSE)),"Belum Kirim Kain",IF(VLOOKUP(B246,'SO OR RSO'!$B$4:$P$1048576,15,FALSE)="Diselesaikan","Selesai",IF(M246&gt;0,"Proses Quilting","Selesai"))),"")</f>
        <v/>
      </c>
    </row>
    <row r="247" spans="1:14" ht="30.75" customHeight="1">
      <c r="A247" s="6">
        <v>246</v>
      </c>
      <c r="B247" s="18" t="str">
        <f t="shared" si="8"/>
        <v>EkatunggalTersediaKonfirmasi246</v>
      </c>
      <c r="C247" s="18" t="str">
        <f>IFERROR(VLOOKUP(B247,'SO OR RSO'!$B$4:$O$1048576,3,FALSE),"")</f>
        <v/>
      </c>
      <c r="D247" s="27" t="str">
        <f>IFERROR(VLOOKUP(B247,'SO OR RSO'!$B$4:$O$1048576,4,FALSE),"")</f>
        <v/>
      </c>
      <c r="E247" s="19" t="str">
        <f>IFERROR(VLOOKUP(B247,'SO OR RSO'!$B$4:$O$1048576,5,FALSE),"")</f>
        <v/>
      </c>
      <c r="F247" s="18" t="str">
        <f>IFERROR(VLOOKUP(B247,'SO OR RSO'!$B$4:$O$1048576,6,FALSE),"")</f>
        <v/>
      </c>
      <c r="G247" s="19" t="str">
        <f>IFERROR(VLOOKUP(B247,'SO OR RSO'!$B$4:$O$1048576,7,FALSE),"")</f>
        <v/>
      </c>
      <c r="H247" s="18">
        <f>IFERROR(VLOOKUP(B247,'SO OR RSO'!$B$4:$O$1048576,8,FALSE),0)</f>
        <v>0</v>
      </c>
      <c r="I247" s="18" t="str">
        <f>IFERROR(VLOOKUP(B247,'SO OR RSO'!$B$4:$O$1048576,9,FALSE),"")</f>
        <v/>
      </c>
      <c r="J247" s="18" t="str">
        <f>IFERROR(VLOOKUP(B247,'SO OR RSO'!$B$4:$O$1048576,10,FALSE),"")</f>
        <v/>
      </c>
      <c r="K247" s="59">
        <f>SUMIFS('Input Quilting Selesai'!$G$2:$G$1048576,'Input Quilting Selesai'!$C$2:$C$1048576,'Ekatunggal (Tersedia)'!C247,'Input Quilting Selesai'!$E$2:$E$1048576,'Ekatunggal (Tersedia)'!F247,'Input Quilting Selesai'!$I$2:$I$1048576,'Ekatunggal (Tersedia)'!J247,'Input Quilting Selesai'!$J$2:$J$1048576,'Ekatunggal (Tersedia)'!$B$1)</f>
        <v>0</v>
      </c>
      <c r="L247" s="20">
        <f>IFERROR(IF(VLOOKUP(B247,'SO OR RSO'!$B$4:$P$1048576,15,FALSE)="Diselesaikan",H247,K247),0)</f>
        <v>0</v>
      </c>
      <c r="M247" s="20">
        <f t="shared" si="9"/>
        <v>0</v>
      </c>
      <c r="N247" s="20" t="str">
        <f>IFERROR(IF(ISBLANK(VLOOKUP(B247,'SO OR RSO'!$B$4:$P$1048576,15,FALSE)),"Belum Kirim Kain",IF(VLOOKUP(B247,'SO OR RSO'!$B$4:$P$1048576,15,FALSE)="Diselesaikan","Selesai",IF(M247&gt;0,"Proses Quilting","Selesai"))),"")</f>
        <v/>
      </c>
    </row>
    <row r="248" spans="1:14" ht="30.75" customHeight="1">
      <c r="A248" s="6">
        <v>247</v>
      </c>
      <c r="B248" s="18" t="str">
        <f t="shared" si="8"/>
        <v>EkatunggalTersediaKonfirmasi247</v>
      </c>
      <c r="C248" s="18" t="str">
        <f>IFERROR(VLOOKUP(B248,'SO OR RSO'!$B$4:$O$1048576,3,FALSE),"")</f>
        <v/>
      </c>
      <c r="D248" s="27" t="str">
        <f>IFERROR(VLOOKUP(B248,'SO OR RSO'!$B$4:$O$1048576,4,FALSE),"")</f>
        <v/>
      </c>
      <c r="E248" s="19" t="str">
        <f>IFERROR(VLOOKUP(B248,'SO OR RSO'!$B$4:$O$1048576,5,FALSE),"")</f>
        <v/>
      </c>
      <c r="F248" s="18" t="str">
        <f>IFERROR(VLOOKUP(B248,'SO OR RSO'!$B$4:$O$1048576,6,FALSE),"")</f>
        <v/>
      </c>
      <c r="G248" s="19" t="str">
        <f>IFERROR(VLOOKUP(B248,'SO OR RSO'!$B$4:$O$1048576,7,FALSE),"")</f>
        <v/>
      </c>
      <c r="H248" s="18">
        <f>IFERROR(VLOOKUP(B248,'SO OR RSO'!$B$4:$O$1048576,8,FALSE),0)</f>
        <v>0</v>
      </c>
      <c r="I248" s="18" t="str">
        <f>IFERROR(VLOOKUP(B248,'SO OR RSO'!$B$4:$O$1048576,9,FALSE),"")</f>
        <v/>
      </c>
      <c r="J248" s="18" t="str">
        <f>IFERROR(VLOOKUP(B248,'SO OR RSO'!$B$4:$O$1048576,10,FALSE),"")</f>
        <v/>
      </c>
      <c r="K248" s="59">
        <f>SUMIFS('Input Quilting Selesai'!$G$2:$G$1048576,'Input Quilting Selesai'!$C$2:$C$1048576,'Ekatunggal (Tersedia)'!C248,'Input Quilting Selesai'!$E$2:$E$1048576,'Ekatunggal (Tersedia)'!F248,'Input Quilting Selesai'!$I$2:$I$1048576,'Ekatunggal (Tersedia)'!J248,'Input Quilting Selesai'!$J$2:$J$1048576,'Ekatunggal (Tersedia)'!$B$1)</f>
        <v>0</v>
      </c>
      <c r="L248" s="20">
        <f>IFERROR(IF(VLOOKUP(B248,'SO OR RSO'!$B$4:$P$1048576,15,FALSE)="Diselesaikan",H248,K248),0)</f>
        <v>0</v>
      </c>
      <c r="M248" s="20">
        <f t="shared" si="9"/>
        <v>0</v>
      </c>
      <c r="N248" s="20" t="str">
        <f>IFERROR(IF(ISBLANK(VLOOKUP(B248,'SO OR RSO'!$B$4:$P$1048576,15,FALSE)),"Belum Kirim Kain",IF(VLOOKUP(B248,'SO OR RSO'!$B$4:$P$1048576,15,FALSE)="Diselesaikan","Selesai",IF(M248&gt;0,"Proses Quilting","Selesai"))),"")</f>
        <v/>
      </c>
    </row>
    <row r="249" spans="1:14" ht="30.75" customHeight="1">
      <c r="A249" s="6">
        <v>248</v>
      </c>
      <c r="B249" s="18" t="str">
        <f t="shared" si="8"/>
        <v>EkatunggalTersediaKonfirmasi248</v>
      </c>
      <c r="C249" s="18" t="str">
        <f>IFERROR(VLOOKUP(B249,'SO OR RSO'!$B$4:$O$1048576,3,FALSE),"")</f>
        <v/>
      </c>
      <c r="D249" s="27" t="str">
        <f>IFERROR(VLOOKUP(B249,'SO OR RSO'!$B$4:$O$1048576,4,FALSE),"")</f>
        <v/>
      </c>
      <c r="E249" s="19" t="str">
        <f>IFERROR(VLOOKUP(B249,'SO OR RSO'!$B$4:$O$1048576,5,FALSE),"")</f>
        <v/>
      </c>
      <c r="F249" s="18" t="str">
        <f>IFERROR(VLOOKUP(B249,'SO OR RSO'!$B$4:$O$1048576,6,FALSE),"")</f>
        <v/>
      </c>
      <c r="G249" s="19" t="str">
        <f>IFERROR(VLOOKUP(B249,'SO OR RSO'!$B$4:$O$1048576,7,FALSE),"")</f>
        <v/>
      </c>
      <c r="H249" s="18">
        <f>IFERROR(VLOOKUP(B249,'SO OR RSO'!$B$4:$O$1048576,8,FALSE),0)</f>
        <v>0</v>
      </c>
      <c r="I249" s="18" t="str">
        <f>IFERROR(VLOOKUP(B249,'SO OR RSO'!$B$4:$O$1048576,9,FALSE),"")</f>
        <v/>
      </c>
      <c r="J249" s="18" t="str">
        <f>IFERROR(VLOOKUP(B249,'SO OR RSO'!$B$4:$O$1048576,10,FALSE),"")</f>
        <v/>
      </c>
      <c r="K249" s="59">
        <f>SUMIFS('Input Quilting Selesai'!$G$2:$G$1048576,'Input Quilting Selesai'!$C$2:$C$1048576,'Ekatunggal (Tersedia)'!C249,'Input Quilting Selesai'!$E$2:$E$1048576,'Ekatunggal (Tersedia)'!F249,'Input Quilting Selesai'!$I$2:$I$1048576,'Ekatunggal (Tersedia)'!J249,'Input Quilting Selesai'!$J$2:$J$1048576,'Ekatunggal (Tersedia)'!$B$1)</f>
        <v>0</v>
      </c>
      <c r="L249" s="20">
        <f>IFERROR(IF(VLOOKUP(B249,'SO OR RSO'!$B$4:$P$1048576,15,FALSE)="Diselesaikan",H249,K249),0)</f>
        <v>0</v>
      </c>
      <c r="M249" s="20">
        <f t="shared" si="9"/>
        <v>0</v>
      </c>
      <c r="N249" s="20" t="str">
        <f>IFERROR(IF(ISBLANK(VLOOKUP(B249,'SO OR RSO'!$B$4:$P$1048576,15,FALSE)),"Belum Kirim Kain",IF(VLOOKUP(B249,'SO OR RSO'!$B$4:$P$1048576,15,FALSE)="Diselesaikan","Selesai",IF(M249&gt;0,"Proses Quilting","Selesai"))),"")</f>
        <v/>
      </c>
    </row>
    <row r="250" spans="1:14" ht="30.75" customHeight="1">
      <c r="A250" s="6">
        <v>249</v>
      </c>
      <c r="B250" s="18" t="str">
        <f t="shared" si="8"/>
        <v>EkatunggalTersediaKonfirmasi249</v>
      </c>
      <c r="C250" s="18" t="str">
        <f>IFERROR(VLOOKUP(B250,'SO OR RSO'!$B$4:$O$1048576,3,FALSE),"")</f>
        <v/>
      </c>
      <c r="D250" s="27" t="str">
        <f>IFERROR(VLOOKUP(B250,'SO OR RSO'!$B$4:$O$1048576,4,FALSE),"")</f>
        <v/>
      </c>
      <c r="E250" s="19" t="str">
        <f>IFERROR(VLOOKUP(B250,'SO OR RSO'!$B$4:$O$1048576,5,FALSE),"")</f>
        <v/>
      </c>
      <c r="F250" s="18" t="str">
        <f>IFERROR(VLOOKUP(B250,'SO OR RSO'!$B$4:$O$1048576,6,FALSE),"")</f>
        <v/>
      </c>
      <c r="G250" s="19" t="str">
        <f>IFERROR(VLOOKUP(B250,'SO OR RSO'!$B$4:$O$1048576,7,FALSE),"")</f>
        <v/>
      </c>
      <c r="H250" s="18">
        <f>IFERROR(VLOOKUP(B250,'SO OR RSO'!$B$4:$O$1048576,8,FALSE),0)</f>
        <v>0</v>
      </c>
      <c r="I250" s="18" t="str">
        <f>IFERROR(VLOOKUP(B250,'SO OR RSO'!$B$4:$O$1048576,9,FALSE),"")</f>
        <v/>
      </c>
      <c r="J250" s="18" t="str">
        <f>IFERROR(VLOOKUP(B250,'SO OR RSO'!$B$4:$O$1048576,10,FALSE),"")</f>
        <v/>
      </c>
      <c r="K250" s="59">
        <f>SUMIFS('Input Quilting Selesai'!$G$2:$G$1048576,'Input Quilting Selesai'!$C$2:$C$1048576,'Ekatunggal (Tersedia)'!C250,'Input Quilting Selesai'!$E$2:$E$1048576,'Ekatunggal (Tersedia)'!F250,'Input Quilting Selesai'!$I$2:$I$1048576,'Ekatunggal (Tersedia)'!J250,'Input Quilting Selesai'!$J$2:$J$1048576,'Ekatunggal (Tersedia)'!$B$1)</f>
        <v>0</v>
      </c>
      <c r="L250" s="20">
        <f>IFERROR(IF(VLOOKUP(B250,'SO OR RSO'!$B$4:$P$1048576,15,FALSE)="Diselesaikan",H250,K250),0)</f>
        <v>0</v>
      </c>
      <c r="M250" s="20">
        <f t="shared" si="9"/>
        <v>0</v>
      </c>
      <c r="N250" s="20" t="str">
        <f>IFERROR(IF(ISBLANK(VLOOKUP(B250,'SO OR RSO'!$B$4:$P$1048576,15,FALSE)),"Belum Kirim Kain",IF(VLOOKUP(B250,'SO OR RSO'!$B$4:$P$1048576,15,FALSE)="Diselesaikan","Selesai",IF(M250&gt;0,"Proses Quilting","Selesai"))),"")</f>
        <v/>
      </c>
    </row>
    <row r="251" spans="1:14" ht="30.75" customHeight="1">
      <c r="A251" s="6">
        <v>250</v>
      </c>
      <c r="B251" s="18" t="str">
        <f t="shared" si="8"/>
        <v>EkatunggalTersediaKonfirmasi250</v>
      </c>
      <c r="C251" s="18" t="str">
        <f>IFERROR(VLOOKUP(B251,'SO OR RSO'!$B$4:$O$1048576,3,FALSE),"")</f>
        <v/>
      </c>
      <c r="D251" s="27" t="str">
        <f>IFERROR(VLOOKUP(B251,'SO OR RSO'!$B$4:$O$1048576,4,FALSE),"")</f>
        <v/>
      </c>
      <c r="E251" s="19" t="str">
        <f>IFERROR(VLOOKUP(B251,'SO OR RSO'!$B$4:$O$1048576,5,FALSE),"")</f>
        <v/>
      </c>
      <c r="F251" s="18" t="str">
        <f>IFERROR(VLOOKUP(B251,'SO OR RSO'!$B$4:$O$1048576,6,FALSE),"")</f>
        <v/>
      </c>
      <c r="G251" s="19" t="str">
        <f>IFERROR(VLOOKUP(B251,'SO OR RSO'!$B$4:$O$1048576,7,FALSE),"")</f>
        <v/>
      </c>
      <c r="H251" s="18">
        <f>IFERROR(VLOOKUP(B251,'SO OR RSO'!$B$4:$O$1048576,8,FALSE),0)</f>
        <v>0</v>
      </c>
      <c r="I251" s="18" t="str">
        <f>IFERROR(VLOOKUP(B251,'SO OR RSO'!$B$4:$O$1048576,9,FALSE),"")</f>
        <v/>
      </c>
      <c r="J251" s="18" t="str">
        <f>IFERROR(VLOOKUP(B251,'SO OR RSO'!$B$4:$O$1048576,10,FALSE),"")</f>
        <v/>
      </c>
      <c r="K251" s="59">
        <f>SUMIFS('Input Quilting Selesai'!$G$2:$G$1048576,'Input Quilting Selesai'!$C$2:$C$1048576,'Ekatunggal (Tersedia)'!C251,'Input Quilting Selesai'!$E$2:$E$1048576,'Ekatunggal (Tersedia)'!F251,'Input Quilting Selesai'!$I$2:$I$1048576,'Ekatunggal (Tersedia)'!J251,'Input Quilting Selesai'!$J$2:$J$1048576,'Ekatunggal (Tersedia)'!$B$1)</f>
        <v>0</v>
      </c>
      <c r="L251" s="20">
        <f>IFERROR(IF(VLOOKUP(B251,'SO OR RSO'!$B$4:$P$1048576,15,FALSE)="Diselesaikan",H251,K251),0)</f>
        <v>0</v>
      </c>
      <c r="M251" s="20">
        <f t="shared" si="9"/>
        <v>0</v>
      </c>
      <c r="N251" s="20" t="str">
        <f>IFERROR(IF(ISBLANK(VLOOKUP(B251,'SO OR RSO'!$B$4:$P$1048576,15,FALSE)),"Belum Kirim Kain",IF(VLOOKUP(B251,'SO OR RSO'!$B$4:$P$1048576,15,FALSE)="Diselesaikan","Selesai",IF(M251&gt;0,"Proses Quilting","Selesai"))),"")</f>
        <v/>
      </c>
    </row>
    <row r="252" spans="1:14" ht="30.75" customHeight="1">
      <c r="A252" s="6">
        <v>251</v>
      </c>
      <c r="B252" s="18" t="str">
        <f t="shared" si="8"/>
        <v>EkatunggalTersediaKonfirmasi251</v>
      </c>
      <c r="C252" s="18" t="str">
        <f>IFERROR(VLOOKUP(B252,'SO OR RSO'!$B$4:$O$1048576,3,FALSE),"")</f>
        <v/>
      </c>
      <c r="D252" s="27" t="str">
        <f>IFERROR(VLOOKUP(B252,'SO OR RSO'!$B$4:$O$1048576,4,FALSE),"")</f>
        <v/>
      </c>
      <c r="E252" s="19" t="str">
        <f>IFERROR(VLOOKUP(B252,'SO OR RSO'!$B$4:$O$1048576,5,FALSE),"")</f>
        <v/>
      </c>
      <c r="F252" s="18" t="str">
        <f>IFERROR(VLOOKUP(B252,'SO OR RSO'!$B$4:$O$1048576,6,FALSE),"")</f>
        <v/>
      </c>
      <c r="G252" s="19" t="str">
        <f>IFERROR(VLOOKUP(B252,'SO OR RSO'!$B$4:$O$1048576,7,FALSE),"")</f>
        <v/>
      </c>
      <c r="H252" s="18">
        <f>IFERROR(VLOOKUP(B252,'SO OR RSO'!$B$4:$O$1048576,8,FALSE),0)</f>
        <v>0</v>
      </c>
      <c r="I252" s="18" t="str">
        <f>IFERROR(VLOOKUP(B252,'SO OR RSO'!$B$4:$O$1048576,9,FALSE),"")</f>
        <v/>
      </c>
      <c r="J252" s="18" t="str">
        <f>IFERROR(VLOOKUP(B252,'SO OR RSO'!$B$4:$O$1048576,10,FALSE),"")</f>
        <v/>
      </c>
      <c r="K252" s="59">
        <f>SUMIFS('Input Quilting Selesai'!$G$2:$G$1048576,'Input Quilting Selesai'!$C$2:$C$1048576,'Ekatunggal (Tersedia)'!C252,'Input Quilting Selesai'!$E$2:$E$1048576,'Ekatunggal (Tersedia)'!F252,'Input Quilting Selesai'!$I$2:$I$1048576,'Ekatunggal (Tersedia)'!J252,'Input Quilting Selesai'!$J$2:$J$1048576,'Ekatunggal (Tersedia)'!$B$1)</f>
        <v>0</v>
      </c>
      <c r="L252" s="20">
        <f>IFERROR(IF(VLOOKUP(B252,'SO OR RSO'!$B$4:$P$1048576,15,FALSE)="Diselesaikan",H252,K252),0)</f>
        <v>0</v>
      </c>
      <c r="M252" s="20">
        <f t="shared" si="9"/>
        <v>0</v>
      </c>
      <c r="N252" s="20" t="str">
        <f>IFERROR(IF(ISBLANK(VLOOKUP(B252,'SO OR RSO'!$B$4:$P$1048576,15,FALSE)),"Belum Kirim Kain",IF(VLOOKUP(B252,'SO OR RSO'!$B$4:$P$1048576,15,FALSE)="Diselesaikan","Selesai",IF(M252&gt;0,"Proses Quilting","Selesai"))),"")</f>
        <v/>
      </c>
    </row>
    <row r="253" spans="1:14" ht="30.75" customHeight="1">
      <c r="A253" s="6">
        <v>252</v>
      </c>
      <c r="B253" s="18" t="str">
        <f t="shared" si="8"/>
        <v>EkatunggalTersediaKonfirmasi252</v>
      </c>
      <c r="C253" s="18" t="str">
        <f>IFERROR(VLOOKUP(B253,'SO OR RSO'!$B$4:$O$1048576,3,FALSE),"")</f>
        <v/>
      </c>
      <c r="D253" s="27" t="str">
        <f>IFERROR(VLOOKUP(B253,'SO OR RSO'!$B$4:$O$1048576,4,FALSE),"")</f>
        <v/>
      </c>
      <c r="E253" s="19" t="str">
        <f>IFERROR(VLOOKUP(B253,'SO OR RSO'!$B$4:$O$1048576,5,FALSE),"")</f>
        <v/>
      </c>
      <c r="F253" s="18" t="str">
        <f>IFERROR(VLOOKUP(B253,'SO OR RSO'!$B$4:$O$1048576,6,FALSE),"")</f>
        <v/>
      </c>
      <c r="G253" s="19" t="str">
        <f>IFERROR(VLOOKUP(B253,'SO OR RSO'!$B$4:$O$1048576,7,FALSE),"")</f>
        <v/>
      </c>
      <c r="H253" s="18">
        <f>IFERROR(VLOOKUP(B253,'SO OR RSO'!$B$4:$O$1048576,8,FALSE),0)</f>
        <v>0</v>
      </c>
      <c r="I253" s="18" t="str">
        <f>IFERROR(VLOOKUP(B253,'SO OR RSO'!$B$4:$O$1048576,9,FALSE),"")</f>
        <v/>
      </c>
      <c r="J253" s="18" t="str">
        <f>IFERROR(VLOOKUP(B253,'SO OR RSO'!$B$4:$O$1048576,10,FALSE),"")</f>
        <v/>
      </c>
      <c r="K253" s="59">
        <f>SUMIFS('Input Quilting Selesai'!$G$2:$G$1048576,'Input Quilting Selesai'!$C$2:$C$1048576,'Ekatunggal (Tersedia)'!C253,'Input Quilting Selesai'!$E$2:$E$1048576,'Ekatunggal (Tersedia)'!F253,'Input Quilting Selesai'!$I$2:$I$1048576,'Ekatunggal (Tersedia)'!J253,'Input Quilting Selesai'!$J$2:$J$1048576,'Ekatunggal (Tersedia)'!$B$1)</f>
        <v>0</v>
      </c>
      <c r="L253" s="20">
        <f>IFERROR(IF(VLOOKUP(B253,'SO OR RSO'!$B$4:$P$1048576,15,FALSE)="Diselesaikan",H253,K253),0)</f>
        <v>0</v>
      </c>
      <c r="M253" s="20">
        <f t="shared" si="9"/>
        <v>0</v>
      </c>
      <c r="N253" s="20" t="str">
        <f>IFERROR(IF(ISBLANK(VLOOKUP(B253,'SO OR RSO'!$B$4:$P$1048576,15,FALSE)),"Belum Kirim Kain",IF(VLOOKUP(B253,'SO OR RSO'!$B$4:$P$1048576,15,FALSE)="Diselesaikan","Selesai",IF(M253&gt;0,"Proses Quilting","Selesai"))),"")</f>
        <v/>
      </c>
    </row>
    <row r="254" spans="1:14" ht="30.75" customHeight="1">
      <c r="A254" s="6">
        <v>253</v>
      </c>
      <c r="B254" s="18" t="str">
        <f t="shared" si="8"/>
        <v>EkatunggalTersediaKonfirmasi253</v>
      </c>
      <c r="C254" s="18" t="str">
        <f>IFERROR(VLOOKUP(B254,'SO OR RSO'!$B$4:$O$1048576,3,FALSE),"")</f>
        <v/>
      </c>
      <c r="D254" s="27" t="str">
        <f>IFERROR(VLOOKUP(B254,'SO OR RSO'!$B$4:$O$1048576,4,FALSE),"")</f>
        <v/>
      </c>
      <c r="E254" s="19" t="str">
        <f>IFERROR(VLOOKUP(B254,'SO OR RSO'!$B$4:$O$1048576,5,FALSE),"")</f>
        <v/>
      </c>
      <c r="F254" s="18" t="str">
        <f>IFERROR(VLOOKUP(B254,'SO OR RSO'!$B$4:$O$1048576,6,FALSE),"")</f>
        <v/>
      </c>
      <c r="G254" s="19" t="str">
        <f>IFERROR(VLOOKUP(B254,'SO OR RSO'!$B$4:$O$1048576,7,FALSE),"")</f>
        <v/>
      </c>
      <c r="H254" s="18">
        <f>IFERROR(VLOOKUP(B254,'SO OR RSO'!$B$4:$O$1048576,8,FALSE),0)</f>
        <v>0</v>
      </c>
      <c r="I254" s="18" t="str">
        <f>IFERROR(VLOOKUP(B254,'SO OR RSO'!$B$4:$O$1048576,9,FALSE),"")</f>
        <v/>
      </c>
      <c r="J254" s="18" t="str">
        <f>IFERROR(VLOOKUP(B254,'SO OR RSO'!$B$4:$O$1048576,10,FALSE),"")</f>
        <v/>
      </c>
      <c r="K254" s="59">
        <f>SUMIFS('Input Quilting Selesai'!$G$2:$G$1048576,'Input Quilting Selesai'!$C$2:$C$1048576,'Ekatunggal (Tersedia)'!C254,'Input Quilting Selesai'!$E$2:$E$1048576,'Ekatunggal (Tersedia)'!F254,'Input Quilting Selesai'!$I$2:$I$1048576,'Ekatunggal (Tersedia)'!J254,'Input Quilting Selesai'!$J$2:$J$1048576,'Ekatunggal (Tersedia)'!$B$1)</f>
        <v>0</v>
      </c>
      <c r="L254" s="20">
        <f>IFERROR(IF(VLOOKUP(B254,'SO OR RSO'!$B$4:$P$1048576,15,FALSE)="Diselesaikan",H254,K254),0)</f>
        <v>0</v>
      </c>
      <c r="M254" s="20">
        <f t="shared" si="9"/>
        <v>0</v>
      </c>
      <c r="N254" s="20" t="str">
        <f>IFERROR(IF(ISBLANK(VLOOKUP(B254,'SO OR RSO'!$B$4:$P$1048576,15,FALSE)),"Belum Kirim Kain",IF(VLOOKUP(B254,'SO OR RSO'!$B$4:$P$1048576,15,FALSE)="Diselesaikan","Selesai",IF(M254&gt;0,"Proses Quilting","Selesai"))),"")</f>
        <v/>
      </c>
    </row>
    <row r="255" spans="1:14" ht="30.75" customHeight="1">
      <c r="A255" s="6">
        <v>254</v>
      </c>
      <c r="B255" s="18" t="str">
        <f t="shared" si="8"/>
        <v>EkatunggalTersediaKonfirmasi254</v>
      </c>
      <c r="C255" s="18" t="str">
        <f>IFERROR(VLOOKUP(B255,'SO OR RSO'!$B$4:$O$1048576,3,FALSE),"")</f>
        <v/>
      </c>
      <c r="D255" s="27" t="str">
        <f>IFERROR(VLOOKUP(B255,'SO OR RSO'!$B$4:$O$1048576,4,FALSE),"")</f>
        <v/>
      </c>
      <c r="E255" s="19" t="str">
        <f>IFERROR(VLOOKUP(B255,'SO OR RSO'!$B$4:$O$1048576,5,FALSE),"")</f>
        <v/>
      </c>
      <c r="F255" s="18" t="str">
        <f>IFERROR(VLOOKUP(B255,'SO OR RSO'!$B$4:$O$1048576,6,FALSE),"")</f>
        <v/>
      </c>
      <c r="G255" s="19" t="str">
        <f>IFERROR(VLOOKUP(B255,'SO OR RSO'!$B$4:$O$1048576,7,FALSE),"")</f>
        <v/>
      </c>
      <c r="H255" s="18">
        <f>IFERROR(VLOOKUP(B255,'SO OR RSO'!$B$4:$O$1048576,8,FALSE),0)</f>
        <v>0</v>
      </c>
      <c r="I255" s="18" t="str">
        <f>IFERROR(VLOOKUP(B255,'SO OR RSO'!$B$4:$O$1048576,9,FALSE),"")</f>
        <v/>
      </c>
      <c r="J255" s="18" t="str">
        <f>IFERROR(VLOOKUP(B255,'SO OR RSO'!$B$4:$O$1048576,10,FALSE),"")</f>
        <v/>
      </c>
      <c r="K255" s="59">
        <f>SUMIFS('Input Quilting Selesai'!$G$2:$G$1048576,'Input Quilting Selesai'!$C$2:$C$1048576,'Ekatunggal (Tersedia)'!C255,'Input Quilting Selesai'!$E$2:$E$1048576,'Ekatunggal (Tersedia)'!F255,'Input Quilting Selesai'!$I$2:$I$1048576,'Ekatunggal (Tersedia)'!J255,'Input Quilting Selesai'!$J$2:$J$1048576,'Ekatunggal (Tersedia)'!$B$1)</f>
        <v>0</v>
      </c>
      <c r="L255" s="20">
        <f>IFERROR(IF(VLOOKUP(B255,'SO OR RSO'!$B$4:$P$1048576,15,FALSE)="Diselesaikan",H255,K255),0)</f>
        <v>0</v>
      </c>
      <c r="M255" s="20">
        <f t="shared" si="9"/>
        <v>0</v>
      </c>
      <c r="N255" s="20" t="str">
        <f>IFERROR(IF(ISBLANK(VLOOKUP(B255,'SO OR RSO'!$B$4:$P$1048576,15,FALSE)),"Belum Kirim Kain",IF(VLOOKUP(B255,'SO OR RSO'!$B$4:$P$1048576,15,FALSE)="Diselesaikan","Selesai",IF(M255&gt;0,"Proses Quilting","Selesai"))),"")</f>
        <v/>
      </c>
    </row>
    <row r="256" spans="1:14" ht="30.75" customHeight="1">
      <c r="A256" s="6">
        <v>255</v>
      </c>
      <c r="B256" s="18" t="str">
        <f t="shared" si="8"/>
        <v>EkatunggalTersediaKonfirmasi255</v>
      </c>
      <c r="C256" s="18" t="str">
        <f>IFERROR(VLOOKUP(B256,'SO OR RSO'!$B$4:$O$1048576,3,FALSE),"")</f>
        <v/>
      </c>
      <c r="D256" s="27" t="str">
        <f>IFERROR(VLOOKUP(B256,'SO OR RSO'!$B$4:$O$1048576,4,FALSE),"")</f>
        <v/>
      </c>
      <c r="E256" s="19" t="str">
        <f>IFERROR(VLOOKUP(B256,'SO OR RSO'!$B$4:$O$1048576,5,FALSE),"")</f>
        <v/>
      </c>
      <c r="F256" s="18" t="str">
        <f>IFERROR(VLOOKUP(B256,'SO OR RSO'!$B$4:$O$1048576,6,FALSE),"")</f>
        <v/>
      </c>
      <c r="G256" s="19" t="str">
        <f>IFERROR(VLOOKUP(B256,'SO OR RSO'!$B$4:$O$1048576,7,FALSE),"")</f>
        <v/>
      </c>
      <c r="H256" s="18">
        <f>IFERROR(VLOOKUP(B256,'SO OR RSO'!$B$4:$O$1048576,8,FALSE),0)</f>
        <v>0</v>
      </c>
      <c r="I256" s="18" t="str">
        <f>IFERROR(VLOOKUP(B256,'SO OR RSO'!$B$4:$O$1048576,9,FALSE),"")</f>
        <v/>
      </c>
      <c r="J256" s="18" t="str">
        <f>IFERROR(VLOOKUP(B256,'SO OR RSO'!$B$4:$O$1048576,10,FALSE),"")</f>
        <v/>
      </c>
      <c r="K256" s="59">
        <f>SUMIFS('Input Quilting Selesai'!$G$2:$G$1048576,'Input Quilting Selesai'!$C$2:$C$1048576,'Ekatunggal (Tersedia)'!C256,'Input Quilting Selesai'!$E$2:$E$1048576,'Ekatunggal (Tersedia)'!F256,'Input Quilting Selesai'!$I$2:$I$1048576,'Ekatunggal (Tersedia)'!J256,'Input Quilting Selesai'!$J$2:$J$1048576,'Ekatunggal (Tersedia)'!$B$1)</f>
        <v>0</v>
      </c>
      <c r="L256" s="20">
        <f>IFERROR(IF(VLOOKUP(B256,'SO OR RSO'!$B$4:$P$1048576,15,FALSE)="Diselesaikan",H256,K256),0)</f>
        <v>0</v>
      </c>
      <c r="M256" s="20">
        <f t="shared" si="9"/>
        <v>0</v>
      </c>
      <c r="N256" s="20" t="str">
        <f>IFERROR(IF(ISBLANK(VLOOKUP(B256,'SO OR RSO'!$B$4:$P$1048576,15,FALSE)),"Belum Kirim Kain",IF(VLOOKUP(B256,'SO OR RSO'!$B$4:$P$1048576,15,FALSE)="Diselesaikan","Selesai",IF(M256&gt;0,"Proses Quilting","Selesai"))),"")</f>
        <v/>
      </c>
    </row>
    <row r="257" spans="1:14" ht="30.75" customHeight="1">
      <c r="A257" s="6">
        <v>256</v>
      </c>
      <c r="B257" s="18" t="str">
        <f t="shared" si="8"/>
        <v>EkatunggalTersediaKonfirmasi256</v>
      </c>
      <c r="C257" s="18" t="str">
        <f>IFERROR(VLOOKUP(B257,'SO OR RSO'!$B$4:$O$1048576,3,FALSE),"")</f>
        <v/>
      </c>
      <c r="D257" s="27" t="str">
        <f>IFERROR(VLOOKUP(B257,'SO OR RSO'!$B$4:$O$1048576,4,FALSE),"")</f>
        <v/>
      </c>
      <c r="E257" s="19" t="str">
        <f>IFERROR(VLOOKUP(B257,'SO OR RSO'!$B$4:$O$1048576,5,FALSE),"")</f>
        <v/>
      </c>
      <c r="F257" s="18" t="str">
        <f>IFERROR(VLOOKUP(B257,'SO OR RSO'!$B$4:$O$1048576,6,FALSE),"")</f>
        <v/>
      </c>
      <c r="G257" s="19" t="str">
        <f>IFERROR(VLOOKUP(B257,'SO OR RSO'!$B$4:$O$1048576,7,FALSE),"")</f>
        <v/>
      </c>
      <c r="H257" s="18">
        <f>IFERROR(VLOOKUP(B257,'SO OR RSO'!$B$4:$O$1048576,8,FALSE),0)</f>
        <v>0</v>
      </c>
      <c r="I257" s="18" t="str">
        <f>IFERROR(VLOOKUP(B257,'SO OR RSO'!$B$4:$O$1048576,9,FALSE),"")</f>
        <v/>
      </c>
      <c r="J257" s="18" t="str">
        <f>IFERROR(VLOOKUP(B257,'SO OR RSO'!$B$4:$O$1048576,10,FALSE),"")</f>
        <v/>
      </c>
      <c r="K257" s="59">
        <f>SUMIFS('Input Quilting Selesai'!$G$2:$G$1048576,'Input Quilting Selesai'!$C$2:$C$1048576,'Ekatunggal (Tersedia)'!C257,'Input Quilting Selesai'!$E$2:$E$1048576,'Ekatunggal (Tersedia)'!F257,'Input Quilting Selesai'!$I$2:$I$1048576,'Ekatunggal (Tersedia)'!J257,'Input Quilting Selesai'!$J$2:$J$1048576,'Ekatunggal (Tersedia)'!$B$1)</f>
        <v>0</v>
      </c>
      <c r="L257" s="20">
        <f>IFERROR(IF(VLOOKUP(B257,'SO OR RSO'!$B$4:$P$1048576,15,FALSE)="Diselesaikan",H257,K257),0)</f>
        <v>0</v>
      </c>
      <c r="M257" s="20">
        <f t="shared" si="9"/>
        <v>0</v>
      </c>
      <c r="N257" s="20" t="str">
        <f>IFERROR(IF(ISBLANK(VLOOKUP(B257,'SO OR RSO'!$B$4:$P$1048576,15,FALSE)),"Belum Kirim Kain",IF(VLOOKUP(B257,'SO OR RSO'!$B$4:$P$1048576,15,FALSE)="Diselesaikan","Selesai",IF(M257&gt;0,"Proses Quilting","Selesai"))),"")</f>
        <v/>
      </c>
    </row>
    <row r="258" spans="1:14" ht="30.75" customHeight="1">
      <c r="A258" s="6">
        <v>257</v>
      </c>
      <c r="B258" s="18" t="str">
        <f t="shared" si="8"/>
        <v>EkatunggalTersediaKonfirmasi257</v>
      </c>
      <c r="C258" s="18" t="str">
        <f>IFERROR(VLOOKUP(B258,'SO OR RSO'!$B$4:$O$1048576,3,FALSE),"")</f>
        <v/>
      </c>
      <c r="D258" s="27" t="str">
        <f>IFERROR(VLOOKUP(B258,'SO OR RSO'!$B$4:$O$1048576,4,FALSE),"")</f>
        <v/>
      </c>
      <c r="E258" s="19" t="str">
        <f>IFERROR(VLOOKUP(B258,'SO OR RSO'!$B$4:$O$1048576,5,FALSE),"")</f>
        <v/>
      </c>
      <c r="F258" s="18" t="str">
        <f>IFERROR(VLOOKUP(B258,'SO OR RSO'!$B$4:$O$1048576,6,FALSE),"")</f>
        <v/>
      </c>
      <c r="G258" s="19" t="str">
        <f>IFERROR(VLOOKUP(B258,'SO OR RSO'!$B$4:$O$1048576,7,FALSE),"")</f>
        <v/>
      </c>
      <c r="H258" s="18">
        <f>IFERROR(VLOOKUP(B258,'SO OR RSO'!$B$4:$O$1048576,8,FALSE),0)</f>
        <v>0</v>
      </c>
      <c r="I258" s="18" t="str">
        <f>IFERROR(VLOOKUP(B258,'SO OR RSO'!$B$4:$O$1048576,9,FALSE),"")</f>
        <v/>
      </c>
      <c r="J258" s="18" t="str">
        <f>IFERROR(VLOOKUP(B258,'SO OR RSO'!$B$4:$O$1048576,10,FALSE),"")</f>
        <v/>
      </c>
      <c r="K258" s="59">
        <f>SUMIFS('Input Quilting Selesai'!$G$2:$G$1048576,'Input Quilting Selesai'!$C$2:$C$1048576,'Ekatunggal (Tersedia)'!C258,'Input Quilting Selesai'!$E$2:$E$1048576,'Ekatunggal (Tersedia)'!F258,'Input Quilting Selesai'!$I$2:$I$1048576,'Ekatunggal (Tersedia)'!J258,'Input Quilting Selesai'!$J$2:$J$1048576,'Ekatunggal (Tersedia)'!$B$1)</f>
        <v>0</v>
      </c>
      <c r="L258" s="20">
        <f>IFERROR(IF(VLOOKUP(B258,'SO OR RSO'!$B$4:$P$1048576,15,FALSE)="Diselesaikan",H258,K258),0)</f>
        <v>0</v>
      </c>
      <c r="M258" s="20">
        <f t="shared" si="9"/>
        <v>0</v>
      </c>
      <c r="N258" s="20" t="str">
        <f>IFERROR(IF(ISBLANK(VLOOKUP(B258,'SO OR RSO'!$B$4:$P$1048576,15,FALSE)),"Belum Kirim Kain",IF(VLOOKUP(B258,'SO OR RSO'!$B$4:$P$1048576,15,FALSE)="Diselesaikan","Selesai",IF(M258&gt;0,"Proses Quilting","Selesai"))),"")</f>
        <v/>
      </c>
    </row>
    <row r="259" spans="1:14" ht="30.75" customHeight="1">
      <c r="A259" s="6">
        <v>258</v>
      </c>
      <c r="B259" s="18" t="str">
        <f t="shared" si="8"/>
        <v>EkatunggalTersediaKonfirmasi258</v>
      </c>
      <c r="C259" s="18" t="str">
        <f>IFERROR(VLOOKUP(B259,'SO OR RSO'!$B$4:$O$1048576,3,FALSE),"")</f>
        <v/>
      </c>
      <c r="D259" s="27" t="str">
        <f>IFERROR(VLOOKUP(B259,'SO OR RSO'!$B$4:$O$1048576,4,FALSE),"")</f>
        <v/>
      </c>
      <c r="E259" s="19" t="str">
        <f>IFERROR(VLOOKUP(B259,'SO OR RSO'!$B$4:$O$1048576,5,FALSE),"")</f>
        <v/>
      </c>
      <c r="F259" s="18" t="str">
        <f>IFERROR(VLOOKUP(B259,'SO OR RSO'!$B$4:$O$1048576,6,FALSE),"")</f>
        <v/>
      </c>
      <c r="G259" s="19" t="str">
        <f>IFERROR(VLOOKUP(B259,'SO OR RSO'!$B$4:$O$1048576,7,FALSE),"")</f>
        <v/>
      </c>
      <c r="H259" s="18">
        <f>IFERROR(VLOOKUP(B259,'SO OR RSO'!$B$4:$O$1048576,8,FALSE),0)</f>
        <v>0</v>
      </c>
      <c r="I259" s="18" t="str">
        <f>IFERROR(VLOOKUP(B259,'SO OR RSO'!$B$4:$O$1048576,9,FALSE),"")</f>
        <v/>
      </c>
      <c r="J259" s="18" t="str">
        <f>IFERROR(VLOOKUP(B259,'SO OR RSO'!$B$4:$O$1048576,10,FALSE),"")</f>
        <v/>
      </c>
      <c r="K259" s="59">
        <f>SUMIFS('Input Quilting Selesai'!$G$2:$G$1048576,'Input Quilting Selesai'!$C$2:$C$1048576,'Ekatunggal (Tersedia)'!C259,'Input Quilting Selesai'!$E$2:$E$1048576,'Ekatunggal (Tersedia)'!F259,'Input Quilting Selesai'!$I$2:$I$1048576,'Ekatunggal (Tersedia)'!J259,'Input Quilting Selesai'!$J$2:$J$1048576,'Ekatunggal (Tersedia)'!$B$1)</f>
        <v>0</v>
      </c>
      <c r="L259" s="20">
        <f>IFERROR(IF(VLOOKUP(B259,'SO OR RSO'!$B$4:$P$1048576,15,FALSE)="Diselesaikan",H259,K259),0)</f>
        <v>0</v>
      </c>
      <c r="M259" s="20">
        <f t="shared" si="9"/>
        <v>0</v>
      </c>
      <c r="N259" s="20" t="str">
        <f>IFERROR(IF(ISBLANK(VLOOKUP(B259,'SO OR RSO'!$B$4:$P$1048576,15,FALSE)),"Belum Kirim Kain",IF(VLOOKUP(B259,'SO OR RSO'!$B$4:$P$1048576,15,FALSE)="Diselesaikan","Selesai",IF(M259&gt;0,"Proses Quilting","Selesai"))),"")</f>
        <v/>
      </c>
    </row>
    <row r="260" spans="1:14" ht="30.75" customHeight="1">
      <c r="A260" s="6">
        <v>259</v>
      </c>
      <c r="B260" s="18" t="str">
        <f t="shared" si="8"/>
        <v>EkatunggalTersediaKonfirmasi259</v>
      </c>
      <c r="C260" s="18" t="str">
        <f>IFERROR(VLOOKUP(B260,'SO OR RSO'!$B$4:$O$1048576,3,FALSE),"")</f>
        <v/>
      </c>
      <c r="D260" s="27" t="str">
        <f>IFERROR(VLOOKUP(B260,'SO OR RSO'!$B$4:$O$1048576,4,FALSE),"")</f>
        <v/>
      </c>
      <c r="E260" s="19" t="str">
        <f>IFERROR(VLOOKUP(B260,'SO OR RSO'!$B$4:$O$1048576,5,FALSE),"")</f>
        <v/>
      </c>
      <c r="F260" s="18" t="str">
        <f>IFERROR(VLOOKUP(B260,'SO OR RSO'!$B$4:$O$1048576,6,FALSE),"")</f>
        <v/>
      </c>
      <c r="G260" s="19" t="str">
        <f>IFERROR(VLOOKUP(B260,'SO OR RSO'!$B$4:$O$1048576,7,FALSE),"")</f>
        <v/>
      </c>
      <c r="H260" s="18">
        <f>IFERROR(VLOOKUP(B260,'SO OR RSO'!$B$4:$O$1048576,8,FALSE),0)</f>
        <v>0</v>
      </c>
      <c r="I260" s="18" t="str">
        <f>IFERROR(VLOOKUP(B260,'SO OR RSO'!$B$4:$O$1048576,9,FALSE),"")</f>
        <v/>
      </c>
      <c r="J260" s="18" t="str">
        <f>IFERROR(VLOOKUP(B260,'SO OR RSO'!$B$4:$O$1048576,10,FALSE),"")</f>
        <v/>
      </c>
      <c r="K260" s="59">
        <f>SUMIFS('Input Quilting Selesai'!$G$2:$G$1048576,'Input Quilting Selesai'!$C$2:$C$1048576,'Ekatunggal (Tersedia)'!C260,'Input Quilting Selesai'!$E$2:$E$1048576,'Ekatunggal (Tersedia)'!F260,'Input Quilting Selesai'!$I$2:$I$1048576,'Ekatunggal (Tersedia)'!J260,'Input Quilting Selesai'!$J$2:$J$1048576,'Ekatunggal (Tersedia)'!$B$1)</f>
        <v>0</v>
      </c>
      <c r="L260" s="20">
        <f>IFERROR(IF(VLOOKUP(B260,'SO OR RSO'!$B$4:$P$1048576,15,FALSE)="Diselesaikan",H260,K260),0)</f>
        <v>0</v>
      </c>
      <c r="M260" s="20">
        <f t="shared" si="9"/>
        <v>0</v>
      </c>
      <c r="N260" s="20" t="str">
        <f>IFERROR(IF(ISBLANK(VLOOKUP(B260,'SO OR RSO'!$B$4:$P$1048576,15,FALSE)),"Belum Kirim Kain",IF(VLOOKUP(B260,'SO OR RSO'!$B$4:$P$1048576,15,FALSE)="Diselesaikan","Selesai",IF(M260&gt;0,"Proses Quilting","Selesai"))),"")</f>
        <v/>
      </c>
    </row>
    <row r="261" spans="1:14" ht="30.75" customHeight="1">
      <c r="A261" s="6">
        <v>260</v>
      </c>
      <c r="B261" s="18" t="str">
        <f t="shared" si="8"/>
        <v>EkatunggalTersediaKonfirmasi260</v>
      </c>
      <c r="C261" s="18" t="str">
        <f>IFERROR(VLOOKUP(B261,'SO OR RSO'!$B$4:$O$1048576,3,FALSE),"")</f>
        <v/>
      </c>
      <c r="D261" s="27" t="str">
        <f>IFERROR(VLOOKUP(B261,'SO OR RSO'!$B$4:$O$1048576,4,FALSE),"")</f>
        <v/>
      </c>
      <c r="E261" s="19" t="str">
        <f>IFERROR(VLOOKUP(B261,'SO OR RSO'!$B$4:$O$1048576,5,FALSE),"")</f>
        <v/>
      </c>
      <c r="F261" s="18" t="str">
        <f>IFERROR(VLOOKUP(B261,'SO OR RSO'!$B$4:$O$1048576,6,FALSE),"")</f>
        <v/>
      </c>
      <c r="G261" s="19" t="str">
        <f>IFERROR(VLOOKUP(B261,'SO OR RSO'!$B$4:$O$1048576,7,FALSE),"")</f>
        <v/>
      </c>
      <c r="H261" s="18">
        <f>IFERROR(VLOOKUP(B261,'SO OR RSO'!$B$4:$O$1048576,8,FALSE),0)</f>
        <v>0</v>
      </c>
      <c r="I261" s="18" t="str">
        <f>IFERROR(VLOOKUP(B261,'SO OR RSO'!$B$4:$O$1048576,9,FALSE),"")</f>
        <v/>
      </c>
      <c r="J261" s="18" t="str">
        <f>IFERROR(VLOOKUP(B261,'SO OR RSO'!$B$4:$O$1048576,10,FALSE),"")</f>
        <v/>
      </c>
      <c r="K261" s="59">
        <f>SUMIFS('Input Quilting Selesai'!$G$2:$G$1048576,'Input Quilting Selesai'!$C$2:$C$1048576,'Ekatunggal (Tersedia)'!C261,'Input Quilting Selesai'!$E$2:$E$1048576,'Ekatunggal (Tersedia)'!F261,'Input Quilting Selesai'!$I$2:$I$1048576,'Ekatunggal (Tersedia)'!J261,'Input Quilting Selesai'!$J$2:$J$1048576,'Ekatunggal (Tersedia)'!$B$1)</f>
        <v>0</v>
      </c>
      <c r="L261" s="20">
        <f>IFERROR(IF(VLOOKUP(B261,'SO OR RSO'!$B$4:$P$1048576,15,FALSE)="Diselesaikan",H261,K261),0)</f>
        <v>0</v>
      </c>
      <c r="M261" s="20">
        <f t="shared" si="9"/>
        <v>0</v>
      </c>
      <c r="N261" s="20" t="str">
        <f>IFERROR(IF(ISBLANK(VLOOKUP(B261,'SO OR RSO'!$B$4:$P$1048576,15,FALSE)),"Belum Kirim Kain",IF(VLOOKUP(B261,'SO OR RSO'!$B$4:$P$1048576,15,FALSE)="Diselesaikan","Selesai",IF(M261&gt;0,"Proses Quilting","Selesai"))),"")</f>
        <v/>
      </c>
    </row>
    <row r="262" spans="1:14" ht="30.75" customHeight="1">
      <c r="A262" s="6">
        <v>261</v>
      </c>
      <c r="B262" s="18" t="str">
        <f t="shared" si="8"/>
        <v>EkatunggalTersediaKonfirmasi261</v>
      </c>
      <c r="C262" s="18" t="str">
        <f>IFERROR(VLOOKUP(B262,'SO OR RSO'!$B$4:$O$1048576,3,FALSE),"")</f>
        <v/>
      </c>
      <c r="D262" s="27" t="str">
        <f>IFERROR(VLOOKUP(B262,'SO OR RSO'!$B$4:$O$1048576,4,FALSE),"")</f>
        <v/>
      </c>
      <c r="E262" s="19" t="str">
        <f>IFERROR(VLOOKUP(B262,'SO OR RSO'!$B$4:$O$1048576,5,FALSE),"")</f>
        <v/>
      </c>
      <c r="F262" s="18" t="str">
        <f>IFERROR(VLOOKUP(B262,'SO OR RSO'!$B$4:$O$1048576,6,FALSE),"")</f>
        <v/>
      </c>
      <c r="G262" s="19" t="str">
        <f>IFERROR(VLOOKUP(B262,'SO OR RSO'!$B$4:$O$1048576,7,FALSE),"")</f>
        <v/>
      </c>
      <c r="H262" s="18">
        <f>IFERROR(VLOOKUP(B262,'SO OR RSO'!$B$4:$O$1048576,8,FALSE),0)</f>
        <v>0</v>
      </c>
      <c r="I262" s="18" t="str">
        <f>IFERROR(VLOOKUP(B262,'SO OR RSO'!$B$4:$O$1048576,9,FALSE),"")</f>
        <v/>
      </c>
      <c r="J262" s="18" t="str">
        <f>IFERROR(VLOOKUP(B262,'SO OR RSO'!$B$4:$O$1048576,10,FALSE),"")</f>
        <v/>
      </c>
      <c r="K262" s="59">
        <f>SUMIFS('Input Quilting Selesai'!$G$2:$G$1048576,'Input Quilting Selesai'!$C$2:$C$1048576,'Ekatunggal (Tersedia)'!C262,'Input Quilting Selesai'!$E$2:$E$1048576,'Ekatunggal (Tersedia)'!F262,'Input Quilting Selesai'!$I$2:$I$1048576,'Ekatunggal (Tersedia)'!J262,'Input Quilting Selesai'!$J$2:$J$1048576,'Ekatunggal (Tersedia)'!$B$1)</f>
        <v>0</v>
      </c>
      <c r="L262" s="20">
        <f>IFERROR(IF(VLOOKUP(B262,'SO OR RSO'!$B$4:$P$1048576,15,FALSE)="Diselesaikan",H262,K262),0)</f>
        <v>0</v>
      </c>
      <c r="M262" s="20">
        <f t="shared" si="9"/>
        <v>0</v>
      </c>
      <c r="N262" s="20" t="str">
        <f>IFERROR(IF(ISBLANK(VLOOKUP(B262,'SO OR RSO'!$B$4:$P$1048576,15,FALSE)),"Belum Kirim Kain",IF(VLOOKUP(B262,'SO OR RSO'!$B$4:$P$1048576,15,FALSE)="Diselesaikan","Selesai",IF(M262&gt;0,"Proses Quilting","Selesai"))),"")</f>
        <v/>
      </c>
    </row>
    <row r="263" spans="1:14" ht="30.75" customHeight="1">
      <c r="A263" s="6">
        <v>262</v>
      </c>
      <c r="B263" s="18" t="str">
        <f t="shared" si="8"/>
        <v>EkatunggalTersediaKonfirmasi262</v>
      </c>
      <c r="C263" s="18" t="str">
        <f>IFERROR(VLOOKUP(B263,'SO OR RSO'!$B$4:$O$1048576,3,FALSE),"")</f>
        <v/>
      </c>
      <c r="D263" s="27" t="str">
        <f>IFERROR(VLOOKUP(B263,'SO OR RSO'!$B$4:$O$1048576,4,FALSE),"")</f>
        <v/>
      </c>
      <c r="E263" s="19" t="str">
        <f>IFERROR(VLOOKUP(B263,'SO OR RSO'!$B$4:$O$1048576,5,FALSE),"")</f>
        <v/>
      </c>
      <c r="F263" s="18" t="str">
        <f>IFERROR(VLOOKUP(B263,'SO OR RSO'!$B$4:$O$1048576,6,FALSE),"")</f>
        <v/>
      </c>
      <c r="G263" s="19" t="str">
        <f>IFERROR(VLOOKUP(B263,'SO OR RSO'!$B$4:$O$1048576,7,FALSE),"")</f>
        <v/>
      </c>
      <c r="H263" s="18">
        <f>IFERROR(VLOOKUP(B263,'SO OR RSO'!$B$4:$O$1048576,8,FALSE),0)</f>
        <v>0</v>
      </c>
      <c r="I263" s="18" t="str">
        <f>IFERROR(VLOOKUP(B263,'SO OR RSO'!$B$4:$O$1048576,9,FALSE),"")</f>
        <v/>
      </c>
      <c r="J263" s="18" t="str">
        <f>IFERROR(VLOOKUP(B263,'SO OR RSO'!$B$4:$O$1048576,10,FALSE),"")</f>
        <v/>
      </c>
      <c r="K263" s="59">
        <f>SUMIFS('Input Quilting Selesai'!$G$2:$G$1048576,'Input Quilting Selesai'!$C$2:$C$1048576,'Ekatunggal (Tersedia)'!C263,'Input Quilting Selesai'!$E$2:$E$1048576,'Ekatunggal (Tersedia)'!F263,'Input Quilting Selesai'!$I$2:$I$1048576,'Ekatunggal (Tersedia)'!J263,'Input Quilting Selesai'!$J$2:$J$1048576,'Ekatunggal (Tersedia)'!$B$1)</f>
        <v>0</v>
      </c>
      <c r="L263" s="20">
        <f>IFERROR(IF(VLOOKUP(B263,'SO OR RSO'!$B$4:$P$1048576,15,FALSE)="Diselesaikan",H263,K263),0)</f>
        <v>0</v>
      </c>
      <c r="M263" s="20">
        <f t="shared" si="9"/>
        <v>0</v>
      </c>
      <c r="N263" s="20" t="str">
        <f>IFERROR(IF(ISBLANK(VLOOKUP(B263,'SO OR RSO'!$B$4:$P$1048576,15,FALSE)),"Belum Kirim Kain",IF(VLOOKUP(B263,'SO OR RSO'!$B$4:$P$1048576,15,FALSE)="Diselesaikan","Selesai",IF(M263&gt;0,"Proses Quilting","Selesai"))),"")</f>
        <v/>
      </c>
    </row>
    <row r="264" spans="1:14" ht="30.75" customHeight="1">
      <c r="A264" s="6">
        <v>263</v>
      </c>
      <c r="B264" s="18" t="str">
        <f t="shared" si="8"/>
        <v>EkatunggalTersediaKonfirmasi263</v>
      </c>
      <c r="C264" s="18" t="str">
        <f>IFERROR(VLOOKUP(B264,'SO OR RSO'!$B$4:$O$1048576,3,FALSE),"")</f>
        <v/>
      </c>
      <c r="D264" s="27" t="str">
        <f>IFERROR(VLOOKUP(B264,'SO OR RSO'!$B$4:$O$1048576,4,FALSE),"")</f>
        <v/>
      </c>
      <c r="E264" s="19" t="str">
        <f>IFERROR(VLOOKUP(B264,'SO OR RSO'!$B$4:$O$1048576,5,FALSE),"")</f>
        <v/>
      </c>
      <c r="F264" s="18" t="str">
        <f>IFERROR(VLOOKUP(B264,'SO OR RSO'!$B$4:$O$1048576,6,FALSE),"")</f>
        <v/>
      </c>
      <c r="G264" s="19" t="str">
        <f>IFERROR(VLOOKUP(B264,'SO OR RSO'!$B$4:$O$1048576,7,FALSE),"")</f>
        <v/>
      </c>
      <c r="H264" s="18">
        <f>IFERROR(VLOOKUP(B264,'SO OR RSO'!$B$4:$O$1048576,8,FALSE),0)</f>
        <v>0</v>
      </c>
      <c r="I264" s="18" t="str">
        <f>IFERROR(VLOOKUP(B264,'SO OR RSO'!$B$4:$O$1048576,9,FALSE),"")</f>
        <v/>
      </c>
      <c r="J264" s="18" t="str">
        <f>IFERROR(VLOOKUP(B264,'SO OR RSO'!$B$4:$O$1048576,10,FALSE),"")</f>
        <v/>
      </c>
      <c r="K264" s="59">
        <f>SUMIFS('Input Quilting Selesai'!$G$2:$G$1048576,'Input Quilting Selesai'!$C$2:$C$1048576,'Ekatunggal (Tersedia)'!C264,'Input Quilting Selesai'!$E$2:$E$1048576,'Ekatunggal (Tersedia)'!F264,'Input Quilting Selesai'!$I$2:$I$1048576,'Ekatunggal (Tersedia)'!J264,'Input Quilting Selesai'!$J$2:$J$1048576,'Ekatunggal (Tersedia)'!$B$1)</f>
        <v>0</v>
      </c>
      <c r="L264" s="20">
        <f>IFERROR(IF(VLOOKUP(B264,'SO OR RSO'!$B$4:$P$1048576,15,FALSE)="Diselesaikan",H264,K264),0)</f>
        <v>0</v>
      </c>
      <c r="M264" s="20">
        <f t="shared" si="9"/>
        <v>0</v>
      </c>
      <c r="N264" s="20" t="str">
        <f>IFERROR(IF(ISBLANK(VLOOKUP(B264,'SO OR RSO'!$B$4:$P$1048576,15,FALSE)),"Belum Kirim Kain",IF(VLOOKUP(B264,'SO OR RSO'!$B$4:$P$1048576,15,FALSE)="Diselesaikan","Selesai",IF(M264&gt;0,"Proses Quilting","Selesai"))),"")</f>
        <v/>
      </c>
    </row>
    <row r="265" spans="1:14" ht="30.75" customHeight="1">
      <c r="A265" s="6">
        <v>264</v>
      </c>
      <c r="B265" s="18" t="str">
        <f t="shared" si="8"/>
        <v>EkatunggalTersediaKonfirmasi264</v>
      </c>
      <c r="C265" s="18" t="str">
        <f>IFERROR(VLOOKUP(B265,'SO OR RSO'!$B$4:$O$1048576,3,FALSE),"")</f>
        <v/>
      </c>
      <c r="D265" s="27" t="str">
        <f>IFERROR(VLOOKUP(B265,'SO OR RSO'!$B$4:$O$1048576,4,FALSE),"")</f>
        <v/>
      </c>
      <c r="E265" s="19" t="str">
        <f>IFERROR(VLOOKUP(B265,'SO OR RSO'!$B$4:$O$1048576,5,FALSE),"")</f>
        <v/>
      </c>
      <c r="F265" s="18" t="str">
        <f>IFERROR(VLOOKUP(B265,'SO OR RSO'!$B$4:$O$1048576,6,FALSE),"")</f>
        <v/>
      </c>
      <c r="G265" s="19" t="str">
        <f>IFERROR(VLOOKUP(B265,'SO OR RSO'!$B$4:$O$1048576,7,FALSE),"")</f>
        <v/>
      </c>
      <c r="H265" s="18">
        <f>IFERROR(VLOOKUP(B265,'SO OR RSO'!$B$4:$O$1048576,8,FALSE),0)</f>
        <v>0</v>
      </c>
      <c r="I265" s="18" t="str">
        <f>IFERROR(VLOOKUP(B265,'SO OR RSO'!$B$4:$O$1048576,9,FALSE),"")</f>
        <v/>
      </c>
      <c r="J265" s="18" t="str">
        <f>IFERROR(VLOOKUP(B265,'SO OR RSO'!$B$4:$O$1048576,10,FALSE),"")</f>
        <v/>
      </c>
      <c r="K265" s="59">
        <f>SUMIFS('Input Quilting Selesai'!$G$2:$G$1048576,'Input Quilting Selesai'!$C$2:$C$1048576,'Ekatunggal (Tersedia)'!C265,'Input Quilting Selesai'!$E$2:$E$1048576,'Ekatunggal (Tersedia)'!F265,'Input Quilting Selesai'!$I$2:$I$1048576,'Ekatunggal (Tersedia)'!J265,'Input Quilting Selesai'!$J$2:$J$1048576,'Ekatunggal (Tersedia)'!$B$1)</f>
        <v>0</v>
      </c>
      <c r="L265" s="20">
        <f>IFERROR(IF(VLOOKUP(B265,'SO OR RSO'!$B$4:$P$1048576,15,FALSE)="Diselesaikan",H265,K265),0)</f>
        <v>0</v>
      </c>
      <c r="M265" s="20">
        <f t="shared" si="9"/>
        <v>0</v>
      </c>
      <c r="N265" s="20" t="str">
        <f>IFERROR(IF(ISBLANK(VLOOKUP(B265,'SO OR RSO'!$B$4:$P$1048576,15,FALSE)),"Belum Kirim Kain",IF(VLOOKUP(B265,'SO OR RSO'!$B$4:$P$1048576,15,FALSE)="Diselesaikan","Selesai",IF(M265&gt;0,"Proses Quilting","Selesai"))),"")</f>
        <v/>
      </c>
    </row>
    <row r="266" spans="1:14" ht="30.75" customHeight="1">
      <c r="A266" s="6">
        <v>265</v>
      </c>
      <c r="B266" s="18" t="str">
        <f t="shared" si="8"/>
        <v>EkatunggalTersediaKonfirmasi265</v>
      </c>
      <c r="C266" s="18" t="str">
        <f>IFERROR(VLOOKUP(B266,'SO OR RSO'!$B$4:$O$1048576,3,FALSE),"")</f>
        <v/>
      </c>
      <c r="D266" s="27" t="str">
        <f>IFERROR(VLOOKUP(B266,'SO OR RSO'!$B$4:$O$1048576,4,FALSE),"")</f>
        <v/>
      </c>
      <c r="E266" s="19" t="str">
        <f>IFERROR(VLOOKUP(B266,'SO OR RSO'!$B$4:$O$1048576,5,FALSE),"")</f>
        <v/>
      </c>
      <c r="F266" s="18" t="str">
        <f>IFERROR(VLOOKUP(B266,'SO OR RSO'!$B$4:$O$1048576,6,FALSE),"")</f>
        <v/>
      </c>
      <c r="G266" s="19" t="str">
        <f>IFERROR(VLOOKUP(B266,'SO OR RSO'!$B$4:$O$1048576,7,FALSE),"")</f>
        <v/>
      </c>
      <c r="H266" s="18">
        <f>IFERROR(VLOOKUP(B266,'SO OR RSO'!$B$4:$O$1048576,8,FALSE),0)</f>
        <v>0</v>
      </c>
      <c r="I266" s="18" t="str">
        <f>IFERROR(VLOOKUP(B266,'SO OR RSO'!$B$4:$O$1048576,9,FALSE),"")</f>
        <v/>
      </c>
      <c r="J266" s="18" t="str">
        <f>IFERROR(VLOOKUP(B266,'SO OR RSO'!$B$4:$O$1048576,10,FALSE),"")</f>
        <v/>
      </c>
      <c r="K266" s="59">
        <f>SUMIFS('Input Quilting Selesai'!$G$2:$G$1048576,'Input Quilting Selesai'!$C$2:$C$1048576,'Ekatunggal (Tersedia)'!C266,'Input Quilting Selesai'!$E$2:$E$1048576,'Ekatunggal (Tersedia)'!F266,'Input Quilting Selesai'!$I$2:$I$1048576,'Ekatunggal (Tersedia)'!J266,'Input Quilting Selesai'!$J$2:$J$1048576,'Ekatunggal (Tersedia)'!$B$1)</f>
        <v>0</v>
      </c>
      <c r="L266" s="20">
        <f>IFERROR(IF(VLOOKUP(B266,'SO OR RSO'!$B$4:$P$1048576,15,FALSE)="Diselesaikan",H266,K266),0)</f>
        <v>0</v>
      </c>
      <c r="M266" s="20">
        <f t="shared" si="9"/>
        <v>0</v>
      </c>
      <c r="N266" s="20" t="str">
        <f>IFERROR(IF(ISBLANK(VLOOKUP(B266,'SO OR RSO'!$B$4:$P$1048576,15,FALSE)),"Belum Kirim Kain",IF(VLOOKUP(B266,'SO OR RSO'!$B$4:$P$1048576,15,FALSE)="Diselesaikan","Selesai",IF(M266&gt;0,"Proses Quilting","Selesai"))),"")</f>
        <v/>
      </c>
    </row>
    <row r="267" spans="1:14" ht="30.75" customHeight="1">
      <c r="A267" s="6">
        <v>266</v>
      </c>
      <c r="B267" s="18" t="str">
        <f t="shared" si="8"/>
        <v>EkatunggalTersediaKonfirmasi266</v>
      </c>
      <c r="C267" s="18" t="str">
        <f>IFERROR(VLOOKUP(B267,'SO OR RSO'!$B$4:$O$1048576,3,FALSE),"")</f>
        <v/>
      </c>
      <c r="D267" s="27" t="str">
        <f>IFERROR(VLOOKUP(B267,'SO OR RSO'!$B$4:$O$1048576,4,FALSE),"")</f>
        <v/>
      </c>
      <c r="E267" s="19" t="str">
        <f>IFERROR(VLOOKUP(B267,'SO OR RSO'!$B$4:$O$1048576,5,FALSE),"")</f>
        <v/>
      </c>
      <c r="F267" s="18" t="str">
        <f>IFERROR(VLOOKUP(B267,'SO OR RSO'!$B$4:$O$1048576,6,FALSE),"")</f>
        <v/>
      </c>
      <c r="G267" s="19" t="str">
        <f>IFERROR(VLOOKUP(B267,'SO OR RSO'!$B$4:$O$1048576,7,FALSE),"")</f>
        <v/>
      </c>
      <c r="H267" s="18">
        <f>IFERROR(VLOOKUP(B267,'SO OR RSO'!$B$4:$O$1048576,8,FALSE),0)</f>
        <v>0</v>
      </c>
      <c r="I267" s="18" t="str">
        <f>IFERROR(VLOOKUP(B267,'SO OR RSO'!$B$4:$O$1048576,9,FALSE),"")</f>
        <v/>
      </c>
      <c r="J267" s="18" t="str">
        <f>IFERROR(VLOOKUP(B267,'SO OR RSO'!$B$4:$O$1048576,10,FALSE),"")</f>
        <v/>
      </c>
      <c r="K267" s="59">
        <f>SUMIFS('Input Quilting Selesai'!$G$2:$G$1048576,'Input Quilting Selesai'!$C$2:$C$1048576,'Ekatunggal (Tersedia)'!C267,'Input Quilting Selesai'!$E$2:$E$1048576,'Ekatunggal (Tersedia)'!F267,'Input Quilting Selesai'!$I$2:$I$1048576,'Ekatunggal (Tersedia)'!J267,'Input Quilting Selesai'!$J$2:$J$1048576,'Ekatunggal (Tersedia)'!$B$1)</f>
        <v>0</v>
      </c>
      <c r="L267" s="20">
        <f>IFERROR(IF(VLOOKUP(B267,'SO OR RSO'!$B$4:$P$1048576,15,FALSE)="Diselesaikan",H267,K267),0)</f>
        <v>0</v>
      </c>
      <c r="M267" s="20">
        <f t="shared" si="9"/>
        <v>0</v>
      </c>
      <c r="N267" s="20" t="str">
        <f>IFERROR(IF(ISBLANK(VLOOKUP(B267,'SO OR RSO'!$B$4:$P$1048576,15,FALSE)),"Belum Kirim Kain",IF(VLOOKUP(B267,'SO OR RSO'!$B$4:$P$1048576,15,FALSE)="Diselesaikan","Selesai",IF(M267&gt;0,"Proses Quilting","Selesai"))),"")</f>
        <v/>
      </c>
    </row>
    <row r="268" spans="1:14" ht="30.75" customHeight="1">
      <c r="A268" s="6">
        <v>267</v>
      </c>
      <c r="B268" s="18" t="str">
        <f t="shared" si="8"/>
        <v>EkatunggalTersediaKonfirmasi267</v>
      </c>
      <c r="C268" s="18" t="str">
        <f>IFERROR(VLOOKUP(B268,'SO OR RSO'!$B$4:$O$1048576,3,FALSE),"")</f>
        <v/>
      </c>
      <c r="D268" s="27" t="str">
        <f>IFERROR(VLOOKUP(B268,'SO OR RSO'!$B$4:$O$1048576,4,FALSE),"")</f>
        <v/>
      </c>
      <c r="E268" s="19" t="str">
        <f>IFERROR(VLOOKUP(B268,'SO OR RSO'!$B$4:$O$1048576,5,FALSE),"")</f>
        <v/>
      </c>
      <c r="F268" s="18" t="str">
        <f>IFERROR(VLOOKUP(B268,'SO OR RSO'!$B$4:$O$1048576,6,FALSE),"")</f>
        <v/>
      </c>
      <c r="G268" s="19" t="str">
        <f>IFERROR(VLOOKUP(B268,'SO OR RSO'!$B$4:$O$1048576,7,FALSE),"")</f>
        <v/>
      </c>
      <c r="H268" s="18">
        <f>IFERROR(VLOOKUP(B268,'SO OR RSO'!$B$4:$O$1048576,8,FALSE),0)</f>
        <v>0</v>
      </c>
      <c r="I268" s="18" t="str">
        <f>IFERROR(VLOOKUP(B268,'SO OR RSO'!$B$4:$O$1048576,9,FALSE),"")</f>
        <v/>
      </c>
      <c r="J268" s="18" t="str">
        <f>IFERROR(VLOOKUP(B268,'SO OR RSO'!$B$4:$O$1048576,10,FALSE),"")</f>
        <v/>
      </c>
      <c r="K268" s="59">
        <f>SUMIFS('Input Quilting Selesai'!$G$2:$G$1048576,'Input Quilting Selesai'!$C$2:$C$1048576,'Ekatunggal (Tersedia)'!C268,'Input Quilting Selesai'!$E$2:$E$1048576,'Ekatunggal (Tersedia)'!F268,'Input Quilting Selesai'!$I$2:$I$1048576,'Ekatunggal (Tersedia)'!J268,'Input Quilting Selesai'!$J$2:$J$1048576,'Ekatunggal (Tersedia)'!$B$1)</f>
        <v>0</v>
      </c>
      <c r="L268" s="20">
        <f>IFERROR(IF(VLOOKUP(B268,'SO OR RSO'!$B$4:$P$1048576,15,FALSE)="Diselesaikan",H268,K268),0)</f>
        <v>0</v>
      </c>
      <c r="M268" s="20">
        <f t="shared" si="9"/>
        <v>0</v>
      </c>
      <c r="N268" s="20" t="str">
        <f>IFERROR(IF(ISBLANK(VLOOKUP(B268,'SO OR RSO'!$B$4:$P$1048576,15,FALSE)),"Belum Kirim Kain",IF(VLOOKUP(B268,'SO OR RSO'!$B$4:$P$1048576,15,FALSE)="Diselesaikan","Selesai",IF(M268&gt;0,"Proses Quilting","Selesai"))),"")</f>
        <v/>
      </c>
    </row>
    <row r="269" spans="1:14" ht="30.75" customHeight="1">
      <c r="A269" s="6">
        <v>268</v>
      </c>
      <c r="B269" s="18" t="str">
        <f t="shared" si="8"/>
        <v>EkatunggalTersediaKonfirmasi268</v>
      </c>
      <c r="C269" s="18" t="str">
        <f>IFERROR(VLOOKUP(B269,'SO OR RSO'!$B$4:$O$1048576,3,FALSE),"")</f>
        <v/>
      </c>
      <c r="D269" s="27" t="str">
        <f>IFERROR(VLOOKUP(B269,'SO OR RSO'!$B$4:$O$1048576,4,FALSE),"")</f>
        <v/>
      </c>
      <c r="E269" s="19" t="str">
        <f>IFERROR(VLOOKUP(B269,'SO OR RSO'!$B$4:$O$1048576,5,FALSE),"")</f>
        <v/>
      </c>
      <c r="F269" s="18" t="str">
        <f>IFERROR(VLOOKUP(B269,'SO OR RSO'!$B$4:$O$1048576,6,FALSE),"")</f>
        <v/>
      </c>
      <c r="G269" s="19" t="str">
        <f>IFERROR(VLOOKUP(B269,'SO OR RSO'!$B$4:$O$1048576,7,FALSE),"")</f>
        <v/>
      </c>
      <c r="H269" s="18">
        <f>IFERROR(VLOOKUP(B269,'SO OR RSO'!$B$4:$O$1048576,8,FALSE),0)</f>
        <v>0</v>
      </c>
      <c r="I269" s="18" t="str">
        <f>IFERROR(VLOOKUP(B269,'SO OR RSO'!$B$4:$O$1048576,9,FALSE),"")</f>
        <v/>
      </c>
      <c r="J269" s="18" t="str">
        <f>IFERROR(VLOOKUP(B269,'SO OR RSO'!$B$4:$O$1048576,10,FALSE),"")</f>
        <v/>
      </c>
      <c r="K269" s="59">
        <f>SUMIFS('Input Quilting Selesai'!$G$2:$G$1048576,'Input Quilting Selesai'!$C$2:$C$1048576,'Ekatunggal (Tersedia)'!C269,'Input Quilting Selesai'!$E$2:$E$1048576,'Ekatunggal (Tersedia)'!F269,'Input Quilting Selesai'!$I$2:$I$1048576,'Ekatunggal (Tersedia)'!J269,'Input Quilting Selesai'!$J$2:$J$1048576,'Ekatunggal (Tersedia)'!$B$1)</f>
        <v>0</v>
      </c>
      <c r="L269" s="20">
        <f>IFERROR(IF(VLOOKUP(B269,'SO OR RSO'!$B$4:$P$1048576,15,FALSE)="Diselesaikan",H269,K269),0)</f>
        <v>0</v>
      </c>
      <c r="M269" s="20">
        <f t="shared" si="9"/>
        <v>0</v>
      </c>
      <c r="N269" s="20" t="str">
        <f>IFERROR(IF(ISBLANK(VLOOKUP(B269,'SO OR RSO'!$B$4:$P$1048576,15,FALSE)),"Belum Kirim Kain",IF(VLOOKUP(B269,'SO OR RSO'!$B$4:$P$1048576,15,FALSE)="Diselesaikan","Selesai",IF(M269&gt;0,"Proses Quilting","Selesai"))),"")</f>
        <v/>
      </c>
    </row>
    <row r="270" spans="1:14" ht="30.75" customHeight="1">
      <c r="A270" s="6">
        <v>269</v>
      </c>
      <c r="B270" s="18" t="str">
        <f t="shared" si="8"/>
        <v>EkatunggalTersediaKonfirmasi269</v>
      </c>
      <c r="C270" s="18" t="str">
        <f>IFERROR(VLOOKUP(B270,'SO OR RSO'!$B$4:$O$1048576,3,FALSE),"")</f>
        <v/>
      </c>
      <c r="D270" s="27" t="str">
        <f>IFERROR(VLOOKUP(B270,'SO OR RSO'!$B$4:$O$1048576,4,FALSE),"")</f>
        <v/>
      </c>
      <c r="E270" s="19" t="str">
        <f>IFERROR(VLOOKUP(B270,'SO OR RSO'!$B$4:$O$1048576,5,FALSE),"")</f>
        <v/>
      </c>
      <c r="F270" s="18" t="str">
        <f>IFERROR(VLOOKUP(B270,'SO OR RSO'!$B$4:$O$1048576,6,FALSE),"")</f>
        <v/>
      </c>
      <c r="G270" s="19" t="str">
        <f>IFERROR(VLOOKUP(B270,'SO OR RSO'!$B$4:$O$1048576,7,FALSE),"")</f>
        <v/>
      </c>
      <c r="H270" s="18">
        <f>IFERROR(VLOOKUP(B270,'SO OR RSO'!$B$4:$O$1048576,8,FALSE),0)</f>
        <v>0</v>
      </c>
      <c r="I270" s="18" t="str">
        <f>IFERROR(VLOOKUP(B270,'SO OR RSO'!$B$4:$O$1048576,9,FALSE),"")</f>
        <v/>
      </c>
      <c r="J270" s="18" t="str">
        <f>IFERROR(VLOOKUP(B270,'SO OR RSO'!$B$4:$O$1048576,10,FALSE),"")</f>
        <v/>
      </c>
      <c r="K270" s="59">
        <f>SUMIFS('Input Quilting Selesai'!$G$2:$G$1048576,'Input Quilting Selesai'!$C$2:$C$1048576,'Ekatunggal (Tersedia)'!C270,'Input Quilting Selesai'!$E$2:$E$1048576,'Ekatunggal (Tersedia)'!F270,'Input Quilting Selesai'!$I$2:$I$1048576,'Ekatunggal (Tersedia)'!J270,'Input Quilting Selesai'!$J$2:$J$1048576,'Ekatunggal (Tersedia)'!$B$1)</f>
        <v>0</v>
      </c>
      <c r="L270" s="20">
        <f>IFERROR(IF(VLOOKUP(B270,'SO OR RSO'!$B$4:$P$1048576,15,FALSE)="Diselesaikan",H270,K270),0)</f>
        <v>0</v>
      </c>
      <c r="M270" s="20">
        <f t="shared" si="9"/>
        <v>0</v>
      </c>
      <c r="N270" s="20" t="str">
        <f>IFERROR(IF(ISBLANK(VLOOKUP(B270,'SO OR RSO'!$B$4:$P$1048576,15,FALSE)),"Belum Kirim Kain",IF(VLOOKUP(B270,'SO OR RSO'!$B$4:$P$1048576,15,FALSE)="Diselesaikan","Selesai",IF(M270&gt;0,"Proses Quilting","Selesai"))),"")</f>
        <v/>
      </c>
    </row>
    <row r="271" spans="1:14" ht="30.75" customHeight="1">
      <c r="A271" s="6">
        <v>270</v>
      </c>
      <c r="B271" s="18" t="str">
        <f t="shared" si="8"/>
        <v>EkatunggalTersediaKonfirmasi270</v>
      </c>
      <c r="C271" s="18" t="str">
        <f>IFERROR(VLOOKUP(B271,'SO OR RSO'!$B$4:$O$1048576,3,FALSE),"")</f>
        <v/>
      </c>
      <c r="D271" s="27" t="str">
        <f>IFERROR(VLOOKUP(B271,'SO OR RSO'!$B$4:$O$1048576,4,FALSE),"")</f>
        <v/>
      </c>
      <c r="E271" s="19" t="str">
        <f>IFERROR(VLOOKUP(B271,'SO OR RSO'!$B$4:$O$1048576,5,FALSE),"")</f>
        <v/>
      </c>
      <c r="F271" s="18" t="str">
        <f>IFERROR(VLOOKUP(B271,'SO OR RSO'!$B$4:$O$1048576,6,FALSE),"")</f>
        <v/>
      </c>
      <c r="G271" s="19" t="str">
        <f>IFERROR(VLOOKUP(B271,'SO OR RSO'!$B$4:$O$1048576,7,FALSE),"")</f>
        <v/>
      </c>
      <c r="H271" s="18">
        <f>IFERROR(VLOOKUP(B271,'SO OR RSO'!$B$4:$O$1048576,8,FALSE),0)</f>
        <v>0</v>
      </c>
      <c r="I271" s="18" t="str">
        <f>IFERROR(VLOOKUP(B271,'SO OR RSO'!$B$4:$O$1048576,9,FALSE),"")</f>
        <v/>
      </c>
      <c r="J271" s="18" t="str">
        <f>IFERROR(VLOOKUP(B271,'SO OR RSO'!$B$4:$O$1048576,10,FALSE),"")</f>
        <v/>
      </c>
      <c r="K271" s="59">
        <f>SUMIFS('Input Quilting Selesai'!$G$2:$G$1048576,'Input Quilting Selesai'!$C$2:$C$1048576,'Ekatunggal (Tersedia)'!C271,'Input Quilting Selesai'!$E$2:$E$1048576,'Ekatunggal (Tersedia)'!F271,'Input Quilting Selesai'!$I$2:$I$1048576,'Ekatunggal (Tersedia)'!J271,'Input Quilting Selesai'!$J$2:$J$1048576,'Ekatunggal (Tersedia)'!$B$1)</f>
        <v>0</v>
      </c>
      <c r="L271" s="20">
        <f>IFERROR(IF(VLOOKUP(B271,'SO OR RSO'!$B$4:$P$1048576,15,FALSE)="Diselesaikan",H271,K271),0)</f>
        <v>0</v>
      </c>
      <c r="M271" s="20">
        <f t="shared" si="9"/>
        <v>0</v>
      </c>
      <c r="N271" s="20" t="str">
        <f>IFERROR(IF(ISBLANK(VLOOKUP(B271,'SO OR RSO'!$B$4:$P$1048576,15,FALSE)),"Belum Kirim Kain",IF(VLOOKUP(B271,'SO OR RSO'!$B$4:$P$1048576,15,FALSE)="Diselesaikan","Selesai",IF(M271&gt;0,"Proses Quilting","Selesai"))),"")</f>
        <v/>
      </c>
    </row>
    <row r="272" spans="1:14" ht="30.75" customHeight="1">
      <c r="A272" s="6">
        <v>271</v>
      </c>
      <c r="B272" s="18" t="str">
        <f t="shared" ref="B272:B335" si="10">CONCATENATE($B$1,"TersediaKonfirmasi",A272)</f>
        <v>EkatunggalTersediaKonfirmasi271</v>
      </c>
      <c r="C272" s="18" t="str">
        <f>IFERROR(VLOOKUP(B272,'SO OR RSO'!$B$4:$O$1048576,3,FALSE),"")</f>
        <v/>
      </c>
      <c r="D272" s="27" t="str">
        <f>IFERROR(VLOOKUP(B272,'SO OR RSO'!$B$4:$O$1048576,4,FALSE),"")</f>
        <v/>
      </c>
      <c r="E272" s="19" t="str">
        <f>IFERROR(VLOOKUP(B272,'SO OR RSO'!$B$4:$O$1048576,5,FALSE),"")</f>
        <v/>
      </c>
      <c r="F272" s="18" t="str">
        <f>IFERROR(VLOOKUP(B272,'SO OR RSO'!$B$4:$O$1048576,6,FALSE),"")</f>
        <v/>
      </c>
      <c r="G272" s="19" t="str">
        <f>IFERROR(VLOOKUP(B272,'SO OR RSO'!$B$4:$O$1048576,7,FALSE),"")</f>
        <v/>
      </c>
      <c r="H272" s="18">
        <f>IFERROR(VLOOKUP(B272,'SO OR RSO'!$B$4:$O$1048576,8,FALSE),0)</f>
        <v>0</v>
      </c>
      <c r="I272" s="18" t="str">
        <f>IFERROR(VLOOKUP(B272,'SO OR RSO'!$B$4:$O$1048576,9,FALSE),"")</f>
        <v/>
      </c>
      <c r="J272" s="18" t="str">
        <f>IFERROR(VLOOKUP(B272,'SO OR RSO'!$B$4:$O$1048576,10,FALSE),"")</f>
        <v/>
      </c>
      <c r="K272" s="59">
        <f>SUMIFS('Input Quilting Selesai'!$G$2:$G$1048576,'Input Quilting Selesai'!$C$2:$C$1048576,'Ekatunggal (Tersedia)'!C272,'Input Quilting Selesai'!$E$2:$E$1048576,'Ekatunggal (Tersedia)'!F272,'Input Quilting Selesai'!$I$2:$I$1048576,'Ekatunggal (Tersedia)'!J272,'Input Quilting Selesai'!$J$2:$J$1048576,'Ekatunggal (Tersedia)'!$B$1)</f>
        <v>0</v>
      </c>
      <c r="L272" s="20">
        <f>IFERROR(IF(VLOOKUP(B272,'SO OR RSO'!$B$4:$P$1048576,15,FALSE)="Diselesaikan",H272,K272),0)</f>
        <v>0</v>
      </c>
      <c r="M272" s="20">
        <f t="shared" ref="M272:M335" si="11">H272-L272</f>
        <v>0</v>
      </c>
      <c r="N272" s="20" t="str">
        <f>IFERROR(IF(ISBLANK(VLOOKUP(B272,'SO OR RSO'!$B$4:$P$1048576,15,FALSE)),"Belum Kirim Kain",IF(VLOOKUP(B272,'SO OR RSO'!$B$4:$P$1048576,15,FALSE)="Diselesaikan","Selesai",IF(M272&gt;0,"Proses Quilting","Selesai"))),"")</f>
        <v/>
      </c>
    </row>
    <row r="273" spans="1:14" ht="30.75" customHeight="1">
      <c r="A273" s="6">
        <v>272</v>
      </c>
      <c r="B273" s="18" t="str">
        <f t="shared" si="10"/>
        <v>EkatunggalTersediaKonfirmasi272</v>
      </c>
      <c r="C273" s="18" t="str">
        <f>IFERROR(VLOOKUP(B273,'SO OR RSO'!$B$4:$O$1048576,3,FALSE),"")</f>
        <v/>
      </c>
      <c r="D273" s="27" t="str">
        <f>IFERROR(VLOOKUP(B273,'SO OR RSO'!$B$4:$O$1048576,4,FALSE),"")</f>
        <v/>
      </c>
      <c r="E273" s="19" t="str">
        <f>IFERROR(VLOOKUP(B273,'SO OR RSO'!$B$4:$O$1048576,5,FALSE),"")</f>
        <v/>
      </c>
      <c r="F273" s="18" t="str">
        <f>IFERROR(VLOOKUP(B273,'SO OR RSO'!$B$4:$O$1048576,6,FALSE),"")</f>
        <v/>
      </c>
      <c r="G273" s="19" t="str">
        <f>IFERROR(VLOOKUP(B273,'SO OR RSO'!$B$4:$O$1048576,7,FALSE),"")</f>
        <v/>
      </c>
      <c r="H273" s="18">
        <f>IFERROR(VLOOKUP(B273,'SO OR RSO'!$B$4:$O$1048576,8,FALSE),0)</f>
        <v>0</v>
      </c>
      <c r="I273" s="18" t="str">
        <f>IFERROR(VLOOKUP(B273,'SO OR RSO'!$B$4:$O$1048576,9,FALSE),"")</f>
        <v/>
      </c>
      <c r="J273" s="18" t="str">
        <f>IFERROR(VLOOKUP(B273,'SO OR RSO'!$B$4:$O$1048576,10,FALSE),"")</f>
        <v/>
      </c>
      <c r="K273" s="59">
        <f>SUMIFS('Input Quilting Selesai'!$G$2:$G$1048576,'Input Quilting Selesai'!$C$2:$C$1048576,'Ekatunggal (Tersedia)'!C273,'Input Quilting Selesai'!$E$2:$E$1048576,'Ekatunggal (Tersedia)'!F273,'Input Quilting Selesai'!$I$2:$I$1048576,'Ekatunggal (Tersedia)'!J273,'Input Quilting Selesai'!$J$2:$J$1048576,'Ekatunggal (Tersedia)'!$B$1)</f>
        <v>0</v>
      </c>
      <c r="L273" s="20">
        <f>IFERROR(IF(VLOOKUP(B273,'SO OR RSO'!$B$4:$P$1048576,15,FALSE)="Diselesaikan",H273,K273),0)</f>
        <v>0</v>
      </c>
      <c r="M273" s="20">
        <f t="shared" si="11"/>
        <v>0</v>
      </c>
      <c r="N273" s="20" t="str">
        <f>IFERROR(IF(ISBLANK(VLOOKUP(B273,'SO OR RSO'!$B$4:$P$1048576,15,FALSE)),"Belum Kirim Kain",IF(VLOOKUP(B273,'SO OR RSO'!$B$4:$P$1048576,15,FALSE)="Diselesaikan","Selesai",IF(M273&gt;0,"Proses Quilting","Selesai"))),"")</f>
        <v/>
      </c>
    </row>
    <row r="274" spans="1:14" ht="30.75" customHeight="1">
      <c r="A274" s="6">
        <v>273</v>
      </c>
      <c r="B274" s="18" t="str">
        <f t="shared" si="10"/>
        <v>EkatunggalTersediaKonfirmasi273</v>
      </c>
      <c r="C274" s="18" t="str">
        <f>IFERROR(VLOOKUP(B274,'SO OR RSO'!$B$4:$O$1048576,3,FALSE),"")</f>
        <v/>
      </c>
      <c r="D274" s="27" t="str">
        <f>IFERROR(VLOOKUP(B274,'SO OR RSO'!$B$4:$O$1048576,4,FALSE),"")</f>
        <v/>
      </c>
      <c r="E274" s="19" t="str">
        <f>IFERROR(VLOOKUP(B274,'SO OR RSO'!$B$4:$O$1048576,5,FALSE),"")</f>
        <v/>
      </c>
      <c r="F274" s="18" t="str">
        <f>IFERROR(VLOOKUP(B274,'SO OR RSO'!$B$4:$O$1048576,6,FALSE),"")</f>
        <v/>
      </c>
      <c r="G274" s="19" t="str">
        <f>IFERROR(VLOOKUP(B274,'SO OR RSO'!$B$4:$O$1048576,7,FALSE),"")</f>
        <v/>
      </c>
      <c r="H274" s="18">
        <f>IFERROR(VLOOKUP(B274,'SO OR RSO'!$B$4:$O$1048576,8,FALSE),0)</f>
        <v>0</v>
      </c>
      <c r="I274" s="18" t="str">
        <f>IFERROR(VLOOKUP(B274,'SO OR RSO'!$B$4:$O$1048576,9,FALSE),"")</f>
        <v/>
      </c>
      <c r="J274" s="18" t="str">
        <f>IFERROR(VLOOKUP(B274,'SO OR RSO'!$B$4:$O$1048576,10,FALSE),"")</f>
        <v/>
      </c>
      <c r="K274" s="59">
        <f>SUMIFS('Input Quilting Selesai'!$G$2:$G$1048576,'Input Quilting Selesai'!$C$2:$C$1048576,'Ekatunggal (Tersedia)'!C274,'Input Quilting Selesai'!$E$2:$E$1048576,'Ekatunggal (Tersedia)'!F274,'Input Quilting Selesai'!$I$2:$I$1048576,'Ekatunggal (Tersedia)'!J274,'Input Quilting Selesai'!$J$2:$J$1048576,'Ekatunggal (Tersedia)'!$B$1)</f>
        <v>0</v>
      </c>
      <c r="L274" s="20">
        <f>IFERROR(IF(VLOOKUP(B274,'SO OR RSO'!$B$4:$P$1048576,15,FALSE)="Diselesaikan",H274,K274),0)</f>
        <v>0</v>
      </c>
      <c r="M274" s="20">
        <f t="shared" si="11"/>
        <v>0</v>
      </c>
      <c r="N274" s="20" t="str">
        <f>IFERROR(IF(ISBLANK(VLOOKUP(B274,'SO OR RSO'!$B$4:$P$1048576,15,FALSE)),"Belum Kirim Kain",IF(VLOOKUP(B274,'SO OR RSO'!$B$4:$P$1048576,15,FALSE)="Diselesaikan","Selesai",IF(M274&gt;0,"Proses Quilting","Selesai"))),"")</f>
        <v/>
      </c>
    </row>
    <row r="275" spans="1:14" ht="30.75" customHeight="1">
      <c r="A275" s="6">
        <v>274</v>
      </c>
      <c r="B275" s="18" t="str">
        <f t="shared" si="10"/>
        <v>EkatunggalTersediaKonfirmasi274</v>
      </c>
      <c r="C275" s="18" t="str">
        <f>IFERROR(VLOOKUP(B275,'SO OR RSO'!$B$4:$O$1048576,3,FALSE),"")</f>
        <v/>
      </c>
      <c r="D275" s="27" t="str">
        <f>IFERROR(VLOOKUP(B275,'SO OR RSO'!$B$4:$O$1048576,4,FALSE),"")</f>
        <v/>
      </c>
      <c r="E275" s="19" t="str">
        <f>IFERROR(VLOOKUP(B275,'SO OR RSO'!$B$4:$O$1048576,5,FALSE),"")</f>
        <v/>
      </c>
      <c r="F275" s="18" t="str">
        <f>IFERROR(VLOOKUP(B275,'SO OR RSO'!$B$4:$O$1048576,6,FALSE),"")</f>
        <v/>
      </c>
      <c r="G275" s="19" t="str">
        <f>IFERROR(VLOOKUP(B275,'SO OR RSO'!$B$4:$O$1048576,7,FALSE),"")</f>
        <v/>
      </c>
      <c r="H275" s="18">
        <f>IFERROR(VLOOKUP(B275,'SO OR RSO'!$B$4:$O$1048576,8,FALSE),0)</f>
        <v>0</v>
      </c>
      <c r="I275" s="18" t="str">
        <f>IFERROR(VLOOKUP(B275,'SO OR RSO'!$B$4:$O$1048576,9,FALSE),"")</f>
        <v/>
      </c>
      <c r="J275" s="18" t="str">
        <f>IFERROR(VLOOKUP(B275,'SO OR RSO'!$B$4:$O$1048576,10,FALSE),"")</f>
        <v/>
      </c>
      <c r="K275" s="59">
        <f>SUMIFS('Input Quilting Selesai'!$G$2:$G$1048576,'Input Quilting Selesai'!$C$2:$C$1048576,'Ekatunggal (Tersedia)'!C275,'Input Quilting Selesai'!$E$2:$E$1048576,'Ekatunggal (Tersedia)'!F275,'Input Quilting Selesai'!$I$2:$I$1048576,'Ekatunggal (Tersedia)'!J275,'Input Quilting Selesai'!$J$2:$J$1048576,'Ekatunggal (Tersedia)'!$B$1)</f>
        <v>0</v>
      </c>
      <c r="L275" s="20">
        <f>IFERROR(IF(VLOOKUP(B275,'SO OR RSO'!$B$4:$P$1048576,15,FALSE)="Diselesaikan",H275,K275),0)</f>
        <v>0</v>
      </c>
      <c r="M275" s="20">
        <f t="shared" si="11"/>
        <v>0</v>
      </c>
      <c r="N275" s="20" t="str">
        <f>IFERROR(IF(ISBLANK(VLOOKUP(B275,'SO OR RSO'!$B$4:$P$1048576,15,FALSE)),"Belum Kirim Kain",IF(VLOOKUP(B275,'SO OR RSO'!$B$4:$P$1048576,15,FALSE)="Diselesaikan","Selesai",IF(M275&gt;0,"Proses Quilting","Selesai"))),"")</f>
        <v/>
      </c>
    </row>
    <row r="276" spans="1:14" ht="30.75" customHeight="1">
      <c r="A276" s="6">
        <v>275</v>
      </c>
      <c r="B276" s="18" t="str">
        <f t="shared" si="10"/>
        <v>EkatunggalTersediaKonfirmasi275</v>
      </c>
      <c r="C276" s="18" t="str">
        <f>IFERROR(VLOOKUP(B276,'SO OR RSO'!$B$4:$O$1048576,3,FALSE),"")</f>
        <v/>
      </c>
      <c r="D276" s="27" t="str">
        <f>IFERROR(VLOOKUP(B276,'SO OR RSO'!$B$4:$O$1048576,4,FALSE),"")</f>
        <v/>
      </c>
      <c r="E276" s="19" t="str">
        <f>IFERROR(VLOOKUP(B276,'SO OR RSO'!$B$4:$O$1048576,5,FALSE),"")</f>
        <v/>
      </c>
      <c r="F276" s="18" t="str">
        <f>IFERROR(VLOOKUP(B276,'SO OR RSO'!$B$4:$O$1048576,6,FALSE),"")</f>
        <v/>
      </c>
      <c r="G276" s="19" t="str">
        <f>IFERROR(VLOOKUP(B276,'SO OR RSO'!$B$4:$O$1048576,7,FALSE),"")</f>
        <v/>
      </c>
      <c r="H276" s="18">
        <f>IFERROR(VLOOKUP(B276,'SO OR RSO'!$B$4:$O$1048576,8,FALSE),0)</f>
        <v>0</v>
      </c>
      <c r="I276" s="18" t="str">
        <f>IFERROR(VLOOKUP(B276,'SO OR RSO'!$B$4:$O$1048576,9,FALSE),"")</f>
        <v/>
      </c>
      <c r="J276" s="18" t="str">
        <f>IFERROR(VLOOKUP(B276,'SO OR RSO'!$B$4:$O$1048576,10,FALSE),"")</f>
        <v/>
      </c>
      <c r="K276" s="59">
        <f>SUMIFS('Input Quilting Selesai'!$G$2:$G$1048576,'Input Quilting Selesai'!$C$2:$C$1048576,'Ekatunggal (Tersedia)'!C276,'Input Quilting Selesai'!$E$2:$E$1048576,'Ekatunggal (Tersedia)'!F276,'Input Quilting Selesai'!$I$2:$I$1048576,'Ekatunggal (Tersedia)'!J276,'Input Quilting Selesai'!$J$2:$J$1048576,'Ekatunggal (Tersedia)'!$B$1)</f>
        <v>0</v>
      </c>
      <c r="L276" s="20">
        <f>IFERROR(IF(VLOOKUP(B276,'SO OR RSO'!$B$4:$P$1048576,15,FALSE)="Diselesaikan",H276,K276),0)</f>
        <v>0</v>
      </c>
      <c r="M276" s="20">
        <f t="shared" si="11"/>
        <v>0</v>
      </c>
      <c r="N276" s="20" t="str">
        <f>IFERROR(IF(ISBLANK(VLOOKUP(B276,'SO OR RSO'!$B$4:$P$1048576,15,FALSE)),"Belum Kirim Kain",IF(VLOOKUP(B276,'SO OR RSO'!$B$4:$P$1048576,15,FALSE)="Diselesaikan","Selesai",IF(M276&gt;0,"Proses Quilting","Selesai"))),"")</f>
        <v/>
      </c>
    </row>
    <row r="277" spans="1:14" ht="30.75" customHeight="1">
      <c r="A277" s="6">
        <v>276</v>
      </c>
      <c r="B277" s="18" t="str">
        <f t="shared" si="10"/>
        <v>EkatunggalTersediaKonfirmasi276</v>
      </c>
      <c r="C277" s="18" t="str">
        <f>IFERROR(VLOOKUP(B277,'SO OR RSO'!$B$4:$O$1048576,3,FALSE),"")</f>
        <v/>
      </c>
      <c r="D277" s="27" t="str">
        <f>IFERROR(VLOOKUP(B277,'SO OR RSO'!$B$4:$O$1048576,4,FALSE),"")</f>
        <v/>
      </c>
      <c r="E277" s="19" t="str">
        <f>IFERROR(VLOOKUP(B277,'SO OR RSO'!$B$4:$O$1048576,5,FALSE),"")</f>
        <v/>
      </c>
      <c r="F277" s="18" t="str">
        <f>IFERROR(VLOOKUP(B277,'SO OR RSO'!$B$4:$O$1048576,6,FALSE),"")</f>
        <v/>
      </c>
      <c r="G277" s="19" t="str">
        <f>IFERROR(VLOOKUP(B277,'SO OR RSO'!$B$4:$O$1048576,7,FALSE),"")</f>
        <v/>
      </c>
      <c r="H277" s="18">
        <f>IFERROR(VLOOKUP(B277,'SO OR RSO'!$B$4:$O$1048576,8,FALSE),0)</f>
        <v>0</v>
      </c>
      <c r="I277" s="18" t="str">
        <f>IFERROR(VLOOKUP(B277,'SO OR RSO'!$B$4:$O$1048576,9,FALSE),"")</f>
        <v/>
      </c>
      <c r="J277" s="18" t="str">
        <f>IFERROR(VLOOKUP(B277,'SO OR RSO'!$B$4:$O$1048576,10,FALSE),"")</f>
        <v/>
      </c>
      <c r="K277" s="59">
        <f>SUMIFS('Input Quilting Selesai'!$G$2:$G$1048576,'Input Quilting Selesai'!$C$2:$C$1048576,'Ekatunggal (Tersedia)'!C277,'Input Quilting Selesai'!$E$2:$E$1048576,'Ekatunggal (Tersedia)'!F277,'Input Quilting Selesai'!$I$2:$I$1048576,'Ekatunggal (Tersedia)'!J277,'Input Quilting Selesai'!$J$2:$J$1048576,'Ekatunggal (Tersedia)'!$B$1)</f>
        <v>0</v>
      </c>
      <c r="L277" s="20">
        <f>IFERROR(IF(VLOOKUP(B277,'SO OR RSO'!$B$4:$P$1048576,15,FALSE)="Diselesaikan",H277,K277),0)</f>
        <v>0</v>
      </c>
      <c r="M277" s="20">
        <f t="shared" si="11"/>
        <v>0</v>
      </c>
      <c r="N277" s="20" t="str">
        <f>IFERROR(IF(ISBLANK(VLOOKUP(B277,'SO OR RSO'!$B$4:$P$1048576,15,FALSE)),"Belum Kirim Kain",IF(VLOOKUP(B277,'SO OR RSO'!$B$4:$P$1048576,15,FALSE)="Diselesaikan","Selesai",IF(M277&gt;0,"Proses Quilting","Selesai"))),"")</f>
        <v/>
      </c>
    </row>
    <row r="278" spans="1:14" ht="30.75" customHeight="1">
      <c r="A278" s="6">
        <v>277</v>
      </c>
      <c r="B278" s="18" t="str">
        <f t="shared" si="10"/>
        <v>EkatunggalTersediaKonfirmasi277</v>
      </c>
      <c r="C278" s="18" t="str">
        <f>IFERROR(VLOOKUP(B278,'SO OR RSO'!$B$4:$O$1048576,3,FALSE),"")</f>
        <v/>
      </c>
      <c r="D278" s="27" t="str">
        <f>IFERROR(VLOOKUP(B278,'SO OR RSO'!$B$4:$O$1048576,4,FALSE),"")</f>
        <v/>
      </c>
      <c r="E278" s="19" t="str">
        <f>IFERROR(VLOOKUP(B278,'SO OR RSO'!$B$4:$O$1048576,5,FALSE),"")</f>
        <v/>
      </c>
      <c r="F278" s="18" t="str">
        <f>IFERROR(VLOOKUP(B278,'SO OR RSO'!$B$4:$O$1048576,6,FALSE),"")</f>
        <v/>
      </c>
      <c r="G278" s="19" t="str">
        <f>IFERROR(VLOOKUP(B278,'SO OR RSO'!$B$4:$O$1048576,7,FALSE),"")</f>
        <v/>
      </c>
      <c r="H278" s="18">
        <f>IFERROR(VLOOKUP(B278,'SO OR RSO'!$B$4:$O$1048576,8,FALSE),0)</f>
        <v>0</v>
      </c>
      <c r="I278" s="18" t="str">
        <f>IFERROR(VLOOKUP(B278,'SO OR RSO'!$B$4:$O$1048576,9,FALSE),"")</f>
        <v/>
      </c>
      <c r="J278" s="18" t="str">
        <f>IFERROR(VLOOKUP(B278,'SO OR RSO'!$B$4:$O$1048576,10,FALSE),"")</f>
        <v/>
      </c>
      <c r="K278" s="59">
        <f>SUMIFS('Input Quilting Selesai'!$G$2:$G$1048576,'Input Quilting Selesai'!$C$2:$C$1048576,'Ekatunggal (Tersedia)'!C278,'Input Quilting Selesai'!$E$2:$E$1048576,'Ekatunggal (Tersedia)'!F278,'Input Quilting Selesai'!$I$2:$I$1048576,'Ekatunggal (Tersedia)'!J278,'Input Quilting Selesai'!$J$2:$J$1048576,'Ekatunggal (Tersedia)'!$B$1)</f>
        <v>0</v>
      </c>
      <c r="L278" s="20">
        <f>IFERROR(IF(VLOOKUP(B278,'SO OR RSO'!$B$4:$P$1048576,15,FALSE)="Diselesaikan",H278,K278),0)</f>
        <v>0</v>
      </c>
      <c r="M278" s="20">
        <f t="shared" si="11"/>
        <v>0</v>
      </c>
      <c r="N278" s="20" t="str">
        <f>IFERROR(IF(ISBLANK(VLOOKUP(B278,'SO OR RSO'!$B$4:$P$1048576,15,FALSE)),"Belum Kirim Kain",IF(VLOOKUP(B278,'SO OR RSO'!$B$4:$P$1048576,15,FALSE)="Diselesaikan","Selesai",IF(M278&gt;0,"Proses Quilting","Selesai"))),"")</f>
        <v/>
      </c>
    </row>
    <row r="279" spans="1:14" ht="30.75" customHeight="1">
      <c r="A279" s="6">
        <v>278</v>
      </c>
      <c r="B279" s="18" t="str">
        <f t="shared" si="10"/>
        <v>EkatunggalTersediaKonfirmasi278</v>
      </c>
      <c r="C279" s="18" t="str">
        <f>IFERROR(VLOOKUP(B279,'SO OR RSO'!$B$4:$O$1048576,3,FALSE),"")</f>
        <v/>
      </c>
      <c r="D279" s="27" t="str">
        <f>IFERROR(VLOOKUP(B279,'SO OR RSO'!$B$4:$O$1048576,4,FALSE),"")</f>
        <v/>
      </c>
      <c r="E279" s="19" t="str">
        <f>IFERROR(VLOOKUP(B279,'SO OR RSO'!$B$4:$O$1048576,5,FALSE),"")</f>
        <v/>
      </c>
      <c r="F279" s="18" t="str">
        <f>IFERROR(VLOOKUP(B279,'SO OR RSO'!$B$4:$O$1048576,6,FALSE),"")</f>
        <v/>
      </c>
      <c r="G279" s="19" t="str">
        <f>IFERROR(VLOOKUP(B279,'SO OR RSO'!$B$4:$O$1048576,7,FALSE),"")</f>
        <v/>
      </c>
      <c r="H279" s="18">
        <f>IFERROR(VLOOKUP(B279,'SO OR RSO'!$B$4:$O$1048576,8,FALSE),0)</f>
        <v>0</v>
      </c>
      <c r="I279" s="18" t="str">
        <f>IFERROR(VLOOKUP(B279,'SO OR RSO'!$B$4:$O$1048576,9,FALSE),"")</f>
        <v/>
      </c>
      <c r="J279" s="18" t="str">
        <f>IFERROR(VLOOKUP(B279,'SO OR RSO'!$B$4:$O$1048576,10,FALSE),"")</f>
        <v/>
      </c>
      <c r="K279" s="59">
        <f>SUMIFS('Input Quilting Selesai'!$G$2:$G$1048576,'Input Quilting Selesai'!$C$2:$C$1048576,'Ekatunggal (Tersedia)'!C279,'Input Quilting Selesai'!$E$2:$E$1048576,'Ekatunggal (Tersedia)'!F279,'Input Quilting Selesai'!$I$2:$I$1048576,'Ekatunggal (Tersedia)'!J279,'Input Quilting Selesai'!$J$2:$J$1048576,'Ekatunggal (Tersedia)'!$B$1)</f>
        <v>0</v>
      </c>
      <c r="L279" s="20">
        <f>IFERROR(IF(VLOOKUP(B279,'SO OR RSO'!$B$4:$P$1048576,15,FALSE)="Diselesaikan",H279,K279),0)</f>
        <v>0</v>
      </c>
      <c r="M279" s="20">
        <f t="shared" si="11"/>
        <v>0</v>
      </c>
      <c r="N279" s="20" t="str">
        <f>IFERROR(IF(ISBLANK(VLOOKUP(B279,'SO OR RSO'!$B$4:$P$1048576,15,FALSE)),"Belum Kirim Kain",IF(VLOOKUP(B279,'SO OR RSO'!$B$4:$P$1048576,15,FALSE)="Diselesaikan","Selesai",IF(M279&gt;0,"Proses Quilting","Selesai"))),"")</f>
        <v/>
      </c>
    </row>
    <row r="280" spans="1:14" ht="30.75" customHeight="1">
      <c r="A280" s="6">
        <v>279</v>
      </c>
      <c r="B280" s="18" t="str">
        <f t="shared" si="10"/>
        <v>EkatunggalTersediaKonfirmasi279</v>
      </c>
      <c r="C280" s="18" t="str">
        <f>IFERROR(VLOOKUP(B280,'SO OR RSO'!$B$4:$O$1048576,3,FALSE),"")</f>
        <v/>
      </c>
      <c r="D280" s="27" t="str">
        <f>IFERROR(VLOOKUP(B280,'SO OR RSO'!$B$4:$O$1048576,4,FALSE),"")</f>
        <v/>
      </c>
      <c r="E280" s="19" t="str">
        <f>IFERROR(VLOOKUP(B280,'SO OR RSO'!$B$4:$O$1048576,5,FALSE),"")</f>
        <v/>
      </c>
      <c r="F280" s="18" t="str">
        <f>IFERROR(VLOOKUP(B280,'SO OR RSO'!$B$4:$O$1048576,6,FALSE),"")</f>
        <v/>
      </c>
      <c r="G280" s="19" t="str">
        <f>IFERROR(VLOOKUP(B280,'SO OR RSO'!$B$4:$O$1048576,7,FALSE),"")</f>
        <v/>
      </c>
      <c r="H280" s="18">
        <f>IFERROR(VLOOKUP(B280,'SO OR RSO'!$B$4:$O$1048576,8,FALSE),0)</f>
        <v>0</v>
      </c>
      <c r="I280" s="18" t="str">
        <f>IFERROR(VLOOKUP(B280,'SO OR RSO'!$B$4:$O$1048576,9,FALSE),"")</f>
        <v/>
      </c>
      <c r="J280" s="18" t="str">
        <f>IFERROR(VLOOKUP(B280,'SO OR RSO'!$B$4:$O$1048576,10,FALSE),"")</f>
        <v/>
      </c>
      <c r="K280" s="59">
        <f>SUMIFS('Input Quilting Selesai'!$G$2:$G$1048576,'Input Quilting Selesai'!$C$2:$C$1048576,'Ekatunggal (Tersedia)'!C280,'Input Quilting Selesai'!$E$2:$E$1048576,'Ekatunggal (Tersedia)'!F280,'Input Quilting Selesai'!$I$2:$I$1048576,'Ekatunggal (Tersedia)'!J280,'Input Quilting Selesai'!$J$2:$J$1048576,'Ekatunggal (Tersedia)'!$B$1)</f>
        <v>0</v>
      </c>
      <c r="L280" s="20">
        <f>IFERROR(IF(VLOOKUP(B280,'SO OR RSO'!$B$4:$P$1048576,15,FALSE)="Diselesaikan",H280,K280),0)</f>
        <v>0</v>
      </c>
      <c r="M280" s="20">
        <f t="shared" si="11"/>
        <v>0</v>
      </c>
      <c r="N280" s="20" t="str">
        <f>IFERROR(IF(ISBLANK(VLOOKUP(B280,'SO OR RSO'!$B$4:$P$1048576,15,FALSE)),"Belum Kirim Kain",IF(VLOOKUP(B280,'SO OR RSO'!$B$4:$P$1048576,15,FALSE)="Diselesaikan","Selesai",IF(M280&gt;0,"Proses Quilting","Selesai"))),"")</f>
        <v/>
      </c>
    </row>
    <row r="281" spans="1:14" ht="30.75" customHeight="1">
      <c r="A281" s="6">
        <v>280</v>
      </c>
      <c r="B281" s="18" t="str">
        <f t="shared" si="10"/>
        <v>EkatunggalTersediaKonfirmasi280</v>
      </c>
      <c r="C281" s="18" t="str">
        <f>IFERROR(VLOOKUP(B281,'SO OR RSO'!$B$4:$O$1048576,3,FALSE),"")</f>
        <v/>
      </c>
      <c r="D281" s="27" t="str">
        <f>IFERROR(VLOOKUP(B281,'SO OR RSO'!$B$4:$O$1048576,4,FALSE),"")</f>
        <v/>
      </c>
      <c r="E281" s="19" t="str">
        <f>IFERROR(VLOOKUP(B281,'SO OR RSO'!$B$4:$O$1048576,5,FALSE),"")</f>
        <v/>
      </c>
      <c r="F281" s="18" t="str">
        <f>IFERROR(VLOOKUP(B281,'SO OR RSO'!$B$4:$O$1048576,6,FALSE),"")</f>
        <v/>
      </c>
      <c r="G281" s="19" t="str">
        <f>IFERROR(VLOOKUP(B281,'SO OR RSO'!$B$4:$O$1048576,7,FALSE),"")</f>
        <v/>
      </c>
      <c r="H281" s="18">
        <f>IFERROR(VLOOKUP(B281,'SO OR RSO'!$B$4:$O$1048576,8,FALSE),0)</f>
        <v>0</v>
      </c>
      <c r="I281" s="18" t="str">
        <f>IFERROR(VLOOKUP(B281,'SO OR RSO'!$B$4:$O$1048576,9,FALSE),"")</f>
        <v/>
      </c>
      <c r="J281" s="18" t="str">
        <f>IFERROR(VLOOKUP(B281,'SO OR RSO'!$B$4:$O$1048576,10,FALSE),"")</f>
        <v/>
      </c>
      <c r="K281" s="59">
        <f>SUMIFS('Input Quilting Selesai'!$G$2:$G$1048576,'Input Quilting Selesai'!$C$2:$C$1048576,'Ekatunggal (Tersedia)'!C281,'Input Quilting Selesai'!$E$2:$E$1048576,'Ekatunggal (Tersedia)'!F281,'Input Quilting Selesai'!$I$2:$I$1048576,'Ekatunggal (Tersedia)'!J281,'Input Quilting Selesai'!$J$2:$J$1048576,'Ekatunggal (Tersedia)'!$B$1)</f>
        <v>0</v>
      </c>
      <c r="L281" s="20">
        <f>IFERROR(IF(VLOOKUP(B281,'SO OR RSO'!$B$4:$P$1048576,15,FALSE)="Diselesaikan",H281,K281),0)</f>
        <v>0</v>
      </c>
      <c r="M281" s="20">
        <f t="shared" si="11"/>
        <v>0</v>
      </c>
      <c r="N281" s="20" t="str">
        <f>IFERROR(IF(ISBLANK(VLOOKUP(B281,'SO OR RSO'!$B$4:$P$1048576,15,FALSE)),"Belum Kirim Kain",IF(VLOOKUP(B281,'SO OR RSO'!$B$4:$P$1048576,15,FALSE)="Diselesaikan","Selesai",IF(M281&gt;0,"Proses Quilting","Selesai"))),"")</f>
        <v/>
      </c>
    </row>
    <row r="282" spans="1:14" ht="30.75" customHeight="1">
      <c r="A282" s="6">
        <v>281</v>
      </c>
      <c r="B282" s="18" t="str">
        <f t="shared" si="10"/>
        <v>EkatunggalTersediaKonfirmasi281</v>
      </c>
      <c r="C282" s="18" t="str">
        <f>IFERROR(VLOOKUP(B282,'SO OR RSO'!$B$4:$O$1048576,3,FALSE),"")</f>
        <v/>
      </c>
      <c r="D282" s="27" t="str">
        <f>IFERROR(VLOOKUP(B282,'SO OR RSO'!$B$4:$O$1048576,4,FALSE),"")</f>
        <v/>
      </c>
      <c r="E282" s="19" t="str">
        <f>IFERROR(VLOOKUP(B282,'SO OR RSO'!$B$4:$O$1048576,5,FALSE),"")</f>
        <v/>
      </c>
      <c r="F282" s="18" t="str">
        <f>IFERROR(VLOOKUP(B282,'SO OR RSO'!$B$4:$O$1048576,6,FALSE),"")</f>
        <v/>
      </c>
      <c r="G282" s="19" t="str">
        <f>IFERROR(VLOOKUP(B282,'SO OR RSO'!$B$4:$O$1048576,7,FALSE),"")</f>
        <v/>
      </c>
      <c r="H282" s="18">
        <f>IFERROR(VLOOKUP(B282,'SO OR RSO'!$B$4:$O$1048576,8,FALSE),0)</f>
        <v>0</v>
      </c>
      <c r="I282" s="18" t="str">
        <f>IFERROR(VLOOKUP(B282,'SO OR RSO'!$B$4:$O$1048576,9,FALSE),"")</f>
        <v/>
      </c>
      <c r="J282" s="18" t="str">
        <f>IFERROR(VLOOKUP(B282,'SO OR RSO'!$B$4:$O$1048576,10,FALSE),"")</f>
        <v/>
      </c>
      <c r="K282" s="59">
        <f>SUMIFS('Input Quilting Selesai'!$G$2:$G$1048576,'Input Quilting Selesai'!$C$2:$C$1048576,'Ekatunggal (Tersedia)'!C282,'Input Quilting Selesai'!$E$2:$E$1048576,'Ekatunggal (Tersedia)'!F282,'Input Quilting Selesai'!$I$2:$I$1048576,'Ekatunggal (Tersedia)'!J282,'Input Quilting Selesai'!$J$2:$J$1048576,'Ekatunggal (Tersedia)'!$B$1)</f>
        <v>0</v>
      </c>
      <c r="L282" s="20">
        <f>IFERROR(IF(VLOOKUP(B282,'SO OR RSO'!$B$4:$P$1048576,15,FALSE)="Diselesaikan",H282,K282),0)</f>
        <v>0</v>
      </c>
      <c r="M282" s="20">
        <f t="shared" si="11"/>
        <v>0</v>
      </c>
      <c r="N282" s="20" t="str">
        <f>IFERROR(IF(ISBLANK(VLOOKUP(B282,'SO OR RSO'!$B$4:$P$1048576,15,FALSE)),"Belum Kirim Kain",IF(VLOOKUP(B282,'SO OR RSO'!$B$4:$P$1048576,15,FALSE)="Diselesaikan","Selesai",IF(M282&gt;0,"Proses Quilting","Selesai"))),"")</f>
        <v/>
      </c>
    </row>
    <row r="283" spans="1:14" ht="30.75" customHeight="1">
      <c r="A283" s="6">
        <v>282</v>
      </c>
      <c r="B283" s="18" t="str">
        <f t="shared" si="10"/>
        <v>EkatunggalTersediaKonfirmasi282</v>
      </c>
      <c r="C283" s="18" t="str">
        <f>IFERROR(VLOOKUP(B283,'SO OR RSO'!$B$4:$O$1048576,3,FALSE),"")</f>
        <v/>
      </c>
      <c r="D283" s="27" t="str">
        <f>IFERROR(VLOOKUP(B283,'SO OR RSO'!$B$4:$O$1048576,4,FALSE),"")</f>
        <v/>
      </c>
      <c r="E283" s="19" t="str">
        <f>IFERROR(VLOOKUP(B283,'SO OR RSO'!$B$4:$O$1048576,5,FALSE),"")</f>
        <v/>
      </c>
      <c r="F283" s="18" t="str">
        <f>IFERROR(VLOOKUP(B283,'SO OR RSO'!$B$4:$O$1048576,6,FALSE),"")</f>
        <v/>
      </c>
      <c r="G283" s="19" t="str">
        <f>IFERROR(VLOOKUP(B283,'SO OR RSO'!$B$4:$O$1048576,7,FALSE),"")</f>
        <v/>
      </c>
      <c r="H283" s="18">
        <f>IFERROR(VLOOKUP(B283,'SO OR RSO'!$B$4:$O$1048576,8,FALSE),0)</f>
        <v>0</v>
      </c>
      <c r="I283" s="18" t="str">
        <f>IFERROR(VLOOKUP(B283,'SO OR RSO'!$B$4:$O$1048576,9,FALSE),"")</f>
        <v/>
      </c>
      <c r="J283" s="18" t="str">
        <f>IFERROR(VLOOKUP(B283,'SO OR RSO'!$B$4:$O$1048576,10,FALSE),"")</f>
        <v/>
      </c>
      <c r="K283" s="59">
        <f>SUMIFS('Input Quilting Selesai'!$G$2:$G$1048576,'Input Quilting Selesai'!$C$2:$C$1048576,'Ekatunggal (Tersedia)'!C283,'Input Quilting Selesai'!$E$2:$E$1048576,'Ekatunggal (Tersedia)'!F283,'Input Quilting Selesai'!$I$2:$I$1048576,'Ekatunggal (Tersedia)'!J283,'Input Quilting Selesai'!$J$2:$J$1048576,'Ekatunggal (Tersedia)'!$B$1)</f>
        <v>0</v>
      </c>
      <c r="L283" s="20">
        <f>IFERROR(IF(VLOOKUP(B283,'SO OR RSO'!$B$4:$P$1048576,15,FALSE)="Diselesaikan",H283,K283),0)</f>
        <v>0</v>
      </c>
      <c r="M283" s="20">
        <f t="shared" si="11"/>
        <v>0</v>
      </c>
      <c r="N283" s="20" t="str">
        <f>IFERROR(IF(ISBLANK(VLOOKUP(B283,'SO OR RSO'!$B$4:$P$1048576,15,FALSE)),"Belum Kirim Kain",IF(VLOOKUP(B283,'SO OR RSO'!$B$4:$P$1048576,15,FALSE)="Diselesaikan","Selesai",IF(M283&gt;0,"Proses Quilting","Selesai"))),"")</f>
        <v/>
      </c>
    </row>
    <row r="284" spans="1:14" ht="30.75" customHeight="1">
      <c r="A284" s="6">
        <v>283</v>
      </c>
      <c r="B284" s="18" t="str">
        <f t="shared" si="10"/>
        <v>EkatunggalTersediaKonfirmasi283</v>
      </c>
      <c r="C284" s="18" t="str">
        <f>IFERROR(VLOOKUP(B284,'SO OR RSO'!$B$4:$O$1048576,3,FALSE),"")</f>
        <v/>
      </c>
      <c r="D284" s="27" t="str">
        <f>IFERROR(VLOOKUP(B284,'SO OR RSO'!$B$4:$O$1048576,4,FALSE),"")</f>
        <v/>
      </c>
      <c r="E284" s="19" t="str">
        <f>IFERROR(VLOOKUP(B284,'SO OR RSO'!$B$4:$O$1048576,5,FALSE),"")</f>
        <v/>
      </c>
      <c r="F284" s="18" t="str">
        <f>IFERROR(VLOOKUP(B284,'SO OR RSO'!$B$4:$O$1048576,6,FALSE),"")</f>
        <v/>
      </c>
      <c r="G284" s="19" t="str">
        <f>IFERROR(VLOOKUP(B284,'SO OR RSO'!$B$4:$O$1048576,7,FALSE),"")</f>
        <v/>
      </c>
      <c r="H284" s="18">
        <f>IFERROR(VLOOKUP(B284,'SO OR RSO'!$B$4:$O$1048576,8,FALSE),0)</f>
        <v>0</v>
      </c>
      <c r="I284" s="18" t="str">
        <f>IFERROR(VLOOKUP(B284,'SO OR RSO'!$B$4:$O$1048576,9,FALSE),"")</f>
        <v/>
      </c>
      <c r="J284" s="18" t="str">
        <f>IFERROR(VLOOKUP(B284,'SO OR RSO'!$B$4:$O$1048576,10,FALSE),"")</f>
        <v/>
      </c>
      <c r="K284" s="59">
        <f>SUMIFS('Input Quilting Selesai'!$G$2:$G$1048576,'Input Quilting Selesai'!$C$2:$C$1048576,'Ekatunggal (Tersedia)'!C284,'Input Quilting Selesai'!$E$2:$E$1048576,'Ekatunggal (Tersedia)'!F284,'Input Quilting Selesai'!$I$2:$I$1048576,'Ekatunggal (Tersedia)'!J284,'Input Quilting Selesai'!$J$2:$J$1048576,'Ekatunggal (Tersedia)'!$B$1)</f>
        <v>0</v>
      </c>
      <c r="L284" s="20">
        <f>IFERROR(IF(VLOOKUP(B284,'SO OR RSO'!$B$4:$P$1048576,15,FALSE)="Diselesaikan",H284,K284),0)</f>
        <v>0</v>
      </c>
      <c r="M284" s="20">
        <f t="shared" si="11"/>
        <v>0</v>
      </c>
      <c r="N284" s="20" t="str">
        <f>IFERROR(IF(ISBLANK(VLOOKUP(B284,'SO OR RSO'!$B$4:$P$1048576,15,FALSE)),"Belum Kirim Kain",IF(VLOOKUP(B284,'SO OR RSO'!$B$4:$P$1048576,15,FALSE)="Diselesaikan","Selesai",IF(M284&gt;0,"Proses Quilting","Selesai"))),"")</f>
        <v/>
      </c>
    </row>
    <row r="285" spans="1:14" ht="30.75" customHeight="1">
      <c r="A285" s="6">
        <v>284</v>
      </c>
      <c r="B285" s="18" t="str">
        <f t="shared" si="10"/>
        <v>EkatunggalTersediaKonfirmasi284</v>
      </c>
      <c r="C285" s="18" t="str">
        <f>IFERROR(VLOOKUP(B285,'SO OR RSO'!$B$4:$O$1048576,3,FALSE),"")</f>
        <v/>
      </c>
      <c r="D285" s="27" t="str">
        <f>IFERROR(VLOOKUP(B285,'SO OR RSO'!$B$4:$O$1048576,4,FALSE),"")</f>
        <v/>
      </c>
      <c r="E285" s="19" t="str">
        <f>IFERROR(VLOOKUP(B285,'SO OR RSO'!$B$4:$O$1048576,5,FALSE),"")</f>
        <v/>
      </c>
      <c r="F285" s="18" t="str">
        <f>IFERROR(VLOOKUP(B285,'SO OR RSO'!$B$4:$O$1048576,6,FALSE),"")</f>
        <v/>
      </c>
      <c r="G285" s="19" t="str">
        <f>IFERROR(VLOOKUP(B285,'SO OR RSO'!$B$4:$O$1048576,7,FALSE),"")</f>
        <v/>
      </c>
      <c r="H285" s="18">
        <f>IFERROR(VLOOKUP(B285,'SO OR RSO'!$B$4:$O$1048576,8,FALSE),0)</f>
        <v>0</v>
      </c>
      <c r="I285" s="18" t="str">
        <f>IFERROR(VLOOKUP(B285,'SO OR RSO'!$B$4:$O$1048576,9,FALSE),"")</f>
        <v/>
      </c>
      <c r="J285" s="18" t="str">
        <f>IFERROR(VLOOKUP(B285,'SO OR RSO'!$B$4:$O$1048576,10,FALSE),"")</f>
        <v/>
      </c>
      <c r="K285" s="59">
        <f>SUMIFS('Input Quilting Selesai'!$G$2:$G$1048576,'Input Quilting Selesai'!$C$2:$C$1048576,'Ekatunggal (Tersedia)'!C285,'Input Quilting Selesai'!$E$2:$E$1048576,'Ekatunggal (Tersedia)'!F285,'Input Quilting Selesai'!$I$2:$I$1048576,'Ekatunggal (Tersedia)'!J285,'Input Quilting Selesai'!$J$2:$J$1048576,'Ekatunggal (Tersedia)'!$B$1)</f>
        <v>0</v>
      </c>
      <c r="L285" s="20">
        <f>IFERROR(IF(VLOOKUP(B285,'SO OR RSO'!$B$4:$P$1048576,15,FALSE)="Diselesaikan",H285,K285),0)</f>
        <v>0</v>
      </c>
      <c r="M285" s="20">
        <f t="shared" si="11"/>
        <v>0</v>
      </c>
      <c r="N285" s="20" t="str">
        <f>IFERROR(IF(ISBLANK(VLOOKUP(B285,'SO OR RSO'!$B$4:$P$1048576,15,FALSE)),"Belum Kirim Kain",IF(VLOOKUP(B285,'SO OR RSO'!$B$4:$P$1048576,15,FALSE)="Diselesaikan","Selesai",IF(M285&gt;0,"Proses Quilting","Selesai"))),"")</f>
        <v/>
      </c>
    </row>
    <row r="286" spans="1:14" ht="30.75" customHeight="1">
      <c r="A286" s="6">
        <v>285</v>
      </c>
      <c r="B286" s="18" t="str">
        <f t="shared" si="10"/>
        <v>EkatunggalTersediaKonfirmasi285</v>
      </c>
      <c r="C286" s="18" t="str">
        <f>IFERROR(VLOOKUP(B286,'SO OR RSO'!$B$4:$O$1048576,3,FALSE),"")</f>
        <v/>
      </c>
      <c r="D286" s="27" t="str">
        <f>IFERROR(VLOOKUP(B286,'SO OR RSO'!$B$4:$O$1048576,4,FALSE),"")</f>
        <v/>
      </c>
      <c r="E286" s="19" t="str">
        <f>IFERROR(VLOOKUP(B286,'SO OR RSO'!$B$4:$O$1048576,5,FALSE),"")</f>
        <v/>
      </c>
      <c r="F286" s="18" t="str">
        <f>IFERROR(VLOOKUP(B286,'SO OR RSO'!$B$4:$O$1048576,6,FALSE),"")</f>
        <v/>
      </c>
      <c r="G286" s="19" t="str">
        <f>IFERROR(VLOOKUP(B286,'SO OR RSO'!$B$4:$O$1048576,7,FALSE),"")</f>
        <v/>
      </c>
      <c r="H286" s="18">
        <f>IFERROR(VLOOKUP(B286,'SO OR RSO'!$B$4:$O$1048576,8,FALSE),0)</f>
        <v>0</v>
      </c>
      <c r="I286" s="18" t="str">
        <f>IFERROR(VLOOKUP(B286,'SO OR RSO'!$B$4:$O$1048576,9,FALSE),"")</f>
        <v/>
      </c>
      <c r="J286" s="18" t="str">
        <f>IFERROR(VLOOKUP(B286,'SO OR RSO'!$B$4:$O$1048576,10,FALSE),"")</f>
        <v/>
      </c>
      <c r="K286" s="59">
        <f>SUMIFS('Input Quilting Selesai'!$G$2:$G$1048576,'Input Quilting Selesai'!$C$2:$C$1048576,'Ekatunggal (Tersedia)'!C286,'Input Quilting Selesai'!$E$2:$E$1048576,'Ekatunggal (Tersedia)'!F286,'Input Quilting Selesai'!$I$2:$I$1048576,'Ekatunggal (Tersedia)'!J286,'Input Quilting Selesai'!$J$2:$J$1048576,'Ekatunggal (Tersedia)'!$B$1)</f>
        <v>0</v>
      </c>
      <c r="L286" s="20">
        <f>IFERROR(IF(VLOOKUP(B286,'SO OR RSO'!$B$4:$P$1048576,15,FALSE)="Diselesaikan",H286,K286),0)</f>
        <v>0</v>
      </c>
      <c r="M286" s="20">
        <f t="shared" si="11"/>
        <v>0</v>
      </c>
      <c r="N286" s="20" t="str">
        <f>IFERROR(IF(ISBLANK(VLOOKUP(B286,'SO OR RSO'!$B$4:$P$1048576,15,FALSE)),"Belum Kirim Kain",IF(VLOOKUP(B286,'SO OR RSO'!$B$4:$P$1048576,15,FALSE)="Diselesaikan","Selesai",IF(M286&gt;0,"Proses Quilting","Selesai"))),"")</f>
        <v/>
      </c>
    </row>
    <row r="287" spans="1:14" ht="30.75" customHeight="1">
      <c r="A287" s="6">
        <v>286</v>
      </c>
      <c r="B287" s="18" t="str">
        <f t="shared" si="10"/>
        <v>EkatunggalTersediaKonfirmasi286</v>
      </c>
      <c r="C287" s="18" t="str">
        <f>IFERROR(VLOOKUP(B287,'SO OR RSO'!$B$4:$O$1048576,3,FALSE),"")</f>
        <v/>
      </c>
      <c r="D287" s="27" t="str">
        <f>IFERROR(VLOOKUP(B287,'SO OR RSO'!$B$4:$O$1048576,4,FALSE),"")</f>
        <v/>
      </c>
      <c r="E287" s="19" t="str">
        <f>IFERROR(VLOOKUP(B287,'SO OR RSO'!$B$4:$O$1048576,5,FALSE),"")</f>
        <v/>
      </c>
      <c r="F287" s="18" t="str">
        <f>IFERROR(VLOOKUP(B287,'SO OR RSO'!$B$4:$O$1048576,6,FALSE),"")</f>
        <v/>
      </c>
      <c r="G287" s="19" t="str">
        <f>IFERROR(VLOOKUP(B287,'SO OR RSO'!$B$4:$O$1048576,7,FALSE),"")</f>
        <v/>
      </c>
      <c r="H287" s="18">
        <f>IFERROR(VLOOKUP(B287,'SO OR RSO'!$B$4:$O$1048576,8,FALSE),0)</f>
        <v>0</v>
      </c>
      <c r="I287" s="18" t="str">
        <f>IFERROR(VLOOKUP(B287,'SO OR RSO'!$B$4:$O$1048576,9,FALSE),"")</f>
        <v/>
      </c>
      <c r="J287" s="18" t="str">
        <f>IFERROR(VLOOKUP(B287,'SO OR RSO'!$B$4:$O$1048576,10,FALSE),"")</f>
        <v/>
      </c>
      <c r="K287" s="59">
        <f>SUMIFS('Input Quilting Selesai'!$G$2:$G$1048576,'Input Quilting Selesai'!$C$2:$C$1048576,'Ekatunggal (Tersedia)'!C287,'Input Quilting Selesai'!$E$2:$E$1048576,'Ekatunggal (Tersedia)'!F287,'Input Quilting Selesai'!$I$2:$I$1048576,'Ekatunggal (Tersedia)'!J287,'Input Quilting Selesai'!$J$2:$J$1048576,'Ekatunggal (Tersedia)'!$B$1)</f>
        <v>0</v>
      </c>
      <c r="L287" s="20">
        <f>IFERROR(IF(VLOOKUP(B287,'SO OR RSO'!$B$4:$P$1048576,15,FALSE)="Diselesaikan",H287,K287),0)</f>
        <v>0</v>
      </c>
      <c r="M287" s="20">
        <f t="shared" si="11"/>
        <v>0</v>
      </c>
      <c r="N287" s="20" t="str">
        <f>IFERROR(IF(ISBLANK(VLOOKUP(B287,'SO OR RSO'!$B$4:$P$1048576,15,FALSE)),"Belum Kirim Kain",IF(VLOOKUP(B287,'SO OR RSO'!$B$4:$P$1048576,15,FALSE)="Diselesaikan","Selesai",IF(M287&gt;0,"Proses Quilting","Selesai"))),"")</f>
        <v/>
      </c>
    </row>
    <row r="288" spans="1:14" ht="30.75" customHeight="1">
      <c r="A288" s="6">
        <v>287</v>
      </c>
      <c r="B288" s="18" t="str">
        <f t="shared" si="10"/>
        <v>EkatunggalTersediaKonfirmasi287</v>
      </c>
      <c r="C288" s="18" t="str">
        <f>IFERROR(VLOOKUP(B288,'SO OR RSO'!$B$4:$O$1048576,3,FALSE),"")</f>
        <v/>
      </c>
      <c r="D288" s="27" t="str">
        <f>IFERROR(VLOOKUP(B288,'SO OR RSO'!$B$4:$O$1048576,4,FALSE),"")</f>
        <v/>
      </c>
      <c r="E288" s="19" t="str">
        <f>IFERROR(VLOOKUP(B288,'SO OR RSO'!$B$4:$O$1048576,5,FALSE),"")</f>
        <v/>
      </c>
      <c r="F288" s="18" t="str">
        <f>IFERROR(VLOOKUP(B288,'SO OR RSO'!$B$4:$O$1048576,6,FALSE),"")</f>
        <v/>
      </c>
      <c r="G288" s="19" t="str">
        <f>IFERROR(VLOOKUP(B288,'SO OR RSO'!$B$4:$O$1048576,7,FALSE),"")</f>
        <v/>
      </c>
      <c r="H288" s="18">
        <f>IFERROR(VLOOKUP(B288,'SO OR RSO'!$B$4:$O$1048576,8,FALSE),0)</f>
        <v>0</v>
      </c>
      <c r="I288" s="18" t="str">
        <f>IFERROR(VLOOKUP(B288,'SO OR RSO'!$B$4:$O$1048576,9,FALSE),"")</f>
        <v/>
      </c>
      <c r="J288" s="18" t="str">
        <f>IFERROR(VLOOKUP(B288,'SO OR RSO'!$B$4:$O$1048576,10,FALSE),"")</f>
        <v/>
      </c>
      <c r="K288" s="59">
        <f>SUMIFS('Input Quilting Selesai'!$G$2:$G$1048576,'Input Quilting Selesai'!$C$2:$C$1048576,'Ekatunggal (Tersedia)'!C288,'Input Quilting Selesai'!$E$2:$E$1048576,'Ekatunggal (Tersedia)'!F288,'Input Quilting Selesai'!$I$2:$I$1048576,'Ekatunggal (Tersedia)'!J288,'Input Quilting Selesai'!$J$2:$J$1048576,'Ekatunggal (Tersedia)'!$B$1)</f>
        <v>0</v>
      </c>
      <c r="L288" s="20">
        <f>IFERROR(IF(VLOOKUP(B288,'SO OR RSO'!$B$4:$P$1048576,15,FALSE)="Diselesaikan",H288,K288),0)</f>
        <v>0</v>
      </c>
      <c r="M288" s="20">
        <f t="shared" si="11"/>
        <v>0</v>
      </c>
      <c r="N288" s="20" t="str">
        <f>IFERROR(IF(ISBLANK(VLOOKUP(B288,'SO OR RSO'!$B$4:$P$1048576,15,FALSE)),"Belum Kirim Kain",IF(VLOOKUP(B288,'SO OR RSO'!$B$4:$P$1048576,15,FALSE)="Diselesaikan","Selesai",IF(M288&gt;0,"Proses Quilting","Selesai"))),"")</f>
        <v/>
      </c>
    </row>
    <row r="289" spans="1:14" ht="30.75" customHeight="1">
      <c r="A289" s="6">
        <v>288</v>
      </c>
      <c r="B289" s="18" t="str">
        <f t="shared" si="10"/>
        <v>EkatunggalTersediaKonfirmasi288</v>
      </c>
      <c r="C289" s="18" t="str">
        <f>IFERROR(VLOOKUP(B289,'SO OR RSO'!$B$4:$O$1048576,3,FALSE),"")</f>
        <v/>
      </c>
      <c r="D289" s="27" t="str">
        <f>IFERROR(VLOOKUP(B289,'SO OR RSO'!$B$4:$O$1048576,4,FALSE),"")</f>
        <v/>
      </c>
      <c r="E289" s="19" t="str">
        <f>IFERROR(VLOOKUP(B289,'SO OR RSO'!$B$4:$O$1048576,5,FALSE),"")</f>
        <v/>
      </c>
      <c r="F289" s="18" t="str">
        <f>IFERROR(VLOOKUP(B289,'SO OR RSO'!$B$4:$O$1048576,6,FALSE),"")</f>
        <v/>
      </c>
      <c r="G289" s="19" t="str">
        <f>IFERROR(VLOOKUP(B289,'SO OR RSO'!$B$4:$O$1048576,7,FALSE),"")</f>
        <v/>
      </c>
      <c r="H289" s="18">
        <f>IFERROR(VLOOKUP(B289,'SO OR RSO'!$B$4:$O$1048576,8,FALSE),0)</f>
        <v>0</v>
      </c>
      <c r="I289" s="18" t="str">
        <f>IFERROR(VLOOKUP(B289,'SO OR RSO'!$B$4:$O$1048576,9,FALSE),"")</f>
        <v/>
      </c>
      <c r="J289" s="18" t="str">
        <f>IFERROR(VLOOKUP(B289,'SO OR RSO'!$B$4:$O$1048576,10,FALSE),"")</f>
        <v/>
      </c>
      <c r="K289" s="59">
        <f>SUMIFS('Input Quilting Selesai'!$G$2:$G$1048576,'Input Quilting Selesai'!$C$2:$C$1048576,'Ekatunggal (Tersedia)'!C289,'Input Quilting Selesai'!$E$2:$E$1048576,'Ekatunggal (Tersedia)'!F289,'Input Quilting Selesai'!$I$2:$I$1048576,'Ekatunggal (Tersedia)'!J289,'Input Quilting Selesai'!$J$2:$J$1048576,'Ekatunggal (Tersedia)'!$B$1)</f>
        <v>0</v>
      </c>
      <c r="L289" s="20">
        <f>IFERROR(IF(VLOOKUP(B289,'SO OR RSO'!$B$4:$P$1048576,15,FALSE)="Diselesaikan",H289,K289),0)</f>
        <v>0</v>
      </c>
      <c r="M289" s="20">
        <f t="shared" si="11"/>
        <v>0</v>
      </c>
      <c r="N289" s="20" t="str">
        <f>IFERROR(IF(ISBLANK(VLOOKUP(B289,'SO OR RSO'!$B$4:$P$1048576,15,FALSE)),"Belum Kirim Kain",IF(VLOOKUP(B289,'SO OR RSO'!$B$4:$P$1048576,15,FALSE)="Diselesaikan","Selesai",IF(M289&gt;0,"Proses Quilting","Selesai"))),"")</f>
        <v/>
      </c>
    </row>
    <row r="290" spans="1:14" ht="30.75" customHeight="1">
      <c r="A290" s="6">
        <v>289</v>
      </c>
      <c r="B290" s="18" t="str">
        <f t="shared" si="10"/>
        <v>EkatunggalTersediaKonfirmasi289</v>
      </c>
      <c r="C290" s="18" t="str">
        <f>IFERROR(VLOOKUP(B290,'SO OR RSO'!$B$4:$O$1048576,3,FALSE),"")</f>
        <v/>
      </c>
      <c r="D290" s="27" t="str">
        <f>IFERROR(VLOOKUP(B290,'SO OR RSO'!$B$4:$O$1048576,4,FALSE),"")</f>
        <v/>
      </c>
      <c r="E290" s="19" t="str">
        <f>IFERROR(VLOOKUP(B290,'SO OR RSO'!$B$4:$O$1048576,5,FALSE),"")</f>
        <v/>
      </c>
      <c r="F290" s="18" t="str">
        <f>IFERROR(VLOOKUP(B290,'SO OR RSO'!$B$4:$O$1048576,6,FALSE),"")</f>
        <v/>
      </c>
      <c r="G290" s="19" t="str">
        <f>IFERROR(VLOOKUP(B290,'SO OR RSO'!$B$4:$O$1048576,7,FALSE),"")</f>
        <v/>
      </c>
      <c r="H290" s="18">
        <f>IFERROR(VLOOKUP(B290,'SO OR RSO'!$B$4:$O$1048576,8,FALSE),0)</f>
        <v>0</v>
      </c>
      <c r="I290" s="18" t="str">
        <f>IFERROR(VLOOKUP(B290,'SO OR RSO'!$B$4:$O$1048576,9,FALSE),"")</f>
        <v/>
      </c>
      <c r="J290" s="18" t="str">
        <f>IFERROR(VLOOKUP(B290,'SO OR RSO'!$B$4:$O$1048576,10,FALSE),"")</f>
        <v/>
      </c>
      <c r="K290" s="59">
        <f>SUMIFS('Input Quilting Selesai'!$G$2:$G$1048576,'Input Quilting Selesai'!$C$2:$C$1048576,'Ekatunggal (Tersedia)'!C290,'Input Quilting Selesai'!$E$2:$E$1048576,'Ekatunggal (Tersedia)'!F290,'Input Quilting Selesai'!$I$2:$I$1048576,'Ekatunggal (Tersedia)'!J290,'Input Quilting Selesai'!$J$2:$J$1048576,'Ekatunggal (Tersedia)'!$B$1)</f>
        <v>0</v>
      </c>
      <c r="L290" s="20">
        <f>IFERROR(IF(VLOOKUP(B290,'SO OR RSO'!$B$4:$P$1048576,15,FALSE)="Diselesaikan",H290,K290),0)</f>
        <v>0</v>
      </c>
      <c r="M290" s="20">
        <f t="shared" si="11"/>
        <v>0</v>
      </c>
      <c r="N290" s="20" t="str">
        <f>IFERROR(IF(ISBLANK(VLOOKUP(B290,'SO OR RSO'!$B$4:$P$1048576,15,FALSE)),"Belum Kirim Kain",IF(VLOOKUP(B290,'SO OR RSO'!$B$4:$P$1048576,15,FALSE)="Diselesaikan","Selesai",IF(M290&gt;0,"Proses Quilting","Selesai"))),"")</f>
        <v/>
      </c>
    </row>
    <row r="291" spans="1:14" ht="30.75" customHeight="1">
      <c r="A291" s="6">
        <v>290</v>
      </c>
      <c r="B291" s="18" t="str">
        <f t="shared" si="10"/>
        <v>EkatunggalTersediaKonfirmasi290</v>
      </c>
      <c r="C291" s="18" t="str">
        <f>IFERROR(VLOOKUP(B291,'SO OR RSO'!$B$4:$O$1048576,3,FALSE),"")</f>
        <v/>
      </c>
      <c r="D291" s="27" t="str">
        <f>IFERROR(VLOOKUP(B291,'SO OR RSO'!$B$4:$O$1048576,4,FALSE),"")</f>
        <v/>
      </c>
      <c r="E291" s="19" t="str">
        <f>IFERROR(VLOOKUP(B291,'SO OR RSO'!$B$4:$O$1048576,5,FALSE),"")</f>
        <v/>
      </c>
      <c r="F291" s="18" t="str">
        <f>IFERROR(VLOOKUP(B291,'SO OR RSO'!$B$4:$O$1048576,6,FALSE),"")</f>
        <v/>
      </c>
      <c r="G291" s="19" t="str">
        <f>IFERROR(VLOOKUP(B291,'SO OR RSO'!$B$4:$O$1048576,7,FALSE),"")</f>
        <v/>
      </c>
      <c r="H291" s="18">
        <f>IFERROR(VLOOKUP(B291,'SO OR RSO'!$B$4:$O$1048576,8,FALSE),0)</f>
        <v>0</v>
      </c>
      <c r="I291" s="18" t="str">
        <f>IFERROR(VLOOKUP(B291,'SO OR RSO'!$B$4:$O$1048576,9,FALSE),"")</f>
        <v/>
      </c>
      <c r="J291" s="18" t="str">
        <f>IFERROR(VLOOKUP(B291,'SO OR RSO'!$B$4:$O$1048576,10,FALSE),"")</f>
        <v/>
      </c>
      <c r="K291" s="59">
        <f>SUMIFS('Input Quilting Selesai'!$G$2:$G$1048576,'Input Quilting Selesai'!$C$2:$C$1048576,'Ekatunggal (Tersedia)'!C291,'Input Quilting Selesai'!$E$2:$E$1048576,'Ekatunggal (Tersedia)'!F291,'Input Quilting Selesai'!$I$2:$I$1048576,'Ekatunggal (Tersedia)'!J291,'Input Quilting Selesai'!$J$2:$J$1048576,'Ekatunggal (Tersedia)'!$B$1)</f>
        <v>0</v>
      </c>
      <c r="L291" s="20">
        <f>IFERROR(IF(VLOOKUP(B291,'SO OR RSO'!$B$4:$P$1048576,15,FALSE)="Diselesaikan",H291,K291),0)</f>
        <v>0</v>
      </c>
      <c r="M291" s="20">
        <f t="shared" si="11"/>
        <v>0</v>
      </c>
      <c r="N291" s="20" t="str">
        <f>IFERROR(IF(ISBLANK(VLOOKUP(B291,'SO OR RSO'!$B$4:$P$1048576,15,FALSE)),"Belum Kirim Kain",IF(VLOOKUP(B291,'SO OR RSO'!$B$4:$P$1048576,15,FALSE)="Diselesaikan","Selesai",IF(M291&gt;0,"Proses Quilting","Selesai"))),"")</f>
        <v/>
      </c>
    </row>
    <row r="292" spans="1:14" ht="30.75" customHeight="1">
      <c r="A292" s="6">
        <v>291</v>
      </c>
      <c r="B292" s="18" t="str">
        <f t="shared" si="10"/>
        <v>EkatunggalTersediaKonfirmasi291</v>
      </c>
      <c r="C292" s="18" t="str">
        <f>IFERROR(VLOOKUP(B292,'SO OR RSO'!$B$4:$O$1048576,3,FALSE),"")</f>
        <v/>
      </c>
      <c r="D292" s="27" t="str">
        <f>IFERROR(VLOOKUP(B292,'SO OR RSO'!$B$4:$O$1048576,4,FALSE),"")</f>
        <v/>
      </c>
      <c r="E292" s="19" t="str">
        <f>IFERROR(VLOOKUP(B292,'SO OR RSO'!$B$4:$O$1048576,5,FALSE),"")</f>
        <v/>
      </c>
      <c r="F292" s="18" t="str">
        <f>IFERROR(VLOOKUP(B292,'SO OR RSO'!$B$4:$O$1048576,6,FALSE),"")</f>
        <v/>
      </c>
      <c r="G292" s="19" t="str">
        <f>IFERROR(VLOOKUP(B292,'SO OR RSO'!$B$4:$O$1048576,7,FALSE),"")</f>
        <v/>
      </c>
      <c r="H292" s="18">
        <f>IFERROR(VLOOKUP(B292,'SO OR RSO'!$B$4:$O$1048576,8,FALSE),0)</f>
        <v>0</v>
      </c>
      <c r="I292" s="18" t="str">
        <f>IFERROR(VLOOKUP(B292,'SO OR RSO'!$B$4:$O$1048576,9,FALSE),"")</f>
        <v/>
      </c>
      <c r="J292" s="18" t="str">
        <f>IFERROR(VLOOKUP(B292,'SO OR RSO'!$B$4:$O$1048576,10,FALSE),"")</f>
        <v/>
      </c>
      <c r="K292" s="59">
        <f>SUMIFS('Input Quilting Selesai'!$G$2:$G$1048576,'Input Quilting Selesai'!$C$2:$C$1048576,'Ekatunggal (Tersedia)'!C292,'Input Quilting Selesai'!$E$2:$E$1048576,'Ekatunggal (Tersedia)'!F292,'Input Quilting Selesai'!$I$2:$I$1048576,'Ekatunggal (Tersedia)'!J292,'Input Quilting Selesai'!$J$2:$J$1048576,'Ekatunggal (Tersedia)'!$B$1)</f>
        <v>0</v>
      </c>
      <c r="L292" s="20">
        <f>IFERROR(IF(VLOOKUP(B292,'SO OR RSO'!$B$4:$P$1048576,15,FALSE)="Diselesaikan",H292,K292),0)</f>
        <v>0</v>
      </c>
      <c r="M292" s="20">
        <f t="shared" si="11"/>
        <v>0</v>
      </c>
      <c r="N292" s="20" t="str">
        <f>IFERROR(IF(ISBLANK(VLOOKUP(B292,'SO OR RSO'!$B$4:$P$1048576,15,FALSE)),"Belum Kirim Kain",IF(VLOOKUP(B292,'SO OR RSO'!$B$4:$P$1048576,15,FALSE)="Diselesaikan","Selesai",IF(M292&gt;0,"Proses Quilting","Selesai"))),"")</f>
        <v/>
      </c>
    </row>
    <row r="293" spans="1:14" ht="30.75" customHeight="1">
      <c r="A293" s="6">
        <v>292</v>
      </c>
      <c r="B293" s="18" t="str">
        <f t="shared" si="10"/>
        <v>EkatunggalTersediaKonfirmasi292</v>
      </c>
      <c r="C293" s="18" t="str">
        <f>IFERROR(VLOOKUP(B293,'SO OR RSO'!$B$4:$O$1048576,3,FALSE),"")</f>
        <v/>
      </c>
      <c r="D293" s="27" t="str">
        <f>IFERROR(VLOOKUP(B293,'SO OR RSO'!$B$4:$O$1048576,4,FALSE),"")</f>
        <v/>
      </c>
      <c r="E293" s="19" t="str">
        <f>IFERROR(VLOOKUP(B293,'SO OR RSO'!$B$4:$O$1048576,5,FALSE),"")</f>
        <v/>
      </c>
      <c r="F293" s="18" t="str">
        <f>IFERROR(VLOOKUP(B293,'SO OR RSO'!$B$4:$O$1048576,6,FALSE),"")</f>
        <v/>
      </c>
      <c r="G293" s="19" t="str">
        <f>IFERROR(VLOOKUP(B293,'SO OR RSO'!$B$4:$O$1048576,7,FALSE),"")</f>
        <v/>
      </c>
      <c r="H293" s="18">
        <f>IFERROR(VLOOKUP(B293,'SO OR RSO'!$B$4:$O$1048576,8,FALSE),0)</f>
        <v>0</v>
      </c>
      <c r="I293" s="18" t="str">
        <f>IFERROR(VLOOKUP(B293,'SO OR RSO'!$B$4:$O$1048576,9,FALSE),"")</f>
        <v/>
      </c>
      <c r="J293" s="18" t="str">
        <f>IFERROR(VLOOKUP(B293,'SO OR RSO'!$B$4:$O$1048576,10,FALSE),"")</f>
        <v/>
      </c>
      <c r="K293" s="59">
        <f>SUMIFS('Input Quilting Selesai'!$G$2:$G$1048576,'Input Quilting Selesai'!$C$2:$C$1048576,'Ekatunggal (Tersedia)'!C293,'Input Quilting Selesai'!$E$2:$E$1048576,'Ekatunggal (Tersedia)'!F293,'Input Quilting Selesai'!$I$2:$I$1048576,'Ekatunggal (Tersedia)'!J293,'Input Quilting Selesai'!$J$2:$J$1048576,'Ekatunggal (Tersedia)'!$B$1)</f>
        <v>0</v>
      </c>
      <c r="L293" s="20">
        <f>IFERROR(IF(VLOOKUP(B293,'SO OR RSO'!$B$4:$P$1048576,15,FALSE)="Diselesaikan",H293,K293),0)</f>
        <v>0</v>
      </c>
      <c r="M293" s="20">
        <f t="shared" si="11"/>
        <v>0</v>
      </c>
      <c r="N293" s="20" t="str">
        <f>IFERROR(IF(ISBLANK(VLOOKUP(B293,'SO OR RSO'!$B$4:$P$1048576,15,FALSE)),"Belum Kirim Kain",IF(VLOOKUP(B293,'SO OR RSO'!$B$4:$P$1048576,15,FALSE)="Diselesaikan","Selesai",IF(M293&gt;0,"Proses Quilting","Selesai"))),"")</f>
        <v/>
      </c>
    </row>
    <row r="294" spans="1:14" ht="30.75" customHeight="1">
      <c r="A294" s="6">
        <v>293</v>
      </c>
      <c r="B294" s="18" t="str">
        <f t="shared" si="10"/>
        <v>EkatunggalTersediaKonfirmasi293</v>
      </c>
      <c r="C294" s="18" t="str">
        <f>IFERROR(VLOOKUP(B294,'SO OR RSO'!$B$4:$O$1048576,3,FALSE),"")</f>
        <v/>
      </c>
      <c r="D294" s="27" t="str">
        <f>IFERROR(VLOOKUP(B294,'SO OR RSO'!$B$4:$O$1048576,4,FALSE),"")</f>
        <v/>
      </c>
      <c r="E294" s="19" t="str">
        <f>IFERROR(VLOOKUP(B294,'SO OR RSO'!$B$4:$O$1048576,5,FALSE),"")</f>
        <v/>
      </c>
      <c r="F294" s="18" t="str">
        <f>IFERROR(VLOOKUP(B294,'SO OR RSO'!$B$4:$O$1048576,6,FALSE),"")</f>
        <v/>
      </c>
      <c r="G294" s="19" t="str">
        <f>IFERROR(VLOOKUP(B294,'SO OR RSO'!$B$4:$O$1048576,7,FALSE),"")</f>
        <v/>
      </c>
      <c r="H294" s="18">
        <f>IFERROR(VLOOKUP(B294,'SO OR RSO'!$B$4:$O$1048576,8,FALSE),0)</f>
        <v>0</v>
      </c>
      <c r="I294" s="18" t="str">
        <f>IFERROR(VLOOKUP(B294,'SO OR RSO'!$B$4:$O$1048576,9,FALSE),"")</f>
        <v/>
      </c>
      <c r="J294" s="18" t="str">
        <f>IFERROR(VLOOKUP(B294,'SO OR RSO'!$B$4:$O$1048576,10,FALSE),"")</f>
        <v/>
      </c>
      <c r="K294" s="59">
        <f>SUMIFS('Input Quilting Selesai'!$G$2:$G$1048576,'Input Quilting Selesai'!$C$2:$C$1048576,'Ekatunggal (Tersedia)'!C294,'Input Quilting Selesai'!$E$2:$E$1048576,'Ekatunggal (Tersedia)'!F294,'Input Quilting Selesai'!$I$2:$I$1048576,'Ekatunggal (Tersedia)'!J294,'Input Quilting Selesai'!$J$2:$J$1048576,'Ekatunggal (Tersedia)'!$B$1)</f>
        <v>0</v>
      </c>
      <c r="L294" s="20">
        <f>IFERROR(IF(VLOOKUP(B294,'SO OR RSO'!$B$4:$P$1048576,15,FALSE)="Diselesaikan",H294,K294),0)</f>
        <v>0</v>
      </c>
      <c r="M294" s="20">
        <f t="shared" si="11"/>
        <v>0</v>
      </c>
      <c r="N294" s="20" t="str">
        <f>IFERROR(IF(ISBLANK(VLOOKUP(B294,'SO OR RSO'!$B$4:$P$1048576,15,FALSE)),"Belum Kirim Kain",IF(VLOOKUP(B294,'SO OR RSO'!$B$4:$P$1048576,15,FALSE)="Diselesaikan","Selesai",IF(M294&gt;0,"Proses Quilting","Selesai"))),"")</f>
        <v/>
      </c>
    </row>
    <row r="295" spans="1:14" ht="30.75" customHeight="1">
      <c r="A295" s="6">
        <v>294</v>
      </c>
      <c r="B295" s="18" t="str">
        <f t="shared" si="10"/>
        <v>EkatunggalTersediaKonfirmasi294</v>
      </c>
      <c r="C295" s="18" t="str">
        <f>IFERROR(VLOOKUP(B295,'SO OR RSO'!$B$4:$O$1048576,3,FALSE),"")</f>
        <v/>
      </c>
      <c r="D295" s="27" t="str">
        <f>IFERROR(VLOOKUP(B295,'SO OR RSO'!$B$4:$O$1048576,4,FALSE),"")</f>
        <v/>
      </c>
      <c r="E295" s="19" t="str">
        <f>IFERROR(VLOOKUP(B295,'SO OR RSO'!$B$4:$O$1048576,5,FALSE),"")</f>
        <v/>
      </c>
      <c r="F295" s="18" t="str">
        <f>IFERROR(VLOOKUP(B295,'SO OR RSO'!$B$4:$O$1048576,6,FALSE),"")</f>
        <v/>
      </c>
      <c r="G295" s="19" t="str">
        <f>IFERROR(VLOOKUP(B295,'SO OR RSO'!$B$4:$O$1048576,7,FALSE),"")</f>
        <v/>
      </c>
      <c r="H295" s="18">
        <f>IFERROR(VLOOKUP(B295,'SO OR RSO'!$B$4:$O$1048576,8,FALSE),0)</f>
        <v>0</v>
      </c>
      <c r="I295" s="18" t="str">
        <f>IFERROR(VLOOKUP(B295,'SO OR RSO'!$B$4:$O$1048576,9,FALSE),"")</f>
        <v/>
      </c>
      <c r="J295" s="18" t="str">
        <f>IFERROR(VLOOKUP(B295,'SO OR RSO'!$B$4:$O$1048576,10,FALSE),"")</f>
        <v/>
      </c>
      <c r="K295" s="59">
        <f>SUMIFS('Input Quilting Selesai'!$G$2:$G$1048576,'Input Quilting Selesai'!$C$2:$C$1048576,'Ekatunggal (Tersedia)'!C295,'Input Quilting Selesai'!$E$2:$E$1048576,'Ekatunggal (Tersedia)'!F295,'Input Quilting Selesai'!$I$2:$I$1048576,'Ekatunggal (Tersedia)'!J295,'Input Quilting Selesai'!$J$2:$J$1048576,'Ekatunggal (Tersedia)'!$B$1)</f>
        <v>0</v>
      </c>
      <c r="L295" s="20">
        <f>IFERROR(IF(VLOOKUP(B295,'SO OR RSO'!$B$4:$P$1048576,15,FALSE)="Diselesaikan",H295,K295),0)</f>
        <v>0</v>
      </c>
      <c r="M295" s="20">
        <f t="shared" si="11"/>
        <v>0</v>
      </c>
      <c r="N295" s="20" t="str">
        <f>IFERROR(IF(ISBLANK(VLOOKUP(B295,'SO OR RSO'!$B$4:$P$1048576,15,FALSE)),"Belum Kirim Kain",IF(VLOOKUP(B295,'SO OR RSO'!$B$4:$P$1048576,15,FALSE)="Diselesaikan","Selesai",IF(M295&gt;0,"Proses Quilting","Selesai"))),"")</f>
        <v/>
      </c>
    </row>
    <row r="296" spans="1:14" ht="30.75" customHeight="1">
      <c r="A296" s="6">
        <v>295</v>
      </c>
      <c r="B296" s="18" t="str">
        <f t="shared" si="10"/>
        <v>EkatunggalTersediaKonfirmasi295</v>
      </c>
      <c r="C296" s="18" t="str">
        <f>IFERROR(VLOOKUP(B296,'SO OR RSO'!$B$4:$O$1048576,3,FALSE),"")</f>
        <v/>
      </c>
      <c r="D296" s="27" t="str">
        <f>IFERROR(VLOOKUP(B296,'SO OR RSO'!$B$4:$O$1048576,4,FALSE),"")</f>
        <v/>
      </c>
      <c r="E296" s="19" t="str">
        <f>IFERROR(VLOOKUP(B296,'SO OR RSO'!$B$4:$O$1048576,5,FALSE),"")</f>
        <v/>
      </c>
      <c r="F296" s="18" t="str">
        <f>IFERROR(VLOOKUP(B296,'SO OR RSO'!$B$4:$O$1048576,6,FALSE),"")</f>
        <v/>
      </c>
      <c r="G296" s="19" t="str">
        <f>IFERROR(VLOOKUP(B296,'SO OR RSO'!$B$4:$O$1048576,7,FALSE),"")</f>
        <v/>
      </c>
      <c r="H296" s="18">
        <f>IFERROR(VLOOKUP(B296,'SO OR RSO'!$B$4:$O$1048576,8,FALSE),0)</f>
        <v>0</v>
      </c>
      <c r="I296" s="18" t="str">
        <f>IFERROR(VLOOKUP(B296,'SO OR RSO'!$B$4:$O$1048576,9,FALSE),"")</f>
        <v/>
      </c>
      <c r="J296" s="18" t="str">
        <f>IFERROR(VLOOKUP(B296,'SO OR RSO'!$B$4:$O$1048576,10,FALSE),"")</f>
        <v/>
      </c>
      <c r="K296" s="59">
        <f>SUMIFS('Input Quilting Selesai'!$G$2:$G$1048576,'Input Quilting Selesai'!$C$2:$C$1048576,'Ekatunggal (Tersedia)'!C296,'Input Quilting Selesai'!$E$2:$E$1048576,'Ekatunggal (Tersedia)'!F296,'Input Quilting Selesai'!$I$2:$I$1048576,'Ekatunggal (Tersedia)'!J296,'Input Quilting Selesai'!$J$2:$J$1048576,'Ekatunggal (Tersedia)'!$B$1)</f>
        <v>0</v>
      </c>
      <c r="L296" s="20">
        <f>IFERROR(IF(VLOOKUP(B296,'SO OR RSO'!$B$4:$P$1048576,15,FALSE)="Diselesaikan",H296,K296),0)</f>
        <v>0</v>
      </c>
      <c r="M296" s="20">
        <f t="shared" si="11"/>
        <v>0</v>
      </c>
      <c r="N296" s="20" t="str">
        <f>IFERROR(IF(ISBLANK(VLOOKUP(B296,'SO OR RSO'!$B$4:$P$1048576,15,FALSE)),"Belum Kirim Kain",IF(VLOOKUP(B296,'SO OR RSO'!$B$4:$P$1048576,15,FALSE)="Diselesaikan","Selesai",IF(M296&gt;0,"Proses Quilting","Selesai"))),"")</f>
        <v/>
      </c>
    </row>
    <row r="297" spans="1:14" ht="30.75" customHeight="1">
      <c r="A297" s="6">
        <v>296</v>
      </c>
      <c r="B297" s="18" t="str">
        <f t="shared" si="10"/>
        <v>EkatunggalTersediaKonfirmasi296</v>
      </c>
      <c r="C297" s="18" t="str">
        <f>IFERROR(VLOOKUP(B297,'SO OR RSO'!$B$4:$O$1048576,3,FALSE),"")</f>
        <v/>
      </c>
      <c r="D297" s="27" t="str">
        <f>IFERROR(VLOOKUP(B297,'SO OR RSO'!$B$4:$O$1048576,4,FALSE),"")</f>
        <v/>
      </c>
      <c r="E297" s="19" t="str">
        <f>IFERROR(VLOOKUP(B297,'SO OR RSO'!$B$4:$O$1048576,5,FALSE),"")</f>
        <v/>
      </c>
      <c r="F297" s="18" t="str">
        <f>IFERROR(VLOOKUP(B297,'SO OR RSO'!$B$4:$O$1048576,6,FALSE),"")</f>
        <v/>
      </c>
      <c r="G297" s="19" t="str">
        <f>IFERROR(VLOOKUP(B297,'SO OR RSO'!$B$4:$O$1048576,7,FALSE),"")</f>
        <v/>
      </c>
      <c r="H297" s="18">
        <f>IFERROR(VLOOKUP(B297,'SO OR RSO'!$B$4:$O$1048576,8,FALSE),0)</f>
        <v>0</v>
      </c>
      <c r="I297" s="18" t="str">
        <f>IFERROR(VLOOKUP(B297,'SO OR RSO'!$B$4:$O$1048576,9,FALSE),"")</f>
        <v/>
      </c>
      <c r="J297" s="18" t="str">
        <f>IFERROR(VLOOKUP(B297,'SO OR RSO'!$B$4:$O$1048576,10,FALSE),"")</f>
        <v/>
      </c>
      <c r="K297" s="59">
        <f>SUMIFS('Input Quilting Selesai'!$G$2:$G$1048576,'Input Quilting Selesai'!$C$2:$C$1048576,'Ekatunggal (Tersedia)'!C297,'Input Quilting Selesai'!$E$2:$E$1048576,'Ekatunggal (Tersedia)'!F297,'Input Quilting Selesai'!$I$2:$I$1048576,'Ekatunggal (Tersedia)'!J297,'Input Quilting Selesai'!$J$2:$J$1048576,'Ekatunggal (Tersedia)'!$B$1)</f>
        <v>0</v>
      </c>
      <c r="L297" s="20">
        <f>IFERROR(IF(VLOOKUP(B297,'SO OR RSO'!$B$4:$P$1048576,15,FALSE)="Diselesaikan",H297,K297),0)</f>
        <v>0</v>
      </c>
      <c r="M297" s="20">
        <f t="shared" si="11"/>
        <v>0</v>
      </c>
      <c r="N297" s="20" t="str">
        <f>IFERROR(IF(ISBLANK(VLOOKUP(B297,'SO OR RSO'!$B$4:$P$1048576,15,FALSE)),"Belum Kirim Kain",IF(VLOOKUP(B297,'SO OR RSO'!$B$4:$P$1048576,15,FALSE)="Diselesaikan","Selesai",IF(M297&gt;0,"Proses Quilting","Selesai"))),"")</f>
        <v/>
      </c>
    </row>
    <row r="298" spans="1:14" ht="30.75" customHeight="1">
      <c r="A298" s="6">
        <v>297</v>
      </c>
      <c r="B298" s="18" t="str">
        <f t="shared" si="10"/>
        <v>EkatunggalTersediaKonfirmasi297</v>
      </c>
      <c r="C298" s="18" t="str">
        <f>IFERROR(VLOOKUP(B298,'SO OR RSO'!$B$4:$O$1048576,3,FALSE),"")</f>
        <v/>
      </c>
      <c r="D298" s="27" t="str">
        <f>IFERROR(VLOOKUP(B298,'SO OR RSO'!$B$4:$O$1048576,4,FALSE),"")</f>
        <v/>
      </c>
      <c r="E298" s="19" t="str">
        <f>IFERROR(VLOOKUP(B298,'SO OR RSO'!$B$4:$O$1048576,5,FALSE),"")</f>
        <v/>
      </c>
      <c r="F298" s="18" t="str">
        <f>IFERROR(VLOOKUP(B298,'SO OR RSO'!$B$4:$O$1048576,6,FALSE),"")</f>
        <v/>
      </c>
      <c r="G298" s="19" t="str">
        <f>IFERROR(VLOOKUP(B298,'SO OR RSO'!$B$4:$O$1048576,7,FALSE),"")</f>
        <v/>
      </c>
      <c r="H298" s="18">
        <f>IFERROR(VLOOKUP(B298,'SO OR RSO'!$B$4:$O$1048576,8,FALSE),0)</f>
        <v>0</v>
      </c>
      <c r="I298" s="18" t="str">
        <f>IFERROR(VLOOKUP(B298,'SO OR RSO'!$B$4:$O$1048576,9,FALSE),"")</f>
        <v/>
      </c>
      <c r="J298" s="18" t="str">
        <f>IFERROR(VLOOKUP(B298,'SO OR RSO'!$B$4:$O$1048576,10,FALSE),"")</f>
        <v/>
      </c>
      <c r="K298" s="59">
        <f>SUMIFS('Input Quilting Selesai'!$G$2:$G$1048576,'Input Quilting Selesai'!$C$2:$C$1048576,'Ekatunggal (Tersedia)'!C298,'Input Quilting Selesai'!$E$2:$E$1048576,'Ekatunggal (Tersedia)'!F298,'Input Quilting Selesai'!$I$2:$I$1048576,'Ekatunggal (Tersedia)'!J298,'Input Quilting Selesai'!$J$2:$J$1048576,'Ekatunggal (Tersedia)'!$B$1)</f>
        <v>0</v>
      </c>
      <c r="L298" s="20">
        <f>IFERROR(IF(VLOOKUP(B298,'SO OR RSO'!$B$4:$P$1048576,15,FALSE)="Diselesaikan",H298,K298),0)</f>
        <v>0</v>
      </c>
      <c r="M298" s="20">
        <f t="shared" si="11"/>
        <v>0</v>
      </c>
      <c r="N298" s="20" t="str">
        <f>IFERROR(IF(ISBLANK(VLOOKUP(B298,'SO OR RSO'!$B$4:$P$1048576,15,FALSE)),"Belum Kirim Kain",IF(VLOOKUP(B298,'SO OR RSO'!$B$4:$P$1048576,15,FALSE)="Diselesaikan","Selesai",IF(M298&gt;0,"Proses Quilting","Selesai"))),"")</f>
        <v/>
      </c>
    </row>
    <row r="299" spans="1:14" ht="30.75" customHeight="1">
      <c r="A299" s="6">
        <v>298</v>
      </c>
      <c r="B299" s="18" t="str">
        <f t="shared" si="10"/>
        <v>EkatunggalTersediaKonfirmasi298</v>
      </c>
      <c r="C299" s="18" t="str">
        <f>IFERROR(VLOOKUP(B299,'SO OR RSO'!$B$4:$O$1048576,3,FALSE),"")</f>
        <v/>
      </c>
      <c r="D299" s="27" t="str">
        <f>IFERROR(VLOOKUP(B299,'SO OR RSO'!$B$4:$O$1048576,4,FALSE),"")</f>
        <v/>
      </c>
      <c r="E299" s="19" t="str">
        <f>IFERROR(VLOOKUP(B299,'SO OR RSO'!$B$4:$O$1048576,5,FALSE),"")</f>
        <v/>
      </c>
      <c r="F299" s="18" t="str">
        <f>IFERROR(VLOOKUP(B299,'SO OR RSO'!$B$4:$O$1048576,6,FALSE),"")</f>
        <v/>
      </c>
      <c r="G299" s="19" t="str">
        <f>IFERROR(VLOOKUP(B299,'SO OR RSO'!$B$4:$O$1048576,7,FALSE),"")</f>
        <v/>
      </c>
      <c r="H299" s="18">
        <f>IFERROR(VLOOKUP(B299,'SO OR RSO'!$B$4:$O$1048576,8,FALSE),0)</f>
        <v>0</v>
      </c>
      <c r="I299" s="18" t="str">
        <f>IFERROR(VLOOKUP(B299,'SO OR RSO'!$B$4:$O$1048576,9,FALSE),"")</f>
        <v/>
      </c>
      <c r="J299" s="18" t="str">
        <f>IFERROR(VLOOKUP(B299,'SO OR RSO'!$B$4:$O$1048576,10,FALSE),"")</f>
        <v/>
      </c>
      <c r="K299" s="59">
        <f>SUMIFS('Input Quilting Selesai'!$G$2:$G$1048576,'Input Quilting Selesai'!$C$2:$C$1048576,'Ekatunggal (Tersedia)'!C299,'Input Quilting Selesai'!$E$2:$E$1048576,'Ekatunggal (Tersedia)'!F299,'Input Quilting Selesai'!$I$2:$I$1048576,'Ekatunggal (Tersedia)'!J299,'Input Quilting Selesai'!$J$2:$J$1048576,'Ekatunggal (Tersedia)'!$B$1)</f>
        <v>0</v>
      </c>
      <c r="L299" s="20">
        <f>IFERROR(IF(VLOOKUP(B299,'SO OR RSO'!$B$4:$P$1048576,15,FALSE)="Diselesaikan",H299,K299),0)</f>
        <v>0</v>
      </c>
      <c r="M299" s="20">
        <f t="shared" si="11"/>
        <v>0</v>
      </c>
      <c r="N299" s="20" t="str">
        <f>IFERROR(IF(ISBLANK(VLOOKUP(B299,'SO OR RSO'!$B$4:$P$1048576,15,FALSE)),"Belum Kirim Kain",IF(VLOOKUP(B299,'SO OR RSO'!$B$4:$P$1048576,15,FALSE)="Diselesaikan","Selesai",IF(M299&gt;0,"Proses Quilting","Selesai"))),"")</f>
        <v/>
      </c>
    </row>
    <row r="300" spans="1:14" ht="30.75" customHeight="1">
      <c r="A300" s="6">
        <v>299</v>
      </c>
      <c r="B300" s="18" t="str">
        <f t="shared" si="10"/>
        <v>EkatunggalTersediaKonfirmasi299</v>
      </c>
      <c r="C300" s="18" t="str">
        <f>IFERROR(VLOOKUP(B300,'SO OR RSO'!$B$4:$O$1048576,3,FALSE),"")</f>
        <v/>
      </c>
      <c r="D300" s="27" t="str">
        <f>IFERROR(VLOOKUP(B300,'SO OR RSO'!$B$4:$O$1048576,4,FALSE),"")</f>
        <v/>
      </c>
      <c r="E300" s="19" t="str">
        <f>IFERROR(VLOOKUP(B300,'SO OR RSO'!$B$4:$O$1048576,5,FALSE),"")</f>
        <v/>
      </c>
      <c r="F300" s="18" t="str">
        <f>IFERROR(VLOOKUP(B300,'SO OR RSO'!$B$4:$O$1048576,6,FALSE),"")</f>
        <v/>
      </c>
      <c r="G300" s="19" t="str">
        <f>IFERROR(VLOOKUP(B300,'SO OR RSO'!$B$4:$O$1048576,7,FALSE),"")</f>
        <v/>
      </c>
      <c r="H300" s="18">
        <f>IFERROR(VLOOKUP(B300,'SO OR RSO'!$B$4:$O$1048576,8,FALSE),0)</f>
        <v>0</v>
      </c>
      <c r="I300" s="18" t="str">
        <f>IFERROR(VLOOKUP(B300,'SO OR RSO'!$B$4:$O$1048576,9,FALSE),"")</f>
        <v/>
      </c>
      <c r="J300" s="18" t="str">
        <f>IFERROR(VLOOKUP(B300,'SO OR RSO'!$B$4:$O$1048576,10,FALSE),"")</f>
        <v/>
      </c>
      <c r="K300" s="59">
        <f>SUMIFS('Input Quilting Selesai'!$G$2:$G$1048576,'Input Quilting Selesai'!$C$2:$C$1048576,'Ekatunggal (Tersedia)'!C300,'Input Quilting Selesai'!$E$2:$E$1048576,'Ekatunggal (Tersedia)'!F300,'Input Quilting Selesai'!$I$2:$I$1048576,'Ekatunggal (Tersedia)'!J300,'Input Quilting Selesai'!$J$2:$J$1048576,'Ekatunggal (Tersedia)'!$B$1)</f>
        <v>0</v>
      </c>
      <c r="L300" s="20">
        <f>IFERROR(IF(VLOOKUP(B300,'SO OR RSO'!$B$4:$P$1048576,15,FALSE)="Diselesaikan",H300,K300),0)</f>
        <v>0</v>
      </c>
      <c r="M300" s="20">
        <f t="shared" si="11"/>
        <v>0</v>
      </c>
      <c r="N300" s="20" t="str">
        <f>IFERROR(IF(ISBLANK(VLOOKUP(B300,'SO OR RSO'!$B$4:$P$1048576,15,FALSE)),"Belum Kirim Kain",IF(VLOOKUP(B300,'SO OR RSO'!$B$4:$P$1048576,15,FALSE)="Diselesaikan","Selesai",IF(M300&gt;0,"Proses Quilting","Selesai"))),"")</f>
        <v/>
      </c>
    </row>
    <row r="301" spans="1:14" ht="30.75" customHeight="1">
      <c r="A301" s="6">
        <v>300</v>
      </c>
      <c r="B301" s="18" t="str">
        <f t="shared" si="10"/>
        <v>EkatunggalTersediaKonfirmasi300</v>
      </c>
      <c r="C301" s="18" t="str">
        <f>IFERROR(VLOOKUP(B301,'SO OR RSO'!$B$4:$O$1048576,3,FALSE),"")</f>
        <v/>
      </c>
      <c r="D301" s="27" t="str">
        <f>IFERROR(VLOOKUP(B301,'SO OR RSO'!$B$4:$O$1048576,4,FALSE),"")</f>
        <v/>
      </c>
      <c r="E301" s="19" t="str">
        <f>IFERROR(VLOOKUP(B301,'SO OR RSO'!$B$4:$O$1048576,5,FALSE),"")</f>
        <v/>
      </c>
      <c r="F301" s="18" t="str">
        <f>IFERROR(VLOOKUP(B301,'SO OR RSO'!$B$4:$O$1048576,6,FALSE),"")</f>
        <v/>
      </c>
      <c r="G301" s="19" t="str">
        <f>IFERROR(VLOOKUP(B301,'SO OR RSO'!$B$4:$O$1048576,7,FALSE),"")</f>
        <v/>
      </c>
      <c r="H301" s="18">
        <f>IFERROR(VLOOKUP(B301,'SO OR RSO'!$B$4:$O$1048576,8,FALSE),0)</f>
        <v>0</v>
      </c>
      <c r="I301" s="18" t="str">
        <f>IFERROR(VLOOKUP(B301,'SO OR RSO'!$B$4:$O$1048576,9,FALSE),"")</f>
        <v/>
      </c>
      <c r="J301" s="18" t="str">
        <f>IFERROR(VLOOKUP(B301,'SO OR RSO'!$B$4:$O$1048576,10,FALSE),"")</f>
        <v/>
      </c>
      <c r="K301" s="59">
        <f>SUMIFS('Input Quilting Selesai'!$G$2:$G$1048576,'Input Quilting Selesai'!$C$2:$C$1048576,'Ekatunggal (Tersedia)'!C301,'Input Quilting Selesai'!$E$2:$E$1048576,'Ekatunggal (Tersedia)'!F301,'Input Quilting Selesai'!$I$2:$I$1048576,'Ekatunggal (Tersedia)'!J301,'Input Quilting Selesai'!$J$2:$J$1048576,'Ekatunggal (Tersedia)'!$B$1)</f>
        <v>0</v>
      </c>
      <c r="L301" s="20">
        <f>IFERROR(IF(VLOOKUP(B301,'SO OR RSO'!$B$4:$P$1048576,15,FALSE)="Diselesaikan",H301,K301),0)</f>
        <v>0</v>
      </c>
      <c r="M301" s="20">
        <f t="shared" si="11"/>
        <v>0</v>
      </c>
      <c r="N301" s="20" t="str">
        <f>IFERROR(IF(ISBLANK(VLOOKUP(B301,'SO OR RSO'!$B$4:$P$1048576,15,FALSE)),"Belum Kirim Kain",IF(VLOOKUP(B301,'SO OR RSO'!$B$4:$P$1048576,15,FALSE)="Diselesaikan","Selesai",IF(M301&gt;0,"Proses Quilting","Selesai"))),"")</f>
        <v/>
      </c>
    </row>
    <row r="302" spans="1:14" ht="30.75" customHeight="1">
      <c r="A302" s="6">
        <v>301</v>
      </c>
      <c r="B302" s="18" t="str">
        <f t="shared" si="10"/>
        <v>EkatunggalTersediaKonfirmasi301</v>
      </c>
      <c r="C302" s="18" t="str">
        <f>IFERROR(VLOOKUP(B302,'SO OR RSO'!$B$4:$O$1048576,3,FALSE),"")</f>
        <v/>
      </c>
      <c r="D302" s="27" t="str">
        <f>IFERROR(VLOOKUP(B302,'SO OR RSO'!$B$4:$O$1048576,4,FALSE),"")</f>
        <v/>
      </c>
      <c r="E302" s="19" t="str">
        <f>IFERROR(VLOOKUP(B302,'SO OR RSO'!$B$4:$O$1048576,5,FALSE),"")</f>
        <v/>
      </c>
      <c r="F302" s="18" t="str">
        <f>IFERROR(VLOOKUP(B302,'SO OR RSO'!$B$4:$O$1048576,6,FALSE),"")</f>
        <v/>
      </c>
      <c r="G302" s="19" t="str">
        <f>IFERROR(VLOOKUP(B302,'SO OR RSO'!$B$4:$O$1048576,7,FALSE),"")</f>
        <v/>
      </c>
      <c r="H302" s="18">
        <f>IFERROR(VLOOKUP(B302,'SO OR RSO'!$B$4:$O$1048576,8,FALSE),0)</f>
        <v>0</v>
      </c>
      <c r="I302" s="18" t="str">
        <f>IFERROR(VLOOKUP(B302,'SO OR RSO'!$B$4:$O$1048576,9,FALSE),"")</f>
        <v/>
      </c>
      <c r="J302" s="18" t="str">
        <f>IFERROR(VLOOKUP(B302,'SO OR RSO'!$B$4:$O$1048576,10,FALSE),"")</f>
        <v/>
      </c>
      <c r="K302" s="59">
        <f>SUMIFS('Input Quilting Selesai'!$G$2:$G$1048576,'Input Quilting Selesai'!$C$2:$C$1048576,'Ekatunggal (Tersedia)'!C302,'Input Quilting Selesai'!$E$2:$E$1048576,'Ekatunggal (Tersedia)'!F302,'Input Quilting Selesai'!$I$2:$I$1048576,'Ekatunggal (Tersedia)'!J302,'Input Quilting Selesai'!$J$2:$J$1048576,'Ekatunggal (Tersedia)'!$B$1)</f>
        <v>0</v>
      </c>
      <c r="L302" s="20">
        <f>IFERROR(IF(VLOOKUP(B302,'SO OR RSO'!$B$4:$P$1048576,15,FALSE)="Diselesaikan",H302,K302),0)</f>
        <v>0</v>
      </c>
      <c r="M302" s="20">
        <f t="shared" si="11"/>
        <v>0</v>
      </c>
      <c r="N302" s="20" t="str">
        <f>IFERROR(IF(ISBLANK(VLOOKUP(B302,'SO OR RSO'!$B$4:$P$1048576,15,FALSE)),"Belum Kirim Kain",IF(VLOOKUP(B302,'SO OR RSO'!$B$4:$P$1048576,15,FALSE)="Diselesaikan","Selesai",IF(M302&gt;0,"Proses Quilting","Selesai"))),"")</f>
        <v/>
      </c>
    </row>
    <row r="303" spans="1:14" ht="30.75" customHeight="1">
      <c r="A303" s="6">
        <v>302</v>
      </c>
      <c r="B303" s="18" t="str">
        <f t="shared" si="10"/>
        <v>EkatunggalTersediaKonfirmasi302</v>
      </c>
      <c r="C303" s="18" t="str">
        <f>IFERROR(VLOOKUP(B303,'SO OR RSO'!$B$4:$O$1048576,3,FALSE),"")</f>
        <v/>
      </c>
      <c r="D303" s="27" t="str">
        <f>IFERROR(VLOOKUP(B303,'SO OR RSO'!$B$4:$O$1048576,4,FALSE),"")</f>
        <v/>
      </c>
      <c r="E303" s="19" t="str">
        <f>IFERROR(VLOOKUP(B303,'SO OR RSO'!$B$4:$O$1048576,5,FALSE),"")</f>
        <v/>
      </c>
      <c r="F303" s="18" t="str">
        <f>IFERROR(VLOOKUP(B303,'SO OR RSO'!$B$4:$O$1048576,6,FALSE),"")</f>
        <v/>
      </c>
      <c r="G303" s="19" t="str">
        <f>IFERROR(VLOOKUP(B303,'SO OR RSO'!$B$4:$O$1048576,7,FALSE),"")</f>
        <v/>
      </c>
      <c r="H303" s="18">
        <f>IFERROR(VLOOKUP(B303,'SO OR RSO'!$B$4:$O$1048576,8,FALSE),0)</f>
        <v>0</v>
      </c>
      <c r="I303" s="18" t="str">
        <f>IFERROR(VLOOKUP(B303,'SO OR RSO'!$B$4:$O$1048576,9,FALSE),"")</f>
        <v/>
      </c>
      <c r="J303" s="18" t="str">
        <f>IFERROR(VLOOKUP(B303,'SO OR RSO'!$B$4:$O$1048576,10,FALSE),"")</f>
        <v/>
      </c>
      <c r="K303" s="59">
        <f>SUMIFS('Input Quilting Selesai'!$G$2:$G$1048576,'Input Quilting Selesai'!$C$2:$C$1048576,'Ekatunggal (Tersedia)'!C303,'Input Quilting Selesai'!$E$2:$E$1048576,'Ekatunggal (Tersedia)'!F303,'Input Quilting Selesai'!$I$2:$I$1048576,'Ekatunggal (Tersedia)'!J303,'Input Quilting Selesai'!$J$2:$J$1048576,'Ekatunggal (Tersedia)'!$B$1)</f>
        <v>0</v>
      </c>
      <c r="L303" s="20">
        <f>IFERROR(IF(VLOOKUP(B303,'SO OR RSO'!$B$4:$P$1048576,15,FALSE)="Diselesaikan",H303,K303),0)</f>
        <v>0</v>
      </c>
      <c r="M303" s="20">
        <f t="shared" si="11"/>
        <v>0</v>
      </c>
      <c r="N303" s="20" t="str">
        <f>IFERROR(IF(ISBLANK(VLOOKUP(B303,'SO OR RSO'!$B$4:$P$1048576,15,FALSE)),"Belum Kirim Kain",IF(VLOOKUP(B303,'SO OR RSO'!$B$4:$P$1048576,15,FALSE)="Diselesaikan","Selesai",IF(M303&gt;0,"Proses Quilting","Selesai"))),"")</f>
        <v/>
      </c>
    </row>
    <row r="304" spans="1:14" ht="30.75" customHeight="1">
      <c r="A304" s="6">
        <v>303</v>
      </c>
      <c r="B304" s="18" t="str">
        <f t="shared" si="10"/>
        <v>EkatunggalTersediaKonfirmasi303</v>
      </c>
      <c r="C304" s="18" t="str">
        <f>IFERROR(VLOOKUP(B304,'SO OR RSO'!$B$4:$O$1048576,3,FALSE),"")</f>
        <v/>
      </c>
      <c r="D304" s="27" t="str">
        <f>IFERROR(VLOOKUP(B304,'SO OR RSO'!$B$4:$O$1048576,4,FALSE),"")</f>
        <v/>
      </c>
      <c r="E304" s="19" t="str">
        <f>IFERROR(VLOOKUP(B304,'SO OR RSO'!$B$4:$O$1048576,5,FALSE),"")</f>
        <v/>
      </c>
      <c r="F304" s="18" t="str">
        <f>IFERROR(VLOOKUP(B304,'SO OR RSO'!$B$4:$O$1048576,6,FALSE),"")</f>
        <v/>
      </c>
      <c r="G304" s="19" t="str">
        <f>IFERROR(VLOOKUP(B304,'SO OR RSO'!$B$4:$O$1048576,7,FALSE),"")</f>
        <v/>
      </c>
      <c r="H304" s="18">
        <f>IFERROR(VLOOKUP(B304,'SO OR RSO'!$B$4:$O$1048576,8,FALSE),0)</f>
        <v>0</v>
      </c>
      <c r="I304" s="18" t="str">
        <f>IFERROR(VLOOKUP(B304,'SO OR RSO'!$B$4:$O$1048576,9,FALSE),"")</f>
        <v/>
      </c>
      <c r="J304" s="18" t="str">
        <f>IFERROR(VLOOKUP(B304,'SO OR RSO'!$B$4:$O$1048576,10,FALSE),"")</f>
        <v/>
      </c>
      <c r="K304" s="59">
        <f>SUMIFS('Input Quilting Selesai'!$G$2:$G$1048576,'Input Quilting Selesai'!$C$2:$C$1048576,'Ekatunggal (Tersedia)'!C304,'Input Quilting Selesai'!$E$2:$E$1048576,'Ekatunggal (Tersedia)'!F304,'Input Quilting Selesai'!$I$2:$I$1048576,'Ekatunggal (Tersedia)'!J304,'Input Quilting Selesai'!$J$2:$J$1048576,'Ekatunggal (Tersedia)'!$B$1)</f>
        <v>0</v>
      </c>
      <c r="L304" s="20">
        <f>IFERROR(IF(VLOOKUP(B304,'SO OR RSO'!$B$4:$P$1048576,15,FALSE)="Diselesaikan",H304,K304),0)</f>
        <v>0</v>
      </c>
      <c r="M304" s="20">
        <f t="shared" si="11"/>
        <v>0</v>
      </c>
      <c r="N304" s="20" t="str">
        <f>IFERROR(IF(ISBLANK(VLOOKUP(B304,'SO OR RSO'!$B$4:$P$1048576,15,FALSE)),"Belum Kirim Kain",IF(VLOOKUP(B304,'SO OR RSO'!$B$4:$P$1048576,15,FALSE)="Diselesaikan","Selesai",IF(M304&gt;0,"Proses Quilting","Selesai"))),"")</f>
        <v/>
      </c>
    </row>
    <row r="305" spans="1:14" ht="30.75" customHeight="1">
      <c r="A305" s="6">
        <v>304</v>
      </c>
      <c r="B305" s="18" t="str">
        <f t="shared" si="10"/>
        <v>EkatunggalTersediaKonfirmasi304</v>
      </c>
      <c r="C305" s="18" t="str">
        <f>IFERROR(VLOOKUP(B305,'SO OR RSO'!$B$4:$O$1048576,3,FALSE),"")</f>
        <v/>
      </c>
      <c r="D305" s="27" t="str">
        <f>IFERROR(VLOOKUP(B305,'SO OR RSO'!$B$4:$O$1048576,4,FALSE),"")</f>
        <v/>
      </c>
      <c r="E305" s="19" t="str">
        <f>IFERROR(VLOOKUP(B305,'SO OR RSO'!$B$4:$O$1048576,5,FALSE),"")</f>
        <v/>
      </c>
      <c r="F305" s="18" t="str">
        <f>IFERROR(VLOOKUP(B305,'SO OR RSO'!$B$4:$O$1048576,6,FALSE),"")</f>
        <v/>
      </c>
      <c r="G305" s="19" t="str">
        <f>IFERROR(VLOOKUP(B305,'SO OR RSO'!$B$4:$O$1048576,7,FALSE),"")</f>
        <v/>
      </c>
      <c r="H305" s="18">
        <f>IFERROR(VLOOKUP(B305,'SO OR RSO'!$B$4:$O$1048576,8,FALSE),0)</f>
        <v>0</v>
      </c>
      <c r="I305" s="18" t="str">
        <f>IFERROR(VLOOKUP(B305,'SO OR RSO'!$B$4:$O$1048576,9,FALSE),"")</f>
        <v/>
      </c>
      <c r="J305" s="18" t="str">
        <f>IFERROR(VLOOKUP(B305,'SO OR RSO'!$B$4:$O$1048576,10,FALSE),"")</f>
        <v/>
      </c>
      <c r="K305" s="59">
        <f>SUMIFS('Input Quilting Selesai'!$G$2:$G$1048576,'Input Quilting Selesai'!$C$2:$C$1048576,'Ekatunggal (Tersedia)'!C305,'Input Quilting Selesai'!$E$2:$E$1048576,'Ekatunggal (Tersedia)'!F305,'Input Quilting Selesai'!$I$2:$I$1048576,'Ekatunggal (Tersedia)'!J305,'Input Quilting Selesai'!$J$2:$J$1048576,'Ekatunggal (Tersedia)'!$B$1)</f>
        <v>0</v>
      </c>
      <c r="L305" s="20">
        <f>IFERROR(IF(VLOOKUP(B305,'SO OR RSO'!$B$4:$P$1048576,15,FALSE)="Diselesaikan",H305,K305),0)</f>
        <v>0</v>
      </c>
      <c r="M305" s="20">
        <f t="shared" si="11"/>
        <v>0</v>
      </c>
      <c r="N305" s="20" t="str">
        <f>IFERROR(IF(ISBLANK(VLOOKUP(B305,'SO OR RSO'!$B$4:$P$1048576,15,FALSE)),"Belum Kirim Kain",IF(VLOOKUP(B305,'SO OR RSO'!$B$4:$P$1048576,15,FALSE)="Diselesaikan","Selesai",IF(M305&gt;0,"Proses Quilting","Selesai"))),"")</f>
        <v/>
      </c>
    </row>
    <row r="306" spans="1:14" ht="30.75" customHeight="1">
      <c r="A306" s="6">
        <v>305</v>
      </c>
      <c r="B306" s="18" t="str">
        <f t="shared" si="10"/>
        <v>EkatunggalTersediaKonfirmasi305</v>
      </c>
      <c r="C306" s="18" t="str">
        <f>IFERROR(VLOOKUP(B306,'SO OR RSO'!$B$4:$O$1048576,3,FALSE),"")</f>
        <v/>
      </c>
      <c r="D306" s="27" t="str">
        <f>IFERROR(VLOOKUP(B306,'SO OR RSO'!$B$4:$O$1048576,4,FALSE),"")</f>
        <v/>
      </c>
      <c r="E306" s="19" t="str">
        <f>IFERROR(VLOOKUP(B306,'SO OR RSO'!$B$4:$O$1048576,5,FALSE),"")</f>
        <v/>
      </c>
      <c r="F306" s="18" t="str">
        <f>IFERROR(VLOOKUP(B306,'SO OR RSO'!$B$4:$O$1048576,6,FALSE),"")</f>
        <v/>
      </c>
      <c r="G306" s="19" t="str">
        <f>IFERROR(VLOOKUP(B306,'SO OR RSO'!$B$4:$O$1048576,7,FALSE),"")</f>
        <v/>
      </c>
      <c r="H306" s="18">
        <f>IFERROR(VLOOKUP(B306,'SO OR RSO'!$B$4:$O$1048576,8,FALSE),0)</f>
        <v>0</v>
      </c>
      <c r="I306" s="18" t="str">
        <f>IFERROR(VLOOKUP(B306,'SO OR RSO'!$B$4:$O$1048576,9,FALSE),"")</f>
        <v/>
      </c>
      <c r="J306" s="18" t="str">
        <f>IFERROR(VLOOKUP(B306,'SO OR RSO'!$B$4:$O$1048576,10,FALSE),"")</f>
        <v/>
      </c>
      <c r="K306" s="59">
        <f>SUMIFS('Input Quilting Selesai'!$G$2:$G$1048576,'Input Quilting Selesai'!$C$2:$C$1048576,'Ekatunggal (Tersedia)'!C306,'Input Quilting Selesai'!$E$2:$E$1048576,'Ekatunggal (Tersedia)'!F306,'Input Quilting Selesai'!$I$2:$I$1048576,'Ekatunggal (Tersedia)'!J306,'Input Quilting Selesai'!$J$2:$J$1048576,'Ekatunggal (Tersedia)'!$B$1)</f>
        <v>0</v>
      </c>
      <c r="L306" s="20">
        <f>IFERROR(IF(VLOOKUP(B306,'SO OR RSO'!$B$4:$P$1048576,15,FALSE)="Diselesaikan",H306,K306),0)</f>
        <v>0</v>
      </c>
      <c r="M306" s="20">
        <f t="shared" si="11"/>
        <v>0</v>
      </c>
      <c r="N306" s="20" t="str">
        <f>IFERROR(IF(ISBLANK(VLOOKUP(B306,'SO OR RSO'!$B$4:$P$1048576,15,FALSE)),"Belum Kirim Kain",IF(VLOOKUP(B306,'SO OR RSO'!$B$4:$P$1048576,15,FALSE)="Diselesaikan","Selesai",IF(M306&gt;0,"Proses Quilting","Selesai"))),"")</f>
        <v/>
      </c>
    </row>
    <row r="307" spans="1:14" ht="30.75" customHeight="1">
      <c r="A307" s="6">
        <v>306</v>
      </c>
      <c r="B307" s="18" t="str">
        <f t="shared" si="10"/>
        <v>EkatunggalTersediaKonfirmasi306</v>
      </c>
      <c r="C307" s="18" t="str">
        <f>IFERROR(VLOOKUP(B307,'SO OR RSO'!$B$4:$O$1048576,3,FALSE),"")</f>
        <v/>
      </c>
      <c r="D307" s="27" t="str">
        <f>IFERROR(VLOOKUP(B307,'SO OR RSO'!$B$4:$O$1048576,4,FALSE),"")</f>
        <v/>
      </c>
      <c r="E307" s="19" t="str">
        <f>IFERROR(VLOOKUP(B307,'SO OR RSO'!$B$4:$O$1048576,5,FALSE),"")</f>
        <v/>
      </c>
      <c r="F307" s="18" t="str">
        <f>IFERROR(VLOOKUP(B307,'SO OR RSO'!$B$4:$O$1048576,6,FALSE),"")</f>
        <v/>
      </c>
      <c r="G307" s="19" t="str">
        <f>IFERROR(VLOOKUP(B307,'SO OR RSO'!$B$4:$O$1048576,7,FALSE),"")</f>
        <v/>
      </c>
      <c r="H307" s="18">
        <f>IFERROR(VLOOKUP(B307,'SO OR RSO'!$B$4:$O$1048576,8,FALSE),0)</f>
        <v>0</v>
      </c>
      <c r="I307" s="18" t="str">
        <f>IFERROR(VLOOKUP(B307,'SO OR RSO'!$B$4:$O$1048576,9,FALSE),"")</f>
        <v/>
      </c>
      <c r="J307" s="18" t="str">
        <f>IFERROR(VLOOKUP(B307,'SO OR RSO'!$B$4:$O$1048576,10,FALSE),"")</f>
        <v/>
      </c>
      <c r="K307" s="59">
        <f>SUMIFS('Input Quilting Selesai'!$G$2:$G$1048576,'Input Quilting Selesai'!$C$2:$C$1048576,'Ekatunggal (Tersedia)'!C307,'Input Quilting Selesai'!$E$2:$E$1048576,'Ekatunggal (Tersedia)'!F307,'Input Quilting Selesai'!$I$2:$I$1048576,'Ekatunggal (Tersedia)'!J307,'Input Quilting Selesai'!$J$2:$J$1048576,'Ekatunggal (Tersedia)'!$B$1)</f>
        <v>0</v>
      </c>
      <c r="L307" s="20">
        <f>IFERROR(IF(VLOOKUP(B307,'SO OR RSO'!$B$4:$P$1048576,15,FALSE)="Diselesaikan",H307,K307),0)</f>
        <v>0</v>
      </c>
      <c r="M307" s="20">
        <f t="shared" si="11"/>
        <v>0</v>
      </c>
      <c r="N307" s="20" t="str">
        <f>IFERROR(IF(ISBLANK(VLOOKUP(B307,'SO OR RSO'!$B$4:$P$1048576,15,FALSE)),"Belum Kirim Kain",IF(VLOOKUP(B307,'SO OR RSO'!$B$4:$P$1048576,15,FALSE)="Diselesaikan","Selesai",IF(M307&gt;0,"Proses Quilting","Selesai"))),"")</f>
        <v/>
      </c>
    </row>
    <row r="308" spans="1:14" ht="30.75" customHeight="1">
      <c r="A308" s="6">
        <v>307</v>
      </c>
      <c r="B308" s="18" t="str">
        <f t="shared" si="10"/>
        <v>EkatunggalTersediaKonfirmasi307</v>
      </c>
      <c r="C308" s="18" t="str">
        <f>IFERROR(VLOOKUP(B308,'SO OR RSO'!$B$4:$O$1048576,3,FALSE),"")</f>
        <v/>
      </c>
      <c r="D308" s="27" t="str">
        <f>IFERROR(VLOOKUP(B308,'SO OR RSO'!$B$4:$O$1048576,4,FALSE),"")</f>
        <v/>
      </c>
      <c r="E308" s="19" t="str">
        <f>IFERROR(VLOOKUP(B308,'SO OR RSO'!$B$4:$O$1048576,5,FALSE),"")</f>
        <v/>
      </c>
      <c r="F308" s="18" t="str">
        <f>IFERROR(VLOOKUP(B308,'SO OR RSO'!$B$4:$O$1048576,6,FALSE),"")</f>
        <v/>
      </c>
      <c r="G308" s="19" t="str">
        <f>IFERROR(VLOOKUP(B308,'SO OR RSO'!$B$4:$O$1048576,7,FALSE),"")</f>
        <v/>
      </c>
      <c r="H308" s="18">
        <f>IFERROR(VLOOKUP(B308,'SO OR RSO'!$B$4:$O$1048576,8,FALSE),0)</f>
        <v>0</v>
      </c>
      <c r="I308" s="18" t="str">
        <f>IFERROR(VLOOKUP(B308,'SO OR RSO'!$B$4:$O$1048576,9,FALSE),"")</f>
        <v/>
      </c>
      <c r="J308" s="18" t="str">
        <f>IFERROR(VLOOKUP(B308,'SO OR RSO'!$B$4:$O$1048576,10,FALSE),"")</f>
        <v/>
      </c>
      <c r="K308" s="59">
        <f>SUMIFS('Input Quilting Selesai'!$G$2:$G$1048576,'Input Quilting Selesai'!$C$2:$C$1048576,'Ekatunggal (Tersedia)'!C308,'Input Quilting Selesai'!$E$2:$E$1048576,'Ekatunggal (Tersedia)'!F308,'Input Quilting Selesai'!$I$2:$I$1048576,'Ekatunggal (Tersedia)'!J308,'Input Quilting Selesai'!$J$2:$J$1048576,'Ekatunggal (Tersedia)'!$B$1)</f>
        <v>0</v>
      </c>
      <c r="L308" s="20">
        <f>IFERROR(IF(VLOOKUP(B308,'SO OR RSO'!$B$4:$P$1048576,15,FALSE)="Diselesaikan",H308,K308),0)</f>
        <v>0</v>
      </c>
      <c r="M308" s="20">
        <f t="shared" si="11"/>
        <v>0</v>
      </c>
      <c r="N308" s="20" t="str">
        <f>IFERROR(IF(ISBLANK(VLOOKUP(B308,'SO OR RSO'!$B$4:$P$1048576,15,FALSE)),"Belum Kirim Kain",IF(VLOOKUP(B308,'SO OR RSO'!$B$4:$P$1048576,15,FALSE)="Diselesaikan","Selesai",IF(M308&gt;0,"Proses Quilting","Selesai"))),"")</f>
        <v/>
      </c>
    </row>
    <row r="309" spans="1:14" ht="30.75" customHeight="1">
      <c r="A309" s="6">
        <v>308</v>
      </c>
      <c r="B309" s="18" t="str">
        <f t="shared" si="10"/>
        <v>EkatunggalTersediaKonfirmasi308</v>
      </c>
      <c r="C309" s="18" t="str">
        <f>IFERROR(VLOOKUP(B309,'SO OR RSO'!$B$4:$O$1048576,3,FALSE),"")</f>
        <v/>
      </c>
      <c r="D309" s="27" t="str">
        <f>IFERROR(VLOOKUP(B309,'SO OR RSO'!$B$4:$O$1048576,4,FALSE),"")</f>
        <v/>
      </c>
      <c r="E309" s="19" t="str">
        <f>IFERROR(VLOOKUP(B309,'SO OR RSO'!$B$4:$O$1048576,5,FALSE),"")</f>
        <v/>
      </c>
      <c r="F309" s="18" t="str">
        <f>IFERROR(VLOOKUP(B309,'SO OR RSO'!$B$4:$O$1048576,6,FALSE),"")</f>
        <v/>
      </c>
      <c r="G309" s="19" t="str">
        <f>IFERROR(VLOOKUP(B309,'SO OR RSO'!$B$4:$O$1048576,7,FALSE),"")</f>
        <v/>
      </c>
      <c r="H309" s="18">
        <f>IFERROR(VLOOKUP(B309,'SO OR RSO'!$B$4:$O$1048576,8,FALSE),0)</f>
        <v>0</v>
      </c>
      <c r="I309" s="18" t="str">
        <f>IFERROR(VLOOKUP(B309,'SO OR RSO'!$B$4:$O$1048576,9,FALSE),"")</f>
        <v/>
      </c>
      <c r="J309" s="18" t="str">
        <f>IFERROR(VLOOKUP(B309,'SO OR RSO'!$B$4:$O$1048576,10,FALSE),"")</f>
        <v/>
      </c>
      <c r="K309" s="59">
        <f>SUMIFS('Input Quilting Selesai'!$G$2:$G$1048576,'Input Quilting Selesai'!$C$2:$C$1048576,'Ekatunggal (Tersedia)'!C309,'Input Quilting Selesai'!$E$2:$E$1048576,'Ekatunggal (Tersedia)'!F309,'Input Quilting Selesai'!$I$2:$I$1048576,'Ekatunggal (Tersedia)'!J309,'Input Quilting Selesai'!$J$2:$J$1048576,'Ekatunggal (Tersedia)'!$B$1)</f>
        <v>0</v>
      </c>
      <c r="L309" s="20">
        <f>IFERROR(IF(VLOOKUP(B309,'SO OR RSO'!$B$4:$P$1048576,15,FALSE)="Diselesaikan",H309,K309),0)</f>
        <v>0</v>
      </c>
      <c r="M309" s="20">
        <f t="shared" si="11"/>
        <v>0</v>
      </c>
      <c r="N309" s="20" t="str">
        <f>IFERROR(IF(ISBLANK(VLOOKUP(B309,'SO OR RSO'!$B$4:$P$1048576,15,FALSE)),"Belum Kirim Kain",IF(VLOOKUP(B309,'SO OR RSO'!$B$4:$P$1048576,15,FALSE)="Diselesaikan","Selesai",IF(M309&gt;0,"Proses Quilting","Selesai"))),"")</f>
        <v/>
      </c>
    </row>
    <row r="310" spans="1:14" ht="30.75" customHeight="1">
      <c r="A310" s="6">
        <v>309</v>
      </c>
      <c r="B310" s="18" t="str">
        <f t="shared" si="10"/>
        <v>EkatunggalTersediaKonfirmasi309</v>
      </c>
      <c r="C310" s="18" t="str">
        <f>IFERROR(VLOOKUP(B310,'SO OR RSO'!$B$4:$O$1048576,3,FALSE),"")</f>
        <v/>
      </c>
      <c r="D310" s="27" t="str">
        <f>IFERROR(VLOOKUP(B310,'SO OR RSO'!$B$4:$O$1048576,4,FALSE),"")</f>
        <v/>
      </c>
      <c r="E310" s="19" t="str">
        <f>IFERROR(VLOOKUP(B310,'SO OR RSO'!$B$4:$O$1048576,5,FALSE),"")</f>
        <v/>
      </c>
      <c r="F310" s="18" t="str">
        <f>IFERROR(VLOOKUP(B310,'SO OR RSO'!$B$4:$O$1048576,6,FALSE),"")</f>
        <v/>
      </c>
      <c r="G310" s="19" t="str">
        <f>IFERROR(VLOOKUP(B310,'SO OR RSO'!$B$4:$O$1048576,7,FALSE),"")</f>
        <v/>
      </c>
      <c r="H310" s="18">
        <f>IFERROR(VLOOKUP(B310,'SO OR RSO'!$B$4:$O$1048576,8,FALSE),0)</f>
        <v>0</v>
      </c>
      <c r="I310" s="18" t="str">
        <f>IFERROR(VLOOKUP(B310,'SO OR RSO'!$B$4:$O$1048576,9,FALSE),"")</f>
        <v/>
      </c>
      <c r="J310" s="18" t="str">
        <f>IFERROR(VLOOKUP(B310,'SO OR RSO'!$B$4:$O$1048576,10,FALSE),"")</f>
        <v/>
      </c>
      <c r="K310" s="59">
        <f>SUMIFS('Input Quilting Selesai'!$G$2:$G$1048576,'Input Quilting Selesai'!$C$2:$C$1048576,'Ekatunggal (Tersedia)'!C310,'Input Quilting Selesai'!$E$2:$E$1048576,'Ekatunggal (Tersedia)'!F310,'Input Quilting Selesai'!$I$2:$I$1048576,'Ekatunggal (Tersedia)'!J310,'Input Quilting Selesai'!$J$2:$J$1048576,'Ekatunggal (Tersedia)'!$B$1)</f>
        <v>0</v>
      </c>
      <c r="L310" s="20">
        <f>IFERROR(IF(VLOOKUP(B310,'SO OR RSO'!$B$4:$P$1048576,15,FALSE)="Diselesaikan",H310,K310),0)</f>
        <v>0</v>
      </c>
      <c r="M310" s="20">
        <f t="shared" si="11"/>
        <v>0</v>
      </c>
      <c r="N310" s="20" t="str">
        <f>IFERROR(IF(ISBLANK(VLOOKUP(B310,'SO OR RSO'!$B$4:$P$1048576,15,FALSE)),"Belum Kirim Kain",IF(VLOOKUP(B310,'SO OR RSO'!$B$4:$P$1048576,15,FALSE)="Diselesaikan","Selesai",IF(M310&gt;0,"Proses Quilting","Selesai"))),"")</f>
        <v/>
      </c>
    </row>
    <row r="311" spans="1:14" ht="30.75" customHeight="1">
      <c r="A311" s="6">
        <v>310</v>
      </c>
      <c r="B311" s="18" t="str">
        <f t="shared" si="10"/>
        <v>EkatunggalTersediaKonfirmasi310</v>
      </c>
      <c r="C311" s="18" t="str">
        <f>IFERROR(VLOOKUP(B311,'SO OR RSO'!$B$4:$O$1048576,3,FALSE),"")</f>
        <v/>
      </c>
      <c r="D311" s="27" t="str">
        <f>IFERROR(VLOOKUP(B311,'SO OR RSO'!$B$4:$O$1048576,4,FALSE),"")</f>
        <v/>
      </c>
      <c r="E311" s="19" t="str">
        <f>IFERROR(VLOOKUP(B311,'SO OR RSO'!$B$4:$O$1048576,5,FALSE),"")</f>
        <v/>
      </c>
      <c r="F311" s="18" t="str">
        <f>IFERROR(VLOOKUP(B311,'SO OR RSO'!$B$4:$O$1048576,6,FALSE),"")</f>
        <v/>
      </c>
      <c r="G311" s="19" t="str">
        <f>IFERROR(VLOOKUP(B311,'SO OR RSO'!$B$4:$O$1048576,7,FALSE),"")</f>
        <v/>
      </c>
      <c r="H311" s="18">
        <f>IFERROR(VLOOKUP(B311,'SO OR RSO'!$B$4:$O$1048576,8,FALSE),0)</f>
        <v>0</v>
      </c>
      <c r="I311" s="18" t="str">
        <f>IFERROR(VLOOKUP(B311,'SO OR RSO'!$B$4:$O$1048576,9,FALSE),"")</f>
        <v/>
      </c>
      <c r="J311" s="18" t="str">
        <f>IFERROR(VLOOKUP(B311,'SO OR RSO'!$B$4:$O$1048576,10,FALSE),"")</f>
        <v/>
      </c>
      <c r="K311" s="59">
        <f>SUMIFS('Input Quilting Selesai'!$G$2:$G$1048576,'Input Quilting Selesai'!$C$2:$C$1048576,'Ekatunggal (Tersedia)'!C311,'Input Quilting Selesai'!$E$2:$E$1048576,'Ekatunggal (Tersedia)'!F311,'Input Quilting Selesai'!$I$2:$I$1048576,'Ekatunggal (Tersedia)'!J311,'Input Quilting Selesai'!$J$2:$J$1048576,'Ekatunggal (Tersedia)'!$B$1)</f>
        <v>0</v>
      </c>
      <c r="L311" s="20">
        <f>IFERROR(IF(VLOOKUP(B311,'SO OR RSO'!$B$4:$P$1048576,15,FALSE)="Diselesaikan",H311,K311),0)</f>
        <v>0</v>
      </c>
      <c r="M311" s="20">
        <f t="shared" si="11"/>
        <v>0</v>
      </c>
      <c r="N311" s="20" t="str">
        <f>IFERROR(IF(ISBLANK(VLOOKUP(B311,'SO OR RSO'!$B$4:$P$1048576,15,FALSE)),"Belum Kirim Kain",IF(VLOOKUP(B311,'SO OR RSO'!$B$4:$P$1048576,15,FALSE)="Diselesaikan","Selesai",IF(M311&gt;0,"Proses Quilting","Selesai"))),"")</f>
        <v/>
      </c>
    </row>
    <row r="312" spans="1:14" ht="30.75" customHeight="1">
      <c r="A312" s="6">
        <v>311</v>
      </c>
      <c r="B312" s="18" t="str">
        <f t="shared" si="10"/>
        <v>EkatunggalTersediaKonfirmasi311</v>
      </c>
      <c r="C312" s="18" t="str">
        <f>IFERROR(VLOOKUP(B312,'SO OR RSO'!$B$4:$O$1048576,3,FALSE),"")</f>
        <v/>
      </c>
      <c r="D312" s="27" t="str">
        <f>IFERROR(VLOOKUP(B312,'SO OR RSO'!$B$4:$O$1048576,4,FALSE),"")</f>
        <v/>
      </c>
      <c r="E312" s="19" t="str">
        <f>IFERROR(VLOOKUP(B312,'SO OR RSO'!$B$4:$O$1048576,5,FALSE),"")</f>
        <v/>
      </c>
      <c r="F312" s="18" t="str">
        <f>IFERROR(VLOOKUP(B312,'SO OR RSO'!$B$4:$O$1048576,6,FALSE),"")</f>
        <v/>
      </c>
      <c r="G312" s="19" t="str">
        <f>IFERROR(VLOOKUP(B312,'SO OR RSO'!$B$4:$O$1048576,7,FALSE),"")</f>
        <v/>
      </c>
      <c r="H312" s="18">
        <f>IFERROR(VLOOKUP(B312,'SO OR RSO'!$B$4:$O$1048576,8,FALSE),0)</f>
        <v>0</v>
      </c>
      <c r="I312" s="18" t="str">
        <f>IFERROR(VLOOKUP(B312,'SO OR RSO'!$B$4:$O$1048576,9,FALSE),"")</f>
        <v/>
      </c>
      <c r="J312" s="18" t="str">
        <f>IFERROR(VLOOKUP(B312,'SO OR RSO'!$B$4:$O$1048576,10,FALSE),"")</f>
        <v/>
      </c>
      <c r="K312" s="59">
        <f>SUMIFS('Input Quilting Selesai'!$G$2:$G$1048576,'Input Quilting Selesai'!$C$2:$C$1048576,'Ekatunggal (Tersedia)'!C312,'Input Quilting Selesai'!$E$2:$E$1048576,'Ekatunggal (Tersedia)'!F312,'Input Quilting Selesai'!$I$2:$I$1048576,'Ekatunggal (Tersedia)'!J312,'Input Quilting Selesai'!$J$2:$J$1048576,'Ekatunggal (Tersedia)'!$B$1)</f>
        <v>0</v>
      </c>
      <c r="L312" s="20">
        <f>IFERROR(IF(VLOOKUP(B312,'SO OR RSO'!$B$4:$P$1048576,15,FALSE)="Diselesaikan",H312,K312),0)</f>
        <v>0</v>
      </c>
      <c r="M312" s="20">
        <f t="shared" si="11"/>
        <v>0</v>
      </c>
      <c r="N312" s="20" t="str">
        <f>IFERROR(IF(ISBLANK(VLOOKUP(B312,'SO OR RSO'!$B$4:$P$1048576,15,FALSE)),"Belum Kirim Kain",IF(VLOOKUP(B312,'SO OR RSO'!$B$4:$P$1048576,15,FALSE)="Diselesaikan","Selesai",IF(M312&gt;0,"Proses Quilting","Selesai"))),"")</f>
        <v/>
      </c>
    </row>
    <row r="313" spans="1:14" ht="30.75" customHeight="1">
      <c r="A313" s="6">
        <v>312</v>
      </c>
      <c r="B313" s="18" t="str">
        <f t="shared" si="10"/>
        <v>EkatunggalTersediaKonfirmasi312</v>
      </c>
      <c r="C313" s="18" t="str">
        <f>IFERROR(VLOOKUP(B313,'SO OR RSO'!$B$4:$O$1048576,3,FALSE),"")</f>
        <v/>
      </c>
      <c r="D313" s="27" t="str">
        <f>IFERROR(VLOOKUP(B313,'SO OR RSO'!$B$4:$O$1048576,4,FALSE),"")</f>
        <v/>
      </c>
      <c r="E313" s="19" t="str">
        <f>IFERROR(VLOOKUP(B313,'SO OR RSO'!$B$4:$O$1048576,5,FALSE),"")</f>
        <v/>
      </c>
      <c r="F313" s="18" t="str">
        <f>IFERROR(VLOOKUP(B313,'SO OR RSO'!$B$4:$O$1048576,6,FALSE),"")</f>
        <v/>
      </c>
      <c r="G313" s="19" t="str">
        <f>IFERROR(VLOOKUP(B313,'SO OR RSO'!$B$4:$O$1048576,7,FALSE),"")</f>
        <v/>
      </c>
      <c r="H313" s="18">
        <f>IFERROR(VLOOKUP(B313,'SO OR RSO'!$B$4:$O$1048576,8,FALSE),0)</f>
        <v>0</v>
      </c>
      <c r="I313" s="18" t="str">
        <f>IFERROR(VLOOKUP(B313,'SO OR RSO'!$B$4:$O$1048576,9,FALSE),"")</f>
        <v/>
      </c>
      <c r="J313" s="18" t="str">
        <f>IFERROR(VLOOKUP(B313,'SO OR RSO'!$B$4:$O$1048576,10,FALSE),"")</f>
        <v/>
      </c>
      <c r="K313" s="59">
        <f>SUMIFS('Input Quilting Selesai'!$G$2:$G$1048576,'Input Quilting Selesai'!$C$2:$C$1048576,'Ekatunggal (Tersedia)'!C313,'Input Quilting Selesai'!$E$2:$E$1048576,'Ekatunggal (Tersedia)'!F313,'Input Quilting Selesai'!$I$2:$I$1048576,'Ekatunggal (Tersedia)'!J313,'Input Quilting Selesai'!$J$2:$J$1048576,'Ekatunggal (Tersedia)'!$B$1)</f>
        <v>0</v>
      </c>
      <c r="L313" s="20">
        <f>IFERROR(IF(VLOOKUP(B313,'SO OR RSO'!$B$4:$P$1048576,15,FALSE)="Diselesaikan",H313,K313),0)</f>
        <v>0</v>
      </c>
      <c r="M313" s="20">
        <f t="shared" si="11"/>
        <v>0</v>
      </c>
      <c r="N313" s="20" t="str">
        <f>IFERROR(IF(ISBLANK(VLOOKUP(B313,'SO OR RSO'!$B$4:$P$1048576,15,FALSE)),"Belum Kirim Kain",IF(VLOOKUP(B313,'SO OR RSO'!$B$4:$P$1048576,15,FALSE)="Diselesaikan","Selesai",IF(M313&gt;0,"Proses Quilting","Selesai"))),"")</f>
        <v/>
      </c>
    </row>
    <row r="314" spans="1:14" ht="30.75" customHeight="1">
      <c r="A314" s="6">
        <v>313</v>
      </c>
      <c r="B314" s="18" t="str">
        <f t="shared" si="10"/>
        <v>EkatunggalTersediaKonfirmasi313</v>
      </c>
      <c r="C314" s="18" t="str">
        <f>IFERROR(VLOOKUP(B314,'SO OR RSO'!$B$4:$O$1048576,3,FALSE),"")</f>
        <v/>
      </c>
      <c r="D314" s="27" t="str">
        <f>IFERROR(VLOOKUP(B314,'SO OR RSO'!$B$4:$O$1048576,4,FALSE),"")</f>
        <v/>
      </c>
      <c r="E314" s="19" t="str">
        <f>IFERROR(VLOOKUP(B314,'SO OR RSO'!$B$4:$O$1048576,5,FALSE),"")</f>
        <v/>
      </c>
      <c r="F314" s="18" t="str">
        <f>IFERROR(VLOOKUP(B314,'SO OR RSO'!$B$4:$O$1048576,6,FALSE),"")</f>
        <v/>
      </c>
      <c r="G314" s="19" t="str">
        <f>IFERROR(VLOOKUP(B314,'SO OR RSO'!$B$4:$O$1048576,7,FALSE),"")</f>
        <v/>
      </c>
      <c r="H314" s="18">
        <f>IFERROR(VLOOKUP(B314,'SO OR RSO'!$B$4:$O$1048576,8,FALSE),0)</f>
        <v>0</v>
      </c>
      <c r="I314" s="18" t="str">
        <f>IFERROR(VLOOKUP(B314,'SO OR RSO'!$B$4:$O$1048576,9,FALSE),"")</f>
        <v/>
      </c>
      <c r="J314" s="18" t="str">
        <f>IFERROR(VLOOKUP(B314,'SO OR RSO'!$B$4:$O$1048576,10,FALSE),"")</f>
        <v/>
      </c>
      <c r="K314" s="59">
        <f>SUMIFS('Input Quilting Selesai'!$G$2:$G$1048576,'Input Quilting Selesai'!$C$2:$C$1048576,'Ekatunggal (Tersedia)'!C314,'Input Quilting Selesai'!$E$2:$E$1048576,'Ekatunggal (Tersedia)'!F314,'Input Quilting Selesai'!$I$2:$I$1048576,'Ekatunggal (Tersedia)'!J314,'Input Quilting Selesai'!$J$2:$J$1048576,'Ekatunggal (Tersedia)'!$B$1)</f>
        <v>0</v>
      </c>
      <c r="L314" s="20">
        <f>IFERROR(IF(VLOOKUP(B314,'SO OR RSO'!$B$4:$P$1048576,15,FALSE)="Diselesaikan",H314,K314),0)</f>
        <v>0</v>
      </c>
      <c r="M314" s="20">
        <f t="shared" si="11"/>
        <v>0</v>
      </c>
      <c r="N314" s="20" t="str">
        <f>IFERROR(IF(ISBLANK(VLOOKUP(B314,'SO OR RSO'!$B$4:$P$1048576,15,FALSE)),"Belum Kirim Kain",IF(VLOOKUP(B314,'SO OR RSO'!$B$4:$P$1048576,15,FALSE)="Diselesaikan","Selesai",IF(M314&gt;0,"Proses Quilting","Selesai"))),"")</f>
        <v/>
      </c>
    </row>
    <row r="315" spans="1:14" ht="30.75" customHeight="1">
      <c r="A315" s="6">
        <v>314</v>
      </c>
      <c r="B315" s="18" t="str">
        <f t="shared" si="10"/>
        <v>EkatunggalTersediaKonfirmasi314</v>
      </c>
      <c r="C315" s="18" t="str">
        <f>IFERROR(VLOOKUP(B315,'SO OR RSO'!$B$4:$O$1048576,3,FALSE),"")</f>
        <v/>
      </c>
      <c r="D315" s="27" t="str">
        <f>IFERROR(VLOOKUP(B315,'SO OR RSO'!$B$4:$O$1048576,4,FALSE),"")</f>
        <v/>
      </c>
      <c r="E315" s="19" t="str">
        <f>IFERROR(VLOOKUP(B315,'SO OR RSO'!$B$4:$O$1048576,5,FALSE),"")</f>
        <v/>
      </c>
      <c r="F315" s="18" t="str">
        <f>IFERROR(VLOOKUP(B315,'SO OR RSO'!$B$4:$O$1048576,6,FALSE),"")</f>
        <v/>
      </c>
      <c r="G315" s="19" t="str">
        <f>IFERROR(VLOOKUP(B315,'SO OR RSO'!$B$4:$O$1048576,7,FALSE),"")</f>
        <v/>
      </c>
      <c r="H315" s="18">
        <f>IFERROR(VLOOKUP(B315,'SO OR RSO'!$B$4:$O$1048576,8,FALSE),0)</f>
        <v>0</v>
      </c>
      <c r="I315" s="18" t="str">
        <f>IFERROR(VLOOKUP(B315,'SO OR RSO'!$B$4:$O$1048576,9,FALSE),"")</f>
        <v/>
      </c>
      <c r="J315" s="18" t="str">
        <f>IFERROR(VLOOKUP(B315,'SO OR RSO'!$B$4:$O$1048576,10,FALSE),"")</f>
        <v/>
      </c>
      <c r="K315" s="59">
        <f>SUMIFS('Input Quilting Selesai'!$G$2:$G$1048576,'Input Quilting Selesai'!$C$2:$C$1048576,'Ekatunggal (Tersedia)'!C315,'Input Quilting Selesai'!$E$2:$E$1048576,'Ekatunggal (Tersedia)'!F315,'Input Quilting Selesai'!$I$2:$I$1048576,'Ekatunggal (Tersedia)'!J315,'Input Quilting Selesai'!$J$2:$J$1048576,'Ekatunggal (Tersedia)'!$B$1)</f>
        <v>0</v>
      </c>
      <c r="L315" s="20">
        <f>IFERROR(IF(VLOOKUP(B315,'SO OR RSO'!$B$4:$P$1048576,15,FALSE)="Diselesaikan",H315,K315),0)</f>
        <v>0</v>
      </c>
      <c r="M315" s="20">
        <f t="shared" si="11"/>
        <v>0</v>
      </c>
      <c r="N315" s="20" t="str">
        <f>IFERROR(IF(ISBLANK(VLOOKUP(B315,'SO OR RSO'!$B$4:$P$1048576,15,FALSE)),"Belum Kirim Kain",IF(VLOOKUP(B315,'SO OR RSO'!$B$4:$P$1048576,15,FALSE)="Diselesaikan","Selesai",IF(M315&gt;0,"Proses Quilting","Selesai"))),"")</f>
        <v/>
      </c>
    </row>
    <row r="316" spans="1:14" ht="30.75" customHeight="1">
      <c r="A316" s="6">
        <v>315</v>
      </c>
      <c r="B316" s="18" t="str">
        <f t="shared" si="10"/>
        <v>EkatunggalTersediaKonfirmasi315</v>
      </c>
      <c r="C316" s="18" t="str">
        <f>IFERROR(VLOOKUP(B316,'SO OR RSO'!$B$4:$O$1048576,3,FALSE),"")</f>
        <v/>
      </c>
      <c r="D316" s="27" t="str">
        <f>IFERROR(VLOOKUP(B316,'SO OR RSO'!$B$4:$O$1048576,4,FALSE),"")</f>
        <v/>
      </c>
      <c r="E316" s="19" t="str">
        <f>IFERROR(VLOOKUP(B316,'SO OR RSO'!$B$4:$O$1048576,5,FALSE),"")</f>
        <v/>
      </c>
      <c r="F316" s="18" t="str">
        <f>IFERROR(VLOOKUP(B316,'SO OR RSO'!$B$4:$O$1048576,6,FALSE),"")</f>
        <v/>
      </c>
      <c r="G316" s="19" t="str">
        <f>IFERROR(VLOOKUP(B316,'SO OR RSO'!$B$4:$O$1048576,7,FALSE),"")</f>
        <v/>
      </c>
      <c r="H316" s="18">
        <f>IFERROR(VLOOKUP(B316,'SO OR RSO'!$B$4:$O$1048576,8,FALSE),0)</f>
        <v>0</v>
      </c>
      <c r="I316" s="18" t="str">
        <f>IFERROR(VLOOKUP(B316,'SO OR RSO'!$B$4:$O$1048576,9,FALSE),"")</f>
        <v/>
      </c>
      <c r="J316" s="18" t="str">
        <f>IFERROR(VLOOKUP(B316,'SO OR RSO'!$B$4:$O$1048576,10,FALSE),"")</f>
        <v/>
      </c>
      <c r="K316" s="59">
        <f>SUMIFS('Input Quilting Selesai'!$G$2:$G$1048576,'Input Quilting Selesai'!$C$2:$C$1048576,'Ekatunggal (Tersedia)'!C316,'Input Quilting Selesai'!$E$2:$E$1048576,'Ekatunggal (Tersedia)'!F316,'Input Quilting Selesai'!$I$2:$I$1048576,'Ekatunggal (Tersedia)'!J316,'Input Quilting Selesai'!$J$2:$J$1048576,'Ekatunggal (Tersedia)'!$B$1)</f>
        <v>0</v>
      </c>
      <c r="L316" s="20">
        <f>IFERROR(IF(VLOOKUP(B316,'SO OR RSO'!$B$4:$P$1048576,15,FALSE)="Diselesaikan",H316,K316),0)</f>
        <v>0</v>
      </c>
      <c r="M316" s="20">
        <f t="shared" si="11"/>
        <v>0</v>
      </c>
      <c r="N316" s="20" t="str">
        <f>IFERROR(IF(ISBLANK(VLOOKUP(B316,'SO OR RSO'!$B$4:$P$1048576,15,FALSE)),"Belum Kirim Kain",IF(VLOOKUP(B316,'SO OR RSO'!$B$4:$P$1048576,15,FALSE)="Diselesaikan","Selesai",IF(M316&gt;0,"Proses Quilting","Selesai"))),"")</f>
        <v/>
      </c>
    </row>
    <row r="317" spans="1:14" ht="30.75" customHeight="1">
      <c r="A317" s="6">
        <v>316</v>
      </c>
      <c r="B317" s="18" t="str">
        <f t="shared" si="10"/>
        <v>EkatunggalTersediaKonfirmasi316</v>
      </c>
      <c r="C317" s="18" t="str">
        <f>IFERROR(VLOOKUP(B317,'SO OR RSO'!$B$4:$O$1048576,3,FALSE),"")</f>
        <v/>
      </c>
      <c r="D317" s="27" t="str">
        <f>IFERROR(VLOOKUP(B317,'SO OR RSO'!$B$4:$O$1048576,4,FALSE),"")</f>
        <v/>
      </c>
      <c r="E317" s="19" t="str">
        <f>IFERROR(VLOOKUP(B317,'SO OR RSO'!$B$4:$O$1048576,5,FALSE),"")</f>
        <v/>
      </c>
      <c r="F317" s="18" t="str">
        <f>IFERROR(VLOOKUP(B317,'SO OR RSO'!$B$4:$O$1048576,6,FALSE),"")</f>
        <v/>
      </c>
      <c r="G317" s="19" t="str">
        <f>IFERROR(VLOOKUP(B317,'SO OR RSO'!$B$4:$O$1048576,7,FALSE),"")</f>
        <v/>
      </c>
      <c r="H317" s="18">
        <f>IFERROR(VLOOKUP(B317,'SO OR RSO'!$B$4:$O$1048576,8,FALSE),0)</f>
        <v>0</v>
      </c>
      <c r="I317" s="18" t="str">
        <f>IFERROR(VLOOKUP(B317,'SO OR RSO'!$B$4:$O$1048576,9,FALSE),"")</f>
        <v/>
      </c>
      <c r="J317" s="18" t="str">
        <f>IFERROR(VLOOKUP(B317,'SO OR RSO'!$B$4:$O$1048576,10,FALSE),"")</f>
        <v/>
      </c>
      <c r="K317" s="59">
        <f>SUMIFS('Input Quilting Selesai'!$G$2:$G$1048576,'Input Quilting Selesai'!$C$2:$C$1048576,'Ekatunggal (Tersedia)'!C317,'Input Quilting Selesai'!$E$2:$E$1048576,'Ekatunggal (Tersedia)'!F317,'Input Quilting Selesai'!$I$2:$I$1048576,'Ekatunggal (Tersedia)'!J317,'Input Quilting Selesai'!$J$2:$J$1048576,'Ekatunggal (Tersedia)'!$B$1)</f>
        <v>0</v>
      </c>
      <c r="L317" s="20">
        <f>IFERROR(IF(VLOOKUP(B317,'SO OR RSO'!$B$4:$P$1048576,15,FALSE)="Diselesaikan",H317,K317),0)</f>
        <v>0</v>
      </c>
      <c r="M317" s="20">
        <f t="shared" si="11"/>
        <v>0</v>
      </c>
      <c r="N317" s="20" t="str">
        <f>IFERROR(IF(ISBLANK(VLOOKUP(B317,'SO OR RSO'!$B$4:$P$1048576,15,FALSE)),"Belum Kirim Kain",IF(VLOOKUP(B317,'SO OR RSO'!$B$4:$P$1048576,15,FALSE)="Diselesaikan","Selesai",IF(M317&gt;0,"Proses Quilting","Selesai"))),"")</f>
        <v/>
      </c>
    </row>
    <row r="318" spans="1:14" ht="30.75" customHeight="1">
      <c r="A318" s="6">
        <v>317</v>
      </c>
      <c r="B318" s="18" t="str">
        <f t="shared" si="10"/>
        <v>EkatunggalTersediaKonfirmasi317</v>
      </c>
      <c r="C318" s="18" t="str">
        <f>IFERROR(VLOOKUP(B318,'SO OR RSO'!$B$4:$O$1048576,3,FALSE),"")</f>
        <v/>
      </c>
      <c r="D318" s="27" t="str">
        <f>IFERROR(VLOOKUP(B318,'SO OR RSO'!$B$4:$O$1048576,4,FALSE),"")</f>
        <v/>
      </c>
      <c r="E318" s="19" t="str">
        <f>IFERROR(VLOOKUP(B318,'SO OR RSO'!$B$4:$O$1048576,5,FALSE),"")</f>
        <v/>
      </c>
      <c r="F318" s="18" t="str">
        <f>IFERROR(VLOOKUP(B318,'SO OR RSO'!$B$4:$O$1048576,6,FALSE),"")</f>
        <v/>
      </c>
      <c r="G318" s="19" t="str">
        <f>IFERROR(VLOOKUP(B318,'SO OR RSO'!$B$4:$O$1048576,7,FALSE),"")</f>
        <v/>
      </c>
      <c r="H318" s="18">
        <f>IFERROR(VLOOKUP(B318,'SO OR RSO'!$B$4:$O$1048576,8,FALSE),0)</f>
        <v>0</v>
      </c>
      <c r="I318" s="18" t="str">
        <f>IFERROR(VLOOKUP(B318,'SO OR RSO'!$B$4:$O$1048576,9,FALSE),"")</f>
        <v/>
      </c>
      <c r="J318" s="18" t="str">
        <f>IFERROR(VLOOKUP(B318,'SO OR RSO'!$B$4:$O$1048576,10,FALSE),"")</f>
        <v/>
      </c>
      <c r="K318" s="59">
        <f>SUMIFS('Input Quilting Selesai'!$G$2:$G$1048576,'Input Quilting Selesai'!$C$2:$C$1048576,'Ekatunggal (Tersedia)'!C318,'Input Quilting Selesai'!$E$2:$E$1048576,'Ekatunggal (Tersedia)'!F318,'Input Quilting Selesai'!$I$2:$I$1048576,'Ekatunggal (Tersedia)'!J318,'Input Quilting Selesai'!$J$2:$J$1048576,'Ekatunggal (Tersedia)'!$B$1)</f>
        <v>0</v>
      </c>
      <c r="L318" s="20">
        <f>IFERROR(IF(VLOOKUP(B318,'SO OR RSO'!$B$4:$P$1048576,15,FALSE)="Diselesaikan",H318,K318),0)</f>
        <v>0</v>
      </c>
      <c r="M318" s="20">
        <f t="shared" si="11"/>
        <v>0</v>
      </c>
      <c r="N318" s="20" t="str">
        <f>IFERROR(IF(ISBLANK(VLOOKUP(B318,'SO OR RSO'!$B$4:$P$1048576,15,FALSE)),"Belum Kirim Kain",IF(VLOOKUP(B318,'SO OR RSO'!$B$4:$P$1048576,15,FALSE)="Diselesaikan","Selesai",IF(M318&gt;0,"Proses Quilting","Selesai"))),"")</f>
        <v/>
      </c>
    </row>
    <row r="319" spans="1:14" ht="30.75" customHeight="1">
      <c r="A319" s="6">
        <v>318</v>
      </c>
      <c r="B319" s="18" t="str">
        <f t="shared" si="10"/>
        <v>EkatunggalTersediaKonfirmasi318</v>
      </c>
      <c r="C319" s="18" t="str">
        <f>IFERROR(VLOOKUP(B319,'SO OR RSO'!$B$4:$O$1048576,3,FALSE),"")</f>
        <v/>
      </c>
      <c r="D319" s="27" t="str">
        <f>IFERROR(VLOOKUP(B319,'SO OR RSO'!$B$4:$O$1048576,4,FALSE),"")</f>
        <v/>
      </c>
      <c r="E319" s="19" t="str">
        <f>IFERROR(VLOOKUP(B319,'SO OR RSO'!$B$4:$O$1048576,5,FALSE),"")</f>
        <v/>
      </c>
      <c r="F319" s="18" t="str">
        <f>IFERROR(VLOOKUP(B319,'SO OR RSO'!$B$4:$O$1048576,6,FALSE),"")</f>
        <v/>
      </c>
      <c r="G319" s="19" t="str">
        <f>IFERROR(VLOOKUP(B319,'SO OR RSO'!$B$4:$O$1048576,7,FALSE),"")</f>
        <v/>
      </c>
      <c r="H319" s="18">
        <f>IFERROR(VLOOKUP(B319,'SO OR RSO'!$B$4:$O$1048576,8,FALSE),0)</f>
        <v>0</v>
      </c>
      <c r="I319" s="18" t="str">
        <f>IFERROR(VLOOKUP(B319,'SO OR RSO'!$B$4:$O$1048576,9,FALSE),"")</f>
        <v/>
      </c>
      <c r="J319" s="18" t="str">
        <f>IFERROR(VLOOKUP(B319,'SO OR RSO'!$B$4:$O$1048576,10,FALSE),"")</f>
        <v/>
      </c>
      <c r="K319" s="59">
        <f>SUMIFS('Input Quilting Selesai'!$G$2:$G$1048576,'Input Quilting Selesai'!$C$2:$C$1048576,'Ekatunggal (Tersedia)'!C319,'Input Quilting Selesai'!$E$2:$E$1048576,'Ekatunggal (Tersedia)'!F319,'Input Quilting Selesai'!$I$2:$I$1048576,'Ekatunggal (Tersedia)'!J319,'Input Quilting Selesai'!$J$2:$J$1048576,'Ekatunggal (Tersedia)'!$B$1)</f>
        <v>0</v>
      </c>
      <c r="L319" s="20">
        <f>IFERROR(IF(VLOOKUP(B319,'SO OR RSO'!$B$4:$P$1048576,15,FALSE)="Diselesaikan",H319,K319),0)</f>
        <v>0</v>
      </c>
      <c r="M319" s="20">
        <f t="shared" si="11"/>
        <v>0</v>
      </c>
      <c r="N319" s="20" t="str">
        <f>IFERROR(IF(ISBLANK(VLOOKUP(B319,'SO OR RSO'!$B$4:$P$1048576,15,FALSE)),"Belum Kirim Kain",IF(VLOOKUP(B319,'SO OR RSO'!$B$4:$P$1048576,15,FALSE)="Diselesaikan","Selesai",IF(M319&gt;0,"Proses Quilting","Selesai"))),"")</f>
        <v/>
      </c>
    </row>
    <row r="320" spans="1:14" ht="30.75" customHeight="1">
      <c r="A320" s="6">
        <v>319</v>
      </c>
      <c r="B320" s="18" t="str">
        <f t="shared" si="10"/>
        <v>EkatunggalTersediaKonfirmasi319</v>
      </c>
      <c r="C320" s="18" t="str">
        <f>IFERROR(VLOOKUP(B320,'SO OR RSO'!$B$4:$O$1048576,3,FALSE),"")</f>
        <v/>
      </c>
      <c r="D320" s="27" t="str">
        <f>IFERROR(VLOOKUP(B320,'SO OR RSO'!$B$4:$O$1048576,4,FALSE),"")</f>
        <v/>
      </c>
      <c r="E320" s="19" t="str">
        <f>IFERROR(VLOOKUP(B320,'SO OR RSO'!$B$4:$O$1048576,5,FALSE),"")</f>
        <v/>
      </c>
      <c r="F320" s="18" t="str">
        <f>IFERROR(VLOOKUP(B320,'SO OR RSO'!$B$4:$O$1048576,6,FALSE),"")</f>
        <v/>
      </c>
      <c r="G320" s="19" t="str">
        <f>IFERROR(VLOOKUP(B320,'SO OR RSO'!$B$4:$O$1048576,7,FALSE),"")</f>
        <v/>
      </c>
      <c r="H320" s="18">
        <f>IFERROR(VLOOKUP(B320,'SO OR RSO'!$B$4:$O$1048576,8,FALSE),0)</f>
        <v>0</v>
      </c>
      <c r="I320" s="18" t="str">
        <f>IFERROR(VLOOKUP(B320,'SO OR RSO'!$B$4:$O$1048576,9,FALSE),"")</f>
        <v/>
      </c>
      <c r="J320" s="18" t="str">
        <f>IFERROR(VLOOKUP(B320,'SO OR RSO'!$B$4:$O$1048576,10,FALSE),"")</f>
        <v/>
      </c>
      <c r="K320" s="59">
        <f>SUMIFS('Input Quilting Selesai'!$G$2:$G$1048576,'Input Quilting Selesai'!$C$2:$C$1048576,'Ekatunggal (Tersedia)'!C320,'Input Quilting Selesai'!$E$2:$E$1048576,'Ekatunggal (Tersedia)'!F320,'Input Quilting Selesai'!$I$2:$I$1048576,'Ekatunggal (Tersedia)'!J320,'Input Quilting Selesai'!$J$2:$J$1048576,'Ekatunggal (Tersedia)'!$B$1)</f>
        <v>0</v>
      </c>
      <c r="L320" s="20">
        <f>IFERROR(IF(VLOOKUP(B320,'SO OR RSO'!$B$4:$P$1048576,15,FALSE)="Diselesaikan",H320,K320),0)</f>
        <v>0</v>
      </c>
      <c r="M320" s="20">
        <f t="shared" si="11"/>
        <v>0</v>
      </c>
      <c r="N320" s="20" t="str">
        <f>IFERROR(IF(ISBLANK(VLOOKUP(B320,'SO OR RSO'!$B$4:$P$1048576,15,FALSE)),"Belum Kirim Kain",IF(VLOOKUP(B320,'SO OR RSO'!$B$4:$P$1048576,15,FALSE)="Diselesaikan","Selesai",IF(M320&gt;0,"Proses Quilting","Selesai"))),"")</f>
        <v/>
      </c>
    </row>
    <row r="321" spans="1:14" ht="30.75" customHeight="1">
      <c r="A321" s="6">
        <v>320</v>
      </c>
      <c r="B321" s="18" t="str">
        <f t="shared" si="10"/>
        <v>EkatunggalTersediaKonfirmasi320</v>
      </c>
      <c r="C321" s="18" t="str">
        <f>IFERROR(VLOOKUP(B321,'SO OR RSO'!$B$4:$O$1048576,3,FALSE),"")</f>
        <v/>
      </c>
      <c r="D321" s="27" t="str">
        <f>IFERROR(VLOOKUP(B321,'SO OR RSO'!$B$4:$O$1048576,4,FALSE),"")</f>
        <v/>
      </c>
      <c r="E321" s="19" t="str">
        <f>IFERROR(VLOOKUP(B321,'SO OR RSO'!$B$4:$O$1048576,5,FALSE),"")</f>
        <v/>
      </c>
      <c r="F321" s="18" t="str">
        <f>IFERROR(VLOOKUP(B321,'SO OR RSO'!$B$4:$O$1048576,6,FALSE),"")</f>
        <v/>
      </c>
      <c r="G321" s="19" t="str">
        <f>IFERROR(VLOOKUP(B321,'SO OR RSO'!$B$4:$O$1048576,7,FALSE),"")</f>
        <v/>
      </c>
      <c r="H321" s="18">
        <f>IFERROR(VLOOKUP(B321,'SO OR RSO'!$B$4:$O$1048576,8,FALSE),0)</f>
        <v>0</v>
      </c>
      <c r="I321" s="18" t="str">
        <f>IFERROR(VLOOKUP(B321,'SO OR RSO'!$B$4:$O$1048576,9,FALSE),"")</f>
        <v/>
      </c>
      <c r="J321" s="18" t="str">
        <f>IFERROR(VLOOKUP(B321,'SO OR RSO'!$B$4:$O$1048576,10,FALSE),"")</f>
        <v/>
      </c>
      <c r="K321" s="59">
        <f>SUMIFS('Input Quilting Selesai'!$G$2:$G$1048576,'Input Quilting Selesai'!$C$2:$C$1048576,'Ekatunggal (Tersedia)'!C321,'Input Quilting Selesai'!$E$2:$E$1048576,'Ekatunggal (Tersedia)'!F321,'Input Quilting Selesai'!$I$2:$I$1048576,'Ekatunggal (Tersedia)'!J321,'Input Quilting Selesai'!$J$2:$J$1048576,'Ekatunggal (Tersedia)'!$B$1)</f>
        <v>0</v>
      </c>
      <c r="L321" s="20">
        <f>IFERROR(IF(VLOOKUP(B321,'SO OR RSO'!$B$4:$P$1048576,15,FALSE)="Diselesaikan",H321,K321),0)</f>
        <v>0</v>
      </c>
      <c r="M321" s="20">
        <f t="shared" si="11"/>
        <v>0</v>
      </c>
      <c r="N321" s="20" t="str">
        <f>IFERROR(IF(ISBLANK(VLOOKUP(B321,'SO OR RSO'!$B$4:$P$1048576,15,FALSE)),"Belum Kirim Kain",IF(VLOOKUP(B321,'SO OR RSO'!$B$4:$P$1048576,15,FALSE)="Diselesaikan","Selesai",IF(M321&gt;0,"Proses Quilting","Selesai"))),"")</f>
        <v/>
      </c>
    </row>
    <row r="322" spans="1:14" ht="30.75" customHeight="1">
      <c r="A322" s="6">
        <v>321</v>
      </c>
      <c r="B322" s="18" t="str">
        <f t="shared" si="10"/>
        <v>EkatunggalTersediaKonfirmasi321</v>
      </c>
      <c r="C322" s="18" t="str">
        <f>IFERROR(VLOOKUP(B322,'SO OR RSO'!$B$4:$O$1048576,3,FALSE),"")</f>
        <v/>
      </c>
      <c r="D322" s="27" t="str">
        <f>IFERROR(VLOOKUP(B322,'SO OR RSO'!$B$4:$O$1048576,4,FALSE),"")</f>
        <v/>
      </c>
      <c r="E322" s="19" t="str">
        <f>IFERROR(VLOOKUP(B322,'SO OR RSO'!$B$4:$O$1048576,5,FALSE),"")</f>
        <v/>
      </c>
      <c r="F322" s="18" t="str">
        <f>IFERROR(VLOOKUP(B322,'SO OR RSO'!$B$4:$O$1048576,6,FALSE),"")</f>
        <v/>
      </c>
      <c r="G322" s="19" t="str">
        <f>IFERROR(VLOOKUP(B322,'SO OR RSO'!$B$4:$O$1048576,7,FALSE),"")</f>
        <v/>
      </c>
      <c r="H322" s="18">
        <f>IFERROR(VLOOKUP(B322,'SO OR RSO'!$B$4:$O$1048576,8,FALSE),0)</f>
        <v>0</v>
      </c>
      <c r="I322" s="18" t="str">
        <f>IFERROR(VLOOKUP(B322,'SO OR RSO'!$B$4:$O$1048576,9,FALSE),"")</f>
        <v/>
      </c>
      <c r="J322" s="18" t="str">
        <f>IFERROR(VLOOKUP(B322,'SO OR RSO'!$B$4:$O$1048576,10,FALSE),"")</f>
        <v/>
      </c>
      <c r="K322" s="59">
        <f>SUMIFS('Input Quilting Selesai'!$G$2:$G$1048576,'Input Quilting Selesai'!$C$2:$C$1048576,'Ekatunggal (Tersedia)'!C322,'Input Quilting Selesai'!$E$2:$E$1048576,'Ekatunggal (Tersedia)'!F322,'Input Quilting Selesai'!$I$2:$I$1048576,'Ekatunggal (Tersedia)'!J322,'Input Quilting Selesai'!$J$2:$J$1048576,'Ekatunggal (Tersedia)'!$B$1)</f>
        <v>0</v>
      </c>
      <c r="L322" s="20">
        <f>IFERROR(IF(VLOOKUP(B322,'SO OR RSO'!$B$4:$P$1048576,15,FALSE)="Diselesaikan",H322,K322),0)</f>
        <v>0</v>
      </c>
      <c r="M322" s="20">
        <f t="shared" si="11"/>
        <v>0</v>
      </c>
      <c r="N322" s="20" t="str">
        <f>IFERROR(IF(ISBLANK(VLOOKUP(B322,'SO OR RSO'!$B$4:$P$1048576,15,FALSE)),"Belum Kirim Kain",IF(VLOOKUP(B322,'SO OR RSO'!$B$4:$P$1048576,15,FALSE)="Diselesaikan","Selesai",IF(M322&gt;0,"Proses Quilting","Selesai"))),"")</f>
        <v/>
      </c>
    </row>
    <row r="323" spans="1:14" ht="30.75" customHeight="1">
      <c r="A323" s="6">
        <v>322</v>
      </c>
      <c r="B323" s="18" t="str">
        <f t="shared" si="10"/>
        <v>EkatunggalTersediaKonfirmasi322</v>
      </c>
      <c r="C323" s="18" t="str">
        <f>IFERROR(VLOOKUP(B323,'SO OR RSO'!$B$4:$O$1048576,3,FALSE),"")</f>
        <v/>
      </c>
      <c r="D323" s="27" t="str">
        <f>IFERROR(VLOOKUP(B323,'SO OR RSO'!$B$4:$O$1048576,4,FALSE),"")</f>
        <v/>
      </c>
      <c r="E323" s="19" t="str">
        <f>IFERROR(VLOOKUP(B323,'SO OR RSO'!$B$4:$O$1048576,5,FALSE),"")</f>
        <v/>
      </c>
      <c r="F323" s="18" t="str">
        <f>IFERROR(VLOOKUP(B323,'SO OR RSO'!$B$4:$O$1048576,6,FALSE),"")</f>
        <v/>
      </c>
      <c r="G323" s="19" t="str">
        <f>IFERROR(VLOOKUP(B323,'SO OR RSO'!$B$4:$O$1048576,7,FALSE),"")</f>
        <v/>
      </c>
      <c r="H323" s="18">
        <f>IFERROR(VLOOKUP(B323,'SO OR RSO'!$B$4:$O$1048576,8,FALSE),0)</f>
        <v>0</v>
      </c>
      <c r="I323" s="18" t="str">
        <f>IFERROR(VLOOKUP(B323,'SO OR RSO'!$B$4:$O$1048576,9,FALSE),"")</f>
        <v/>
      </c>
      <c r="J323" s="18" t="str">
        <f>IFERROR(VLOOKUP(B323,'SO OR RSO'!$B$4:$O$1048576,10,FALSE),"")</f>
        <v/>
      </c>
      <c r="K323" s="59">
        <f>SUMIFS('Input Quilting Selesai'!$G$2:$G$1048576,'Input Quilting Selesai'!$C$2:$C$1048576,'Ekatunggal (Tersedia)'!C323,'Input Quilting Selesai'!$E$2:$E$1048576,'Ekatunggal (Tersedia)'!F323,'Input Quilting Selesai'!$I$2:$I$1048576,'Ekatunggal (Tersedia)'!J323,'Input Quilting Selesai'!$J$2:$J$1048576,'Ekatunggal (Tersedia)'!$B$1)</f>
        <v>0</v>
      </c>
      <c r="L323" s="20">
        <f>IFERROR(IF(VLOOKUP(B323,'SO OR RSO'!$B$4:$P$1048576,15,FALSE)="Diselesaikan",H323,K323),0)</f>
        <v>0</v>
      </c>
      <c r="M323" s="20">
        <f t="shared" si="11"/>
        <v>0</v>
      </c>
      <c r="N323" s="20" t="str">
        <f>IFERROR(IF(ISBLANK(VLOOKUP(B323,'SO OR RSO'!$B$4:$P$1048576,15,FALSE)),"Belum Kirim Kain",IF(VLOOKUP(B323,'SO OR RSO'!$B$4:$P$1048576,15,FALSE)="Diselesaikan","Selesai",IF(M323&gt;0,"Proses Quilting","Selesai"))),"")</f>
        <v/>
      </c>
    </row>
    <row r="324" spans="1:14" ht="30.75" customHeight="1">
      <c r="A324" s="6">
        <v>323</v>
      </c>
      <c r="B324" s="18" t="str">
        <f t="shared" si="10"/>
        <v>EkatunggalTersediaKonfirmasi323</v>
      </c>
      <c r="C324" s="18" t="str">
        <f>IFERROR(VLOOKUP(B324,'SO OR RSO'!$B$4:$O$1048576,3,FALSE),"")</f>
        <v/>
      </c>
      <c r="D324" s="27" t="str">
        <f>IFERROR(VLOOKUP(B324,'SO OR RSO'!$B$4:$O$1048576,4,FALSE),"")</f>
        <v/>
      </c>
      <c r="E324" s="19" t="str">
        <f>IFERROR(VLOOKUP(B324,'SO OR RSO'!$B$4:$O$1048576,5,FALSE),"")</f>
        <v/>
      </c>
      <c r="F324" s="18" t="str">
        <f>IFERROR(VLOOKUP(B324,'SO OR RSO'!$B$4:$O$1048576,6,FALSE),"")</f>
        <v/>
      </c>
      <c r="G324" s="19" t="str">
        <f>IFERROR(VLOOKUP(B324,'SO OR RSO'!$B$4:$O$1048576,7,FALSE),"")</f>
        <v/>
      </c>
      <c r="H324" s="18">
        <f>IFERROR(VLOOKUP(B324,'SO OR RSO'!$B$4:$O$1048576,8,FALSE),0)</f>
        <v>0</v>
      </c>
      <c r="I324" s="18" t="str">
        <f>IFERROR(VLOOKUP(B324,'SO OR RSO'!$B$4:$O$1048576,9,FALSE),"")</f>
        <v/>
      </c>
      <c r="J324" s="18" t="str">
        <f>IFERROR(VLOOKUP(B324,'SO OR RSO'!$B$4:$O$1048576,10,FALSE),"")</f>
        <v/>
      </c>
      <c r="K324" s="59">
        <f>SUMIFS('Input Quilting Selesai'!$G$2:$G$1048576,'Input Quilting Selesai'!$C$2:$C$1048576,'Ekatunggal (Tersedia)'!C324,'Input Quilting Selesai'!$E$2:$E$1048576,'Ekatunggal (Tersedia)'!F324,'Input Quilting Selesai'!$I$2:$I$1048576,'Ekatunggal (Tersedia)'!J324,'Input Quilting Selesai'!$J$2:$J$1048576,'Ekatunggal (Tersedia)'!$B$1)</f>
        <v>0</v>
      </c>
      <c r="L324" s="20">
        <f>IFERROR(IF(VLOOKUP(B324,'SO OR RSO'!$B$4:$P$1048576,15,FALSE)="Diselesaikan",H324,K324),0)</f>
        <v>0</v>
      </c>
      <c r="M324" s="20">
        <f t="shared" si="11"/>
        <v>0</v>
      </c>
      <c r="N324" s="20" t="str">
        <f>IFERROR(IF(ISBLANK(VLOOKUP(B324,'SO OR RSO'!$B$4:$P$1048576,15,FALSE)),"Belum Kirim Kain",IF(VLOOKUP(B324,'SO OR RSO'!$B$4:$P$1048576,15,FALSE)="Diselesaikan","Selesai",IF(M324&gt;0,"Proses Quilting","Selesai"))),"")</f>
        <v/>
      </c>
    </row>
    <row r="325" spans="1:14" ht="30.75" customHeight="1">
      <c r="A325" s="6">
        <v>324</v>
      </c>
      <c r="B325" s="18" t="str">
        <f t="shared" si="10"/>
        <v>EkatunggalTersediaKonfirmasi324</v>
      </c>
      <c r="C325" s="18" t="str">
        <f>IFERROR(VLOOKUP(B325,'SO OR RSO'!$B$4:$O$1048576,3,FALSE),"")</f>
        <v/>
      </c>
      <c r="D325" s="27" t="str">
        <f>IFERROR(VLOOKUP(B325,'SO OR RSO'!$B$4:$O$1048576,4,FALSE),"")</f>
        <v/>
      </c>
      <c r="E325" s="19" t="str">
        <f>IFERROR(VLOOKUP(B325,'SO OR RSO'!$B$4:$O$1048576,5,FALSE),"")</f>
        <v/>
      </c>
      <c r="F325" s="18" t="str">
        <f>IFERROR(VLOOKUP(B325,'SO OR RSO'!$B$4:$O$1048576,6,FALSE),"")</f>
        <v/>
      </c>
      <c r="G325" s="19" t="str">
        <f>IFERROR(VLOOKUP(B325,'SO OR RSO'!$B$4:$O$1048576,7,FALSE),"")</f>
        <v/>
      </c>
      <c r="H325" s="18">
        <f>IFERROR(VLOOKUP(B325,'SO OR RSO'!$B$4:$O$1048576,8,FALSE),0)</f>
        <v>0</v>
      </c>
      <c r="I325" s="18" t="str">
        <f>IFERROR(VLOOKUP(B325,'SO OR RSO'!$B$4:$O$1048576,9,FALSE),"")</f>
        <v/>
      </c>
      <c r="J325" s="18" t="str">
        <f>IFERROR(VLOOKUP(B325,'SO OR RSO'!$B$4:$O$1048576,10,FALSE),"")</f>
        <v/>
      </c>
      <c r="K325" s="59">
        <f>SUMIFS('Input Quilting Selesai'!$G$2:$G$1048576,'Input Quilting Selesai'!$C$2:$C$1048576,'Ekatunggal (Tersedia)'!C325,'Input Quilting Selesai'!$E$2:$E$1048576,'Ekatunggal (Tersedia)'!F325,'Input Quilting Selesai'!$I$2:$I$1048576,'Ekatunggal (Tersedia)'!J325,'Input Quilting Selesai'!$J$2:$J$1048576,'Ekatunggal (Tersedia)'!$B$1)</f>
        <v>0</v>
      </c>
      <c r="L325" s="20">
        <f>IFERROR(IF(VLOOKUP(B325,'SO OR RSO'!$B$4:$P$1048576,15,FALSE)="Diselesaikan",H325,K325),0)</f>
        <v>0</v>
      </c>
      <c r="M325" s="20">
        <f t="shared" si="11"/>
        <v>0</v>
      </c>
      <c r="N325" s="20" t="str">
        <f>IFERROR(IF(ISBLANK(VLOOKUP(B325,'SO OR RSO'!$B$4:$P$1048576,15,FALSE)),"Belum Kirim Kain",IF(VLOOKUP(B325,'SO OR RSO'!$B$4:$P$1048576,15,FALSE)="Diselesaikan","Selesai",IF(M325&gt;0,"Proses Quilting","Selesai"))),"")</f>
        <v/>
      </c>
    </row>
    <row r="326" spans="1:14" ht="30.75" customHeight="1">
      <c r="A326" s="6">
        <v>325</v>
      </c>
      <c r="B326" s="18" t="str">
        <f t="shared" si="10"/>
        <v>EkatunggalTersediaKonfirmasi325</v>
      </c>
      <c r="C326" s="18" t="str">
        <f>IFERROR(VLOOKUP(B326,'SO OR RSO'!$B$4:$O$1048576,3,FALSE),"")</f>
        <v/>
      </c>
      <c r="D326" s="27" t="str">
        <f>IFERROR(VLOOKUP(B326,'SO OR RSO'!$B$4:$O$1048576,4,FALSE),"")</f>
        <v/>
      </c>
      <c r="E326" s="19" t="str">
        <f>IFERROR(VLOOKUP(B326,'SO OR RSO'!$B$4:$O$1048576,5,FALSE),"")</f>
        <v/>
      </c>
      <c r="F326" s="18" t="str">
        <f>IFERROR(VLOOKUP(B326,'SO OR RSO'!$B$4:$O$1048576,6,FALSE),"")</f>
        <v/>
      </c>
      <c r="G326" s="19" t="str">
        <f>IFERROR(VLOOKUP(B326,'SO OR RSO'!$B$4:$O$1048576,7,FALSE),"")</f>
        <v/>
      </c>
      <c r="H326" s="18">
        <f>IFERROR(VLOOKUP(B326,'SO OR RSO'!$B$4:$O$1048576,8,FALSE),0)</f>
        <v>0</v>
      </c>
      <c r="I326" s="18" t="str">
        <f>IFERROR(VLOOKUP(B326,'SO OR RSO'!$B$4:$O$1048576,9,FALSE),"")</f>
        <v/>
      </c>
      <c r="J326" s="18" t="str">
        <f>IFERROR(VLOOKUP(B326,'SO OR RSO'!$B$4:$O$1048576,10,FALSE),"")</f>
        <v/>
      </c>
      <c r="K326" s="59">
        <f>SUMIFS('Input Quilting Selesai'!$G$2:$G$1048576,'Input Quilting Selesai'!$C$2:$C$1048576,'Ekatunggal (Tersedia)'!C326,'Input Quilting Selesai'!$E$2:$E$1048576,'Ekatunggal (Tersedia)'!F326,'Input Quilting Selesai'!$I$2:$I$1048576,'Ekatunggal (Tersedia)'!J326,'Input Quilting Selesai'!$J$2:$J$1048576,'Ekatunggal (Tersedia)'!$B$1)</f>
        <v>0</v>
      </c>
      <c r="L326" s="20">
        <f>IFERROR(IF(VLOOKUP(B326,'SO OR RSO'!$B$4:$P$1048576,15,FALSE)="Diselesaikan",H326,K326),0)</f>
        <v>0</v>
      </c>
      <c r="M326" s="20">
        <f t="shared" si="11"/>
        <v>0</v>
      </c>
      <c r="N326" s="20" t="str">
        <f>IFERROR(IF(ISBLANK(VLOOKUP(B326,'SO OR RSO'!$B$4:$P$1048576,15,FALSE)),"Belum Kirim Kain",IF(VLOOKUP(B326,'SO OR RSO'!$B$4:$P$1048576,15,FALSE)="Diselesaikan","Selesai",IF(M326&gt;0,"Proses Quilting","Selesai"))),"")</f>
        <v/>
      </c>
    </row>
    <row r="327" spans="1:14" ht="30.75" customHeight="1">
      <c r="A327" s="6">
        <v>326</v>
      </c>
      <c r="B327" s="18" t="str">
        <f t="shared" si="10"/>
        <v>EkatunggalTersediaKonfirmasi326</v>
      </c>
      <c r="C327" s="18" t="str">
        <f>IFERROR(VLOOKUP(B327,'SO OR RSO'!$B$4:$O$1048576,3,FALSE),"")</f>
        <v/>
      </c>
      <c r="D327" s="27" t="str">
        <f>IFERROR(VLOOKUP(B327,'SO OR RSO'!$B$4:$O$1048576,4,FALSE),"")</f>
        <v/>
      </c>
      <c r="E327" s="19" t="str">
        <f>IFERROR(VLOOKUP(B327,'SO OR RSO'!$B$4:$O$1048576,5,FALSE),"")</f>
        <v/>
      </c>
      <c r="F327" s="18" t="str">
        <f>IFERROR(VLOOKUP(B327,'SO OR RSO'!$B$4:$O$1048576,6,FALSE),"")</f>
        <v/>
      </c>
      <c r="G327" s="19" t="str">
        <f>IFERROR(VLOOKUP(B327,'SO OR RSO'!$B$4:$O$1048576,7,FALSE),"")</f>
        <v/>
      </c>
      <c r="H327" s="18">
        <f>IFERROR(VLOOKUP(B327,'SO OR RSO'!$B$4:$O$1048576,8,FALSE),0)</f>
        <v>0</v>
      </c>
      <c r="I327" s="18" t="str">
        <f>IFERROR(VLOOKUP(B327,'SO OR RSO'!$B$4:$O$1048576,9,FALSE),"")</f>
        <v/>
      </c>
      <c r="J327" s="18" t="str">
        <f>IFERROR(VLOOKUP(B327,'SO OR RSO'!$B$4:$O$1048576,10,FALSE),"")</f>
        <v/>
      </c>
      <c r="K327" s="59">
        <f>SUMIFS('Input Quilting Selesai'!$G$2:$G$1048576,'Input Quilting Selesai'!$C$2:$C$1048576,'Ekatunggal (Tersedia)'!C327,'Input Quilting Selesai'!$E$2:$E$1048576,'Ekatunggal (Tersedia)'!F327,'Input Quilting Selesai'!$I$2:$I$1048576,'Ekatunggal (Tersedia)'!J327,'Input Quilting Selesai'!$J$2:$J$1048576,'Ekatunggal (Tersedia)'!$B$1)</f>
        <v>0</v>
      </c>
      <c r="L327" s="20">
        <f>IFERROR(IF(VLOOKUP(B327,'SO OR RSO'!$B$4:$P$1048576,15,FALSE)="Diselesaikan",H327,K327),0)</f>
        <v>0</v>
      </c>
      <c r="M327" s="20">
        <f t="shared" si="11"/>
        <v>0</v>
      </c>
      <c r="N327" s="20" t="str">
        <f>IFERROR(IF(ISBLANK(VLOOKUP(B327,'SO OR RSO'!$B$4:$P$1048576,15,FALSE)),"Belum Kirim Kain",IF(VLOOKUP(B327,'SO OR RSO'!$B$4:$P$1048576,15,FALSE)="Diselesaikan","Selesai",IF(M327&gt;0,"Proses Quilting","Selesai"))),"")</f>
        <v/>
      </c>
    </row>
    <row r="328" spans="1:14" ht="30.75" customHeight="1">
      <c r="A328" s="6">
        <v>327</v>
      </c>
      <c r="B328" s="18" t="str">
        <f t="shared" si="10"/>
        <v>EkatunggalTersediaKonfirmasi327</v>
      </c>
      <c r="C328" s="18" t="str">
        <f>IFERROR(VLOOKUP(B328,'SO OR RSO'!$B$4:$O$1048576,3,FALSE),"")</f>
        <v/>
      </c>
      <c r="D328" s="27" t="str">
        <f>IFERROR(VLOOKUP(B328,'SO OR RSO'!$B$4:$O$1048576,4,FALSE),"")</f>
        <v/>
      </c>
      <c r="E328" s="19" t="str">
        <f>IFERROR(VLOOKUP(B328,'SO OR RSO'!$B$4:$O$1048576,5,FALSE),"")</f>
        <v/>
      </c>
      <c r="F328" s="18" t="str">
        <f>IFERROR(VLOOKUP(B328,'SO OR RSO'!$B$4:$O$1048576,6,FALSE),"")</f>
        <v/>
      </c>
      <c r="G328" s="19" t="str">
        <f>IFERROR(VLOOKUP(B328,'SO OR RSO'!$B$4:$O$1048576,7,FALSE),"")</f>
        <v/>
      </c>
      <c r="H328" s="18">
        <f>IFERROR(VLOOKUP(B328,'SO OR RSO'!$B$4:$O$1048576,8,FALSE),0)</f>
        <v>0</v>
      </c>
      <c r="I328" s="18" t="str">
        <f>IFERROR(VLOOKUP(B328,'SO OR RSO'!$B$4:$O$1048576,9,FALSE),"")</f>
        <v/>
      </c>
      <c r="J328" s="18" t="str">
        <f>IFERROR(VLOOKUP(B328,'SO OR RSO'!$B$4:$O$1048576,10,FALSE),"")</f>
        <v/>
      </c>
      <c r="K328" s="59">
        <f>SUMIFS('Input Quilting Selesai'!$G$2:$G$1048576,'Input Quilting Selesai'!$C$2:$C$1048576,'Ekatunggal (Tersedia)'!C328,'Input Quilting Selesai'!$E$2:$E$1048576,'Ekatunggal (Tersedia)'!F328,'Input Quilting Selesai'!$I$2:$I$1048576,'Ekatunggal (Tersedia)'!J328,'Input Quilting Selesai'!$J$2:$J$1048576,'Ekatunggal (Tersedia)'!$B$1)</f>
        <v>0</v>
      </c>
      <c r="L328" s="20">
        <f>IFERROR(IF(VLOOKUP(B328,'SO OR RSO'!$B$4:$P$1048576,15,FALSE)="Diselesaikan",H328,K328),0)</f>
        <v>0</v>
      </c>
      <c r="M328" s="20">
        <f t="shared" si="11"/>
        <v>0</v>
      </c>
      <c r="N328" s="20" t="str">
        <f>IFERROR(IF(ISBLANK(VLOOKUP(B328,'SO OR RSO'!$B$4:$P$1048576,15,FALSE)),"Belum Kirim Kain",IF(VLOOKUP(B328,'SO OR RSO'!$B$4:$P$1048576,15,FALSE)="Diselesaikan","Selesai",IF(M328&gt;0,"Proses Quilting","Selesai"))),"")</f>
        <v/>
      </c>
    </row>
    <row r="329" spans="1:14" ht="30.75" customHeight="1">
      <c r="A329" s="6">
        <v>328</v>
      </c>
      <c r="B329" s="18" t="str">
        <f t="shared" si="10"/>
        <v>EkatunggalTersediaKonfirmasi328</v>
      </c>
      <c r="C329" s="18" t="str">
        <f>IFERROR(VLOOKUP(B329,'SO OR RSO'!$B$4:$O$1048576,3,FALSE),"")</f>
        <v/>
      </c>
      <c r="D329" s="27" t="str">
        <f>IFERROR(VLOOKUP(B329,'SO OR RSO'!$B$4:$O$1048576,4,FALSE),"")</f>
        <v/>
      </c>
      <c r="E329" s="19" t="str">
        <f>IFERROR(VLOOKUP(B329,'SO OR RSO'!$B$4:$O$1048576,5,FALSE),"")</f>
        <v/>
      </c>
      <c r="F329" s="18" t="str">
        <f>IFERROR(VLOOKUP(B329,'SO OR RSO'!$B$4:$O$1048576,6,FALSE),"")</f>
        <v/>
      </c>
      <c r="G329" s="19" t="str">
        <f>IFERROR(VLOOKUP(B329,'SO OR RSO'!$B$4:$O$1048576,7,FALSE),"")</f>
        <v/>
      </c>
      <c r="H329" s="18">
        <f>IFERROR(VLOOKUP(B329,'SO OR RSO'!$B$4:$O$1048576,8,FALSE),0)</f>
        <v>0</v>
      </c>
      <c r="I329" s="18" t="str">
        <f>IFERROR(VLOOKUP(B329,'SO OR RSO'!$B$4:$O$1048576,9,FALSE),"")</f>
        <v/>
      </c>
      <c r="J329" s="18" t="str">
        <f>IFERROR(VLOOKUP(B329,'SO OR RSO'!$B$4:$O$1048576,10,FALSE),"")</f>
        <v/>
      </c>
      <c r="K329" s="59">
        <f>SUMIFS('Input Quilting Selesai'!$G$2:$G$1048576,'Input Quilting Selesai'!$C$2:$C$1048576,'Ekatunggal (Tersedia)'!C329,'Input Quilting Selesai'!$E$2:$E$1048576,'Ekatunggal (Tersedia)'!F329,'Input Quilting Selesai'!$I$2:$I$1048576,'Ekatunggal (Tersedia)'!J329,'Input Quilting Selesai'!$J$2:$J$1048576,'Ekatunggal (Tersedia)'!$B$1)</f>
        <v>0</v>
      </c>
      <c r="L329" s="20">
        <f>IFERROR(IF(VLOOKUP(B329,'SO OR RSO'!$B$4:$P$1048576,15,FALSE)="Diselesaikan",H329,K329),0)</f>
        <v>0</v>
      </c>
      <c r="M329" s="20">
        <f t="shared" si="11"/>
        <v>0</v>
      </c>
      <c r="N329" s="20" t="str">
        <f>IFERROR(IF(ISBLANK(VLOOKUP(B329,'SO OR RSO'!$B$4:$P$1048576,15,FALSE)),"Belum Kirim Kain",IF(VLOOKUP(B329,'SO OR RSO'!$B$4:$P$1048576,15,FALSE)="Diselesaikan","Selesai",IF(M329&gt;0,"Proses Quilting","Selesai"))),"")</f>
        <v/>
      </c>
    </row>
    <row r="330" spans="1:14" ht="30.75" customHeight="1">
      <c r="A330" s="6">
        <v>329</v>
      </c>
      <c r="B330" s="18" t="str">
        <f t="shared" si="10"/>
        <v>EkatunggalTersediaKonfirmasi329</v>
      </c>
      <c r="C330" s="18" t="str">
        <f>IFERROR(VLOOKUP(B330,'SO OR RSO'!$B$4:$O$1048576,3,FALSE),"")</f>
        <v/>
      </c>
      <c r="D330" s="27" t="str">
        <f>IFERROR(VLOOKUP(B330,'SO OR RSO'!$B$4:$O$1048576,4,FALSE),"")</f>
        <v/>
      </c>
      <c r="E330" s="19" t="str">
        <f>IFERROR(VLOOKUP(B330,'SO OR RSO'!$B$4:$O$1048576,5,FALSE),"")</f>
        <v/>
      </c>
      <c r="F330" s="18" t="str">
        <f>IFERROR(VLOOKUP(B330,'SO OR RSO'!$B$4:$O$1048576,6,FALSE),"")</f>
        <v/>
      </c>
      <c r="G330" s="19" t="str">
        <f>IFERROR(VLOOKUP(B330,'SO OR RSO'!$B$4:$O$1048576,7,FALSE),"")</f>
        <v/>
      </c>
      <c r="H330" s="18">
        <f>IFERROR(VLOOKUP(B330,'SO OR RSO'!$B$4:$O$1048576,8,FALSE),0)</f>
        <v>0</v>
      </c>
      <c r="I330" s="18" t="str">
        <f>IFERROR(VLOOKUP(B330,'SO OR RSO'!$B$4:$O$1048576,9,FALSE),"")</f>
        <v/>
      </c>
      <c r="J330" s="18" t="str">
        <f>IFERROR(VLOOKUP(B330,'SO OR RSO'!$B$4:$O$1048576,10,FALSE),"")</f>
        <v/>
      </c>
      <c r="K330" s="59">
        <f>SUMIFS('Input Quilting Selesai'!$G$2:$G$1048576,'Input Quilting Selesai'!$C$2:$C$1048576,'Ekatunggal (Tersedia)'!C330,'Input Quilting Selesai'!$E$2:$E$1048576,'Ekatunggal (Tersedia)'!F330,'Input Quilting Selesai'!$I$2:$I$1048576,'Ekatunggal (Tersedia)'!J330,'Input Quilting Selesai'!$J$2:$J$1048576,'Ekatunggal (Tersedia)'!$B$1)</f>
        <v>0</v>
      </c>
      <c r="L330" s="20">
        <f>IFERROR(IF(VLOOKUP(B330,'SO OR RSO'!$B$4:$P$1048576,15,FALSE)="Diselesaikan",H330,K330),0)</f>
        <v>0</v>
      </c>
      <c r="M330" s="20">
        <f t="shared" si="11"/>
        <v>0</v>
      </c>
      <c r="N330" s="20" t="str">
        <f>IFERROR(IF(ISBLANK(VLOOKUP(B330,'SO OR RSO'!$B$4:$P$1048576,15,FALSE)),"Belum Kirim Kain",IF(VLOOKUP(B330,'SO OR RSO'!$B$4:$P$1048576,15,FALSE)="Diselesaikan","Selesai",IF(M330&gt;0,"Proses Quilting","Selesai"))),"")</f>
        <v/>
      </c>
    </row>
    <row r="331" spans="1:14" ht="30.75" customHeight="1">
      <c r="A331" s="6">
        <v>330</v>
      </c>
      <c r="B331" s="18" t="str">
        <f t="shared" si="10"/>
        <v>EkatunggalTersediaKonfirmasi330</v>
      </c>
      <c r="C331" s="18" t="str">
        <f>IFERROR(VLOOKUP(B331,'SO OR RSO'!$B$4:$O$1048576,3,FALSE),"")</f>
        <v/>
      </c>
      <c r="D331" s="27" t="str">
        <f>IFERROR(VLOOKUP(B331,'SO OR RSO'!$B$4:$O$1048576,4,FALSE),"")</f>
        <v/>
      </c>
      <c r="E331" s="19" t="str">
        <f>IFERROR(VLOOKUP(B331,'SO OR RSO'!$B$4:$O$1048576,5,FALSE),"")</f>
        <v/>
      </c>
      <c r="F331" s="18" t="str">
        <f>IFERROR(VLOOKUP(B331,'SO OR RSO'!$B$4:$O$1048576,6,FALSE),"")</f>
        <v/>
      </c>
      <c r="G331" s="19" t="str">
        <f>IFERROR(VLOOKUP(B331,'SO OR RSO'!$B$4:$O$1048576,7,FALSE),"")</f>
        <v/>
      </c>
      <c r="H331" s="18">
        <f>IFERROR(VLOOKUP(B331,'SO OR RSO'!$B$4:$O$1048576,8,FALSE),0)</f>
        <v>0</v>
      </c>
      <c r="I331" s="18" t="str">
        <f>IFERROR(VLOOKUP(B331,'SO OR RSO'!$B$4:$O$1048576,9,FALSE),"")</f>
        <v/>
      </c>
      <c r="J331" s="18" t="str">
        <f>IFERROR(VLOOKUP(B331,'SO OR RSO'!$B$4:$O$1048576,10,FALSE),"")</f>
        <v/>
      </c>
      <c r="K331" s="59">
        <f>SUMIFS('Input Quilting Selesai'!$G$2:$G$1048576,'Input Quilting Selesai'!$C$2:$C$1048576,'Ekatunggal (Tersedia)'!C331,'Input Quilting Selesai'!$E$2:$E$1048576,'Ekatunggal (Tersedia)'!F331,'Input Quilting Selesai'!$I$2:$I$1048576,'Ekatunggal (Tersedia)'!J331,'Input Quilting Selesai'!$J$2:$J$1048576,'Ekatunggal (Tersedia)'!$B$1)</f>
        <v>0</v>
      </c>
      <c r="L331" s="20">
        <f>IFERROR(IF(VLOOKUP(B331,'SO OR RSO'!$B$4:$P$1048576,15,FALSE)="Diselesaikan",H331,K331),0)</f>
        <v>0</v>
      </c>
      <c r="M331" s="20">
        <f t="shared" si="11"/>
        <v>0</v>
      </c>
      <c r="N331" s="20" t="str">
        <f>IFERROR(IF(ISBLANK(VLOOKUP(B331,'SO OR RSO'!$B$4:$P$1048576,15,FALSE)),"Belum Kirim Kain",IF(VLOOKUP(B331,'SO OR RSO'!$B$4:$P$1048576,15,FALSE)="Diselesaikan","Selesai",IF(M331&gt;0,"Proses Quilting","Selesai"))),"")</f>
        <v/>
      </c>
    </row>
    <row r="332" spans="1:14" ht="30.75" customHeight="1">
      <c r="A332" s="6">
        <v>331</v>
      </c>
      <c r="B332" s="18" t="str">
        <f t="shared" si="10"/>
        <v>EkatunggalTersediaKonfirmasi331</v>
      </c>
      <c r="C332" s="18" t="str">
        <f>IFERROR(VLOOKUP(B332,'SO OR RSO'!$B$4:$O$1048576,3,FALSE),"")</f>
        <v/>
      </c>
      <c r="D332" s="27" t="str">
        <f>IFERROR(VLOOKUP(B332,'SO OR RSO'!$B$4:$O$1048576,4,FALSE),"")</f>
        <v/>
      </c>
      <c r="E332" s="19" t="str">
        <f>IFERROR(VLOOKUP(B332,'SO OR RSO'!$B$4:$O$1048576,5,FALSE),"")</f>
        <v/>
      </c>
      <c r="F332" s="18" t="str">
        <f>IFERROR(VLOOKUP(B332,'SO OR RSO'!$B$4:$O$1048576,6,FALSE),"")</f>
        <v/>
      </c>
      <c r="G332" s="19" t="str">
        <f>IFERROR(VLOOKUP(B332,'SO OR RSO'!$B$4:$O$1048576,7,FALSE),"")</f>
        <v/>
      </c>
      <c r="H332" s="18">
        <f>IFERROR(VLOOKUP(B332,'SO OR RSO'!$B$4:$O$1048576,8,FALSE),0)</f>
        <v>0</v>
      </c>
      <c r="I332" s="18" t="str">
        <f>IFERROR(VLOOKUP(B332,'SO OR RSO'!$B$4:$O$1048576,9,FALSE),"")</f>
        <v/>
      </c>
      <c r="J332" s="18" t="str">
        <f>IFERROR(VLOOKUP(B332,'SO OR RSO'!$B$4:$O$1048576,10,FALSE),"")</f>
        <v/>
      </c>
      <c r="K332" s="59">
        <f>SUMIFS('Input Quilting Selesai'!$G$2:$G$1048576,'Input Quilting Selesai'!$C$2:$C$1048576,'Ekatunggal (Tersedia)'!C332,'Input Quilting Selesai'!$E$2:$E$1048576,'Ekatunggal (Tersedia)'!F332,'Input Quilting Selesai'!$I$2:$I$1048576,'Ekatunggal (Tersedia)'!J332,'Input Quilting Selesai'!$J$2:$J$1048576,'Ekatunggal (Tersedia)'!$B$1)</f>
        <v>0</v>
      </c>
      <c r="L332" s="20">
        <f>IFERROR(IF(VLOOKUP(B332,'SO OR RSO'!$B$4:$P$1048576,15,FALSE)="Diselesaikan",H332,K332),0)</f>
        <v>0</v>
      </c>
      <c r="M332" s="20">
        <f t="shared" si="11"/>
        <v>0</v>
      </c>
      <c r="N332" s="20" t="str">
        <f>IFERROR(IF(ISBLANK(VLOOKUP(B332,'SO OR RSO'!$B$4:$P$1048576,15,FALSE)),"Belum Kirim Kain",IF(VLOOKUP(B332,'SO OR RSO'!$B$4:$P$1048576,15,FALSE)="Diselesaikan","Selesai",IF(M332&gt;0,"Proses Quilting","Selesai"))),"")</f>
        <v/>
      </c>
    </row>
    <row r="333" spans="1:14" ht="30.75" customHeight="1">
      <c r="A333" s="6">
        <v>332</v>
      </c>
      <c r="B333" s="18" t="str">
        <f t="shared" si="10"/>
        <v>EkatunggalTersediaKonfirmasi332</v>
      </c>
      <c r="C333" s="18" t="str">
        <f>IFERROR(VLOOKUP(B333,'SO OR RSO'!$B$4:$O$1048576,3,FALSE),"")</f>
        <v/>
      </c>
      <c r="D333" s="27" t="str">
        <f>IFERROR(VLOOKUP(B333,'SO OR RSO'!$B$4:$O$1048576,4,FALSE),"")</f>
        <v/>
      </c>
      <c r="E333" s="19" t="str">
        <f>IFERROR(VLOOKUP(B333,'SO OR RSO'!$B$4:$O$1048576,5,FALSE),"")</f>
        <v/>
      </c>
      <c r="F333" s="18" t="str">
        <f>IFERROR(VLOOKUP(B333,'SO OR RSO'!$B$4:$O$1048576,6,FALSE),"")</f>
        <v/>
      </c>
      <c r="G333" s="19" t="str">
        <f>IFERROR(VLOOKUP(B333,'SO OR RSO'!$B$4:$O$1048576,7,FALSE),"")</f>
        <v/>
      </c>
      <c r="H333" s="18">
        <f>IFERROR(VLOOKUP(B333,'SO OR RSO'!$B$4:$O$1048576,8,FALSE),0)</f>
        <v>0</v>
      </c>
      <c r="I333" s="18" t="str">
        <f>IFERROR(VLOOKUP(B333,'SO OR RSO'!$B$4:$O$1048576,9,FALSE),"")</f>
        <v/>
      </c>
      <c r="J333" s="18" t="str">
        <f>IFERROR(VLOOKUP(B333,'SO OR RSO'!$B$4:$O$1048576,10,FALSE),"")</f>
        <v/>
      </c>
      <c r="K333" s="59">
        <f>SUMIFS('Input Quilting Selesai'!$G$2:$G$1048576,'Input Quilting Selesai'!$C$2:$C$1048576,'Ekatunggal (Tersedia)'!C333,'Input Quilting Selesai'!$E$2:$E$1048576,'Ekatunggal (Tersedia)'!F333,'Input Quilting Selesai'!$I$2:$I$1048576,'Ekatunggal (Tersedia)'!J333,'Input Quilting Selesai'!$J$2:$J$1048576,'Ekatunggal (Tersedia)'!$B$1)</f>
        <v>0</v>
      </c>
      <c r="L333" s="20">
        <f>IFERROR(IF(VLOOKUP(B333,'SO OR RSO'!$B$4:$P$1048576,15,FALSE)="Diselesaikan",H333,K333),0)</f>
        <v>0</v>
      </c>
      <c r="M333" s="20">
        <f t="shared" si="11"/>
        <v>0</v>
      </c>
      <c r="N333" s="20" t="str">
        <f>IFERROR(IF(ISBLANK(VLOOKUP(B333,'SO OR RSO'!$B$4:$P$1048576,15,FALSE)),"Belum Kirim Kain",IF(VLOOKUP(B333,'SO OR RSO'!$B$4:$P$1048576,15,FALSE)="Diselesaikan","Selesai",IF(M333&gt;0,"Proses Quilting","Selesai"))),"")</f>
        <v/>
      </c>
    </row>
    <row r="334" spans="1:14" ht="30.75" customHeight="1">
      <c r="A334" s="6">
        <v>333</v>
      </c>
      <c r="B334" s="18" t="str">
        <f t="shared" si="10"/>
        <v>EkatunggalTersediaKonfirmasi333</v>
      </c>
      <c r="C334" s="18" t="str">
        <f>IFERROR(VLOOKUP(B334,'SO OR RSO'!$B$4:$O$1048576,3,FALSE),"")</f>
        <v/>
      </c>
      <c r="D334" s="27" t="str">
        <f>IFERROR(VLOOKUP(B334,'SO OR RSO'!$B$4:$O$1048576,4,FALSE),"")</f>
        <v/>
      </c>
      <c r="E334" s="19" t="str">
        <f>IFERROR(VLOOKUP(B334,'SO OR RSO'!$B$4:$O$1048576,5,FALSE),"")</f>
        <v/>
      </c>
      <c r="F334" s="18" t="str">
        <f>IFERROR(VLOOKUP(B334,'SO OR RSO'!$B$4:$O$1048576,6,FALSE),"")</f>
        <v/>
      </c>
      <c r="G334" s="19" t="str">
        <f>IFERROR(VLOOKUP(B334,'SO OR RSO'!$B$4:$O$1048576,7,FALSE),"")</f>
        <v/>
      </c>
      <c r="H334" s="18">
        <f>IFERROR(VLOOKUP(B334,'SO OR RSO'!$B$4:$O$1048576,8,FALSE),0)</f>
        <v>0</v>
      </c>
      <c r="I334" s="18" t="str">
        <f>IFERROR(VLOOKUP(B334,'SO OR RSO'!$B$4:$O$1048576,9,FALSE),"")</f>
        <v/>
      </c>
      <c r="J334" s="18" t="str">
        <f>IFERROR(VLOOKUP(B334,'SO OR RSO'!$B$4:$O$1048576,10,FALSE),"")</f>
        <v/>
      </c>
      <c r="K334" s="59">
        <f>SUMIFS('Input Quilting Selesai'!$G$2:$G$1048576,'Input Quilting Selesai'!$C$2:$C$1048576,'Ekatunggal (Tersedia)'!C334,'Input Quilting Selesai'!$E$2:$E$1048576,'Ekatunggal (Tersedia)'!F334,'Input Quilting Selesai'!$I$2:$I$1048576,'Ekatunggal (Tersedia)'!J334,'Input Quilting Selesai'!$J$2:$J$1048576,'Ekatunggal (Tersedia)'!$B$1)</f>
        <v>0</v>
      </c>
      <c r="L334" s="20">
        <f>IFERROR(IF(VLOOKUP(B334,'SO OR RSO'!$B$4:$P$1048576,15,FALSE)="Diselesaikan",H334,K334),0)</f>
        <v>0</v>
      </c>
      <c r="M334" s="20">
        <f t="shared" si="11"/>
        <v>0</v>
      </c>
      <c r="N334" s="20" t="str">
        <f>IFERROR(IF(ISBLANK(VLOOKUP(B334,'SO OR RSO'!$B$4:$P$1048576,15,FALSE)),"Belum Kirim Kain",IF(VLOOKUP(B334,'SO OR RSO'!$B$4:$P$1048576,15,FALSE)="Diselesaikan","Selesai",IF(M334&gt;0,"Proses Quilting","Selesai"))),"")</f>
        <v/>
      </c>
    </row>
    <row r="335" spans="1:14" ht="30.75" customHeight="1">
      <c r="A335" s="6">
        <v>334</v>
      </c>
      <c r="B335" s="18" t="str">
        <f t="shared" si="10"/>
        <v>EkatunggalTersediaKonfirmasi334</v>
      </c>
      <c r="C335" s="18" t="str">
        <f>IFERROR(VLOOKUP(B335,'SO OR RSO'!$B$4:$O$1048576,3,FALSE),"")</f>
        <v/>
      </c>
      <c r="D335" s="27" t="str">
        <f>IFERROR(VLOOKUP(B335,'SO OR RSO'!$B$4:$O$1048576,4,FALSE),"")</f>
        <v/>
      </c>
      <c r="E335" s="19" t="str">
        <f>IFERROR(VLOOKUP(B335,'SO OR RSO'!$B$4:$O$1048576,5,FALSE),"")</f>
        <v/>
      </c>
      <c r="F335" s="18" t="str">
        <f>IFERROR(VLOOKUP(B335,'SO OR RSO'!$B$4:$O$1048576,6,FALSE),"")</f>
        <v/>
      </c>
      <c r="G335" s="19" t="str">
        <f>IFERROR(VLOOKUP(B335,'SO OR RSO'!$B$4:$O$1048576,7,FALSE),"")</f>
        <v/>
      </c>
      <c r="H335" s="18">
        <f>IFERROR(VLOOKUP(B335,'SO OR RSO'!$B$4:$O$1048576,8,FALSE),0)</f>
        <v>0</v>
      </c>
      <c r="I335" s="18" t="str">
        <f>IFERROR(VLOOKUP(B335,'SO OR RSO'!$B$4:$O$1048576,9,FALSE),"")</f>
        <v/>
      </c>
      <c r="J335" s="18" t="str">
        <f>IFERROR(VLOOKUP(B335,'SO OR RSO'!$B$4:$O$1048576,10,FALSE),"")</f>
        <v/>
      </c>
      <c r="K335" s="59">
        <f>SUMIFS('Input Quilting Selesai'!$G$2:$G$1048576,'Input Quilting Selesai'!$C$2:$C$1048576,'Ekatunggal (Tersedia)'!C335,'Input Quilting Selesai'!$E$2:$E$1048576,'Ekatunggal (Tersedia)'!F335,'Input Quilting Selesai'!$I$2:$I$1048576,'Ekatunggal (Tersedia)'!J335,'Input Quilting Selesai'!$J$2:$J$1048576,'Ekatunggal (Tersedia)'!$B$1)</f>
        <v>0</v>
      </c>
      <c r="L335" s="20">
        <f>IFERROR(IF(VLOOKUP(B335,'SO OR RSO'!$B$4:$P$1048576,15,FALSE)="Diselesaikan",H335,K335),0)</f>
        <v>0</v>
      </c>
      <c r="M335" s="20">
        <f t="shared" si="11"/>
        <v>0</v>
      </c>
      <c r="N335" s="20" t="str">
        <f>IFERROR(IF(ISBLANK(VLOOKUP(B335,'SO OR RSO'!$B$4:$P$1048576,15,FALSE)),"Belum Kirim Kain",IF(VLOOKUP(B335,'SO OR RSO'!$B$4:$P$1048576,15,FALSE)="Diselesaikan","Selesai",IF(M335&gt;0,"Proses Quilting","Selesai"))),"")</f>
        <v/>
      </c>
    </row>
    <row r="336" spans="1:14" ht="30.75" customHeight="1">
      <c r="A336" s="6">
        <v>335</v>
      </c>
      <c r="B336" s="18" t="str">
        <f t="shared" ref="B336:B399" si="12">CONCATENATE($B$1,"TersediaKonfirmasi",A336)</f>
        <v>EkatunggalTersediaKonfirmasi335</v>
      </c>
      <c r="C336" s="18" t="str">
        <f>IFERROR(VLOOKUP(B336,'SO OR RSO'!$B$4:$O$1048576,3,FALSE),"")</f>
        <v/>
      </c>
      <c r="D336" s="27" t="str">
        <f>IFERROR(VLOOKUP(B336,'SO OR RSO'!$B$4:$O$1048576,4,FALSE),"")</f>
        <v/>
      </c>
      <c r="E336" s="19" t="str">
        <f>IFERROR(VLOOKUP(B336,'SO OR RSO'!$B$4:$O$1048576,5,FALSE),"")</f>
        <v/>
      </c>
      <c r="F336" s="18" t="str">
        <f>IFERROR(VLOOKUP(B336,'SO OR RSO'!$B$4:$O$1048576,6,FALSE),"")</f>
        <v/>
      </c>
      <c r="G336" s="19" t="str">
        <f>IFERROR(VLOOKUP(B336,'SO OR RSO'!$B$4:$O$1048576,7,FALSE),"")</f>
        <v/>
      </c>
      <c r="H336" s="18">
        <f>IFERROR(VLOOKUP(B336,'SO OR RSO'!$B$4:$O$1048576,8,FALSE),0)</f>
        <v>0</v>
      </c>
      <c r="I336" s="18" t="str">
        <f>IFERROR(VLOOKUP(B336,'SO OR RSO'!$B$4:$O$1048576,9,FALSE),"")</f>
        <v/>
      </c>
      <c r="J336" s="18" t="str">
        <f>IFERROR(VLOOKUP(B336,'SO OR RSO'!$B$4:$O$1048576,10,FALSE),"")</f>
        <v/>
      </c>
      <c r="K336" s="59">
        <f>SUMIFS('Input Quilting Selesai'!$G$2:$G$1048576,'Input Quilting Selesai'!$C$2:$C$1048576,'Ekatunggal (Tersedia)'!C336,'Input Quilting Selesai'!$E$2:$E$1048576,'Ekatunggal (Tersedia)'!F336,'Input Quilting Selesai'!$I$2:$I$1048576,'Ekatunggal (Tersedia)'!J336,'Input Quilting Selesai'!$J$2:$J$1048576,'Ekatunggal (Tersedia)'!$B$1)</f>
        <v>0</v>
      </c>
      <c r="L336" s="20">
        <f>IFERROR(IF(VLOOKUP(B336,'SO OR RSO'!$B$4:$P$1048576,15,FALSE)="Diselesaikan",H336,K336),0)</f>
        <v>0</v>
      </c>
      <c r="M336" s="20">
        <f t="shared" ref="M336:M399" si="13">H336-L336</f>
        <v>0</v>
      </c>
      <c r="N336" s="20" t="str">
        <f>IFERROR(IF(ISBLANK(VLOOKUP(B336,'SO OR RSO'!$B$4:$P$1048576,15,FALSE)),"Belum Kirim Kain",IF(VLOOKUP(B336,'SO OR RSO'!$B$4:$P$1048576,15,FALSE)="Diselesaikan","Selesai",IF(M336&gt;0,"Proses Quilting","Selesai"))),"")</f>
        <v/>
      </c>
    </row>
    <row r="337" spans="1:14" ht="30.75" customHeight="1">
      <c r="A337" s="6">
        <v>336</v>
      </c>
      <c r="B337" s="18" t="str">
        <f t="shared" si="12"/>
        <v>EkatunggalTersediaKonfirmasi336</v>
      </c>
      <c r="C337" s="18" t="str">
        <f>IFERROR(VLOOKUP(B337,'SO OR RSO'!$B$4:$O$1048576,3,FALSE),"")</f>
        <v/>
      </c>
      <c r="D337" s="27" t="str">
        <f>IFERROR(VLOOKUP(B337,'SO OR RSO'!$B$4:$O$1048576,4,FALSE),"")</f>
        <v/>
      </c>
      <c r="E337" s="19" t="str">
        <f>IFERROR(VLOOKUP(B337,'SO OR RSO'!$B$4:$O$1048576,5,FALSE),"")</f>
        <v/>
      </c>
      <c r="F337" s="18" t="str">
        <f>IFERROR(VLOOKUP(B337,'SO OR RSO'!$B$4:$O$1048576,6,FALSE),"")</f>
        <v/>
      </c>
      <c r="G337" s="19" t="str">
        <f>IFERROR(VLOOKUP(B337,'SO OR RSO'!$B$4:$O$1048576,7,FALSE),"")</f>
        <v/>
      </c>
      <c r="H337" s="18">
        <f>IFERROR(VLOOKUP(B337,'SO OR RSO'!$B$4:$O$1048576,8,FALSE),0)</f>
        <v>0</v>
      </c>
      <c r="I337" s="18" t="str">
        <f>IFERROR(VLOOKUP(B337,'SO OR RSO'!$B$4:$O$1048576,9,FALSE),"")</f>
        <v/>
      </c>
      <c r="J337" s="18" t="str">
        <f>IFERROR(VLOOKUP(B337,'SO OR RSO'!$B$4:$O$1048576,10,FALSE),"")</f>
        <v/>
      </c>
      <c r="K337" s="59">
        <f>SUMIFS('Input Quilting Selesai'!$G$2:$G$1048576,'Input Quilting Selesai'!$C$2:$C$1048576,'Ekatunggal (Tersedia)'!C337,'Input Quilting Selesai'!$E$2:$E$1048576,'Ekatunggal (Tersedia)'!F337,'Input Quilting Selesai'!$I$2:$I$1048576,'Ekatunggal (Tersedia)'!J337,'Input Quilting Selesai'!$J$2:$J$1048576,'Ekatunggal (Tersedia)'!$B$1)</f>
        <v>0</v>
      </c>
      <c r="L337" s="20">
        <f>IFERROR(IF(VLOOKUP(B337,'SO OR RSO'!$B$4:$P$1048576,15,FALSE)="Diselesaikan",H337,K337),0)</f>
        <v>0</v>
      </c>
      <c r="M337" s="20">
        <f t="shared" si="13"/>
        <v>0</v>
      </c>
      <c r="N337" s="20" t="str">
        <f>IFERROR(IF(ISBLANK(VLOOKUP(B337,'SO OR RSO'!$B$4:$P$1048576,15,FALSE)),"Belum Kirim Kain",IF(VLOOKUP(B337,'SO OR RSO'!$B$4:$P$1048576,15,FALSE)="Diselesaikan","Selesai",IF(M337&gt;0,"Proses Quilting","Selesai"))),"")</f>
        <v/>
      </c>
    </row>
    <row r="338" spans="1:14" ht="30.75" customHeight="1">
      <c r="A338" s="6">
        <v>337</v>
      </c>
      <c r="B338" s="18" t="str">
        <f t="shared" si="12"/>
        <v>EkatunggalTersediaKonfirmasi337</v>
      </c>
      <c r="C338" s="18" t="str">
        <f>IFERROR(VLOOKUP(B338,'SO OR RSO'!$B$4:$O$1048576,3,FALSE),"")</f>
        <v/>
      </c>
      <c r="D338" s="27" t="str">
        <f>IFERROR(VLOOKUP(B338,'SO OR RSO'!$B$4:$O$1048576,4,FALSE),"")</f>
        <v/>
      </c>
      <c r="E338" s="19" t="str">
        <f>IFERROR(VLOOKUP(B338,'SO OR RSO'!$B$4:$O$1048576,5,FALSE),"")</f>
        <v/>
      </c>
      <c r="F338" s="18" t="str">
        <f>IFERROR(VLOOKUP(B338,'SO OR RSO'!$B$4:$O$1048576,6,FALSE),"")</f>
        <v/>
      </c>
      <c r="G338" s="19" t="str">
        <f>IFERROR(VLOOKUP(B338,'SO OR RSO'!$B$4:$O$1048576,7,FALSE),"")</f>
        <v/>
      </c>
      <c r="H338" s="18">
        <f>IFERROR(VLOOKUP(B338,'SO OR RSO'!$B$4:$O$1048576,8,FALSE),0)</f>
        <v>0</v>
      </c>
      <c r="I338" s="18" t="str">
        <f>IFERROR(VLOOKUP(B338,'SO OR RSO'!$B$4:$O$1048576,9,FALSE),"")</f>
        <v/>
      </c>
      <c r="J338" s="18" t="str">
        <f>IFERROR(VLOOKUP(B338,'SO OR RSO'!$B$4:$O$1048576,10,FALSE),"")</f>
        <v/>
      </c>
      <c r="K338" s="59">
        <f>SUMIFS('Input Quilting Selesai'!$G$2:$G$1048576,'Input Quilting Selesai'!$C$2:$C$1048576,'Ekatunggal (Tersedia)'!C338,'Input Quilting Selesai'!$E$2:$E$1048576,'Ekatunggal (Tersedia)'!F338,'Input Quilting Selesai'!$I$2:$I$1048576,'Ekatunggal (Tersedia)'!J338,'Input Quilting Selesai'!$J$2:$J$1048576,'Ekatunggal (Tersedia)'!$B$1)</f>
        <v>0</v>
      </c>
      <c r="L338" s="20">
        <f>IFERROR(IF(VLOOKUP(B338,'SO OR RSO'!$B$4:$P$1048576,15,FALSE)="Diselesaikan",H338,K338),0)</f>
        <v>0</v>
      </c>
      <c r="M338" s="20">
        <f t="shared" si="13"/>
        <v>0</v>
      </c>
      <c r="N338" s="20" t="str">
        <f>IFERROR(IF(ISBLANK(VLOOKUP(B338,'SO OR RSO'!$B$4:$P$1048576,15,FALSE)),"Belum Kirim Kain",IF(VLOOKUP(B338,'SO OR RSO'!$B$4:$P$1048576,15,FALSE)="Diselesaikan","Selesai",IF(M338&gt;0,"Proses Quilting","Selesai"))),"")</f>
        <v/>
      </c>
    </row>
    <row r="339" spans="1:14" ht="30.75" customHeight="1">
      <c r="A339" s="6">
        <v>338</v>
      </c>
      <c r="B339" s="18" t="str">
        <f t="shared" si="12"/>
        <v>EkatunggalTersediaKonfirmasi338</v>
      </c>
      <c r="C339" s="18" t="str">
        <f>IFERROR(VLOOKUP(B339,'SO OR RSO'!$B$4:$O$1048576,3,FALSE),"")</f>
        <v/>
      </c>
      <c r="D339" s="27" t="str">
        <f>IFERROR(VLOOKUP(B339,'SO OR RSO'!$B$4:$O$1048576,4,FALSE),"")</f>
        <v/>
      </c>
      <c r="E339" s="19" t="str">
        <f>IFERROR(VLOOKUP(B339,'SO OR RSO'!$B$4:$O$1048576,5,FALSE),"")</f>
        <v/>
      </c>
      <c r="F339" s="18" t="str">
        <f>IFERROR(VLOOKUP(B339,'SO OR RSO'!$B$4:$O$1048576,6,FALSE),"")</f>
        <v/>
      </c>
      <c r="G339" s="19" t="str">
        <f>IFERROR(VLOOKUP(B339,'SO OR RSO'!$B$4:$O$1048576,7,FALSE),"")</f>
        <v/>
      </c>
      <c r="H339" s="18">
        <f>IFERROR(VLOOKUP(B339,'SO OR RSO'!$B$4:$O$1048576,8,FALSE),0)</f>
        <v>0</v>
      </c>
      <c r="I339" s="18" t="str">
        <f>IFERROR(VLOOKUP(B339,'SO OR RSO'!$B$4:$O$1048576,9,FALSE),"")</f>
        <v/>
      </c>
      <c r="J339" s="18" t="str">
        <f>IFERROR(VLOOKUP(B339,'SO OR RSO'!$B$4:$O$1048576,10,FALSE),"")</f>
        <v/>
      </c>
      <c r="K339" s="59">
        <f>SUMIFS('Input Quilting Selesai'!$G$2:$G$1048576,'Input Quilting Selesai'!$C$2:$C$1048576,'Ekatunggal (Tersedia)'!C339,'Input Quilting Selesai'!$E$2:$E$1048576,'Ekatunggal (Tersedia)'!F339,'Input Quilting Selesai'!$I$2:$I$1048576,'Ekatunggal (Tersedia)'!J339,'Input Quilting Selesai'!$J$2:$J$1048576,'Ekatunggal (Tersedia)'!$B$1)</f>
        <v>0</v>
      </c>
      <c r="L339" s="20">
        <f>IFERROR(IF(VLOOKUP(B339,'SO OR RSO'!$B$4:$P$1048576,15,FALSE)="Diselesaikan",H339,K339),0)</f>
        <v>0</v>
      </c>
      <c r="M339" s="20">
        <f t="shared" si="13"/>
        <v>0</v>
      </c>
      <c r="N339" s="20" t="str">
        <f>IFERROR(IF(ISBLANK(VLOOKUP(B339,'SO OR RSO'!$B$4:$P$1048576,15,FALSE)),"Belum Kirim Kain",IF(VLOOKUP(B339,'SO OR RSO'!$B$4:$P$1048576,15,FALSE)="Diselesaikan","Selesai",IF(M339&gt;0,"Proses Quilting","Selesai"))),"")</f>
        <v/>
      </c>
    </row>
    <row r="340" spans="1:14" ht="30.75" customHeight="1">
      <c r="A340" s="6">
        <v>339</v>
      </c>
      <c r="B340" s="18" t="str">
        <f t="shared" si="12"/>
        <v>EkatunggalTersediaKonfirmasi339</v>
      </c>
      <c r="C340" s="18" t="str">
        <f>IFERROR(VLOOKUP(B340,'SO OR RSO'!$B$4:$O$1048576,3,FALSE),"")</f>
        <v/>
      </c>
      <c r="D340" s="27" t="str">
        <f>IFERROR(VLOOKUP(B340,'SO OR RSO'!$B$4:$O$1048576,4,FALSE),"")</f>
        <v/>
      </c>
      <c r="E340" s="19" t="str">
        <f>IFERROR(VLOOKUP(B340,'SO OR RSO'!$B$4:$O$1048576,5,FALSE),"")</f>
        <v/>
      </c>
      <c r="F340" s="18" t="str">
        <f>IFERROR(VLOOKUP(B340,'SO OR RSO'!$B$4:$O$1048576,6,FALSE),"")</f>
        <v/>
      </c>
      <c r="G340" s="19" t="str">
        <f>IFERROR(VLOOKUP(B340,'SO OR RSO'!$B$4:$O$1048576,7,FALSE),"")</f>
        <v/>
      </c>
      <c r="H340" s="18">
        <f>IFERROR(VLOOKUP(B340,'SO OR RSO'!$B$4:$O$1048576,8,FALSE),0)</f>
        <v>0</v>
      </c>
      <c r="I340" s="18" t="str">
        <f>IFERROR(VLOOKUP(B340,'SO OR RSO'!$B$4:$O$1048576,9,FALSE),"")</f>
        <v/>
      </c>
      <c r="J340" s="18" t="str">
        <f>IFERROR(VLOOKUP(B340,'SO OR RSO'!$B$4:$O$1048576,10,FALSE),"")</f>
        <v/>
      </c>
      <c r="K340" s="59">
        <f>SUMIFS('Input Quilting Selesai'!$G$2:$G$1048576,'Input Quilting Selesai'!$C$2:$C$1048576,'Ekatunggal (Tersedia)'!C340,'Input Quilting Selesai'!$E$2:$E$1048576,'Ekatunggal (Tersedia)'!F340,'Input Quilting Selesai'!$I$2:$I$1048576,'Ekatunggal (Tersedia)'!J340,'Input Quilting Selesai'!$J$2:$J$1048576,'Ekatunggal (Tersedia)'!$B$1)</f>
        <v>0</v>
      </c>
      <c r="L340" s="20">
        <f>IFERROR(IF(VLOOKUP(B340,'SO OR RSO'!$B$4:$P$1048576,15,FALSE)="Diselesaikan",H340,K340),0)</f>
        <v>0</v>
      </c>
      <c r="M340" s="20">
        <f t="shared" si="13"/>
        <v>0</v>
      </c>
      <c r="N340" s="20" t="str">
        <f>IFERROR(IF(ISBLANK(VLOOKUP(B340,'SO OR RSO'!$B$4:$P$1048576,15,FALSE)),"Belum Kirim Kain",IF(VLOOKUP(B340,'SO OR RSO'!$B$4:$P$1048576,15,FALSE)="Diselesaikan","Selesai",IF(M340&gt;0,"Proses Quilting","Selesai"))),"")</f>
        <v/>
      </c>
    </row>
    <row r="341" spans="1:14" ht="30.75" customHeight="1">
      <c r="A341" s="6">
        <v>340</v>
      </c>
      <c r="B341" s="18" t="str">
        <f t="shared" si="12"/>
        <v>EkatunggalTersediaKonfirmasi340</v>
      </c>
      <c r="C341" s="18" t="str">
        <f>IFERROR(VLOOKUP(B341,'SO OR RSO'!$B$4:$O$1048576,3,FALSE),"")</f>
        <v/>
      </c>
      <c r="D341" s="27" t="str">
        <f>IFERROR(VLOOKUP(B341,'SO OR RSO'!$B$4:$O$1048576,4,FALSE),"")</f>
        <v/>
      </c>
      <c r="E341" s="19" t="str">
        <f>IFERROR(VLOOKUP(B341,'SO OR RSO'!$B$4:$O$1048576,5,FALSE),"")</f>
        <v/>
      </c>
      <c r="F341" s="18" t="str">
        <f>IFERROR(VLOOKUP(B341,'SO OR RSO'!$B$4:$O$1048576,6,FALSE),"")</f>
        <v/>
      </c>
      <c r="G341" s="19" t="str">
        <f>IFERROR(VLOOKUP(B341,'SO OR RSO'!$B$4:$O$1048576,7,FALSE),"")</f>
        <v/>
      </c>
      <c r="H341" s="18">
        <f>IFERROR(VLOOKUP(B341,'SO OR RSO'!$B$4:$O$1048576,8,FALSE),0)</f>
        <v>0</v>
      </c>
      <c r="I341" s="18" t="str">
        <f>IFERROR(VLOOKUP(B341,'SO OR RSO'!$B$4:$O$1048576,9,FALSE),"")</f>
        <v/>
      </c>
      <c r="J341" s="18" t="str">
        <f>IFERROR(VLOOKUP(B341,'SO OR RSO'!$B$4:$O$1048576,10,FALSE),"")</f>
        <v/>
      </c>
      <c r="K341" s="59">
        <f>SUMIFS('Input Quilting Selesai'!$G$2:$G$1048576,'Input Quilting Selesai'!$C$2:$C$1048576,'Ekatunggal (Tersedia)'!C341,'Input Quilting Selesai'!$E$2:$E$1048576,'Ekatunggal (Tersedia)'!F341,'Input Quilting Selesai'!$I$2:$I$1048576,'Ekatunggal (Tersedia)'!J341,'Input Quilting Selesai'!$J$2:$J$1048576,'Ekatunggal (Tersedia)'!$B$1)</f>
        <v>0</v>
      </c>
      <c r="L341" s="20">
        <f>IFERROR(IF(VLOOKUP(B341,'SO OR RSO'!$B$4:$P$1048576,15,FALSE)="Diselesaikan",H341,K341),0)</f>
        <v>0</v>
      </c>
      <c r="M341" s="20">
        <f t="shared" si="13"/>
        <v>0</v>
      </c>
      <c r="N341" s="20" t="str">
        <f>IFERROR(IF(ISBLANK(VLOOKUP(B341,'SO OR RSO'!$B$4:$P$1048576,15,FALSE)),"Belum Kirim Kain",IF(VLOOKUP(B341,'SO OR RSO'!$B$4:$P$1048576,15,FALSE)="Diselesaikan","Selesai",IF(M341&gt;0,"Proses Quilting","Selesai"))),"")</f>
        <v/>
      </c>
    </row>
    <row r="342" spans="1:14" ht="30.75" customHeight="1">
      <c r="A342" s="6">
        <v>341</v>
      </c>
      <c r="B342" s="18" t="str">
        <f t="shared" si="12"/>
        <v>EkatunggalTersediaKonfirmasi341</v>
      </c>
      <c r="C342" s="18" t="str">
        <f>IFERROR(VLOOKUP(B342,'SO OR RSO'!$B$4:$O$1048576,3,FALSE),"")</f>
        <v/>
      </c>
      <c r="D342" s="27" t="str">
        <f>IFERROR(VLOOKUP(B342,'SO OR RSO'!$B$4:$O$1048576,4,FALSE),"")</f>
        <v/>
      </c>
      <c r="E342" s="19" t="str">
        <f>IFERROR(VLOOKUP(B342,'SO OR RSO'!$B$4:$O$1048576,5,FALSE),"")</f>
        <v/>
      </c>
      <c r="F342" s="18" t="str">
        <f>IFERROR(VLOOKUP(B342,'SO OR RSO'!$B$4:$O$1048576,6,FALSE),"")</f>
        <v/>
      </c>
      <c r="G342" s="19" t="str">
        <f>IFERROR(VLOOKUP(B342,'SO OR RSO'!$B$4:$O$1048576,7,FALSE),"")</f>
        <v/>
      </c>
      <c r="H342" s="18">
        <f>IFERROR(VLOOKUP(B342,'SO OR RSO'!$B$4:$O$1048576,8,FALSE),0)</f>
        <v>0</v>
      </c>
      <c r="I342" s="18" t="str">
        <f>IFERROR(VLOOKUP(B342,'SO OR RSO'!$B$4:$O$1048576,9,FALSE),"")</f>
        <v/>
      </c>
      <c r="J342" s="18" t="str">
        <f>IFERROR(VLOOKUP(B342,'SO OR RSO'!$B$4:$O$1048576,10,FALSE),"")</f>
        <v/>
      </c>
      <c r="K342" s="59">
        <f>SUMIFS('Input Quilting Selesai'!$G$2:$G$1048576,'Input Quilting Selesai'!$C$2:$C$1048576,'Ekatunggal (Tersedia)'!C342,'Input Quilting Selesai'!$E$2:$E$1048576,'Ekatunggal (Tersedia)'!F342,'Input Quilting Selesai'!$I$2:$I$1048576,'Ekatunggal (Tersedia)'!J342,'Input Quilting Selesai'!$J$2:$J$1048576,'Ekatunggal (Tersedia)'!$B$1)</f>
        <v>0</v>
      </c>
      <c r="L342" s="20">
        <f>IFERROR(IF(VLOOKUP(B342,'SO OR RSO'!$B$4:$P$1048576,15,FALSE)="Diselesaikan",H342,K342),0)</f>
        <v>0</v>
      </c>
      <c r="M342" s="20">
        <f t="shared" si="13"/>
        <v>0</v>
      </c>
      <c r="N342" s="20" t="str">
        <f>IFERROR(IF(ISBLANK(VLOOKUP(B342,'SO OR RSO'!$B$4:$P$1048576,15,FALSE)),"Belum Kirim Kain",IF(VLOOKUP(B342,'SO OR RSO'!$B$4:$P$1048576,15,FALSE)="Diselesaikan","Selesai",IF(M342&gt;0,"Proses Quilting","Selesai"))),"")</f>
        <v/>
      </c>
    </row>
    <row r="343" spans="1:14" ht="30.75" customHeight="1">
      <c r="A343" s="6">
        <v>342</v>
      </c>
      <c r="B343" s="18" t="str">
        <f t="shared" si="12"/>
        <v>EkatunggalTersediaKonfirmasi342</v>
      </c>
      <c r="C343" s="18" t="str">
        <f>IFERROR(VLOOKUP(B343,'SO OR RSO'!$B$4:$O$1048576,3,FALSE),"")</f>
        <v/>
      </c>
      <c r="D343" s="27" t="str">
        <f>IFERROR(VLOOKUP(B343,'SO OR RSO'!$B$4:$O$1048576,4,FALSE),"")</f>
        <v/>
      </c>
      <c r="E343" s="19" t="str">
        <f>IFERROR(VLOOKUP(B343,'SO OR RSO'!$B$4:$O$1048576,5,FALSE),"")</f>
        <v/>
      </c>
      <c r="F343" s="18" t="str">
        <f>IFERROR(VLOOKUP(B343,'SO OR RSO'!$B$4:$O$1048576,6,FALSE),"")</f>
        <v/>
      </c>
      <c r="G343" s="19" t="str">
        <f>IFERROR(VLOOKUP(B343,'SO OR RSO'!$B$4:$O$1048576,7,FALSE),"")</f>
        <v/>
      </c>
      <c r="H343" s="18">
        <f>IFERROR(VLOOKUP(B343,'SO OR RSO'!$B$4:$O$1048576,8,FALSE),0)</f>
        <v>0</v>
      </c>
      <c r="I343" s="18" t="str">
        <f>IFERROR(VLOOKUP(B343,'SO OR RSO'!$B$4:$O$1048576,9,FALSE),"")</f>
        <v/>
      </c>
      <c r="J343" s="18" t="str">
        <f>IFERROR(VLOOKUP(B343,'SO OR RSO'!$B$4:$O$1048576,10,FALSE),"")</f>
        <v/>
      </c>
      <c r="K343" s="59">
        <f>SUMIFS('Input Quilting Selesai'!$G$2:$G$1048576,'Input Quilting Selesai'!$C$2:$C$1048576,'Ekatunggal (Tersedia)'!C343,'Input Quilting Selesai'!$E$2:$E$1048576,'Ekatunggal (Tersedia)'!F343,'Input Quilting Selesai'!$I$2:$I$1048576,'Ekatunggal (Tersedia)'!J343,'Input Quilting Selesai'!$J$2:$J$1048576,'Ekatunggal (Tersedia)'!$B$1)</f>
        <v>0</v>
      </c>
      <c r="L343" s="20">
        <f>IFERROR(IF(VLOOKUP(B343,'SO OR RSO'!$B$4:$P$1048576,15,FALSE)="Diselesaikan",H343,K343),0)</f>
        <v>0</v>
      </c>
      <c r="M343" s="20">
        <f t="shared" si="13"/>
        <v>0</v>
      </c>
      <c r="N343" s="20" t="str">
        <f>IFERROR(IF(ISBLANK(VLOOKUP(B343,'SO OR RSO'!$B$4:$P$1048576,15,FALSE)),"Belum Kirim Kain",IF(VLOOKUP(B343,'SO OR RSO'!$B$4:$P$1048576,15,FALSE)="Diselesaikan","Selesai",IF(M343&gt;0,"Proses Quilting","Selesai"))),"")</f>
        <v/>
      </c>
    </row>
    <row r="344" spans="1:14" ht="30.75" customHeight="1">
      <c r="A344" s="6">
        <v>343</v>
      </c>
      <c r="B344" s="18" t="str">
        <f t="shared" si="12"/>
        <v>EkatunggalTersediaKonfirmasi343</v>
      </c>
      <c r="C344" s="18" t="str">
        <f>IFERROR(VLOOKUP(B344,'SO OR RSO'!$B$4:$O$1048576,3,FALSE),"")</f>
        <v/>
      </c>
      <c r="D344" s="27" t="str">
        <f>IFERROR(VLOOKUP(B344,'SO OR RSO'!$B$4:$O$1048576,4,FALSE),"")</f>
        <v/>
      </c>
      <c r="E344" s="19" t="str">
        <f>IFERROR(VLOOKUP(B344,'SO OR RSO'!$B$4:$O$1048576,5,FALSE),"")</f>
        <v/>
      </c>
      <c r="F344" s="18" t="str">
        <f>IFERROR(VLOOKUP(B344,'SO OR RSO'!$B$4:$O$1048576,6,FALSE),"")</f>
        <v/>
      </c>
      <c r="G344" s="19" t="str">
        <f>IFERROR(VLOOKUP(B344,'SO OR RSO'!$B$4:$O$1048576,7,FALSE),"")</f>
        <v/>
      </c>
      <c r="H344" s="18">
        <f>IFERROR(VLOOKUP(B344,'SO OR RSO'!$B$4:$O$1048576,8,FALSE),0)</f>
        <v>0</v>
      </c>
      <c r="I344" s="18" t="str">
        <f>IFERROR(VLOOKUP(B344,'SO OR RSO'!$B$4:$O$1048576,9,FALSE),"")</f>
        <v/>
      </c>
      <c r="J344" s="18" t="str">
        <f>IFERROR(VLOOKUP(B344,'SO OR RSO'!$B$4:$O$1048576,10,FALSE),"")</f>
        <v/>
      </c>
      <c r="K344" s="59">
        <f>SUMIFS('Input Quilting Selesai'!$G$2:$G$1048576,'Input Quilting Selesai'!$C$2:$C$1048576,'Ekatunggal (Tersedia)'!C344,'Input Quilting Selesai'!$E$2:$E$1048576,'Ekatunggal (Tersedia)'!F344,'Input Quilting Selesai'!$I$2:$I$1048576,'Ekatunggal (Tersedia)'!J344,'Input Quilting Selesai'!$J$2:$J$1048576,'Ekatunggal (Tersedia)'!$B$1)</f>
        <v>0</v>
      </c>
      <c r="L344" s="20">
        <f>IFERROR(IF(VLOOKUP(B344,'SO OR RSO'!$B$4:$P$1048576,15,FALSE)="Diselesaikan",H344,K344),0)</f>
        <v>0</v>
      </c>
      <c r="M344" s="20">
        <f t="shared" si="13"/>
        <v>0</v>
      </c>
      <c r="N344" s="20" t="str">
        <f>IFERROR(IF(ISBLANK(VLOOKUP(B344,'SO OR RSO'!$B$4:$P$1048576,15,FALSE)),"Belum Kirim Kain",IF(VLOOKUP(B344,'SO OR RSO'!$B$4:$P$1048576,15,FALSE)="Diselesaikan","Selesai",IF(M344&gt;0,"Proses Quilting","Selesai"))),"")</f>
        <v/>
      </c>
    </row>
    <row r="345" spans="1:14" ht="30.75" customHeight="1">
      <c r="A345" s="6">
        <v>344</v>
      </c>
      <c r="B345" s="18" t="str">
        <f t="shared" si="12"/>
        <v>EkatunggalTersediaKonfirmasi344</v>
      </c>
      <c r="C345" s="18" t="str">
        <f>IFERROR(VLOOKUP(B345,'SO OR RSO'!$B$4:$O$1048576,3,FALSE),"")</f>
        <v/>
      </c>
      <c r="D345" s="27" t="str">
        <f>IFERROR(VLOOKUP(B345,'SO OR RSO'!$B$4:$O$1048576,4,FALSE),"")</f>
        <v/>
      </c>
      <c r="E345" s="19" t="str">
        <f>IFERROR(VLOOKUP(B345,'SO OR RSO'!$B$4:$O$1048576,5,FALSE),"")</f>
        <v/>
      </c>
      <c r="F345" s="18" t="str">
        <f>IFERROR(VLOOKUP(B345,'SO OR RSO'!$B$4:$O$1048576,6,FALSE),"")</f>
        <v/>
      </c>
      <c r="G345" s="19" t="str">
        <f>IFERROR(VLOOKUP(B345,'SO OR RSO'!$B$4:$O$1048576,7,FALSE),"")</f>
        <v/>
      </c>
      <c r="H345" s="18">
        <f>IFERROR(VLOOKUP(B345,'SO OR RSO'!$B$4:$O$1048576,8,FALSE),0)</f>
        <v>0</v>
      </c>
      <c r="I345" s="18" t="str">
        <f>IFERROR(VLOOKUP(B345,'SO OR RSO'!$B$4:$O$1048576,9,FALSE),"")</f>
        <v/>
      </c>
      <c r="J345" s="18" t="str">
        <f>IFERROR(VLOOKUP(B345,'SO OR RSO'!$B$4:$O$1048576,10,FALSE),"")</f>
        <v/>
      </c>
      <c r="K345" s="59">
        <f>SUMIFS('Input Quilting Selesai'!$G$2:$G$1048576,'Input Quilting Selesai'!$C$2:$C$1048576,'Ekatunggal (Tersedia)'!C345,'Input Quilting Selesai'!$E$2:$E$1048576,'Ekatunggal (Tersedia)'!F345,'Input Quilting Selesai'!$I$2:$I$1048576,'Ekatunggal (Tersedia)'!J345,'Input Quilting Selesai'!$J$2:$J$1048576,'Ekatunggal (Tersedia)'!$B$1)</f>
        <v>0</v>
      </c>
      <c r="L345" s="20">
        <f>IFERROR(IF(VLOOKUP(B345,'SO OR RSO'!$B$4:$P$1048576,15,FALSE)="Diselesaikan",H345,K345),0)</f>
        <v>0</v>
      </c>
      <c r="M345" s="20">
        <f t="shared" si="13"/>
        <v>0</v>
      </c>
      <c r="N345" s="20" t="str">
        <f>IFERROR(IF(ISBLANK(VLOOKUP(B345,'SO OR RSO'!$B$4:$P$1048576,15,FALSE)),"Belum Kirim Kain",IF(VLOOKUP(B345,'SO OR RSO'!$B$4:$P$1048576,15,FALSE)="Diselesaikan","Selesai",IF(M345&gt;0,"Proses Quilting","Selesai"))),"")</f>
        <v/>
      </c>
    </row>
    <row r="346" spans="1:14" ht="30.75" customHeight="1">
      <c r="A346" s="6">
        <v>345</v>
      </c>
      <c r="B346" s="18" t="str">
        <f t="shared" si="12"/>
        <v>EkatunggalTersediaKonfirmasi345</v>
      </c>
      <c r="C346" s="18" t="str">
        <f>IFERROR(VLOOKUP(B346,'SO OR RSO'!$B$4:$O$1048576,3,FALSE),"")</f>
        <v/>
      </c>
      <c r="D346" s="27" t="str">
        <f>IFERROR(VLOOKUP(B346,'SO OR RSO'!$B$4:$O$1048576,4,FALSE),"")</f>
        <v/>
      </c>
      <c r="E346" s="19" t="str">
        <f>IFERROR(VLOOKUP(B346,'SO OR RSO'!$B$4:$O$1048576,5,FALSE),"")</f>
        <v/>
      </c>
      <c r="F346" s="18" t="str">
        <f>IFERROR(VLOOKUP(B346,'SO OR RSO'!$B$4:$O$1048576,6,FALSE),"")</f>
        <v/>
      </c>
      <c r="G346" s="19" t="str">
        <f>IFERROR(VLOOKUP(B346,'SO OR RSO'!$B$4:$O$1048576,7,FALSE),"")</f>
        <v/>
      </c>
      <c r="H346" s="18">
        <f>IFERROR(VLOOKUP(B346,'SO OR RSO'!$B$4:$O$1048576,8,FALSE),0)</f>
        <v>0</v>
      </c>
      <c r="I346" s="18" t="str">
        <f>IFERROR(VLOOKUP(B346,'SO OR RSO'!$B$4:$O$1048576,9,FALSE),"")</f>
        <v/>
      </c>
      <c r="J346" s="18" t="str">
        <f>IFERROR(VLOOKUP(B346,'SO OR RSO'!$B$4:$O$1048576,10,FALSE),"")</f>
        <v/>
      </c>
      <c r="K346" s="59">
        <f>SUMIFS('Input Quilting Selesai'!$G$2:$G$1048576,'Input Quilting Selesai'!$C$2:$C$1048576,'Ekatunggal (Tersedia)'!C346,'Input Quilting Selesai'!$E$2:$E$1048576,'Ekatunggal (Tersedia)'!F346,'Input Quilting Selesai'!$I$2:$I$1048576,'Ekatunggal (Tersedia)'!J346,'Input Quilting Selesai'!$J$2:$J$1048576,'Ekatunggal (Tersedia)'!$B$1)</f>
        <v>0</v>
      </c>
      <c r="L346" s="20">
        <f>IFERROR(IF(VLOOKUP(B346,'SO OR RSO'!$B$4:$P$1048576,15,FALSE)="Diselesaikan",H346,K346),0)</f>
        <v>0</v>
      </c>
      <c r="M346" s="20">
        <f t="shared" si="13"/>
        <v>0</v>
      </c>
      <c r="N346" s="20" t="str">
        <f>IFERROR(IF(ISBLANK(VLOOKUP(B346,'SO OR RSO'!$B$4:$P$1048576,15,FALSE)),"Belum Kirim Kain",IF(VLOOKUP(B346,'SO OR RSO'!$B$4:$P$1048576,15,FALSE)="Diselesaikan","Selesai",IF(M346&gt;0,"Proses Quilting","Selesai"))),"")</f>
        <v/>
      </c>
    </row>
    <row r="347" spans="1:14" ht="30.75" customHeight="1">
      <c r="A347" s="6">
        <v>346</v>
      </c>
      <c r="B347" s="18" t="str">
        <f t="shared" si="12"/>
        <v>EkatunggalTersediaKonfirmasi346</v>
      </c>
      <c r="C347" s="18" t="str">
        <f>IFERROR(VLOOKUP(B347,'SO OR RSO'!$B$4:$O$1048576,3,FALSE),"")</f>
        <v/>
      </c>
      <c r="D347" s="27" t="str">
        <f>IFERROR(VLOOKUP(B347,'SO OR RSO'!$B$4:$O$1048576,4,FALSE),"")</f>
        <v/>
      </c>
      <c r="E347" s="19" t="str">
        <f>IFERROR(VLOOKUP(B347,'SO OR RSO'!$B$4:$O$1048576,5,FALSE),"")</f>
        <v/>
      </c>
      <c r="F347" s="18" t="str">
        <f>IFERROR(VLOOKUP(B347,'SO OR RSO'!$B$4:$O$1048576,6,FALSE),"")</f>
        <v/>
      </c>
      <c r="G347" s="19" t="str">
        <f>IFERROR(VLOOKUP(B347,'SO OR RSO'!$B$4:$O$1048576,7,FALSE),"")</f>
        <v/>
      </c>
      <c r="H347" s="18">
        <f>IFERROR(VLOOKUP(B347,'SO OR RSO'!$B$4:$O$1048576,8,FALSE),0)</f>
        <v>0</v>
      </c>
      <c r="I347" s="18" t="str">
        <f>IFERROR(VLOOKUP(B347,'SO OR RSO'!$B$4:$O$1048576,9,FALSE),"")</f>
        <v/>
      </c>
      <c r="J347" s="18" t="str">
        <f>IFERROR(VLOOKUP(B347,'SO OR RSO'!$B$4:$O$1048576,10,FALSE),"")</f>
        <v/>
      </c>
      <c r="K347" s="59">
        <f>SUMIFS('Input Quilting Selesai'!$G$2:$G$1048576,'Input Quilting Selesai'!$C$2:$C$1048576,'Ekatunggal (Tersedia)'!C347,'Input Quilting Selesai'!$E$2:$E$1048576,'Ekatunggal (Tersedia)'!F347,'Input Quilting Selesai'!$I$2:$I$1048576,'Ekatunggal (Tersedia)'!J347,'Input Quilting Selesai'!$J$2:$J$1048576,'Ekatunggal (Tersedia)'!$B$1)</f>
        <v>0</v>
      </c>
      <c r="L347" s="20">
        <f>IFERROR(IF(VLOOKUP(B347,'SO OR RSO'!$B$4:$P$1048576,15,FALSE)="Diselesaikan",H347,K347),0)</f>
        <v>0</v>
      </c>
      <c r="M347" s="20">
        <f t="shared" si="13"/>
        <v>0</v>
      </c>
      <c r="N347" s="20" t="str">
        <f>IFERROR(IF(ISBLANK(VLOOKUP(B347,'SO OR RSO'!$B$4:$P$1048576,15,FALSE)),"Belum Kirim Kain",IF(VLOOKUP(B347,'SO OR RSO'!$B$4:$P$1048576,15,FALSE)="Diselesaikan","Selesai",IF(M347&gt;0,"Proses Quilting","Selesai"))),"")</f>
        <v/>
      </c>
    </row>
    <row r="348" spans="1:14" ht="30.75" customHeight="1">
      <c r="A348" s="6">
        <v>347</v>
      </c>
      <c r="B348" s="18" t="str">
        <f t="shared" si="12"/>
        <v>EkatunggalTersediaKonfirmasi347</v>
      </c>
      <c r="C348" s="18" t="str">
        <f>IFERROR(VLOOKUP(B348,'SO OR RSO'!$B$4:$O$1048576,3,FALSE),"")</f>
        <v/>
      </c>
      <c r="D348" s="27" t="str">
        <f>IFERROR(VLOOKUP(B348,'SO OR RSO'!$B$4:$O$1048576,4,FALSE),"")</f>
        <v/>
      </c>
      <c r="E348" s="19" t="str">
        <f>IFERROR(VLOOKUP(B348,'SO OR RSO'!$B$4:$O$1048576,5,FALSE),"")</f>
        <v/>
      </c>
      <c r="F348" s="18" t="str">
        <f>IFERROR(VLOOKUP(B348,'SO OR RSO'!$B$4:$O$1048576,6,FALSE),"")</f>
        <v/>
      </c>
      <c r="G348" s="19" t="str">
        <f>IFERROR(VLOOKUP(B348,'SO OR RSO'!$B$4:$O$1048576,7,FALSE),"")</f>
        <v/>
      </c>
      <c r="H348" s="18">
        <f>IFERROR(VLOOKUP(B348,'SO OR RSO'!$B$4:$O$1048576,8,FALSE),0)</f>
        <v>0</v>
      </c>
      <c r="I348" s="18" t="str">
        <f>IFERROR(VLOOKUP(B348,'SO OR RSO'!$B$4:$O$1048576,9,FALSE),"")</f>
        <v/>
      </c>
      <c r="J348" s="18" t="str">
        <f>IFERROR(VLOOKUP(B348,'SO OR RSO'!$B$4:$O$1048576,10,FALSE),"")</f>
        <v/>
      </c>
      <c r="K348" s="59">
        <f>SUMIFS('Input Quilting Selesai'!$G$2:$G$1048576,'Input Quilting Selesai'!$C$2:$C$1048576,'Ekatunggal (Tersedia)'!C348,'Input Quilting Selesai'!$E$2:$E$1048576,'Ekatunggal (Tersedia)'!F348,'Input Quilting Selesai'!$I$2:$I$1048576,'Ekatunggal (Tersedia)'!J348,'Input Quilting Selesai'!$J$2:$J$1048576,'Ekatunggal (Tersedia)'!$B$1)</f>
        <v>0</v>
      </c>
      <c r="L348" s="20">
        <f>IFERROR(IF(VLOOKUP(B348,'SO OR RSO'!$B$4:$P$1048576,15,FALSE)="Diselesaikan",H348,K348),0)</f>
        <v>0</v>
      </c>
      <c r="M348" s="20">
        <f t="shared" si="13"/>
        <v>0</v>
      </c>
      <c r="N348" s="20" t="str">
        <f>IFERROR(IF(ISBLANK(VLOOKUP(B348,'SO OR RSO'!$B$4:$P$1048576,15,FALSE)),"Belum Kirim Kain",IF(VLOOKUP(B348,'SO OR RSO'!$B$4:$P$1048576,15,FALSE)="Diselesaikan","Selesai",IF(M348&gt;0,"Proses Quilting","Selesai"))),"")</f>
        <v/>
      </c>
    </row>
    <row r="349" spans="1:14" ht="30.75" customHeight="1">
      <c r="A349" s="6">
        <v>348</v>
      </c>
      <c r="B349" s="18" t="str">
        <f t="shared" si="12"/>
        <v>EkatunggalTersediaKonfirmasi348</v>
      </c>
      <c r="C349" s="18" t="str">
        <f>IFERROR(VLOOKUP(B349,'SO OR RSO'!$B$4:$O$1048576,3,FALSE),"")</f>
        <v/>
      </c>
      <c r="D349" s="27" t="str">
        <f>IFERROR(VLOOKUP(B349,'SO OR RSO'!$B$4:$O$1048576,4,FALSE),"")</f>
        <v/>
      </c>
      <c r="E349" s="19" t="str">
        <f>IFERROR(VLOOKUP(B349,'SO OR RSO'!$B$4:$O$1048576,5,FALSE),"")</f>
        <v/>
      </c>
      <c r="F349" s="18" t="str">
        <f>IFERROR(VLOOKUP(B349,'SO OR RSO'!$B$4:$O$1048576,6,FALSE),"")</f>
        <v/>
      </c>
      <c r="G349" s="19" t="str">
        <f>IFERROR(VLOOKUP(B349,'SO OR RSO'!$B$4:$O$1048576,7,FALSE),"")</f>
        <v/>
      </c>
      <c r="H349" s="18">
        <f>IFERROR(VLOOKUP(B349,'SO OR RSO'!$B$4:$O$1048576,8,FALSE),0)</f>
        <v>0</v>
      </c>
      <c r="I349" s="18" t="str">
        <f>IFERROR(VLOOKUP(B349,'SO OR RSO'!$B$4:$O$1048576,9,FALSE),"")</f>
        <v/>
      </c>
      <c r="J349" s="18" t="str">
        <f>IFERROR(VLOOKUP(B349,'SO OR RSO'!$B$4:$O$1048576,10,FALSE),"")</f>
        <v/>
      </c>
      <c r="K349" s="59">
        <f>SUMIFS('Input Quilting Selesai'!$G$2:$G$1048576,'Input Quilting Selesai'!$C$2:$C$1048576,'Ekatunggal (Tersedia)'!C349,'Input Quilting Selesai'!$E$2:$E$1048576,'Ekatunggal (Tersedia)'!F349,'Input Quilting Selesai'!$I$2:$I$1048576,'Ekatunggal (Tersedia)'!J349,'Input Quilting Selesai'!$J$2:$J$1048576,'Ekatunggal (Tersedia)'!$B$1)</f>
        <v>0</v>
      </c>
      <c r="L349" s="20">
        <f>IFERROR(IF(VLOOKUP(B349,'SO OR RSO'!$B$4:$P$1048576,15,FALSE)="Diselesaikan",H349,K349),0)</f>
        <v>0</v>
      </c>
      <c r="M349" s="20">
        <f t="shared" si="13"/>
        <v>0</v>
      </c>
      <c r="N349" s="20" t="str">
        <f>IFERROR(IF(ISBLANK(VLOOKUP(B349,'SO OR RSO'!$B$4:$P$1048576,15,FALSE)),"Belum Kirim Kain",IF(VLOOKUP(B349,'SO OR RSO'!$B$4:$P$1048576,15,FALSE)="Diselesaikan","Selesai",IF(M349&gt;0,"Proses Quilting","Selesai"))),"")</f>
        <v/>
      </c>
    </row>
    <row r="350" spans="1:14" ht="30.75" customHeight="1">
      <c r="A350" s="6">
        <v>349</v>
      </c>
      <c r="B350" s="18" t="str">
        <f t="shared" si="12"/>
        <v>EkatunggalTersediaKonfirmasi349</v>
      </c>
      <c r="C350" s="18" t="str">
        <f>IFERROR(VLOOKUP(B350,'SO OR RSO'!$B$4:$O$1048576,3,FALSE),"")</f>
        <v/>
      </c>
      <c r="D350" s="27" t="str">
        <f>IFERROR(VLOOKUP(B350,'SO OR RSO'!$B$4:$O$1048576,4,FALSE),"")</f>
        <v/>
      </c>
      <c r="E350" s="19" t="str">
        <f>IFERROR(VLOOKUP(B350,'SO OR RSO'!$B$4:$O$1048576,5,FALSE),"")</f>
        <v/>
      </c>
      <c r="F350" s="18" t="str">
        <f>IFERROR(VLOOKUP(B350,'SO OR RSO'!$B$4:$O$1048576,6,FALSE),"")</f>
        <v/>
      </c>
      <c r="G350" s="19" t="str">
        <f>IFERROR(VLOOKUP(B350,'SO OR RSO'!$B$4:$O$1048576,7,FALSE),"")</f>
        <v/>
      </c>
      <c r="H350" s="18">
        <f>IFERROR(VLOOKUP(B350,'SO OR RSO'!$B$4:$O$1048576,8,FALSE),0)</f>
        <v>0</v>
      </c>
      <c r="I350" s="18" t="str">
        <f>IFERROR(VLOOKUP(B350,'SO OR RSO'!$B$4:$O$1048576,9,FALSE),"")</f>
        <v/>
      </c>
      <c r="J350" s="18" t="str">
        <f>IFERROR(VLOOKUP(B350,'SO OR RSO'!$B$4:$O$1048576,10,FALSE),"")</f>
        <v/>
      </c>
      <c r="K350" s="59">
        <f>SUMIFS('Input Quilting Selesai'!$G$2:$G$1048576,'Input Quilting Selesai'!$C$2:$C$1048576,'Ekatunggal (Tersedia)'!C350,'Input Quilting Selesai'!$E$2:$E$1048576,'Ekatunggal (Tersedia)'!F350,'Input Quilting Selesai'!$I$2:$I$1048576,'Ekatunggal (Tersedia)'!J350,'Input Quilting Selesai'!$J$2:$J$1048576,'Ekatunggal (Tersedia)'!$B$1)</f>
        <v>0</v>
      </c>
      <c r="L350" s="20">
        <f>IFERROR(IF(VLOOKUP(B350,'SO OR RSO'!$B$4:$P$1048576,15,FALSE)="Diselesaikan",H350,K350),0)</f>
        <v>0</v>
      </c>
      <c r="M350" s="20">
        <f t="shared" si="13"/>
        <v>0</v>
      </c>
      <c r="N350" s="20" t="str">
        <f>IFERROR(IF(ISBLANK(VLOOKUP(B350,'SO OR RSO'!$B$4:$P$1048576,15,FALSE)),"Belum Kirim Kain",IF(VLOOKUP(B350,'SO OR RSO'!$B$4:$P$1048576,15,FALSE)="Diselesaikan","Selesai",IF(M350&gt;0,"Proses Quilting","Selesai"))),"")</f>
        <v/>
      </c>
    </row>
    <row r="351" spans="1:14" ht="30.75" customHeight="1">
      <c r="A351" s="6">
        <v>350</v>
      </c>
      <c r="B351" s="18" t="str">
        <f t="shared" si="12"/>
        <v>EkatunggalTersediaKonfirmasi350</v>
      </c>
      <c r="C351" s="18" t="str">
        <f>IFERROR(VLOOKUP(B351,'SO OR RSO'!$B$4:$O$1048576,3,FALSE),"")</f>
        <v/>
      </c>
      <c r="D351" s="27" t="str">
        <f>IFERROR(VLOOKUP(B351,'SO OR RSO'!$B$4:$O$1048576,4,FALSE),"")</f>
        <v/>
      </c>
      <c r="E351" s="19" t="str">
        <f>IFERROR(VLOOKUP(B351,'SO OR RSO'!$B$4:$O$1048576,5,FALSE),"")</f>
        <v/>
      </c>
      <c r="F351" s="18" t="str">
        <f>IFERROR(VLOOKUP(B351,'SO OR RSO'!$B$4:$O$1048576,6,FALSE),"")</f>
        <v/>
      </c>
      <c r="G351" s="19" t="str">
        <f>IFERROR(VLOOKUP(B351,'SO OR RSO'!$B$4:$O$1048576,7,FALSE),"")</f>
        <v/>
      </c>
      <c r="H351" s="18">
        <f>IFERROR(VLOOKUP(B351,'SO OR RSO'!$B$4:$O$1048576,8,FALSE),0)</f>
        <v>0</v>
      </c>
      <c r="I351" s="18" t="str">
        <f>IFERROR(VLOOKUP(B351,'SO OR RSO'!$B$4:$O$1048576,9,FALSE),"")</f>
        <v/>
      </c>
      <c r="J351" s="18" t="str">
        <f>IFERROR(VLOOKUP(B351,'SO OR RSO'!$B$4:$O$1048576,10,FALSE),"")</f>
        <v/>
      </c>
      <c r="K351" s="59">
        <f>SUMIFS('Input Quilting Selesai'!$G$2:$G$1048576,'Input Quilting Selesai'!$C$2:$C$1048576,'Ekatunggal (Tersedia)'!C351,'Input Quilting Selesai'!$E$2:$E$1048576,'Ekatunggal (Tersedia)'!F351,'Input Quilting Selesai'!$I$2:$I$1048576,'Ekatunggal (Tersedia)'!J351,'Input Quilting Selesai'!$J$2:$J$1048576,'Ekatunggal (Tersedia)'!$B$1)</f>
        <v>0</v>
      </c>
      <c r="L351" s="20">
        <f>IFERROR(IF(VLOOKUP(B351,'SO OR RSO'!$B$4:$P$1048576,15,FALSE)="Diselesaikan",H351,K351),0)</f>
        <v>0</v>
      </c>
      <c r="M351" s="20">
        <f t="shared" si="13"/>
        <v>0</v>
      </c>
      <c r="N351" s="20" t="str">
        <f>IFERROR(IF(ISBLANK(VLOOKUP(B351,'SO OR RSO'!$B$4:$P$1048576,15,FALSE)),"Belum Kirim Kain",IF(VLOOKUP(B351,'SO OR RSO'!$B$4:$P$1048576,15,FALSE)="Diselesaikan","Selesai",IF(M351&gt;0,"Proses Quilting","Selesai"))),"")</f>
        <v/>
      </c>
    </row>
    <row r="352" spans="1:14" ht="30.75" customHeight="1">
      <c r="A352" s="6">
        <v>351</v>
      </c>
      <c r="B352" s="18" t="str">
        <f t="shared" si="12"/>
        <v>EkatunggalTersediaKonfirmasi351</v>
      </c>
      <c r="C352" s="18" t="str">
        <f>IFERROR(VLOOKUP(B352,'SO OR RSO'!$B$4:$O$1048576,3,FALSE),"")</f>
        <v/>
      </c>
      <c r="D352" s="27" t="str">
        <f>IFERROR(VLOOKUP(B352,'SO OR RSO'!$B$4:$O$1048576,4,FALSE),"")</f>
        <v/>
      </c>
      <c r="E352" s="19" t="str">
        <f>IFERROR(VLOOKUP(B352,'SO OR RSO'!$B$4:$O$1048576,5,FALSE),"")</f>
        <v/>
      </c>
      <c r="F352" s="18" t="str">
        <f>IFERROR(VLOOKUP(B352,'SO OR RSO'!$B$4:$O$1048576,6,FALSE),"")</f>
        <v/>
      </c>
      <c r="G352" s="19" t="str">
        <f>IFERROR(VLOOKUP(B352,'SO OR RSO'!$B$4:$O$1048576,7,FALSE),"")</f>
        <v/>
      </c>
      <c r="H352" s="18">
        <f>IFERROR(VLOOKUP(B352,'SO OR RSO'!$B$4:$O$1048576,8,FALSE),0)</f>
        <v>0</v>
      </c>
      <c r="I352" s="18" t="str">
        <f>IFERROR(VLOOKUP(B352,'SO OR RSO'!$B$4:$O$1048576,9,FALSE),"")</f>
        <v/>
      </c>
      <c r="J352" s="18" t="str">
        <f>IFERROR(VLOOKUP(B352,'SO OR RSO'!$B$4:$O$1048576,10,FALSE),"")</f>
        <v/>
      </c>
      <c r="K352" s="59">
        <f>SUMIFS('Input Quilting Selesai'!$G$2:$G$1048576,'Input Quilting Selesai'!$C$2:$C$1048576,'Ekatunggal (Tersedia)'!C352,'Input Quilting Selesai'!$E$2:$E$1048576,'Ekatunggal (Tersedia)'!F352,'Input Quilting Selesai'!$I$2:$I$1048576,'Ekatunggal (Tersedia)'!J352,'Input Quilting Selesai'!$J$2:$J$1048576,'Ekatunggal (Tersedia)'!$B$1)</f>
        <v>0</v>
      </c>
      <c r="L352" s="20">
        <f>IFERROR(IF(VLOOKUP(B352,'SO OR RSO'!$B$4:$P$1048576,15,FALSE)="Diselesaikan",H352,K352),0)</f>
        <v>0</v>
      </c>
      <c r="M352" s="20">
        <f t="shared" si="13"/>
        <v>0</v>
      </c>
      <c r="N352" s="20" t="str">
        <f>IFERROR(IF(ISBLANK(VLOOKUP(B352,'SO OR RSO'!$B$4:$P$1048576,15,FALSE)),"Belum Kirim Kain",IF(VLOOKUP(B352,'SO OR RSO'!$B$4:$P$1048576,15,FALSE)="Diselesaikan","Selesai",IF(M352&gt;0,"Proses Quilting","Selesai"))),"")</f>
        <v/>
      </c>
    </row>
    <row r="353" spans="1:14" ht="30.75" customHeight="1">
      <c r="A353" s="6">
        <v>352</v>
      </c>
      <c r="B353" s="18" t="str">
        <f t="shared" si="12"/>
        <v>EkatunggalTersediaKonfirmasi352</v>
      </c>
      <c r="C353" s="18" t="str">
        <f>IFERROR(VLOOKUP(B353,'SO OR RSO'!$B$4:$O$1048576,3,FALSE),"")</f>
        <v/>
      </c>
      <c r="D353" s="27" t="str">
        <f>IFERROR(VLOOKUP(B353,'SO OR RSO'!$B$4:$O$1048576,4,FALSE),"")</f>
        <v/>
      </c>
      <c r="E353" s="19" t="str">
        <f>IFERROR(VLOOKUP(B353,'SO OR RSO'!$B$4:$O$1048576,5,FALSE),"")</f>
        <v/>
      </c>
      <c r="F353" s="18" t="str">
        <f>IFERROR(VLOOKUP(B353,'SO OR RSO'!$B$4:$O$1048576,6,FALSE),"")</f>
        <v/>
      </c>
      <c r="G353" s="19" t="str">
        <f>IFERROR(VLOOKUP(B353,'SO OR RSO'!$B$4:$O$1048576,7,FALSE),"")</f>
        <v/>
      </c>
      <c r="H353" s="18">
        <f>IFERROR(VLOOKUP(B353,'SO OR RSO'!$B$4:$O$1048576,8,FALSE),0)</f>
        <v>0</v>
      </c>
      <c r="I353" s="18" t="str">
        <f>IFERROR(VLOOKUP(B353,'SO OR RSO'!$B$4:$O$1048576,9,FALSE),"")</f>
        <v/>
      </c>
      <c r="J353" s="18" t="str">
        <f>IFERROR(VLOOKUP(B353,'SO OR RSO'!$B$4:$O$1048576,10,FALSE),"")</f>
        <v/>
      </c>
      <c r="K353" s="59">
        <f>SUMIFS('Input Quilting Selesai'!$G$2:$G$1048576,'Input Quilting Selesai'!$C$2:$C$1048576,'Ekatunggal (Tersedia)'!C353,'Input Quilting Selesai'!$E$2:$E$1048576,'Ekatunggal (Tersedia)'!F353,'Input Quilting Selesai'!$I$2:$I$1048576,'Ekatunggal (Tersedia)'!J353,'Input Quilting Selesai'!$J$2:$J$1048576,'Ekatunggal (Tersedia)'!$B$1)</f>
        <v>0</v>
      </c>
      <c r="L353" s="20">
        <f>IFERROR(IF(VLOOKUP(B353,'SO OR RSO'!$B$4:$P$1048576,15,FALSE)="Diselesaikan",H353,K353),0)</f>
        <v>0</v>
      </c>
      <c r="M353" s="20">
        <f t="shared" si="13"/>
        <v>0</v>
      </c>
      <c r="N353" s="20" t="str">
        <f>IFERROR(IF(ISBLANK(VLOOKUP(B353,'SO OR RSO'!$B$4:$P$1048576,15,FALSE)),"Belum Kirim Kain",IF(VLOOKUP(B353,'SO OR RSO'!$B$4:$P$1048576,15,FALSE)="Diselesaikan","Selesai",IF(M353&gt;0,"Proses Quilting","Selesai"))),"")</f>
        <v/>
      </c>
    </row>
    <row r="354" spans="1:14" ht="30.75" customHeight="1">
      <c r="A354" s="6">
        <v>353</v>
      </c>
      <c r="B354" s="18" t="str">
        <f t="shared" si="12"/>
        <v>EkatunggalTersediaKonfirmasi353</v>
      </c>
      <c r="C354" s="18" t="str">
        <f>IFERROR(VLOOKUP(B354,'SO OR RSO'!$B$4:$O$1048576,3,FALSE),"")</f>
        <v/>
      </c>
      <c r="D354" s="27" t="str">
        <f>IFERROR(VLOOKUP(B354,'SO OR RSO'!$B$4:$O$1048576,4,FALSE),"")</f>
        <v/>
      </c>
      <c r="E354" s="19" t="str">
        <f>IFERROR(VLOOKUP(B354,'SO OR RSO'!$B$4:$O$1048576,5,FALSE),"")</f>
        <v/>
      </c>
      <c r="F354" s="18" t="str">
        <f>IFERROR(VLOOKUP(B354,'SO OR RSO'!$B$4:$O$1048576,6,FALSE),"")</f>
        <v/>
      </c>
      <c r="G354" s="19" t="str">
        <f>IFERROR(VLOOKUP(B354,'SO OR RSO'!$B$4:$O$1048576,7,FALSE),"")</f>
        <v/>
      </c>
      <c r="H354" s="18">
        <f>IFERROR(VLOOKUP(B354,'SO OR RSO'!$B$4:$O$1048576,8,FALSE),0)</f>
        <v>0</v>
      </c>
      <c r="I354" s="18" t="str">
        <f>IFERROR(VLOOKUP(B354,'SO OR RSO'!$B$4:$O$1048576,9,FALSE),"")</f>
        <v/>
      </c>
      <c r="J354" s="18" t="str">
        <f>IFERROR(VLOOKUP(B354,'SO OR RSO'!$B$4:$O$1048576,10,FALSE),"")</f>
        <v/>
      </c>
      <c r="K354" s="59">
        <f>SUMIFS('Input Quilting Selesai'!$G$2:$G$1048576,'Input Quilting Selesai'!$C$2:$C$1048576,'Ekatunggal (Tersedia)'!C354,'Input Quilting Selesai'!$E$2:$E$1048576,'Ekatunggal (Tersedia)'!F354,'Input Quilting Selesai'!$I$2:$I$1048576,'Ekatunggal (Tersedia)'!J354,'Input Quilting Selesai'!$J$2:$J$1048576,'Ekatunggal (Tersedia)'!$B$1)</f>
        <v>0</v>
      </c>
      <c r="L354" s="20">
        <f>IFERROR(IF(VLOOKUP(B354,'SO OR RSO'!$B$4:$P$1048576,15,FALSE)="Diselesaikan",H354,K354),0)</f>
        <v>0</v>
      </c>
      <c r="M354" s="20">
        <f t="shared" si="13"/>
        <v>0</v>
      </c>
      <c r="N354" s="20" t="str">
        <f>IFERROR(IF(ISBLANK(VLOOKUP(B354,'SO OR RSO'!$B$4:$P$1048576,15,FALSE)),"Belum Kirim Kain",IF(VLOOKUP(B354,'SO OR RSO'!$B$4:$P$1048576,15,FALSE)="Diselesaikan","Selesai",IF(M354&gt;0,"Proses Quilting","Selesai"))),"")</f>
        <v/>
      </c>
    </row>
    <row r="355" spans="1:14" ht="30.75" customHeight="1">
      <c r="A355" s="6">
        <v>354</v>
      </c>
      <c r="B355" s="18" t="str">
        <f t="shared" si="12"/>
        <v>EkatunggalTersediaKonfirmasi354</v>
      </c>
      <c r="C355" s="18" t="str">
        <f>IFERROR(VLOOKUP(B355,'SO OR RSO'!$B$4:$O$1048576,3,FALSE),"")</f>
        <v/>
      </c>
      <c r="D355" s="27" t="str">
        <f>IFERROR(VLOOKUP(B355,'SO OR RSO'!$B$4:$O$1048576,4,FALSE),"")</f>
        <v/>
      </c>
      <c r="E355" s="19" t="str">
        <f>IFERROR(VLOOKUP(B355,'SO OR RSO'!$B$4:$O$1048576,5,FALSE),"")</f>
        <v/>
      </c>
      <c r="F355" s="18" t="str">
        <f>IFERROR(VLOOKUP(B355,'SO OR RSO'!$B$4:$O$1048576,6,FALSE),"")</f>
        <v/>
      </c>
      <c r="G355" s="19" t="str">
        <f>IFERROR(VLOOKUP(B355,'SO OR RSO'!$B$4:$O$1048576,7,FALSE),"")</f>
        <v/>
      </c>
      <c r="H355" s="18">
        <f>IFERROR(VLOOKUP(B355,'SO OR RSO'!$B$4:$O$1048576,8,FALSE),0)</f>
        <v>0</v>
      </c>
      <c r="I355" s="18" t="str">
        <f>IFERROR(VLOOKUP(B355,'SO OR RSO'!$B$4:$O$1048576,9,FALSE),"")</f>
        <v/>
      </c>
      <c r="J355" s="18" t="str">
        <f>IFERROR(VLOOKUP(B355,'SO OR RSO'!$B$4:$O$1048576,10,FALSE),"")</f>
        <v/>
      </c>
      <c r="K355" s="59">
        <f>SUMIFS('Input Quilting Selesai'!$G$2:$G$1048576,'Input Quilting Selesai'!$C$2:$C$1048576,'Ekatunggal (Tersedia)'!C355,'Input Quilting Selesai'!$E$2:$E$1048576,'Ekatunggal (Tersedia)'!F355,'Input Quilting Selesai'!$I$2:$I$1048576,'Ekatunggal (Tersedia)'!J355,'Input Quilting Selesai'!$J$2:$J$1048576,'Ekatunggal (Tersedia)'!$B$1)</f>
        <v>0</v>
      </c>
      <c r="L355" s="20">
        <f>IFERROR(IF(VLOOKUP(B355,'SO OR RSO'!$B$4:$P$1048576,15,FALSE)="Diselesaikan",H355,K355),0)</f>
        <v>0</v>
      </c>
      <c r="M355" s="20">
        <f t="shared" si="13"/>
        <v>0</v>
      </c>
      <c r="N355" s="20" t="str">
        <f>IFERROR(IF(ISBLANK(VLOOKUP(B355,'SO OR RSO'!$B$4:$P$1048576,15,FALSE)),"Belum Kirim Kain",IF(VLOOKUP(B355,'SO OR RSO'!$B$4:$P$1048576,15,FALSE)="Diselesaikan","Selesai",IF(M355&gt;0,"Proses Quilting","Selesai"))),"")</f>
        <v/>
      </c>
    </row>
    <row r="356" spans="1:14" ht="30.75" customHeight="1">
      <c r="A356" s="6">
        <v>355</v>
      </c>
      <c r="B356" s="18" t="str">
        <f t="shared" si="12"/>
        <v>EkatunggalTersediaKonfirmasi355</v>
      </c>
      <c r="C356" s="18" t="str">
        <f>IFERROR(VLOOKUP(B356,'SO OR RSO'!$B$4:$O$1048576,3,FALSE),"")</f>
        <v/>
      </c>
      <c r="D356" s="27" t="str">
        <f>IFERROR(VLOOKUP(B356,'SO OR RSO'!$B$4:$O$1048576,4,FALSE),"")</f>
        <v/>
      </c>
      <c r="E356" s="19" t="str">
        <f>IFERROR(VLOOKUP(B356,'SO OR RSO'!$B$4:$O$1048576,5,FALSE),"")</f>
        <v/>
      </c>
      <c r="F356" s="18" t="str">
        <f>IFERROR(VLOOKUP(B356,'SO OR RSO'!$B$4:$O$1048576,6,FALSE),"")</f>
        <v/>
      </c>
      <c r="G356" s="19" t="str">
        <f>IFERROR(VLOOKUP(B356,'SO OR RSO'!$B$4:$O$1048576,7,FALSE),"")</f>
        <v/>
      </c>
      <c r="H356" s="18">
        <f>IFERROR(VLOOKUP(B356,'SO OR RSO'!$B$4:$O$1048576,8,FALSE),0)</f>
        <v>0</v>
      </c>
      <c r="I356" s="18" t="str">
        <f>IFERROR(VLOOKUP(B356,'SO OR RSO'!$B$4:$O$1048576,9,FALSE),"")</f>
        <v/>
      </c>
      <c r="J356" s="18" t="str">
        <f>IFERROR(VLOOKUP(B356,'SO OR RSO'!$B$4:$O$1048576,10,FALSE),"")</f>
        <v/>
      </c>
      <c r="K356" s="59">
        <f>SUMIFS('Input Quilting Selesai'!$G$2:$G$1048576,'Input Quilting Selesai'!$C$2:$C$1048576,'Ekatunggal (Tersedia)'!C356,'Input Quilting Selesai'!$E$2:$E$1048576,'Ekatunggal (Tersedia)'!F356,'Input Quilting Selesai'!$I$2:$I$1048576,'Ekatunggal (Tersedia)'!J356,'Input Quilting Selesai'!$J$2:$J$1048576,'Ekatunggal (Tersedia)'!$B$1)</f>
        <v>0</v>
      </c>
      <c r="L356" s="20">
        <f>IFERROR(IF(VLOOKUP(B356,'SO OR RSO'!$B$4:$P$1048576,15,FALSE)="Diselesaikan",H356,K356),0)</f>
        <v>0</v>
      </c>
      <c r="M356" s="20">
        <f t="shared" si="13"/>
        <v>0</v>
      </c>
      <c r="N356" s="20" t="str">
        <f>IFERROR(IF(ISBLANK(VLOOKUP(B356,'SO OR RSO'!$B$4:$P$1048576,15,FALSE)),"Belum Kirim Kain",IF(VLOOKUP(B356,'SO OR RSO'!$B$4:$P$1048576,15,FALSE)="Diselesaikan","Selesai",IF(M356&gt;0,"Proses Quilting","Selesai"))),"")</f>
        <v/>
      </c>
    </row>
    <row r="357" spans="1:14" ht="30.75" customHeight="1">
      <c r="A357" s="6">
        <v>356</v>
      </c>
      <c r="B357" s="18" t="str">
        <f t="shared" si="12"/>
        <v>EkatunggalTersediaKonfirmasi356</v>
      </c>
      <c r="C357" s="18" t="str">
        <f>IFERROR(VLOOKUP(B357,'SO OR RSO'!$B$4:$O$1048576,3,FALSE),"")</f>
        <v/>
      </c>
      <c r="D357" s="27" t="str">
        <f>IFERROR(VLOOKUP(B357,'SO OR RSO'!$B$4:$O$1048576,4,FALSE),"")</f>
        <v/>
      </c>
      <c r="E357" s="19" t="str">
        <f>IFERROR(VLOOKUP(B357,'SO OR RSO'!$B$4:$O$1048576,5,FALSE),"")</f>
        <v/>
      </c>
      <c r="F357" s="18" t="str">
        <f>IFERROR(VLOOKUP(B357,'SO OR RSO'!$B$4:$O$1048576,6,FALSE),"")</f>
        <v/>
      </c>
      <c r="G357" s="19" t="str">
        <f>IFERROR(VLOOKUP(B357,'SO OR RSO'!$B$4:$O$1048576,7,FALSE),"")</f>
        <v/>
      </c>
      <c r="H357" s="18">
        <f>IFERROR(VLOOKUP(B357,'SO OR RSO'!$B$4:$O$1048576,8,FALSE),0)</f>
        <v>0</v>
      </c>
      <c r="I357" s="18" t="str">
        <f>IFERROR(VLOOKUP(B357,'SO OR RSO'!$B$4:$O$1048576,9,FALSE),"")</f>
        <v/>
      </c>
      <c r="J357" s="18" t="str">
        <f>IFERROR(VLOOKUP(B357,'SO OR RSO'!$B$4:$O$1048576,10,FALSE),"")</f>
        <v/>
      </c>
      <c r="K357" s="59">
        <f>SUMIFS('Input Quilting Selesai'!$G$2:$G$1048576,'Input Quilting Selesai'!$C$2:$C$1048576,'Ekatunggal (Tersedia)'!C357,'Input Quilting Selesai'!$E$2:$E$1048576,'Ekatunggal (Tersedia)'!F357,'Input Quilting Selesai'!$I$2:$I$1048576,'Ekatunggal (Tersedia)'!J357,'Input Quilting Selesai'!$J$2:$J$1048576,'Ekatunggal (Tersedia)'!$B$1)</f>
        <v>0</v>
      </c>
      <c r="L357" s="20">
        <f>IFERROR(IF(VLOOKUP(B357,'SO OR RSO'!$B$4:$P$1048576,15,FALSE)="Diselesaikan",H357,K357),0)</f>
        <v>0</v>
      </c>
      <c r="M357" s="20">
        <f t="shared" si="13"/>
        <v>0</v>
      </c>
      <c r="N357" s="20" t="str">
        <f>IFERROR(IF(ISBLANK(VLOOKUP(B357,'SO OR RSO'!$B$4:$P$1048576,15,FALSE)),"Belum Kirim Kain",IF(VLOOKUP(B357,'SO OR RSO'!$B$4:$P$1048576,15,FALSE)="Diselesaikan","Selesai",IF(M357&gt;0,"Proses Quilting","Selesai"))),"")</f>
        <v/>
      </c>
    </row>
    <row r="358" spans="1:14" ht="30.75" customHeight="1">
      <c r="A358" s="6">
        <v>357</v>
      </c>
      <c r="B358" s="18" t="str">
        <f t="shared" si="12"/>
        <v>EkatunggalTersediaKonfirmasi357</v>
      </c>
      <c r="C358" s="18" t="str">
        <f>IFERROR(VLOOKUP(B358,'SO OR RSO'!$B$4:$O$1048576,3,FALSE),"")</f>
        <v/>
      </c>
      <c r="D358" s="27" t="str">
        <f>IFERROR(VLOOKUP(B358,'SO OR RSO'!$B$4:$O$1048576,4,FALSE),"")</f>
        <v/>
      </c>
      <c r="E358" s="19" t="str">
        <f>IFERROR(VLOOKUP(B358,'SO OR RSO'!$B$4:$O$1048576,5,FALSE),"")</f>
        <v/>
      </c>
      <c r="F358" s="18" t="str">
        <f>IFERROR(VLOOKUP(B358,'SO OR RSO'!$B$4:$O$1048576,6,FALSE),"")</f>
        <v/>
      </c>
      <c r="G358" s="19" t="str">
        <f>IFERROR(VLOOKUP(B358,'SO OR RSO'!$B$4:$O$1048576,7,FALSE),"")</f>
        <v/>
      </c>
      <c r="H358" s="18">
        <f>IFERROR(VLOOKUP(B358,'SO OR RSO'!$B$4:$O$1048576,8,FALSE),0)</f>
        <v>0</v>
      </c>
      <c r="I358" s="18" t="str">
        <f>IFERROR(VLOOKUP(B358,'SO OR RSO'!$B$4:$O$1048576,9,FALSE),"")</f>
        <v/>
      </c>
      <c r="J358" s="18" t="str">
        <f>IFERROR(VLOOKUP(B358,'SO OR RSO'!$B$4:$O$1048576,10,FALSE),"")</f>
        <v/>
      </c>
      <c r="K358" s="59">
        <f>SUMIFS('Input Quilting Selesai'!$G$2:$G$1048576,'Input Quilting Selesai'!$C$2:$C$1048576,'Ekatunggal (Tersedia)'!C358,'Input Quilting Selesai'!$E$2:$E$1048576,'Ekatunggal (Tersedia)'!F358,'Input Quilting Selesai'!$I$2:$I$1048576,'Ekatunggal (Tersedia)'!J358,'Input Quilting Selesai'!$J$2:$J$1048576,'Ekatunggal (Tersedia)'!$B$1)</f>
        <v>0</v>
      </c>
      <c r="L358" s="20">
        <f>IFERROR(IF(VLOOKUP(B358,'SO OR RSO'!$B$4:$P$1048576,15,FALSE)="Diselesaikan",H358,K358),0)</f>
        <v>0</v>
      </c>
      <c r="M358" s="20">
        <f t="shared" si="13"/>
        <v>0</v>
      </c>
      <c r="N358" s="20" t="str">
        <f>IFERROR(IF(ISBLANK(VLOOKUP(B358,'SO OR RSO'!$B$4:$P$1048576,15,FALSE)),"Belum Kirim Kain",IF(VLOOKUP(B358,'SO OR RSO'!$B$4:$P$1048576,15,FALSE)="Diselesaikan","Selesai",IF(M358&gt;0,"Proses Quilting","Selesai"))),"")</f>
        <v/>
      </c>
    </row>
    <row r="359" spans="1:14" ht="30.75" customHeight="1">
      <c r="A359" s="6">
        <v>358</v>
      </c>
      <c r="B359" s="18" t="str">
        <f t="shared" si="12"/>
        <v>EkatunggalTersediaKonfirmasi358</v>
      </c>
      <c r="C359" s="18" t="str">
        <f>IFERROR(VLOOKUP(B359,'SO OR RSO'!$B$4:$O$1048576,3,FALSE),"")</f>
        <v/>
      </c>
      <c r="D359" s="27" t="str">
        <f>IFERROR(VLOOKUP(B359,'SO OR RSO'!$B$4:$O$1048576,4,FALSE),"")</f>
        <v/>
      </c>
      <c r="E359" s="19" t="str">
        <f>IFERROR(VLOOKUP(B359,'SO OR RSO'!$B$4:$O$1048576,5,FALSE),"")</f>
        <v/>
      </c>
      <c r="F359" s="18" t="str">
        <f>IFERROR(VLOOKUP(B359,'SO OR RSO'!$B$4:$O$1048576,6,FALSE),"")</f>
        <v/>
      </c>
      <c r="G359" s="19" t="str">
        <f>IFERROR(VLOOKUP(B359,'SO OR RSO'!$B$4:$O$1048576,7,FALSE),"")</f>
        <v/>
      </c>
      <c r="H359" s="18">
        <f>IFERROR(VLOOKUP(B359,'SO OR RSO'!$B$4:$O$1048576,8,FALSE),0)</f>
        <v>0</v>
      </c>
      <c r="I359" s="18" t="str">
        <f>IFERROR(VLOOKUP(B359,'SO OR RSO'!$B$4:$O$1048576,9,FALSE),"")</f>
        <v/>
      </c>
      <c r="J359" s="18" t="str">
        <f>IFERROR(VLOOKUP(B359,'SO OR RSO'!$B$4:$O$1048576,10,FALSE),"")</f>
        <v/>
      </c>
      <c r="K359" s="59">
        <f>SUMIFS('Input Quilting Selesai'!$G$2:$G$1048576,'Input Quilting Selesai'!$C$2:$C$1048576,'Ekatunggal (Tersedia)'!C359,'Input Quilting Selesai'!$E$2:$E$1048576,'Ekatunggal (Tersedia)'!F359,'Input Quilting Selesai'!$I$2:$I$1048576,'Ekatunggal (Tersedia)'!J359,'Input Quilting Selesai'!$J$2:$J$1048576,'Ekatunggal (Tersedia)'!$B$1)</f>
        <v>0</v>
      </c>
      <c r="L359" s="20">
        <f>IFERROR(IF(VLOOKUP(B359,'SO OR RSO'!$B$4:$P$1048576,15,FALSE)="Diselesaikan",H359,K359),0)</f>
        <v>0</v>
      </c>
      <c r="M359" s="20">
        <f t="shared" si="13"/>
        <v>0</v>
      </c>
      <c r="N359" s="20" t="str">
        <f>IFERROR(IF(ISBLANK(VLOOKUP(B359,'SO OR RSO'!$B$4:$P$1048576,15,FALSE)),"Belum Kirim Kain",IF(VLOOKUP(B359,'SO OR RSO'!$B$4:$P$1048576,15,FALSE)="Diselesaikan","Selesai",IF(M359&gt;0,"Proses Quilting","Selesai"))),"")</f>
        <v/>
      </c>
    </row>
    <row r="360" spans="1:14" ht="30.75" customHeight="1">
      <c r="A360" s="6">
        <v>359</v>
      </c>
      <c r="B360" s="18" t="str">
        <f t="shared" si="12"/>
        <v>EkatunggalTersediaKonfirmasi359</v>
      </c>
      <c r="C360" s="18" t="str">
        <f>IFERROR(VLOOKUP(B360,'SO OR RSO'!$B$4:$O$1048576,3,FALSE),"")</f>
        <v/>
      </c>
      <c r="D360" s="27" t="str">
        <f>IFERROR(VLOOKUP(B360,'SO OR RSO'!$B$4:$O$1048576,4,FALSE),"")</f>
        <v/>
      </c>
      <c r="E360" s="19" t="str">
        <f>IFERROR(VLOOKUP(B360,'SO OR RSO'!$B$4:$O$1048576,5,FALSE),"")</f>
        <v/>
      </c>
      <c r="F360" s="18" t="str">
        <f>IFERROR(VLOOKUP(B360,'SO OR RSO'!$B$4:$O$1048576,6,FALSE),"")</f>
        <v/>
      </c>
      <c r="G360" s="19" t="str">
        <f>IFERROR(VLOOKUP(B360,'SO OR RSO'!$B$4:$O$1048576,7,FALSE),"")</f>
        <v/>
      </c>
      <c r="H360" s="18">
        <f>IFERROR(VLOOKUP(B360,'SO OR RSO'!$B$4:$O$1048576,8,FALSE),0)</f>
        <v>0</v>
      </c>
      <c r="I360" s="18" t="str">
        <f>IFERROR(VLOOKUP(B360,'SO OR RSO'!$B$4:$O$1048576,9,FALSE),"")</f>
        <v/>
      </c>
      <c r="J360" s="18" t="str">
        <f>IFERROR(VLOOKUP(B360,'SO OR RSO'!$B$4:$O$1048576,10,FALSE),"")</f>
        <v/>
      </c>
      <c r="K360" s="59">
        <f>SUMIFS('Input Quilting Selesai'!$G$2:$G$1048576,'Input Quilting Selesai'!$C$2:$C$1048576,'Ekatunggal (Tersedia)'!C360,'Input Quilting Selesai'!$E$2:$E$1048576,'Ekatunggal (Tersedia)'!F360,'Input Quilting Selesai'!$I$2:$I$1048576,'Ekatunggal (Tersedia)'!J360,'Input Quilting Selesai'!$J$2:$J$1048576,'Ekatunggal (Tersedia)'!$B$1)</f>
        <v>0</v>
      </c>
      <c r="L360" s="20">
        <f>IFERROR(IF(VLOOKUP(B360,'SO OR RSO'!$B$4:$P$1048576,15,FALSE)="Diselesaikan",H360,K360),0)</f>
        <v>0</v>
      </c>
      <c r="M360" s="20">
        <f t="shared" si="13"/>
        <v>0</v>
      </c>
      <c r="N360" s="20" t="str">
        <f>IFERROR(IF(ISBLANK(VLOOKUP(B360,'SO OR RSO'!$B$4:$P$1048576,15,FALSE)),"Belum Kirim Kain",IF(VLOOKUP(B360,'SO OR RSO'!$B$4:$P$1048576,15,FALSE)="Diselesaikan","Selesai",IF(M360&gt;0,"Proses Quilting","Selesai"))),"")</f>
        <v/>
      </c>
    </row>
    <row r="361" spans="1:14" ht="30.75" customHeight="1">
      <c r="A361" s="6">
        <v>360</v>
      </c>
      <c r="B361" s="18" t="str">
        <f t="shared" si="12"/>
        <v>EkatunggalTersediaKonfirmasi360</v>
      </c>
      <c r="C361" s="18" t="str">
        <f>IFERROR(VLOOKUP(B361,'SO OR RSO'!$B$4:$O$1048576,3,FALSE),"")</f>
        <v/>
      </c>
      <c r="D361" s="27" t="str">
        <f>IFERROR(VLOOKUP(B361,'SO OR RSO'!$B$4:$O$1048576,4,FALSE),"")</f>
        <v/>
      </c>
      <c r="E361" s="19" t="str">
        <f>IFERROR(VLOOKUP(B361,'SO OR RSO'!$B$4:$O$1048576,5,FALSE),"")</f>
        <v/>
      </c>
      <c r="F361" s="18" t="str">
        <f>IFERROR(VLOOKUP(B361,'SO OR RSO'!$B$4:$O$1048576,6,FALSE),"")</f>
        <v/>
      </c>
      <c r="G361" s="19" t="str">
        <f>IFERROR(VLOOKUP(B361,'SO OR RSO'!$B$4:$O$1048576,7,FALSE),"")</f>
        <v/>
      </c>
      <c r="H361" s="18">
        <f>IFERROR(VLOOKUP(B361,'SO OR RSO'!$B$4:$O$1048576,8,FALSE),0)</f>
        <v>0</v>
      </c>
      <c r="I361" s="18" t="str">
        <f>IFERROR(VLOOKUP(B361,'SO OR RSO'!$B$4:$O$1048576,9,FALSE),"")</f>
        <v/>
      </c>
      <c r="J361" s="18" t="str">
        <f>IFERROR(VLOOKUP(B361,'SO OR RSO'!$B$4:$O$1048576,10,FALSE),"")</f>
        <v/>
      </c>
      <c r="K361" s="59">
        <f>SUMIFS('Input Quilting Selesai'!$G$2:$G$1048576,'Input Quilting Selesai'!$C$2:$C$1048576,'Ekatunggal (Tersedia)'!C361,'Input Quilting Selesai'!$E$2:$E$1048576,'Ekatunggal (Tersedia)'!F361,'Input Quilting Selesai'!$I$2:$I$1048576,'Ekatunggal (Tersedia)'!J361,'Input Quilting Selesai'!$J$2:$J$1048576,'Ekatunggal (Tersedia)'!$B$1)</f>
        <v>0</v>
      </c>
      <c r="L361" s="20">
        <f>IFERROR(IF(VLOOKUP(B361,'SO OR RSO'!$B$4:$P$1048576,15,FALSE)="Diselesaikan",H361,K361),0)</f>
        <v>0</v>
      </c>
      <c r="M361" s="20">
        <f t="shared" si="13"/>
        <v>0</v>
      </c>
      <c r="N361" s="20" t="str">
        <f>IFERROR(IF(ISBLANK(VLOOKUP(B361,'SO OR RSO'!$B$4:$P$1048576,15,FALSE)),"Belum Kirim Kain",IF(VLOOKUP(B361,'SO OR RSO'!$B$4:$P$1048576,15,FALSE)="Diselesaikan","Selesai",IF(M361&gt;0,"Proses Quilting","Selesai"))),"")</f>
        <v/>
      </c>
    </row>
    <row r="362" spans="1:14" ht="30.75" customHeight="1">
      <c r="A362" s="6">
        <v>361</v>
      </c>
      <c r="B362" s="18" t="str">
        <f t="shared" si="12"/>
        <v>EkatunggalTersediaKonfirmasi361</v>
      </c>
      <c r="C362" s="18" t="str">
        <f>IFERROR(VLOOKUP(B362,'SO OR RSO'!$B$4:$O$1048576,3,FALSE),"")</f>
        <v/>
      </c>
      <c r="D362" s="27" t="str">
        <f>IFERROR(VLOOKUP(B362,'SO OR RSO'!$B$4:$O$1048576,4,FALSE),"")</f>
        <v/>
      </c>
      <c r="E362" s="19" t="str">
        <f>IFERROR(VLOOKUP(B362,'SO OR RSO'!$B$4:$O$1048576,5,FALSE),"")</f>
        <v/>
      </c>
      <c r="F362" s="18" t="str">
        <f>IFERROR(VLOOKUP(B362,'SO OR RSO'!$B$4:$O$1048576,6,FALSE),"")</f>
        <v/>
      </c>
      <c r="G362" s="19" t="str">
        <f>IFERROR(VLOOKUP(B362,'SO OR RSO'!$B$4:$O$1048576,7,FALSE),"")</f>
        <v/>
      </c>
      <c r="H362" s="18">
        <f>IFERROR(VLOOKUP(B362,'SO OR RSO'!$B$4:$O$1048576,8,FALSE),0)</f>
        <v>0</v>
      </c>
      <c r="I362" s="18" t="str">
        <f>IFERROR(VLOOKUP(B362,'SO OR RSO'!$B$4:$O$1048576,9,FALSE),"")</f>
        <v/>
      </c>
      <c r="J362" s="18" t="str">
        <f>IFERROR(VLOOKUP(B362,'SO OR RSO'!$B$4:$O$1048576,10,FALSE),"")</f>
        <v/>
      </c>
      <c r="K362" s="59">
        <f>SUMIFS('Input Quilting Selesai'!$G$2:$G$1048576,'Input Quilting Selesai'!$C$2:$C$1048576,'Ekatunggal (Tersedia)'!C362,'Input Quilting Selesai'!$E$2:$E$1048576,'Ekatunggal (Tersedia)'!F362,'Input Quilting Selesai'!$I$2:$I$1048576,'Ekatunggal (Tersedia)'!J362,'Input Quilting Selesai'!$J$2:$J$1048576,'Ekatunggal (Tersedia)'!$B$1)</f>
        <v>0</v>
      </c>
      <c r="L362" s="20">
        <f>IFERROR(IF(VLOOKUP(B362,'SO OR RSO'!$B$4:$P$1048576,15,FALSE)="Diselesaikan",H362,K362),0)</f>
        <v>0</v>
      </c>
      <c r="M362" s="20">
        <f t="shared" si="13"/>
        <v>0</v>
      </c>
      <c r="N362" s="20" t="str">
        <f>IFERROR(IF(ISBLANK(VLOOKUP(B362,'SO OR RSO'!$B$4:$P$1048576,15,FALSE)),"Belum Kirim Kain",IF(VLOOKUP(B362,'SO OR RSO'!$B$4:$P$1048576,15,FALSE)="Diselesaikan","Selesai",IF(M362&gt;0,"Proses Quilting","Selesai"))),"")</f>
        <v/>
      </c>
    </row>
    <row r="363" spans="1:14" ht="30.75" customHeight="1">
      <c r="A363" s="6">
        <v>362</v>
      </c>
      <c r="B363" s="18" t="str">
        <f t="shared" si="12"/>
        <v>EkatunggalTersediaKonfirmasi362</v>
      </c>
      <c r="C363" s="18" t="str">
        <f>IFERROR(VLOOKUP(B363,'SO OR RSO'!$B$4:$O$1048576,3,FALSE),"")</f>
        <v/>
      </c>
      <c r="D363" s="27" t="str">
        <f>IFERROR(VLOOKUP(B363,'SO OR RSO'!$B$4:$O$1048576,4,FALSE),"")</f>
        <v/>
      </c>
      <c r="E363" s="19" t="str">
        <f>IFERROR(VLOOKUP(B363,'SO OR RSO'!$B$4:$O$1048576,5,FALSE),"")</f>
        <v/>
      </c>
      <c r="F363" s="18" t="str">
        <f>IFERROR(VLOOKUP(B363,'SO OR RSO'!$B$4:$O$1048576,6,FALSE),"")</f>
        <v/>
      </c>
      <c r="G363" s="19" t="str">
        <f>IFERROR(VLOOKUP(B363,'SO OR RSO'!$B$4:$O$1048576,7,FALSE),"")</f>
        <v/>
      </c>
      <c r="H363" s="18">
        <f>IFERROR(VLOOKUP(B363,'SO OR RSO'!$B$4:$O$1048576,8,FALSE),0)</f>
        <v>0</v>
      </c>
      <c r="I363" s="18" t="str">
        <f>IFERROR(VLOOKUP(B363,'SO OR RSO'!$B$4:$O$1048576,9,FALSE),"")</f>
        <v/>
      </c>
      <c r="J363" s="18" t="str">
        <f>IFERROR(VLOOKUP(B363,'SO OR RSO'!$B$4:$O$1048576,10,FALSE),"")</f>
        <v/>
      </c>
      <c r="K363" s="59">
        <f>SUMIFS('Input Quilting Selesai'!$G$2:$G$1048576,'Input Quilting Selesai'!$C$2:$C$1048576,'Ekatunggal (Tersedia)'!C363,'Input Quilting Selesai'!$E$2:$E$1048576,'Ekatunggal (Tersedia)'!F363,'Input Quilting Selesai'!$I$2:$I$1048576,'Ekatunggal (Tersedia)'!J363,'Input Quilting Selesai'!$J$2:$J$1048576,'Ekatunggal (Tersedia)'!$B$1)</f>
        <v>0</v>
      </c>
      <c r="L363" s="20">
        <f>IFERROR(IF(VLOOKUP(B363,'SO OR RSO'!$B$4:$P$1048576,15,FALSE)="Diselesaikan",H363,K363),0)</f>
        <v>0</v>
      </c>
      <c r="M363" s="20">
        <f t="shared" si="13"/>
        <v>0</v>
      </c>
      <c r="N363" s="20" t="str">
        <f>IFERROR(IF(ISBLANK(VLOOKUP(B363,'SO OR RSO'!$B$4:$P$1048576,15,FALSE)),"Belum Kirim Kain",IF(VLOOKUP(B363,'SO OR RSO'!$B$4:$P$1048576,15,FALSE)="Diselesaikan","Selesai",IF(M363&gt;0,"Proses Quilting","Selesai"))),"")</f>
        <v/>
      </c>
    </row>
    <row r="364" spans="1:14" ht="30.75" customHeight="1">
      <c r="A364" s="6">
        <v>363</v>
      </c>
      <c r="B364" s="18" t="str">
        <f t="shared" si="12"/>
        <v>EkatunggalTersediaKonfirmasi363</v>
      </c>
      <c r="C364" s="18" t="str">
        <f>IFERROR(VLOOKUP(B364,'SO OR RSO'!$B$4:$O$1048576,3,FALSE),"")</f>
        <v/>
      </c>
      <c r="D364" s="27" t="str">
        <f>IFERROR(VLOOKUP(B364,'SO OR RSO'!$B$4:$O$1048576,4,FALSE),"")</f>
        <v/>
      </c>
      <c r="E364" s="19" t="str">
        <f>IFERROR(VLOOKUP(B364,'SO OR RSO'!$B$4:$O$1048576,5,FALSE),"")</f>
        <v/>
      </c>
      <c r="F364" s="18" t="str">
        <f>IFERROR(VLOOKUP(B364,'SO OR RSO'!$B$4:$O$1048576,6,FALSE),"")</f>
        <v/>
      </c>
      <c r="G364" s="19" t="str">
        <f>IFERROR(VLOOKUP(B364,'SO OR RSO'!$B$4:$O$1048576,7,FALSE),"")</f>
        <v/>
      </c>
      <c r="H364" s="18">
        <f>IFERROR(VLOOKUP(B364,'SO OR RSO'!$B$4:$O$1048576,8,FALSE),0)</f>
        <v>0</v>
      </c>
      <c r="I364" s="18" t="str">
        <f>IFERROR(VLOOKUP(B364,'SO OR RSO'!$B$4:$O$1048576,9,FALSE),"")</f>
        <v/>
      </c>
      <c r="J364" s="18" t="str">
        <f>IFERROR(VLOOKUP(B364,'SO OR RSO'!$B$4:$O$1048576,10,FALSE),"")</f>
        <v/>
      </c>
      <c r="K364" s="59">
        <f>SUMIFS('Input Quilting Selesai'!$G$2:$G$1048576,'Input Quilting Selesai'!$C$2:$C$1048576,'Ekatunggal (Tersedia)'!C364,'Input Quilting Selesai'!$E$2:$E$1048576,'Ekatunggal (Tersedia)'!F364,'Input Quilting Selesai'!$I$2:$I$1048576,'Ekatunggal (Tersedia)'!J364,'Input Quilting Selesai'!$J$2:$J$1048576,'Ekatunggal (Tersedia)'!$B$1)</f>
        <v>0</v>
      </c>
      <c r="L364" s="20">
        <f>IFERROR(IF(VLOOKUP(B364,'SO OR RSO'!$B$4:$P$1048576,15,FALSE)="Diselesaikan",H364,K364),0)</f>
        <v>0</v>
      </c>
      <c r="M364" s="20">
        <f t="shared" si="13"/>
        <v>0</v>
      </c>
      <c r="N364" s="20" t="str">
        <f>IFERROR(IF(ISBLANK(VLOOKUP(B364,'SO OR RSO'!$B$4:$P$1048576,15,FALSE)),"Belum Kirim Kain",IF(VLOOKUP(B364,'SO OR RSO'!$B$4:$P$1048576,15,FALSE)="Diselesaikan","Selesai",IF(M364&gt;0,"Proses Quilting","Selesai"))),"")</f>
        <v/>
      </c>
    </row>
    <row r="365" spans="1:14" ht="30.75" customHeight="1">
      <c r="A365" s="6">
        <v>364</v>
      </c>
      <c r="B365" s="18" t="str">
        <f t="shared" si="12"/>
        <v>EkatunggalTersediaKonfirmasi364</v>
      </c>
      <c r="C365" s="18" t="str">
        <f>IFERROR(VLOOKUP(B365,'SO OR RSO'!$B$4:$O$1048576,3,FALSE),"")</f>
        <v/>
      </c>
      <c r="D365" s="27" t="str">
        <f>IFERROR(VLOOKUP(B365,'SO OR RSO'!$B$4:$O$1048576,4,FALSE),"")</f>
        <v/>
      </c>
      <c r="E365" s="19" t="str">
        <f>IFERROR(VLOOKUP(B365,'SO OR RSO'!$B$4:$O$1048576,5,FALSE),"")</f>
        <v/>
      </c>
      <c r="F365" s="18" t="str">
        <f>IFERROR(VLOOKUP(B365,'SO OR RSO'!$B$4:$O$1048576,6,FALSE),"")</f>
        <v/>
      </c>
      <c r="G365" s="19" t="str">
        <f>IFERROR(VLOOKUP(B365,'SO OR RSO'!$B$4:$O$1048576,7,FALSE),"")</f>
        <v/>
      </c>
      <c r="H365" s="18">
        <f>IFERROR(VLOOKUP(B365,'SO OR RSO'!$B$4:$O$1048576,8,FALSE),0)</f>
        <v>0</v>
      </c>
      <c r="I365" s="18" t="str">
        <f>IFERROR(VLOOKUP(B365,'SO OR RSO'!$B$4:$O$1048576,9,FALSE),"")</f>
        <v/>
      </c>
      <c r="J365" s="18" t="str">
        <f>IFERROR(VLOOKUP(B365,'SO OR RSO'!$B$4:$O$1048576,10,FALSE),"")</f>
        <v/>
      </c>
      <c r="K365" s="59">
        <f>SUMIFS('Input Quilting Selesai'!$G$2:$G$1048576,'Input Quilting Selesai'!$C$2:$C$1048576,'Ekatunggal (Tersedia)'!C365,'Input Quilting Selesai'!$E$2:$E$1048576,'Ekatunggal (Tersedia)'!F365,'Input Quilting Selesai'!$I$2:$I$1048576,'Ekatunggal (Tersedia)'!J365,'Input Quilting Selesai'!$J$2:$J$1048576,'Ekatunggal (Tersedia)'!$B$1)</f>
        <v>0</v>
      </c>
      <c r="L365" s="20">
        <f>IFERROR(IF(VLOOKUP(B365,'SO OR RSO'!$B$4:$P$1048576,15,FALSE)="Diselesaikan",H365,K365),0)</f>
        <v>0</v>
      </c>
      <c r="M365" s="20">
        <f t="shared" si="13"/>
        <v>0</v>
      </c>
      <c r="N365" s="20" t="str">
        <f>IFERROR(IF(ISBLANK(VLOOKUP(B365,'SO OR RSO'!$B$4:$P$1048576,15,FALSE)),"Belum Kirim Kain",IF(VLOOKUP(B365,'SO OR RSO'!$B$4:$P$1048576,15,FALSE)="Diselesaikan","Selesai",IF(M365&gt;0,"Proses Quilting","Selesai"))),"")</f>
        <v/>
      </c>
    </row>
    <row r="366" spans="1:14" ht="30.75" customHeight="1">
      <c r="A366" s="6">
        <v>365</v>
      </c>
      <c r="B366" s="18" t="str">
        <f t="shared" si="12"/>
        <v>EkatunggalTersediaKonfirmasi365</v>
      </c>
      <c r="C366" s="18" t="str">
        <f>IFERROR(VLOOKUP(B366,'SO OR RSO'!$B$4:$O$1048576,3,FALSE),"")</f>
        <v/>
      </c>
      <c r="D366" s="27" t="str">
        <f>IFERROR(VLOOKUP(B366,'SO OR RSO'!$B$4:$O$1048576,4,FALSE),"")</f>
        <v/>
      </c>
      <c r="E366" s="19" t="str">
        <f>IFERROR(VLOOKUP(B366,'SO OR RSO'!$B$4:$O$1048576,5,FALSE),"")</f>
        <v/>
      </c>
      <c r="F366" s="18" t="str">
        <f>IFERROR(VLOOKUP(B366,'SO OR RSO'!$B$4:$O$1048576,6,FALSE),"")</f>
        <v/>
      </c>
      <c r="G366" s="19" t="str">
        <f>IFERROR(VLOOKUP(B366,'SO OR RSO'!$B$4:$O$1048576,7,FALSE),"")</f>
        <v/>
      </c>
      <c r="H366" s="18">
        <f>IFERROR(VLOOKUP(B366,'SO OR RSO'!$B$4:$O$1048576,8,FALSE),0)</f>
        <v>0</v>
      </c>
      <c r="I366" s="18" t="str">
        <f>IFERROR(VLOOKUP(B366,'SO OR RSO'!$B$4:$O$1048576,9,FALSE),"")</f>
        <v/>
      </c>
      <c r="J366" s="18" t="str">
        <f>IFERROR(VLOOKUP(B366,'SO OR RSO'!$B$4:$O$1048576,10,FALSE),"")</f>
        <v/>
      </c>
      <c r="K366" s="59">
        <f>SUMIFS('Input Quilting Selesai'!$G$2:$G$1048576,'Input Quilting Selesai'!$C$2:$C$1048576,'Ekatunggal (Tersedia)'!C366,'Input Quilting Selesai'!$E$2:$E$1048576,'Ekatunggal (Tersedia)'!F366,'Input Quilting Selesai'!$I$2:$I$1048576,'Ekatunggal (Tersedia)'!J366,'Input Quilting Selesai'!$J$2:$J$1048576,'Ekatunggal (Tersedia)'!$B$1)</f>
        <v>0</v>
      </c>
      <c r="L366" s="20">
        <f>IFERROR(IF(VLOOKUP(B366,'SO OR RSO'!$B$4:$P$1048576,15,FALSE)="Diselesaikan",H366,K366),0)</f>
        <v>0</v>
      </c>
      <c r="M366" s="20">
        <f t="shared" si="13"/>
        <v>0</v>
      </c>
      <c r="N366" s="20" t="str">
        <f>IFERROR(IF(ISBLANK(VLOOKUP(B366,'SO OR RSO'!$B$4:$P$1048576,15,FALSE)),"Belum Kirim Kain",IF(VLOOKUP(B366,'SO OR RSO'!$B$4:$P$1048576,15,FALSE)="Diselesaikan","Selesai",IF(M366&gt;0,"Proses Quilting","Selesai"))),"")</f>
        <v/>
      </c>
    </row>
    <row r="367" spans="1:14" ht="30.75" customHeight="1">
      <c r="A367" s="6">
        <v>366</v>
      </c>
      <c r="B367" s="18" t="str">
        <f t="shared" si="12"/>
        <v>EkatunggalTersediaKonfirmasi366</v>
      </c>
      <c r="C367" s="18" t="str">
        <f>IFERROR(VLOOKUP(B367,'SO OR RSO'!$B$4:$O$1048576,3,FALSE),"")</f>
        <v/>
      </c>
      <c r="D367" s="27" t="str">
        <f>IFERROR(VLOOKUP(B367,'SO OR RSO'!$B$4:$O$1048576,4,FALSE),"")</f>
        <v/>
      </c>
      <c r="E367" s="19" t="str">
        <f>IFERROR(VLOOKUP(B367,'SO OR RSO'!$B$4:$O$1048576,5,FALSE),"")</f>
        <v/>
      </c>
      <c r="F367" s="18" t="str">
        <f>IFERROR(VLOOKUP(B367,'SO OR RSO'!$B$4:$O$1048576,6,FALSE),"")</f>
        <v/>
      </c>
      <c r="G367" s="19" t="str">
        <f>IFERROR(VLOOKUP(B367,'SO OR RSO'!$B$4:$O$1048576,7,FALSE),"")</f>
        <v/>
      </c>
      <c r="H367" s="18">
        <f>IFERROR(VLOOKUP(B367,'SO OR RSO'!$B$4:$O$1048576,8,FALSE),0)</f>
        <v>0</v>
      </c>
      <c r="I367" s="18" t="str">
        <f>IFERROR(VLOOKUP(B367,'SO OR RSO'!$B$4:$O$1048576,9,FALSE),"")</f>
        <v/>
      </c>
      <c r="J367" s="18" t="str">
        <f>IFERROR(VLOOKUP(B367,'SO OR RSO'!$B$4:$O$1048576,10,FALSE),"")</f>
        <v/>
      </c>
      <c r="K367" s="59">
        <f>SUMIFS('Input Quilting Selesai'!$G$2:$G$1048576,'Input Quilting Selesai'!$C$2:$C$1048576,'Ekatunggal (Tersedia)'!C367,'Input Quilting Selesai'!$E$2:$E$1048576,'Ekatunggal (Tersedia)'!F367,'Input Quilting Selesai'!$I$2:$I$1048576,'Ekatunggal (Tersedia)'!J367,'Input Quilting Selesai'!$J$2:$J$1048576,'Ekatunggal (Tersedia)'!$B$1)</f>
        <v>0</v>
      </c>
      <c r="L367" s="20">
        <f>IFERROR(IF(VLOOKUP(B367,'SO OR RSO'!$B$4:$P$1048576,15,FALSE)="Diselesaikan",H367,K367),0)</f>
        <v>0</v>
      </c>
      <c r="M367" s="20">
        <f t="shared" si="13"/>
        <v>0</v>
      </c>
      <c r="N367" s="20" t="str">
        <f>IFERROR(IF(ISBLANK(VLOOKUP(B367,'SO OR RSO'!$B$4:$P$1048576,15,FALSE)),"Belum Kirim Kain",IF(VLOOKUP(B367,'SO OR RSO'!$B$4:$P$1048576,15,FALSE)="Diselesaikan","Selesai",IF(M367&gt;0,"Proses Quilting","Selesai"))),"")</f>
        <v/>
      </c>
    </row>
    <row r="368" spans="1:14" ht="30.75" customHeight="1">
      <c r="A368" s="6">
        <v>367</v>
      </c>
      <c r="B368" s="18" t="str">
        <f t="shared" si="12"/>
        <v>EkatunggalTersediaKonfirmasi367</v>
      </c>
      <c r="C368" s="18" t="str">
        <f>IFERROR(VLOOKUP(B368,'SO OR RSO'!$B$4:$O$1048576,3,FALSE),"")</f>
        <v/>
      </c>
      <c r="D368" s="27" t="str">
        <f>IFERROR(VLOOKUP(B368,'SO OR RSO'!$B$4:$O$1048576,4,FALSE),"")</f>
        <v/>
      </c>
      <c r="E368" s="19" t="str">
        <f>IFERROR(VLOOKUP(B368,'SO OR RSO'!$B$4:$O$1048576,5,FALSE),"")</f>
        <v/>
      </c>
      <c r="F368" s="18" t="str">
        <f>IFERROR(VLOOKUP(B368,'SO OR RSO'!$B$4:$O$1048576,6,FALSE),"")</f>
        <v/>
      </c>
      <c r="G368" s="19" t="str">
        <f>IFERROR(VLOOKUP(B368,'SO OR RSO'!$B$4:$O$1048576,7,FALSE),"")</f>
        <v/>
      </c>
      <c r="H368" s="18">
        <f>IFERROR(VLOOKUP(B368,'SO OR RSO'!$B$4:$O$1048576,8,FALSE),0)</f>
        <v>0</v>
      </c>
      <c r="I368" s="18" t="str">
        <f>IFERROR(VLOOKUP(B368,'SO OR RSO'!$B$4:$O$1048576,9,FALSE),"")</f>
        <v/>
      </c>
      <c r="J368" s="18" t="str">
        <f>IFERROR(VLOOKUP(B368,'SO OR RSO'!$B$4:$O$1048576,10,FALSE),"")</f>
        <v/>
      </c>
      <c r="K368" s="59">
        <f>SUMIFS('Input Quilting Selesai'!$G$2:$G$1048576,'Input Quilting Selesai'!$C$2:$C$1048576,'Ekatunggal (Tersedia)'!C368,'Input Quilting Selesai'!$E$2:$E$1048576,'Ekatunggal (Tersedia)'!F368,'Input Quilting Selesai'!$I$2:$I$1048576,'Ekatunggal (Tersedia)'!J368,'Input Quilting Selesai'!$J$2:$J$1048576,'Ekatunggal (Tersedia)'!$B$1)</f>
        <v>0</v>
      </c>
      <c r="L368" s="20">
        <f>IFERROR(IF(VLOOKUP(B368,'SO OR RSO'!$B$4:$P$1048576,15,FALSE)="Diselesaikan",H368,K368),0)</f>
        <v>0</v>
      </c>
      <c r="M368" s="20">
        <f t="shared" si="13"/>
        <v>0</v>
      </c>
      <c r="N368" s="20" t="str">
        <f>IFERROR(IF(ISBLANK(VLOOKUP(B368,'SO OR RSO'!$B$4:$P$1048576,15,FALSE)),"Belum Kirim Kain",IF(VLOOKUP(B368,'SO OR RSO'!$B$4:$P$1048576,15,FALSE)="Diselesaikan","Selesai",IF(M368&gt;0,"Proses Quilting","Selesai"))),"")</f>
        <v/>
      </c>
    </row>
    <row r="369" spans="1:14" ht="30.75" customHeight="1">
      <c r="A369" s="6">
        <v>368</v>
      </c>
      <c r="B369" s="18" t="str">
        <f t="shared" si="12"/>
        <v>EkatunggalTersediaKonfirmasi368</v>
      </c>
      <c r="C369" s="18" t="str">
        <f>IFERROR(VLOOKUP(B369,'SO OR RSO'!$B$4:$O$1048576,3,FALSE),"")</f>
        <v/>
      </c>
      <c r="D369" s="27" t="str">
        <f>IFERROR(VLOOKUP(B369,'SO OR RSO'!$B$4:$O$1048576,4,FALSE),"")</f>
        <v/>
      </c>
      <c r="E369" s="19" t="str">
        <f>IFERROR(VLOOKUP(B369,'SO OR RSO'!$B$4:$O$1048576,5,FALSE),"")</f>
        <v/>
      </c>
      <c r="F369" s="18" t="str">
        <f>IFERROR(VLOOKUP(B369,'SO OR RSO'!$B$4:$O$1048576,6,FALSE),"")</f>
        <v/>
      </c>
      <c r="G369" s="19" t="str">
        <f>IFERROR(VLOOKUP(B369,'SO OR RSO'!$B$4:$O$1048576,7,FALSE),"")</f>
        <v/>
      </c>
      <c r="H369" s="18">
        <f>IFERROR(VLOOKUP(B369,'SO OR RSO'!$B$4:$O$1048576,8,FALSE),0)</f>
        <v>0</v>
      </c>
      <c r="I369" s="18" t="str">
        <f>IFERROR(VLOOKUP(B369,'SO OR RSO'!$B$4:$O$1048576,9,FALSE),"")</f>
        <v/>
      </c>
      <c r="J369" s="18" t="str">
        <f>IFERROR(VLOOKUP(B369,'SO OR RSO'!$B$4:$O$1048576,10,FALSE),"")</f>
        <v/>
      </c>
      <c r="K369" s="59">
        <f>SUMIFS('Input Quilting Selesai'!$G$2:$G$1048576,'Input Quilting Selesai'!$C$2:$C$1048576,'Ekatunggal (Tersedia)'!C369,'Input Quilting Selesai'!$E$2:$E$1048576,'Ekatunggal (Tersedia)'!F369,'Input Quilting Selesai'!$I$2:$I$1048576,'Ekatunggal (Tersedia)'!J369,'Input Quilting Selesai'!$J$2:$J$1048576,'Ekatunggal (Tersedia)'!$B$1)</f>
        <v>0</v>
      </c>
      <c r="L369" s="20">
        <f>IFERROR(IF(VLOOKUP(B369,'SO OR RSO'!$B$4:$P$1048576,15,FALSE)="Diselesaikan",H369,K369),0)</f>
        <v>0</v>
      </c>
      <c r="M369" s="20">
        <f t="shared" si="13"/>
        <v>0</v>
      </c>
      <c r="N369" s="20" t="str">
        <f>IFERROR(IF(ISBLANK(VLOOKUP(B369,'SO OR RSO'!$B$4:$P$1048576,15,FALSE)),"Belum Kirim Kain",IF(VLOOKUP(B369,'SO OR RSO'!$B$4:$P$1048576,15,FALSE)="Diselesaikan","Selesai",IF(M369&gt;0,"Proses Quilting","Selesai"))),"")</f>
        <v/>
      </c>
    </row>
    <row r="370" spans="1:14" ht="30.75" customHeight="1">
      <c r="A370" s="6">
        <v>369</v>
      </c>
      <c r="B370" s="18" t="str">
        <f t="shared" si="12"/>
        <v>EkatunggalTersediaKonfirmasi369</v>
      </c>
      <c r="C370" s="18" t="str">
        <f>IFERROR(VLOOKUP(B370,'SO OR RSO'!$B$4:$O$1048576,3,FALSE),"")</f>
        <v/>
      </c>
      <c r="D370" s="27" t="str">
        <f>IFERROR(VLOOKUP(B370,'SO OR RSO'!$B$4:$O$1048576,4,FALSE),"")</f>
        <v/>
      </c>
      <c r="E370" s="19" t="str">
        <f>IFERROR(VLOOKUP(B370,'SO OR RSO'!$B$4:$O$1048576,5,FALSE),"")</f>
        <v/>
      </c>
      <c r="F370" s="18" t="str">
        <f>IFERROR(VLOOKUP(B370,'SO OR RSO'!$B$4:$O$1048576,6,FALSE),"")</f>
        <v/>
      </c>
      <c r="G370" s="19" t="str">
        <f>IFERROR(VLOOKUP(B370,'SO OR RSO'!$B$4:$O$1048576,7,FALSE),"")</f>
        <v/>
      </c>
      <c r="H370" s="18">
        <f>IFERROR(VLOOKUP(B370,'SO OR RSO'!$B$4:$O$1048576,8,FALSE),0)</f>
        <v>0</v>
      </c>
      <c r="I370" s="18" t="str">
        <f>IFERROR(VLOOKUP(B370,'SO OR RSO'!$B$4:$O$1048576,9,FALSE),"")</f>
        <v/>
      </c>
      <c r="J370" s="18" t="str">
        <f>IFERROR(VLOOKUP(B370,'SO OR RSO'!$B$4:$O$1048576,10,FALSE),"")</f>
        <v/>
      </c>
      <c r="K370" s="59">
        <f>SUMIFS('Input Quilting Selesai'!$G$2:$G$1048576,'Input Quilting Selesai'!$C$2:$C$1048576,'Ekatunggal (Tersedia)'!C370,'Input Quilting Selesai'!$E$2:$E$1048576,'Ekatunggal (Tersedia)'!F370,'Input Quilting Selesai'!$I$2:$I$1048576,'Ekatunggal (Tersedia)'!J370,'Input Quilting Selesai'!$J$2:$J$1048576,'Ekatunggal (Tersedia)'!$B$1)</f>
        <v>0</v>
      </c>
      <c r="L370" s="20">
        <f>IFERROR(IF(VLOOKUP(B370,'SO OR RSO'!$B$4:$P$1048576,15,FALSE)="Diselesaikan",H370,K370),0)</f>
        <v>0</v>
      </c>
      <c r="M370" s="20">
        <f t="shared" si="13"/>
        <v>0</v>
      </c>
      <c r="N370" s="20" t="str">
        <f>IFERROR(IF(ISBLANK(VLOOKUP(B370,'SO OR RSO'!$B$4:$P$1048576,15,FALSE)),"Belum Kirim Kain",IF(VLOOKUP(B370,'SO OR RSO'!$B$4:$P$1048576,15,FALSE)="Diselesaikan","Selesai",IF(M370&gt;0,"Proses Quilting","Selesai"))),"")</f>
        <v/>
      </c>
    </row>
    <row r="371" spans="1:14" ht="30.75" customHeight="1">
      <c r="A371" s="6">
        <v>370</v>
      </c>
      <c r="B371" s="18" t="str">
        <f t="shared" si="12"/>
        <v>EkatunggalTersediaKonfirmasi370</v>
      </c>
      <c r="C371" s="18" t="str">
        <f>IFERROR(VLOOKUP(B371,'SO OR RSO'!$B$4:$O$1048576,3,FALSE),"")</f>
        <v/>
      </c>
      <c r="D371" s="27" t="str">
        <f>IFERROR(VLOOKUP(B371,'SO OR RSO'!$B$4:$O$1048576,4,FALSE),"")</f>
        <v/>
      </c>
      <c r="E371" s="19" t="str">
        <f>IFERROR(VLOOKUP(B371,'SO OR RSO'!$B$4:$O$1048576,5,FALSE),"")</f>
        <v/>
      </c>
      <c r="F371" s="18" t="str">
        <f>IFERROR(VLOOKUP(B371,'SO OR RSO'!$B$4:$O$1048576,6,FALSE),"")</f>
        <v/>
      </c>
      <c r="G371" s="19" t="str">
        <f>IFERROR(VLOOKUP(B371,'SO OR RSO'!$B$4:$O$1048576,7,FALSE),"")</f>
        <v/>
      </c>
      <c r="H371" s="18">
        <f>IFERROR(VLOOKUP(B371,'SO OR RSO'!$B$4:$O$1048576,8,FALSE),0)</f>
        <v>0</v>
      </c>
      <c r="I371" s="18" t="str">
        <f>IFERROR(VLOOKUP(B371,'SO OR RSO'!$B$4:$O$1048576,9,FALSE),"")</f>
        <v/>
      </c>
      <c r="J371" s="18" t="str">
        <f>IFERROR(VLOOKUP(B371,'SO OR RSO'!$B$4:$O$1048576,10,FALSE),"")</f>
        <v/>
      </c>
      <c r="K371" s="59">
        <f>SUMIFS('Input Quilting Selesai'!$G$2:$G$1048576,'Input Quilting Selesai'!$C$2:$C$1048576,'Ekatunggal (Tersedia)'!C371,'Input Quilting Selesai'!$E$2:$E$1048576,'Ekatunggal (Tersedia)'!F371,'Input Quilting Selesai'!$I$2:$I$1048576,'Ekatunggal (Tersedia)'!J371,'Input Quilting Selesai'!$J$2:$J$1048576,'Ekatunggal (Tersedia)'!$B$1)</f>
        <v>0</v>
      </c>
      <c r="L371" s="20">
        <f>IFERROR(IF(VLOOKUP(B371,'SO OR RSO'!$B$4:$P$1048576,15,FALSE)="Diselesaikan",H371,K371),0)</f>
        <v>0</v>
      </c>
      <c r="M371" s="20">
        <f t="shared" si="13"/>
        <v>0</v>
      </c>
      <c r="N371" s="20" t="str">
        <f>IFERROR(IF(ISBLANK(VLOOKUP(B371,'SO OR RSO'!$B$4:$P$1048576,15,FALSE)),"Belum Kirim Kain",IF(VLOOKUP(B371,'SO OR RSO'!$B$4:$P$1048576,15,FALSE)="Diselesaikan","Selesai",IF(M371&gt;0,"Proses Quilting","Selesai"))),"")</f>
        <v/>
      </c>
    </row>
    <row r="372" spans="1:14" ht="30.75" customHeight="1">
      <c r="A372" s="6">
        <v>371</v>
      </c>
      <c r="B372" s="18" t="str">
        <f t="shared" si="12"/>
        <v>EkatunggalTersediaKonfirmasi371</v>
      </c>
      <c r="C372" s="18" t="str">
        <f>IFERROR(VLOOKUP(B372,'SO OR RSO'!$B$4:$O$1048576,3,FALSE),"")</f>
        <v/>
      </c>
      <c r="D372" s="27" t="str">
        <f>IFERROR(VLOOKUP(B372,'SO OR RSO'!$B$4:$O$1048576,4,FALSE),"")</f>
        <v/>
      </c>
      <c r="E372" s="19" t="str">
        <f>IFERROR(VLOOKUP(B372,'SO OR RSO'!$B$4:$O$1048576,5,FALSE),"")</f>
        <v/>
      </c>
      <c r="F372" s="18" t="str">
        <f>IFERROR(VLOOKUP(B372,'SO OR RSO'!$B$4:$O$1048576,6,FALSE),"")</f>
        <v/>
      </c>
      <c r="G372" s="19" t="str">
        <f>IFERROR(VLOOKUP(B372,'SO OR RSO'!$B$4:$O$1048576,7,FALSE),"")</f>
        <v/>
      </c>
      <c r="H372" s="18">
        <f>IFERROR(VLOOKUP(B372,'SO OR RSO'!$B$4:$O$1048576,8,FALSE),0)</f>
        <v>0</v>
      </c>
      <c r="I372" s="18" t="str">
        <f>IFERROR(VLOOKUP(B372,'SO OR RSO'!$B$4:$O$1048576,9,FALSE),"")</f>
        <v/>
      </c>
      <c r="J372" s="18" t="str">
        <f>IFERROR(VLOOKUP(B372,'SO OR RSO'!$B$4:$O$1048576,10,FALSE),"")</f>
        <v/>
      </c>
      <c r="K372" s="59">
        <f>SUMIFS('Input Quilting Selesai'!$G$2:$G$1048576,'Input Quilting Selesai'!$C$2:$C$1048576,'Ekatunggal (Tersedia)'!C372,'Input Quilting Selesai'!$E$2:$E$1048576,'Ekatunggal (Tersedia)'!F372,'Input Quilting Selesai'!$I$2:$I$1048576,'Ekatunggal (Tersedia)'!J372,'Input Quilting Selesai'!$J$2:$J$1048576,'Ekatunggal (Tersedia)'!$B$1)</f>
        <v>0</v>
      </c>
      <c r="L372" s="20">
        <f>IFERROR(IF(VLOOKUP(B372,'SO OR RSO'!$B$4:$P$1048576,15,FALSE)="Diselesaikan",H372,K372),0)</f>
        <v>0</v>
      </c>
      <c r="M372" s="20">
        <f t="shared" si="13"/>
        <v>0</v>
      </c>
      <c r="N372" s="20" t="str">
        <f>IFERROR(IF(ISBLANK(VLOOKUP(B372,'SO OR RSO'!$B$4:$P$1048576,15,FALSE)),"Belum Kirim Kain",IF(VLOOKUP(B372,'SO OR RSO'!$B$4:$P$1048576,15,FALSE)="Diselesaikan","Selesai",IF(M372&gt;0,"Proses Quilting","Selesai"))),"")</f>
        <v/>
      </c>
    </row>
    <row r="373" spans="1:14" ht="30.75" customHeight="1">
      <c r="A373" s="6">
        <v>372</v>
      </c>
      <c r="B373" s="18" t="str">
        <f t="shared" si="12"/>
        <v>EkatunggalTersediaKonfirmasi372</v>
      </c>
      <c r="C373" s="18" t="str">
        <f>IFERROR(VLOOKUP(B373,'SO OR RSO'!$B$4:$O$1048576,3,FALSE),"")</f>
        <v/>
      </c>
      <c r="D373" s="27" t="str">
        <f>IFERROR(VLOOKUP(B373,'SO OR RSO'!$B$4:$O$1048576,4,FALSE),"")</f>
        <v/>
      </c>
      <c r="E373" s="19" t="str">
        <f>IFERROR(VLOOKUP(B373,'SO OR RSO'!$B$4:$O$1048576,5,FALSE),"")</f>
        <v/>
      </c>
      <c r="F373" s="18" t="str">
        <f>IFERROR(VLOOKUP(B373,'SO OR RSO'!$B$4:$O$1048576,6,FALSE),"")</f>
        <v/>
      </c>
      <c r="G373" s="19" t="str">
        <f>IFERROR(VLOOKUP(B373,'SO OR RSO'!$B$4:$O$1048576,7,FALSE),"")</f>
        <v/>
      </c>
      <c r="H373" s="18">
        <f>IFERROR(VLOOKUP(B373,'SO OR RSO'!$B$4:$O$1048576,8,FALSE),0)</f>
        <v>0</v>
      </c>
      <c r="I373" s="18" t="str">
        <f>IFERROR(VLOOKUP(B373,'SO OR RSO'!$B$4:$O$1048576,9,FALSE),"")</f>
        <v/>
      </c>
      <c r="J373" s="18" t="str">
        <f>IFERROR(VLOOKUP(B373,'SO OR RSO'!$B$4:$O$1048576,10,FALSE),"")</f>
        <v/>
      </c>
      <c r="K373" s="59">
        <f>SUMIFS('Input Quilting Selesai'!$G$2:$G$1048576,'Input Quilting Selesai'!$C$2:$C$1048576,'Ekatunggal (Tersedia)'!C373,'Input Quilting Selesai'!$E$2:$E$1048576,'Ekatunggal (Tersedia)'!F373,'Input Quilting Selesai'!$I$2:$I$1048576,'Ekatunggal (Tersedia)'!J373,'Input Quilting Selesai'!$J$2:$J$1048576,'Ekatunggal (Tersedia)'!$B$1)</f>
        <v>0</v>
      </c>
      <c r="L373" s="20">
        <f>IFERROR(IF(VLOOKUP(B373,'SO OR RSO'!$B$4:$P$1048576,15,FALSE)="Diselesaikan",H373,K373),0)</f>
        <v>0</v>
      </c>
      <c r="M373" s="20">
        <f t="shared" si="13"/>
        <v>0</v>
      </c>
      <c r="N373" s="20" t="str">
        <f>IFERROR(IF(ISBLANK(VLOOKUP(B373,'SO OR RSO'!$B$4:$P$1048576,15,FALSE)),"Belum Kirim Kain",IF(VLOOKUP(B373,'SO OR RSO'!$B$4:$P$1048576,15,FALSE)="Diselesaikan","Selesai",IF(M373&gt;0,"Proses Quilting","Selesai"))),"")</f>
        <v/>
      </c>
    </row>
    <row r="374" spans="1:14" ht="30.75" customHeight="1">
      <c r="A374" s="6">
        <v>373</v>
      </c>
      <c r="B374" s="18" t="str">
        <f t="shared" si="12"/>
        <v>EkatunggalTersediaKonfirmasi373</v>
      </c>
      <c r="C374" s="18" t="str">
        <f>IFERROR(VLOOKUP(B374,'SO OR RSO'!$B$4:$O$1048576,3,FALSE),"")</f>
        <v/>
      </c>
      <c r="D374" s="27" t="str">
        <f>IFERROR(VLOOKUP(B374,'SO OR RSO'!$B$4:$O$1048576,4,FALSE),"")</f>
        <v/>
      </c>
      <c r="E374" s="19" t="str">
        <f>IFERROR(VLOOKUP(B374,'SO OR RSO'!$B$4:$O$1048576,5,FALSE),"")</f>
        <v/>
      </c>
      <c r="F374" s="18" t="str">
        <f>IFERROR(VLOOKUP(B374,'SO OR RSO'!$B$4:$O$1048576,6,FALSE),"")</f>
        <v/>
      </c>
      <c r="G374" s="19" t="str">
        <f>IFERROR(VLOOKUP(B374,'SO OR RSO'!$B$4:$O$1048576,7,FALSE),"")</f>
        <v/>
      </c>
      <c r="H374" s="18">
        <f>IFERROR(VLOOKUP(B374,'SO OR RSO'!$B$4:$O$1048576,8,FALSE),0)</f>
        <v>0</v>
      </c>
      <c r="I374" s="18" t="str">
        <f>IFERROR(VLOOKUP(B374,'SO OR RSO'!$B$4:$O$1048576,9,FALSE),"")</f>
        <v/>
      </c>
      <c r="J374" s="18" t="str">
        <f>IFERROR(VLOOKUP(B374,'SO OR RSO'!$B$4:$O$1048576,10,FALSE),"")</f>
        <v/>
      </c>
      <c r="K374" s="59">
        <f>SUMIFS('Input Quilting Selesai'!$G$2:$G$1048576,'Input Quilting Selesai'!$C$2:$C$1048576,'Ekatunggal (Tersedia)'!C374,'Input Quilting Selesai'!$E$2:$E$1048576,'Ekatunggal (Tersedia)'!F374,'Input Quilting Selesai'!$I$2:$I$1048576,'Ekatunggal (Tersedia)'!J374,'Input Quilting Selesai'!$J$2:$J$1048576,'Ekatunggal (Tersedia)'!$B$1)</f>
        <v>0</v>
      </c>
      <c r="L374" s="20">
        <f>IFERROR(IF(VLOOKUP(B374,'SO OR RSO'!$B$4:$P$1048576,15,FALSE)="Diselesaikan",H374,K374),0)</f>
        <v>0</v>
      </c>
      <c r="M374" s="20">
        <f t="shared" si="13"/>
        <v>0</v>
      </c>
      <c r="N374" s="20" t="str">
        <f>IFERROR(IF(ISBLANK(VLOOKUP(B374,'SO OR RSO'!$B$4:$P$1048576,15,FALSE)),"Belum Kirim Kain",IF(VLOOKUP(B374,'SO OR RSO'!$B$4:$P$1048576,15,FALSE)="Diselesaikan","Selesai",IF(M374&gt;0,"Proses Quilting","Selesai"))),"")</f>
        <v/>
      </c>
    </row>
    <row r="375" spans="1:14" ht="30.75" customHeight="1">
      <c r="A375" s="6">
        <v>374</v>
      </c>
      <c r="B375" s="18" t="str">
        <f t="shared" si="12"/>
        <v>EkatunggalTersediaKonfirmasi374</v>
      </c>
      <c r="C375" s="18" t="str">
        <f>IFERROR(VLOOKUP(B375,'SO OR RSO'!$B$4:$O$1048576,3,FALSE),"")</f>
        <v/>
      </c>
      <c r="D375" s="27" t="str">
        <f>IFERROR(VLOOKUP(B375,'SO OR RSO'!$B$4:$O$1048576,4,FALSE),"")</f>
        <v/>
      </c>
      <c r="E375" s="19" t="str">
        <f>IFERROR(VLOOKUP(B375,'SO OR RSO'!$B$4:$O$1048576,5,FALSE),"")</f>
        <v/>
      </c>
      <c r="F375" s="18" t="str">
        <f>IFERROR(VLOOKUP(B375,'SO OR RSO'!$B$4:$O$1048576,6,FALSE),"")</f>
        <v/>
      </c>
      <c r="G375" s="19" t="str">
        <f>IFERROR(VLOOKUP(B375,'SO OR RSO'!$B$4:$O$1048576,7,FALSE),"")</f>
        <v/>
      </c>
      <c r="H375" s="18">
        <f>IFERROR(VLOOKUP(B375,'SO OR RSO'!$B$4:$O$1048576,8,FALSE),0)</f>
        <v>0</v>
      </c>
      <c r="I375" s="18" t="str">
        <f>IFERROR(VLOOKUP(B375,'SO OR RSO'!$B$4:$O$1048576,9,FALSE),"")</f>
        <v/>
      </c>
      <c r="J375" s="18" t="str">
        <f>IFERROR(VLOOKUP(B375,'SO OR RSO'!$B$4:$O$1048576,10,FALSE),"")</f>
        <v/>
      </c>
      <c r="K375" s="59">
        <f>SUMIFS('Input Quilting Selesai'!$G$2:$G$1048576,'Input Quilting Selesai'!$C$2:$C$1048576,'Ekatunggal (Tersedia)'!C375,'Input Quilting Selesai'!$E$2:$E$1048576,'Ekatunggal (Tersedia)'!F375,'Input Quilting Selesai'!$I$2:$I$1048576,'Ekatunggal (Tersedia)'!J375,'Input Quilting Selesai'!$J$2:$J$1048576,'Ekatunggal (Tersedia)'!$B$1)</f>
        <v>0</v>
      </c>
      <c r="L375" s="20">
        <f>IFERROR(IF(VLOOKUP(B375,'SO OR RSO'!$B$4:$P$1048576,15,FALSE)="Diselesaikan",H375,K375),0)</f>
        <v>0</v>
      </c>
      <c r="M375" s="20">
        <f t="shared" si="13"/>
        <v>0</v>
      </c>
      <c r="N375" s="20" t="str">
        <f>IFERROR(IF(ISBLANK(VLOOKUP(B375,'SO OR RSO'!$B$4:$P$1048576,15,FALSE)),"Belum Kirim Kain",IF(VLOOKUP(B375,'SO OR RSO'!$B$4:$P$1048576,15,FALSE)="Diselesaikan","Selesai",IF(M375&gt;0,"Proses Quilting","Selesai"))),"")</f>
        <v/>
      </c>
    </row>
    <row r="376" spans="1:14" ht="30.75" customHeight="1">
      <c r="A376" s="6">
        <v>375</v>
      </c>
      <c r="B376" s="18" t="str">
        <f t="shared" si="12"/>
        <v>EkatunggalTersediaKonfirmasi375</v>
      </c>
      <c r="C376" s="18" t="str">
        <f>IFERROR(VLOOKUP(B376,'SO OR RSO'!$B$4:$O$1048576,3,FALSE),"")</f>
        <v/>
      </c>
      <c r="D376" s="27" t="str">
        <f>IFERROR(VLOOKUP(B376,'SO OR RSO'!$B$4:$O$1048576,4,FALSE),"")</f>
        <v/>
      </c>
      <c r="E376" s="19" t="str">
        <f>IFERROR(VLOOKUP(B376,'SO OR RSO'!$B$4:$O$1048576,5,FALSE),"")</f>
        <v/>
      </c>
      <c r="F376" s="18" t="str">
        <f>IFERROR(VLOOKUP(B376,'SO OR RSO'!$B$4:$O$1048576,6,FALSE),"")</f>
        <v/>
      </c>
      <c r="G376" s="19" t="str">
        <f>IFERROR(VLOOKUP(B376,'SO OR RSO'!$B$4:$O$1048576,7,FALSE),"")</f>
        <v/>
      </c>
      <c r="H376" s="18">
        <f>IFERROR(VLOOKUP(B376,'SO OR RSO'!$B$4:$O$1048576,8,FALSE),0)</f>
        <v>0</v>
      </c>
      <c r="I376" s="18" t="str">
        <f>IFERROR(VLOOKUP(B376,'SO OR RSO'!$B$4:$O$1048576,9,FALSE),"")</f>
        <v/>
      </c>
      <c r="J376" s="18" t="str">
        <f>IFERROR(VLOOKUP(B376,'SO OR RSO'!$B$4:$O$1048576,10,FALSE),"")</f>
        <v/>
      </c>
      <c r="K376" s="59">
        <f>SUMIFS('Input Quilting Selesai'!$G$2:$G$1048576,'Input Quilting Selesai'!$C$2:$C$1048576,'Ekatunggal (Tersedia)'!C376,'Input Quilting Selesai'!$E$2:$E$1048576,'Ekatunggal (Tersedia)'!F376,'Input Quilting Selesai'!$I$2:$I$1048576,'Ekatunggal (Tersedia)'!J376,'Input Quilting Selesai'!$J$2:$J$1048576,'Ekatunggal (Tersedia)'!$B$1)</f>
        <v>0</v>
      </c>
      <c r="L376" s="20">
        <f>IFERROR(IF(VLOOKUP(B376,'SO OR RSO'!$B$4:$P$1048576,15,FALSE)="Diselesaikan",H376,K376),0)</f>
        <v>0</v>
      </c>
      <c r="M376" s="20">
        <f t="shared" si="13"/>
        <v>0</v>
      </c>
      <c r="N376" s="20" t="str">
        <f>IFERROR(IF(ISBLANK(VLOOKUP(B376,'SO OR RSO'!$B$4:$P$1048576,15,FALSE)),"Belum Kirim Kain",IF(VLOOKUP(B376,'SO OR RSO'!$B$4:$P$1048576,15,FALSE)="Diselesaikan","Selesai",IF(M376&gt;0,"Proses Quilting","Selesai"))),"")</f>
        <v/>
      </c>
    </row>
    <row r="377" spans="1:14" ht="30.75" customHeight="1">
      <c r="A377" s="6">
        <v>376</v>
      </c>
      <c r="B377" s="18" t="str">
        <f t="shared" si="12"/>
        <v>EkatunggalTersediaKonfirmasi376</v>
      </c>
      <c r="C377" s="18" t="str">
        <f>IFERROR(VLOOKUP(B377,'SO OR RSO'!$B$4:$O$1048576,3,FALSE),"")</f>
        <v/>
      </c>
      <c r="D377" s="27" t="str">
        <f>IFERROR(VLOOKUP(B377,'SO OR RSO'!$B$4:$O$1048576,4,FALSE),"")</f>
        <v/>
      </c>
      <c r="E377" s="19" t="str">
        <f>IFERROR(VLOOKUP(B377,'SO OR RSO'!$B$4:$O$1048576,5,FALSE),"")</f>
        <v/>
      </c>
      <c r="F377" s="18" t="str">
        <f>IFERROR(VLOOKUP(B377,'SO OR RSO'!$B$4:$O$1048576,6,FALSE),"")</f>
        <v/>
      </c>
      <c r="G377" s="19" t="str">
        <f>IFERROR(VLOOKUP(B377,'SO OR RSO'!$B$4:$O$1048576,7,FALSE),"")</f>
        <v/>
      </c>
      <c r="H377" s="18">
        <f>IFERROR(VLOOKUP(B377,'SO OR RSO'!$B$4:$O$1048576,8,FALSE),0)</f>
        <v>0</v>
      </c>
      <c r="I377" s="18" t="str">
        <f>IFERROR(VLOOKUP(B377,'SO OR RSO'!$B$4:$O$1048576,9,FALSE),"")</f>
        <v/>
      </c>
      <c r="J377" s="18" t="str">
        <f>IFERROR(VLOOKUP(B377,'SO OR RSO'!$B$4:$O$1048576,10,FALSE),"")</f>
        <v/>
      </c>
      <c r="K377" s="59">
        <f>SUMIFS('Input Quilting Selesai'!$G$2:$G$1048576,'Input Quilting Selesai'!$C$2:$C$1048576,'Ekatunggal (Tersedia)'!C377,'Input Quilting Selesai'!$E$2:$E$1048576,'Ekatunggal (Tersedia)'!F377,'Input Quilting Selesai'!$I$2:$I$1048576,'Ekatunggal (Tersedia)'!J377,'Input Quilting Selesai'!$J$2:$J$1048576,'Ekatunggal (Tersedia)'!$B$1)</f>
        <v>0</v>
      </c>
      <c r="L377" s="20">
        <f>IFERROR(IF(VLOOKUP(B377,'SO OR RSO'!$B$4:$P$1048576,15,FALSE)="Diselesaikan",H377,K377),0)</f>
        <v>0</v>
      </c>
      <c r="M377" s="20">
        <f t="shared" si="13"/>
        <v>0</v>
      </c>
      <c r="N377" s="20" t="str">
        <f>IFERROR(IF(ISBLANK(VLOOKUP(B377,'SO OR RSO'!$B$4:$P$1048576,15,FALSE)),"Belum Kirim Kain",IF(VLOOKUP(B377,'SO OR RSO'!$B$4:$P$1048576,15,FALSE)="Diselesaikan","Selesai",IF(M377&gt;0,"Proses Quilting","Selesai"))),"")</f>
        <v/>
      </c>
    </row>
    <row r="378" spans="1:14" ht="30.75" customHeight="1">
      <c r="A378" s="6">
        <v>377</v>
      </c>
      <c r="B378" s="18" t="str">
        <f t="shared" si="12"/>
        <v>EkatunggalTersediaKonfirmasi377</v>
      </c>
      <c r="C378" s="18" t="str">
        <f>IFERROR(VLOOKUP(B378,'SO OR RSO'!$B$4:$O$1048576,3,FALSE),"")</f>
        <v/>
      </c>
      <c r="D378" s="27" t="str">
        <f>IFERROR(VLOOKUP(B378,'SO OR RSO'!$B$4:$O$1048576,4,FALSE),"")</f>
        <v/>
      </c>
      <c r="E378" s="19" t="str">
        <f>IFERROR(VLOOKUP(B378,'SO OR RSO'!$B$4:$O$1048576,5,FALSE),"")</f>
        <v/>
      </c>
      <c r="F378" s="18" t="str">
        <f>IFERROR(VLOOKUP(B378,'SO OR RSO'!$B$4:$O$1048576,6,FALSE),"")</f>
        <v/>
      </c>
      <c r="G378" s="19" t="str">
        <f>IFERROR(VLOOKUP(B378,'SO OR RSO'!$B$4:$O$1048576,7,FALSE),"")</f>
        <v/>
      </c>
      <c r="H378" s="18">
        <f>IFERROR(VLOOKUP(B378,'SO OR RSO'!$B$4:$O$1048576,8,FALSE),0)</f>
        <v>0</v>
      </c>
      <c r="I378" s="18" t="str">
        <f>IFERROR(VLOOKUP(B378,'SO OR RSO'!$B$4:$O$1048576,9,FALSE),"")</f>
        <v/>
      </c>
      <c r="J378" s="18" t="str">
        <f>IFERROR(VLOOKUP(B378,'SO OR RSO'!$B$4:$O$1048576,10,FALSE),"")</f>
        <v/>
      </c>
      <c r="K378" s="59">
        <f>SUMIFS('Input Quilting Selesai'!$G$2:$G$1048576,'Input Quilting Selesai'!$C$2:$C$1048576,'Ekatunggal (Tersedia)'!C378,'Input Quilting Selesai'!$E$2:$E$1048576,'Ekatunggal (Tersedia)'!F378,'Input Quilting Selesai'!$I$2:$I$1048576,'Ekatunggal (Tersedia)'!J378,'Input Quilting Selesai'!$J$2:$J$1048576,'Ekatunggal (Tersedia)'!$B$1)</f>
        <v>0</v>
      </c>
      <c r="L378" s="20">
        <f>IFERROR(IF(VLOOKUP(B378,'SO OR RSO'!$B$4:$P$1048576,15,FALSE)="Diselesaikan",H378,K378),0)</f>
        <v>0</v>
      </c>
      <c r="M378" s="20">
        <f t="shared" si="13"/>
        <v>0</v>
      </c>
      <c r="N378" s="20" t="str">
        <f>IFERROR(IF(ISBLANK(VLOOKUP(B378,'SO OR RSO'!$B$4:$P$1048576,15,FALSE)),"Belum Kirim Kain",IF(VLOOKUP(B378,'SO OR RSO'!$B$4:$P$1048576,15,FALSE)="Diselesaikan","Selesai",IF(M378&gt;0,"Proses Quilting","Selesai"))),"")</f>
        <v/>
      </c>
    </row>
    <row r="379" spans="1:14" ht="30.75" customHeight="1">
      <c r="A379" s="6">
        <v>378</v>
      </c>
      <c r="B379" s="18" t="str">
        <f t="shared" si="12"/>
        <v>EkatunggalTersediaKonfirmasi378</v>
      </c>
      <c r="C379" s="18" t="str">
        <f>IFERROR(VLOOKUP(B379,'SO OR RSO'!$B$4:$O$1048576,3,FALSE),"")</f>
        <v/>
      </c>
      <c r="D379" s="27" t="str">
        <f>IFERROR(VLOOKUP(B379,'SO OR RSO'!$B$4:$O$1048576,4,FALSE),"")</f>
        <v/>
      </c>
      <c r="E379" s="19" t="str">
        <f>IFERROR(VLOOKUP(B379,'SO OR RSO'!$B$4:$O$1048576,5,FALSE),"")</f>
        <v/>
      </c>
      <c r="F379" s="18" t="str">
        <f>IFERROR(VLOOKUP(B379,'SO OR RSO'!$B$4:$O$1048576,6,FALSE),"")</f>
        <v/>
      </c>
      <c r="G379" s="19" t="str">
        <f>IFERROR(VLOOKUP(B379,'SO OR RSO'!$B$4:$O$1048576,7,FALSE),"")</f>
        <v/>
      </c>
      <c r="H379" s="18">
        <f>IFERROR(VLOOKUP(B379,'SO OR RSO'!$B$4:$O$1048576,8,FALSE),0)</f>
        <v>0</v>
      </c>
      <c r="I379" s="18" t="str">
        <f>IFERROR(VLOOKUP(B379,'SO OR RSO'!$B$4:$O$1048576,9,FALSE),"")</f>
        <v/>
      </c>
      <c r="J379" s="18" t="str">
        <f>IFERROR(VLOOKUP(B379,'SO OR RSO'!$B$4:$O$1048576,10,FALSE),"")</f>
        <v/>
      </c>
      <c r="K379" s="59">
        <f>SUMIFS('Input Quilting Selesai'!$G$2:$G$1048576,'Input Quilting Selesai'!$C$2:$C$1048576,'Ekatunggal (Tersedia)'!C379,'Input Quilting Selesai'!$E$2:$E$1048576,'Ekatunggal (Tersedia)'!F379,'Input Quilting Selesai'!$I$2:$I$1048576,'Ekatunggal (Tersedia)'!J379,'Input Quilting Selesai'!$J$2:$J$1048576,'Ekatunggal (Tersedia)'!$B$1)</f>
        <v>0</v>
      </c>
      <c r="L379" s="20">
        <f>IFERROR(IF(VLOOKUP(B379,'SO OR RSO'!$B$4:$P$1048576,15,FALSE)="Diselesaikan",H379,K379),0)</f>
        <v>0</v>
      </c>
      <c r="M379" s="20">
        <f t="shared" si="13"/>
        <v>0</v>
      </c>
      <c r="N379" s="20" t="str">
        <f>IFERROR(IF(ISBLANK(VLOOKUP(B379,'SO OR RSO'!$B$4:$P$1048576,15,FALSE)),"Belum Kirim Kain",IF(VLOOKUP(B379,'SO OR RSO'!$B$4:$P$1048576,15,FALSE)="Diselesaikan","Selesai",IF(M379&gt;0,"Proses Quilting","Selesai"))),"")</f>
        <v/>
      </c>
    </row>
    <row r="380" spans="1:14" ht="30.75" customHeight="1">
      <c r="A380" s="6">
        <v>379</v>
      </c>
      <c r="B380" s="18" t="str">
        <f t="shared" si="12"/>
        <v>EkatunggalTersediaKonfirmasi379</v>
      </c>
      <c r="C380" s="18" t="str">
        <f>IFERROR(VLOOKUP(B380,'SO OR RSO'!$B$4:$O$1048576,3,FALSE),"")</f>
        <v/>
      </c>
      <c r="D380" s="27" t="str">
        <f>IFERROR(VLOOKUP(B380,'SO OR RSO'!$B$4:$O$1048576,4,FALSE),"")</f>
        <v/>
      </c>
      <c r="E380" s="19" t="str">
        <f>IFERROR(VLOOKUP(B380,'SO OR RSO'!$B$4:$O$1048576,5,FALSE),"")</f>
        <v/>
      </c>
      <c r="F380" s="18" t="str">
        <f>IFERROR(VLOOKUP(B380,'SO OR RSO'!$B$4:$O$1048576,6,FALSE),"")</f>
        <v/>
      </c>
      <c r="G380" s="19" t="str">
        <f>IFERROR(VLOOKUP(B380,'SO OR RSO'!$B$4:$O$1048576,7,FALSE),"")</f>
        <v/>
      </c>
      <c r="H380" s="18">
        <f>IFERROR(VLOOKUP(B380,'SO OR RSO'!$B$4:$O$1048576,8,FALSE),0)</f>
        <v>0</v>
      </c>
      <c r="I380" s="18" t="str">
        <f>IFERROR(VLOOKUP(B380,'SO OR RSO'!$B$4:$O$1048576,9,FALSE),"")</f>
        <v/>
      </c>
      <c r="J380" s="18" t="str">
        <f>IFERROR(VLOOKUP(B380,'SO OR RSO'!$B$4:$O$1048576,10,FALSE),"")</f>
        <v/>
      </c>
      <c r="K380" s="59">
        <f>SUMIFS('Input Quilting Selesai'!$G$2:$G$1048576,'Input Quilting Selesai'!$C$2:$C$1048576,'Ekatunggal (Tersedia)'!C380,'Input Quilting Selesai'!$E$2:$E$1048576,'Ekatunggal (Tersedia)'!F380,'Input Quilting Selesai'!$I$2:$I$1048576,'Ekatunggal (Tersedia)'!J380,'Input Quilting Selesai'!$J$2:$J$1048576,'Ekatunggal (Tersedia)'!$B$1)</f>
        <v>0</v>
      </c>
      <c r="L380" s="20">
        <f>IFERROR(IF(VLOOKUP(B380,'SO OR RSO'!$B$4:$P$1048576,15,FALSE)="Diselesaikan",H380,K380),0)</f>
        <v>0</v>
      </c>
      <c r="M380" s="20">
        <f t="shared" si="13"/>
        <v>0</v>
      </c>
      <c r="N380" s="20" t="str">
        <f>IFERROR(IF(ISBLANK(VLOOKUP(B380,'SO OR RSO'!$B$4:$P$1048576,15,FALSE)),"Belum Kirim Kain",IF(VLOOKUP(B380,'SO OR RSO'!$B$4:$P$1048576,15,FALSE)="Diselesaikan","Selesai",IF(M380&gt;0,"Proses Quilting","Selesai"))),"")</f>
        <v/>
      </c>
    </row>
    <row r="381" spans="1:14" ht="30.75" customHeight="1">
      <c r="A381" s="6">
        <v>380</v>
      </c>
      <c r="B381" s="18" t="str">
        <f t="shared" si="12"/>
        <v>EkatunggalTersediaKonfirmasi380</v>
      </c>
      <c r="C381" s="18" t="str">
        <f>IFERROR(VLOOKUP(B381,'SO OR RSO'!$B$4:$O$1048576,3,FALSE),"")</f>
        <v/>
      </c>
      <c r="D381" s="27" t="str">
        <f>IFERROR(VLOOKUP(B381,'SO OR RSO'!$B$4:$O$1048576,4,FALSE),"")</f>
        <v/>
      </c>
      <c r="E381" s="19" t="str">
        <f>IFERROR(VLOOKUP(B381,'SO OR RSO'!$B$4:$O$1048576,5,FALSE),"")</f>
        <v/>
      </c>
      <c r="F381" s="18" t="str">
        <f>IFERROR(VLOOKUP(B381,'SO OR RSO'!$B$4:$O$1048576,6,FALSE),"")</f>
        <v/>
      </c>
      <c r="G381" s="19" t="str">
        <f>IFERROR(VLOOKUP(B381,'SO OR RSO'!$B$4:$O$1048576,7,FALSE),"")</f>
        <v/>
      </c>
      <c r="H381" s="18">
        <f>IFERROR(VLOOKUP(B381,'SO OR RSO'!$B$4:$O$1048576,8,FALSE),0)</f>
        <v>0</v>
      </c>
      <c r="I381" s="18" t="str">
        <f>IFERROR(VLOOKUP(B381,'SO OR RSO'!$B$4:$O$1048576,9,FALSE),"")</f>
        <v/>
      </c>
      <c r="J381" s="18" t="str">
        <f>IFERROR(VLOOKUP(B381,'SO OR RSO'!$B$4:$O$1048576,10,FALSE),"")</f>
        <v/>
      </c>
      <c r="K381" s="59">
        <f>SUMIFS('Input Quilting Selesai'!$G$2:$G$1048576,'Input Quilting Selesai'!$C$2:$C$1048576,'Ekatunggal (Tersedia)'!C381,'Input Quilting Selesai'!$E$2:$E$1048576,'Ekatunggal (Tersedia)'!F381,'Input Quilting Selesai'!$I$2:$I$1048576,'Ekatunggal (Tersedia)'!J381,'Input Quilting Selesai'!$J$2:$J$1048576,'Ekatunggal (Tersedia)'!$B$1)</f>
        <v>0</v>
      </c>
      <c r="L381" s="20">
        <f>IFERROR(IF(VLOOKUP(B381,'SO OR RSO'!$B$4:$P$1048576,15,FALSE)="Diselesaikan",H381,K381),0)</f>
        <v>0</v>
      </c>
      <c r="M381" s="20">
        <f t="shared" si="13"/>
        <v>0</v>
      </c>
      <c r="N381" s="20" t="str">
        <f>IFERROR(IF(ISBLANK(VLOOKUP(B381,'SO OR RSO'!$B$4:$P$1048576,15,FALSE)),"Belum Kirim Kain",IF(VLOOKUP(B381,'SO OR RSO'!$B$4:$P$1048576,15,FALSE)="Diselesaikan","Selesai",IF(M381&gt;0,"Proses Quilting","Selesai"))),"")</f>
        <v/>
      </c>
    </row>
    <row r="382" spans="1:14" ht="30.75" customHeight="1">
      <c r="A382" s="6">
        <v>381</v>
      </c>
      <c r="B382" s="18" t="str">
        <f t="shared" si="12"/>
        <v>EkatunggalTersediaKonfirmasi381</v>
      </c>
      <c r="C382" s="18" t="str">
        <f>IFERROR(VLOOKUP(B382,'SO OR RSO'!$B$4:$O$1048576,3,FALSE),"")</f>
        <v/>
      </c>
      <c r="D382" s="27" t="str">
        <f>IFERROR(VLOOKUP(B382,'SO OR RSO'!$B$4:$O$1048576,4,FALSE),"")</f>
        <v/>
      </c>
      <c r="E382" s="19" t="str">
        <f>IFERROR(VLOOKUP(B382,'SO OR RSO'!$B$4:$O$1048576,5,FALSE),"")</f>
        <v/>
      </c>
      <c r="F382" s="18" t="str">
        <f>IFERROR(VLOOKUP(B382,'SO OR RSO'!$B$4:$O$1048576,6,FALSE),"")</f>
        <v/>
      </c>
      <c r="G382" s="19" t="str">
        <f>IFERROR(VLOOKUP(B382,'SO OR RSO'!$B$4:$O$1048576,7,FALSE),"")</f>
        <v/>
      </c>
      <c r="H382" s="18">
        <f>IFERROR(VLOOKUP(B382,'SO OR RSO'!$B$4:$O$1048576,8,FALSE),0)</f>
        <v>0</v>
      </c>
      <c r="I382" s="18" t="str">
        <f>IFERROR(VLOOKUP(B382,'SO OR RSO'!$B$4:$O$1048576,9,FALSE),"")</f>
        <v/>
      </c>
      <c r="J382" s="18" t="str">
        <f>IFERROR(VLOOKUP(B382,'SO OR RSO'!$B$4:$O$1048576,10,FALSE),"")</f>
        <v/>
      </c>
      <c r="K382" s="59">
        <f>SUMIFS('Input Quilting Selesai'!$G$2:$G$1048576,'Input Quilting Selesai'!$C$2:$C$1048576,'Ekatunggal (Tersedia)'!C382,'Input Quilting Selesai'!$E$2:$E$1048576,'Ekatunggal (Tersedia)'!F382,'Input Quilting Selesai'!$I$2:$I$1048576,'Ekatunggal (Tersedia)'!J382,'Input Quilting Selesai'!$J$2:$J$1048576,'Ekatunggal (Tersedia)'!$B$1)</f>
        <v>0</v>
      </c>
      <c r="L382" s="20">
        <f>IFERROR(IF(VLOOKUP(B382,'SO OR RSO'!$B$4:$P$1048576,15,FALSE)="Diselesaikan",H382,K382),0)</f>
        <v>0</v>
      </c>
      <c r="M382" s="20">
        <f t="shared" si="13"/>
        <v>0</v>
      </c>
      <c r="N382" s="20" t="str">
        <f>IFERROR(IF(ISBLANK(VLOOKUP(B382,'SO OR RSO'!$B$4:$P$1048576,15,FALSE)),"Belum Kirim Kain",IF(VLOOKUP(B382,'SO OR RSO'!$B$4:$P$1048576,15,FALSE)="Diselesaikan","Selesai",IF(M382&gt;0,"Proses Quilting","Selesai"))),"")</f>
        <v/>
      </c>
    </row>
    <row r="383" spans="1:14" ht="30.75" customHeight="1">
      <c r="A383" s="6">
        <v>382</v>
      </c>
      <c r="B383" s="18" t="str">
        <f t="shared" si="12"/>
        <v>EkatunggalTersediaKonfirmasi382</v>
      </c>
      <c r="C383" s="18" t="str">
        <f>IFERROR(VLOOKUP(B383,'SO OR RSO'!$B$4:$O$1048576,3,FALSE),"")</f>
        <v/>
      </c>
      <c r="D383" s="27" t="str">
        <f>IFERROR(VLOOKUP(B383,'SO OR RSO'!$B$4:$O$1048576,4,FALSE),"")</f>
        <v/>
      </c>
      <c r="E383" s="19" t="str">
        <f>IFERROR(VLOOKUP(B383,'SO OR RSO'!$B$4:$O$1048576,5,FALSE),"")</f>
        <v/>
      </c>
      <c r="F383" s="18" t="str">
        <f>IFERROR(VLOOKUP(B383,'SO OR RSO'!$B$4:$O$1048576,6,FALSE),"")</f>
        <v/>
      </c>
      <c r="G383" s="19" t="str">
        <f>IFERROR(VLOOKUP(B383,'SO OR RSO'!$B$4:$O$1048576,7,FALSE),"")</f>
        <v/>
      </c>
      <c r="H383" s="18">
        <f>IFERROR(VLOOKUP(B383,'SO OR RSO'!$B$4:$O$1048576,8,FALSE),0)</f>
        <v>0</v>
      </c>
      <c r="I383" s="18" t="str">
        <f>IFERROR(VLOOKUP(B383,'SO OR RSO'!$B$4:$O$1048576,9,FALSE),"")</f>
        <v/>
      </c>
      <c r="J383" s="18" t="str">
        <f>IFERROR(VLOOKUP(B383,'SO OR RSO'!$B$4:$O$1048576,10,FALSE),"")</f>
        <v/>
      </c>
      <c r="K383" s="59">
        <f>SUMIFS('Input Quilting Selesai'!$G$2:$G$1048576,'Input Quilting Selesai'!$C$2:$C$1048576,'Ekatunggal (Tersedia)'!C383,'Input Quilting Selesai'!$E$2:$E$1048576,'Ekatunggal (Tersedia)'!F383,'Input Quilting Selesai'!$I$2:$I$1048576,'Ekatunggal (Tersedia)'!J383,'Input Quilting Selesai'!$J$2:$J$1048576,'Ekatunggal (Tersedia)'!$B$1)</f>
        <v>0</v>
      </c>
      <c r="L383" s="20">
        <f>IFERROR(IF(VLOOKUP(B383,'SO OR RSO'!$B$4:$P$1048576,15,FALSE)="Diselesaikan",H383,K383),0)</f>
        <v>0</v>
      </c>
      <c r="M383" s="20">
        <f t="shared" si="13"/>
        <v>0</v>
      </c>
      <c r="N383" s="20" t="str">
        <f>IFERROR(IF(ISBLANK(VLOOKUP(B383,'SO OR RSO'!$B$4:$P$1048576,15,FALSE)),"Belum Kirim Kain",IF(VLOOKUP(B383,'SO OR RSO'!$B$4:$P$1048576,15,FALSE)="Diselesaikan","Selesai",IF(M383&gt;0,"Proses Quilting","Selesai"))),"")</f>
        <v/>
      </c>
    </row>
    <row r="384" spans="1:14" ht="30.75" customHeight="1">
      <c r="A384" s="6">
        <v>383</v>
      </c>
      <c r="B384" s="18" t="str">
        <f t="shared" si="12"/>
        <v>EkatunggalTersediaKonfirmasi383</v>
      </c>
      <c r="C384" s="18" t="str">
        <f>IFERROR(VLOOKUP(B384,'SO OR RSO'!$B$4:$O$1048576,3,FALSE),"")</f>
        <v/>
      </c>
      <c r="D384" s="27" t="str">
        <f>IFERROR(VLOOKUP(B384,'SO OR RSO'!$B$4:$O$1048576,4,FALSE),"")</f>
        <v/>
      </c>
      <c r="E384" s="19" t="str">
        <f>IFERROR(VLOOKUP(B384,'SO OR RSO'!$B$4:$O$1048576,5,FALSE),"")</f>
        <v/>
      </c>
      <c r="F384" s="18" t="str">
        <f>IFERROR(VLOOKUP(B384,'SO OR RSO'!$B$4:$O$1048576,6,FALSE),"")</f>
        <v/>
      </c>
      <c r="G384" s="19" t="str">
        <f>IFERROR(VLOOKUP(B384,'SO OR RSO'!$B$4:$O$1048576,7,FALSE),"")</f>
        <v/>
      </c>
      <c r="H384" s="18">
        <f>IFERROR(VLOOKUP(B384,'SO OR RSO'!$B$4:$O$1048576,8,FALSE),0)</f>
        <v>0</v>
      </c>
      <c r="I384" s="18" t="str">
        <f>IFERROR(VLOOKUP(B384,'SO OR RSO'!$B$4:$O$1048576,9,FALSE),"")</f>
        <v/>
      </c>
      <c r="J384" s="18" t="str">
        <f>IFERROR(VLOOKUP(B384,'SO OR RSO'!$B$4:$O$1048576,10,FALSE),"")</f>
        <v/>
      </c>
      <c r="K384" s="59">
        <f>SUMIFS('Input Quilting Selesai'!$G$2:$G$1048576,'Input Quilting Selesai'!$C$2:$C$1048576,'Ekatunggal (Tersedia)'!C384,'Input Quilting Selesai'!$E$2:$E$1048576,'Ekatunggal (Tersedia)'!F384,'Input Quilting Selesai'!$I$2:$I$1048576,'Ekatunggal (Tersedia)'!J384,'Input Quilting Selesai'!$J$2:$J$1048576,'Ekatunggal (Tersedia)'!$B$1)</f>
        <v>0</v>
      </c>
      <c r="L384" s="20">
        <f>IFERROR(IF(VLOOKUP(B384,'SO OR RSO'!$B$4:$P$1048576,15,FALSE)="Diselesaikan",H384,K384),0)</f>
        <v>0</v>
      </c>
      <c r="M384" s="20">
        <f t="shared" si="13"/>
        <v>0</v>
      </c>
      <c r="N384" s="20" t="str">
        <f>IFERROR(IF(ISBLANK(VLOOKUP(B384,'SO OR RSO'!$B$4:$P$1048576,15,FALSE)),"Belum Kirim Kain",IF(VLOOKUP(B384,'SO OR RSO'!$B$4:$P$1048576,15,FALSE)="Diselesaikan","Selesai",IF(M384&gt;0,"Proses Quilting","Selesai"))),"")</f>
        <v/>
      </c>
    </row>
    <row r="385" spans="1:14" ht="30.75" customHeight="1">
      <c r="A385" s="6">
        <v>384</v>
      </c>
      <c r="B385" s="18" t="str">
        <f t="shared" si="12"/>
        <v>EkatunggalTersediaKonfirmasi384</v>
      </c>
      <c r="C385" s="18" t="str">
        <f>IFERROR(VLOOKUP(B385,'SO OR RSO'!$B$4:$O$1048576,3,FALSE),"")</f>
        <v/>
      </c>
      <c r="D385" s="27" t="str">
        <f>IFERROR(VLOOKUP(B385,'SO OR RSO'!$B$4:$O$1048576,4,FALSE),"")</f>
        <v/>
      </c>
      <c r="E385" s="19" t="str">
        <f>IFERROR(VLOOKUP(B385,'SO OR RSO'!$B$4:$O$1048576,5,FALSE),"")</f>
        <v/>
      </c>
      <c r="F385" s="18" t="str">
        <f>IFERROR(VLOOKUP(B385,'SO OR RSO'!$B$4:$O$1048576,6,FALSE),"")</f>
        <v/>
      </c>
      <c r="G385" s="19" t="str">
        <f>IFERROR(VLOOKUP(B385,'SO OR RSO'!$B$4:$O$1048576,7,FALSE),"")</f>
        <v/>
      </c>
      <c r="H385" s="18">
        <f>IFERROR(VLOOKUP(B385,'SO OR RSO'!$B$4:$O$1048576,8,FALSE),0)</f>
        <v>0</v>
      </c>
      <c r="I385" s="18" t="str">
        <f>IFERROR(VLOOKUP(B385,'SO OR RSO'!$B$4:$O$1048576,9,FALSE),"")</f>
        <v/>
      </c>
      <c r="J385" s="18" t="str">
        <f>IFERROR(VLOOKUP(B385,'SO OR RSO'!$B$4:$O$1048576,10,FALSE),"")</f>
        <v/>
      </c>
      <c r="K385" s="59">
        <f>SUMIFS('Input Quilting Selesai'!$G$2:$G$1048576,'Input Quilting Selesai'!$C$2:$C$1048576,'Ekatunggal (Tersedia)'!C385,'Input Quilting Selesai'!$E$2:$E$1048576,'Ekatunggal (Tersedia)'!F385,'Input Quilting Selesai'!$I$2:$I$1048576,'Ekatunggal (Tersedia)'!J385,'Input Quilting Selesai'!$J$2:$J$1048576,'Ekatunggal (Tersedia)'!$B$1)</f>
        <v>0</v>
      </c>
      <c r="L385" s="20">
        <f>IFERROR(IF(VLOOKUP(B385,'SO OR RSO'!$B$4:$P$1048576,15,FALSE)="Diselesaikan",H385,K385),0)</f>
        <v>0</v>
      </c>
      <c r="M385" s="20">
        <f t="shared" si="13"/>
        <v>0</v>
      </c>
      <c r="N385" s="20" t="str">
        <f>IFERROR(IF(ISBLANK(VLOOKUP(B385,'SO OR RSO'!$B$4:$P$1048576,15,FALSE)),"Belum Kirim Kain",IF(VLOOKUP(B385,'SO OR RSO'!$B$4:$P$1048576,15,FALSE)="Diselesaikan","Selesai",IF(M385&gt;0,"Proses Quilting","Selesai"))),"")</f>
        <v/>
      </c>
    </row>
    <row r="386" spans="1:14" ht="30.75" customHeight="1">
      <c r="A386" s="6">
        <v>385</v>
      </c>
      <c r="B386" s="18" t="str">
        <f t="shared" si="12"/>
        <v>EkatunggalTersediaKonfirmasi385</v>
      </c>
      <c r="C386" s="18" t="str">
        <f>IFERROR(VLOOKUP(B386,'SO OR RSO'!$B$4:$O$1048576,3,FALSE),"")</f>
        <v/>
      </c>
      <c r="D386" s="27" t="str">
        <f>IFERROR(VLOOKUP(B386,'SO OR RSO'!$B$4:$O$1048576,4,FALSE),"")</f>
        <v/>
      </c>
      <c r="E386" s="19" t="str">
        <f>IFERROR(VLOOKUP(B386,'SO OR RSO'!$B$4:$O$1048576,5,FALSE),"")</f>
        <v/>
      </c>
      <c r="F386" s="18" t="str">
        <f>IFERROR(VLOOKUP(B386,'SO OR RSO'!$B$4:$O$1048576,6,FALSE),"")</f>
        <v/>
      </c>
      <c r="G386" s="19" t="str">
        <f>IFERROR(VLOOKUP(B386,'SO OR RSO'!$B$4:$O$1048576,7,FALSE),"")</f>
        <v/>
      </c>
      <c r="H386" s="18">
        <f>IFERROR(VLOOKUP(B386,'SO OR RSO'!$B$4:$O$1048576,8,FALSE),0)</f>
        <v>0</v>
      </c>
      <c r="I386" s="18" t="str">
        <f>IFERROR(VLOOKUP(B386,'SO OR RSO'!$B$4:$O$1048576,9,FALSE),"")</f>
        <v/>
      </c>
      <c r="J386" s="18" t="str">
        <f>IFERROR(VLOOKUP(B386,'SO OR RSO'!$B$4:$O$1048576,10,FALSE),"")</f>
        <v/>
      </c>
      <c r="K386" s="59">
        <f>SUMIFS('Input Quilting Selesai'!$G$2:$G$1048576,'Input Quilting Selesai'!$C$2:$C$1048576,'Ekatunggal (Tersedia)'!C386,'Input Quilting Selesai'!$E$2:$E$1048576,'Ekatunggal (Tersedia)'!F386,'Input Quilting Selesai'!$I$2:$I$1048576,'Ekatunggal (Tersedia)'!J386,'Input Quilting Selesai'!$J$2:$J$1048576,'Ekatunggal (Tersedia)'!$B$1)</f>
        <v>0</v>
      </c>
      <c r="L386" s="20">
        <f>IFERROR(IF(VLOOKUP(B386,'SO OR RSO'!$B$4:$P$1048576,15,FALSE)="Diselesaikan",H386,K386),0)</f>
        <v>0</v>
      </c>
      <c r="M386" s="20">
        <f t="shared" si="13"/>
        <v>0</v>
      </c>
      <c r="N386" s="20" t="str">
        <f>IFERROR(IF(ISBLANK(VLOOKUP(B386,'SO OR RSO'!$B$4:$P$1048576,15,FALSE)),"Belum Kirim Kain",IF(VLOOKUP(B386,'SO OR RSO'!$B$4:$P$1048576,15,FALSE)="Diselesaikan","Selesai",IF(M386&gt;0,"Proses Quilting","Selesai"))),"")</f>
        <v/>
      </c>
    </row>
    <row r="387" spans="1:14" ht="30.75" customHeight="1">
      <c r="A387" s="6">
        <v>386</v>
      </c>
      <c r="B387" s="18" t="str">
        <f t="shared" si="12"/>
        <v>EkatunggalTersediaKonfirmasi386</v>
      </c>
      <c r="C387" s="18" t="str">
        <f>IFERROR(VLOOKUP(B387,'SO OR RSO'!$B$4:$O$1048576,3,FALSE),"")</f>
        <v/>
      </c>
      <c r="D387" s="27" t="str">
        <f>IFERROR(VLOOKUP(B387,'SO OR RSO'!$B$4:$O$1048576,4,FALSE),"")</f>
        <v/>
      </c>
      <c r="E387" s="19" t="str">
        <f>IFERROR(VLOOKUP(B387,'SO OR RSO'!$B$4:$O$1048576,5,FALSE),"")</f>
        <v/>
      </c>
      <c r="F387" s="18" t="str">
        <f>IFERROR(VLOOKUP(B387,'SO OR RSO'!$B$4:$O$1048576,6,FALSE),"")</f>
        <v/>
      </c>
      <c r="G387" s="19" t="str">
        <f>IFERROR(VLOOKUP(B387,'SO OR RSO'!$B$4:$O$1048576,7,FALSE),"")</f>
        <v/>
      </c>
      <c r="H387" s="18">
        <f>IFERROR(VLOOKUP(B387,'SO OR RSO'!$B$4:$O$1048576,8,FALSE),0)</f>
        <v>0</v>
      </c>
      <c r="I387" s="18" t="str">
        <f>IFERROR(VLOOKUP(B387,'SO OR RSO'!$B$4:$O$1048576,9,FALSE),"")</f>
        <v/>
      </c>
      <c r="J387" s="18" t="str">
        <f>IFERROR(VLOOKUP(B387,'SO OR RSO'!$B$4:$O$1048576,10,FALSE),"")</f>
        <v/>
      </c>
      <c r="K387" s="59">
        <f>SUMIFS('Input Quilting Selesai'!$G$2:$G$1048576,'Input Quilting Selesai'!$C$2:$C$1048576,'Ekatunggal (Tersedia)'!C387,'Input Quilting Selesai'!$E$2:$E$1048576,'Ekatunggal (Tersedia)'!F387,'Input Quilting Selesai'!$I$2:$I$1048576,'Ekatunggal (Tersedia)'!J387,'Input Quilting Selesai'!$J$2:$J$1048576,'Ekatunggal (Tersedia)'!$B$1)</f>
        <v>0</v>
      </c>
      <c r="L387" s="20">
        <f>IFERROR(IF(VLOOKUP(B387,'SO OR RSO'!$B$4:$P$1048576,15,FALSE)="Diselesaikan",H387,K387),0)</f>
        <v>0</v>
      </c>
      <c r="M387" s="20">
        <f t="shared" si="13"/>
        <v>0</v>
      </c>
      <c r="N387" s="20" t="str">
        <f>IFERROR(IF(ISBLANK(VLOOKUP(B387,'SO OR RSO'!$B$4:$P$1048576,15,FALSE)),"Belum Kirim Kain",IF(VLOOKUP(B387,'SO OR RSO'!$B$4:$P$1048576,15,FALSE)="Diselesaikan","Selesai",IF(M387&gt;0,"Proses Quilting","Selesai"))),"")</f>
        <v/>
      </c>
    </row>
    <row r="388" spans="1:14" ht="30.75" customHeight="1">
      <c r="A388" s="6">
        <v>387</v>
      </c>
      <c r="B388" s="18" t="str">
        <f t="shared" si="12"/>
        <v>EkatunggalTersediaKonfirmasi387</v>
      </c>
      <c r="C388" s="18" t="str">
        <f>IFERROR(VLOOKUP(B388,'SO OR RSO'!$B$4:$O$1048576,3,FALSE),"")</f>
        <v/>
      </c>
      <c r="D388" s="27" t="str">
        <f>IFERROR(VLOOKUP(B388,'SO OR RSO'!$B$4:$O$1048576,4,FALSE),"")</f>
        <v/>
      </c>
      <c r="E388" s="19" t="str">
        <f>IFERROR(VLOOKUP(B388,'SO OR RSO'!$B$4:$O$1048576,5,FALSE),"")</f>
        <v/>
      </c>
      <c r="F388" s="18" t="str">
        <f>IFERROR(VLOOKUP(B388,'SO OR RSO'!$B$4:$O$1048576,6,FALSE),"")</f>
        <v/>
      </c>
      <c r="G388" s="19" t="str">
        <f>IFERROR(VLOOKUP(B388,'SO OR RSO'!$B$4:$O$1048576,7,FALSE),"")</f>
        <v/>
      </c>
      <c r="H388" s="18">
        <f>IFERROR(VLOOKUP(B388,'SO OR RSO'!$B$4:$O$1048576,8,FALSE),0)</f>
        <v>0</v>
      </c>
      <c r="I388" s="18" t="str">
        <f>IFERROR(VLOOKUP(B388,'SO OR RSO'!$B$4:$O$1048576,9,FALSE),"")</f>
        <v/>
      </c>
      <c r="J388" s="18" t="str">
        <f>IFERROR(VLOOKUP(B388,'SO OR RSO'!$B$4:$O$1048576,10,FALSE),"")</f>
        <v/>
      </c>
      <c r="K388" s="59">
        <f>SUMIFS('Input Quilting Selesai'!$G$2:$G$1048576,'Input Quilting Selesai'!$C$2:$C$1048576,'Ekatunggal (Tersedia)'!C388,'Input Quilting Selesai'!$E$2:$E$1048576,'Ekatunggal (Tersedia)'!F388,'Input Quilting Selesai'!$I$2:$I$1048576,'Ekatunggal (Tersedia)'!J388,'Input Quilting Selesai'!$J$2:$J$1048576,'Ekatunggal (Tersedia)'!$B$1)</f>
        <v>0</v>
      </c>
      <c r="L388" s="20">
        <f>IFERROR(IF(VLOOKUP(B388,'SO OR RSO'!$B$4:$P$1048576,15,FALSE)="Diselesaikan",H388,K388),0)</f>
        <v>0</v>
      </c>
      <c r="M388" s="20">
        <f t="shared" si="13"/>
        <v>0</v>
      </c>
      <c r="N388" s="20" t="str">
        <f>IFERROR(IF(ISBLANK(VLOOKUP(B388,'SO OR RSO'!$B$4:$P$1048576,15,FALSE)),"Belum Kirim Kain",IF(VLOOKUP(B388,'SO OR RSO'!$B$4:$P$1048576,15,FALSE)="Diselesaikan","Selesai",IF(M388&gt;0,"Proses Quilting","Selesai"))),"")</f>
        <v/>
      </c>
    </row>
    <row r="389" spans="1:14" ht="30.75" customHeight="1">
      <c r="A389" s="6">
        <v>388</v>
      </c>
      <c r="B389" s="18" t="str">
        <f t="shared" si="12"/>
        <v>EkatunggalTersediaKonfirmasi388</v>
      </c>
      <c r="C389" s="18" t="str">
        <f>IFERROR(VLOOKUP(B389,'SO OR RSO'!$B$4:$O$1048576,3,FALSE),"")</f>
        <v/>
      </c>
      <c r="D389" s="27" t="str">
        <f>IFERROR(VLOOKUP(B389,'SO OR RSO'!$B$4:$O$1048576,4,FALSE),"")</f>
        <v/>
      </c>
      <c r="E389" s="19" t="str">
        <f>IFERROR(VLOOKUP(B389,'SO OR RSO'!$B$4:$O$1048576,5,FALSE),"")</f>
        <v/>
      </c>
      <c r="F389" s="18" t="str">
        <f>IFERROR(VLOOKUP(B389,'SO OR RSO'!$B$4:$O$1048576,6,FALSE),"")</f>
        <v/>
      </c>
      <c r="G389" s="19" t="str">
        <f>IFERROR(VLOOKUP(B389,'SO OR RSO'!$B$4:$O$1048576,7,FALSE),"")</f>
        <v/>
      </c>
      <c r="H389" s="18">
        <f>IFERROR(VLOOKUP(B389,'SO OR RSO'!$B$4:$O$1048576,8,FALSE),0)</f>
        <v>0</v>
      </c>
      <c r="I389" s="18" t="str">
        <f>IFERROR(VLOOKUP(B389,'SO OR RSO'!$B$4:$O$1048576,9,FALSE),"")</f>
        <v/>
      </c>
      <c r="J389" s="18" t="str">
        <f>IFERROR(VLOOKUP(B389,'SO OR RSO'!$B$4:$O$1048576,10,FALSE),"")</f>
        <v/>
      </c>
      <c r="K389" s="59">
        <f>SUMIFS('Input Quilting Selesai'!$G$2:$G$1048576,'Input Quilting Selesai'!$C$2:$C$1048576,'Ekatunggal (Tersedia)'!C389,'Input Quilting Selesai'!$E$2:$E$1048576,'Ekatunggal (Tersedia)'!F389,'Input Quilting Selesai'!$I$2:$I$1048576,'Ekatunggal (Tersedia)'!J389,'Input Quilting Selesai'!$J$2:$J$1048576,'Ekatunggal (Tersedia)'!$B$1)</f>
        <v>0</v>
      </c>
      <c r="L389" s="20">
        <f>IFERROR(IF(VLOOKUP(B389,'SO OR RSO'!$B$4:$P$1048576,15,FALSE)="Diselesaikan",H389,K389),0)</f>
        <v>0</v>
      </c>
      <c r="M389" s="20">
        <f t="shared" si="13"/>
        <v>0</v>
      </c>
      <c r="N389" s="20" t="str">
        <f>IFERROR(IF(ISBLANK(VLOOKUP(B389,'SO OR RSO'!$B$4:$P$1048576,15,FALSE)),"Belum Kirim Kain",IF(VLOOKUP(B389,'SO OR RSO'!$B$4:$P$1048576,15,FALSE)="Diselesaikan","Selesai",IF(M389&gt;0,"Proses Quilting","Selesai"))),"")</f>
        <v/>
      </c>
    </row>
    <row r="390" spans="1:14" ht="30.75" customHeight="1">
      <c r="A390" s="6">
        <v>389</v>
      </c>
      <c r="B390" s="18" t="str">
        <f t="shared" si="12"/>
        <v>EkatunggalTersediaKonfirmasi389</v>
      </c>
      <c r="C390" s="18" t="str">
        <f>IFERROR(VLOOKUP(B390,'SO OR RSO'!$B$4:$O$1048576,3,FALSE),"")</f>
        <v/>
      </c>
      <c r="D390" s="27" t="str">
        <f>IFERROR(VLOOKUP(B390,'SO OR RSO'!$B$4:$O$1048576,4,FALSE),"")</f>
        <v/>
      </c>
      <c r="E390" s="19" t="str">
        <f>IFERROR(VLOOKUP(B390,'SO OR RSO'!$B$4:$O$1048576,5,FALSE),"")</f>
        <v/>
      </c>
      <c r="F390" s="18" t="str">
        <f>IFERROR(VLOOKUP(B390,'SO OR RSO'!$B$4:$O$1048576,6,FALSE),"")</f>
        <v/>
      </c>
      <c r="G390" s="19" t="str">
        <f>IFERROR(VLOOKUP(B390,'SO OR RSO'!$B$4:$O$1048576,7,FALSE),"")</f>
        <v/>
      </c>
      <c r="H390" s="18">
        <f>IFERROR(VLOOKUP(B390,'SO OR RSO'!$B$4:$O$1048576,8,FALSE),0)</f>
        <v>0</v>
      </c>
      <c r="I390" s="18" t="str">
        <f>IFERROR(VLOOKUP(B390,'SO OR RSO'!$B$4:$O$1048576,9,FALSE),"")</f>
        <v/>
      </c>
      <c r="J390" s="18" t="str">
        <f>IFERROR(VLOOKUP(B390,'SO OR RSO'!$B$4:$O$1048576,10,FALSE),"")</f>
        <v/>
      </c>
      <c r="K390" s="59">
        <f>SUMIFS('Input Quilting Selesai'!$G$2:$G$1048576,'Input Quilting Selesai'!$C$2:$C$1048576,'Ekatunggal (Tersedia)'!C390,'Input Quilting Selesai'!$E$2:$E$1048576,'Ekatunggal (Tersedia)'!F390,'Input Quilting Selesai'!$I$2:$I$1048576,'Ekatunggal (Tersedia)'!J390,'Input Quilting Selesai'!$J$2:$J$1048576,'Ekatunggal (Tersedia)'!$B$1)</f>
        <v>0</v>
      </c>
      <c r="L390" s="20">
        <f>IFERROR(IF(VLOOKUP(B390,'SO OR RSO'!$B$4:$P$1048576,15,FALSE)="Diselesaikan",H390,K390),0)</f>
        <v>0</v>
      </c>
      <c r="M390" s="20">
        <f t="shared" si="13"/>
        <v>0</v>
      </c>
      <c r="N390" s="20" t="str">
        <f>IFERROR(IF(ISBLANK(VLOOKUP(B390,'SO OR RSO'!$B$4:$P$1048576,15,FALSE)),"Belum Kirim Kain",IF(VLOOKUP(B390,'SO OR RSO'!$B$4:$P$1048576,15,FALSE)="Diselesaikan","Selesai",IF(M390&gt;0,"Proses Quilting","Selesai"))),"")</f>
        <v/>
      </c>
    </row>
    <row r="391" spans="1:14" ht="30.75" customHeight="1">
      <c r="A391" s="6">
        <v>390</v>
      </c>
      <c r="B391" s="18" t="str">
        <f t="shared" si="12"/>
        <v>EkatunggalTersediaKonfirmasi390</v>
      </c>
      <c r="C391" s="18" t="str">
        <f>IFERROR(VLOOKUP(B391,'SO OR RSO'!$B$4:$O$1048576,3,FALSE),"")</f>
        <v/>
      </c>
      <c r="D391" s="27" t="str">
        <f>IFERROR(VLOOKUP(B391,'SO OR RSO'!$B$4:$O$1048576,4,FALSE),"")</f>
        <v/>
      </c>
      <c r="E391" s="19" t="str">
        <f>IFERROR(VLOOKUP(B391,'SO OR RSO'!$B$4:$O$1048576,5,FALSE),"")</f>
        <v/>
      </c>
      <c r="F391" s="18" t="str">
        <f>IFERROR(VLOOKUP(B391,'SO OR RSO'!$B$4:$O$1048576,6,FALSE),"")</f>
        <v/>
      </c>
      <c r="G391" s="19" t="str">
        <f>IFERROR(VLOOKUP(B391,'SO OR RSO'!$B$4:$O$1048576,7,FALSE),"")</f>
        <v/>
      </c>
      <c r="H391" s="18">
        <f>IFERROR(VLOOKUP(B391,'SO OR RSO'!$B$4:$O$1048576,8,FALSE),0)</f>
        <v>0</v>
      </c>
      <c r="I391" s="18" t="str">
        <f>IFERROR(VLOOKUP(B391,'SO OR RSO'!$B$4:$O$1048576,9,FALSE),"")</f>
        <v/>
      </c>
      <c r="J391" s="18" t="str">
        <f>IFERROR(VLOOKUP(B391,'SO OR RSO'!$B$4:$O$1048576,10,FALSE),"")</f>
        <v/>
      </c>
      <c r="K391" s="59">
        <f>SUMIFS('Input Quilting Selesai'!$G$2:$G$1048576,'Input Quilting Selesai'!$C$2:$C$1048576,'Ekatunggal (Tersedia)'!C391,'Input Quilting Selesai'!$E$2:$E$1048576,'Ekatunggal (Tersedia)'!F391,'Input Quilting Selesai'!$I$2:$I$1048576,'Ekatunggal (Tersedia)'!J391,'Input Quilting Selesai'!$J$2:$J$1048576,'Ekatunggal (Tersedia)'!$B$1)</f>
        <v>0</v>
      </c>
      <c r="L391" s="20">
        <f>IFERROR(IF(VLOOKUP(B391,'SO OR RSO'!$B$4:$P$1048576,15,FALSE)="Diselesaikan",H391,K391),0)</f>
        <v>0</v>
      </c>
      <c r="M391" s="20">
        <f t="shared" si="13"/>
        <v>0</v>
      </c>
      <c r="N391" s="20" t="str">
        <f>IFERROR(IF(ISBLANK(VLOOKUP(B391,'SO OR RSO'!$B$4:$P$1048576,15,FALSE)),"Belum Kirim Kain",IF(VLOOKUP(B391,'SO OR RSO'!$B$4:$P$1048576,15,FALSE)="Diselesaikan","Selesai",IF(M391&gt;0,"Proses Quilting","Selesai"))),"")</f>
        <v/>
      </c>
    </row>
    <row r="392" spans="1:14" ht="30.75" customHeight="1">
      <c r="A392" s="6">
        <v>391</v>
      </c>
      <c r="B392" s="18" t="str">
        <f t="shared" si="12"/>
        <v>EkatunggalTersediaKonfirmasi391</v>
      </c>
      <c r="C392" s="18" t="str">
        <f>IFERROR(VLOOKUP(B392,'SO OR RSO'!$B$4:$O$1048576,3,FALSE),"")</f>
        <v/>
      </c>
      <c r="D392" s="27" t="str">
        <f>IFERROR(VLOOKUP(B392,'SO OR RSO'!$B$4:$O$1048576,4,FALSE),"")</f>
        <v/>
      </c>
      <c r="E392" s="19" t="str">
        <f>IFERROR(VLOOKUP(B392,'SO OR RSO'!$B$4:$O$1048576,5,FALSE),"")</f>
        <v/>
      </c>
      <c r="F392" s="18" t="str">
        <f>IFERROR(VLOOKUP(B392,'SO OR RSO'!$B$4:$O$1048576,6,FALSE),"")</f>
        <v/>
      </c>
      <c r="G392" s="19" t="str">
        <f>IFERROR(VLOOKUP(B392,'SO OR RSO'!$B$4:$O$1048576,7,FALSE),"")</f>
        <v/>
      </c>
      <c r="H392" s="18">
        <f>IFERROR(VLOOKUP(B392,'SO OR RSO'!$B$4:$O$1048576,8,FALSE),0)</f>
        <v>0</v>
      </c>
      <c r="I392" s="18" t="str">
        <f>IFERROR(VLOOKUP(B392,'SO OR RSO'!$B$4:$O$1048576,9,FALSE),"")</f>
        <v/>
      </c>
      <c r="J392" s="18" t="str">
        <f>IFERROR(VLOOKUP(B392,'SO OR RSO'!$B$4:$O$1048576,10,FALSE),"")</f>
        <v/>
      </c>
      <c r="K392" s="59">
        <f>SUMIFS('Input Quilting Selesai'!$G$2:$G$1048576,'Input Quilting Selesai'!$C$2:$C$1048576,'Ekatunggal (Tersedia)'!C392,'Input Quilting Selesai'!$E$2:$E$1048576,'Ekatunggal (Tersedia)'!F392,'Input Quilting Selesai'!$I$2:$I$1048576,'Ekatunggal (Tersedia)'!J392,'Input Quilting Selesai'!$J$2:$J$1048576,'Ekatunggal (Tersedia)'!$B$1)</f>
        <v>0</v>
      </c>
      <c r="L392" s="20">
        <f>IFERROR(IF(VLOOKUP(B392,'SO OR RSO'!$B$4:$P$1048576,15,FALSE)="Diselesaikan",H392,K392),0)</f>
        <v>0</v>
      </c>
      <c r="M392" s="20">
        <f t="shared" si="13"/>
        <v>0</v>
      </c>
      <c r="N392" s="20" t="str">
        <f>IFERROR(IF(ISBLANK(VLOOKUP(B392,'SO OR RSO'!$B$4:$P$1048576,15,FALSE)),"Belum Kirim Kain",IF(VLOOKUP(B392,'SO OR RSO'!$B$4:$P$1048576,15,FALSE)="Diselesaikan","Selesai",IF(M392&gt;0,"Proses Quilting","Selesai"))),"")</f>
        <v/>
      </c>
    </row>
    <row r="393" spans="1:14" ht="30.75" customHeight="1">
      <c r="A393" s="6">
        <v>392</v>
      </c>
      <c r="B393" s="18" t="str">
        <f t="shared" si="12"/>
        <v>EkatunggalTersediaKonfirmasi392</v>
      </c>
      <c r="C393" s="18" t="str">
        <f>IFERROR(VLOOKUP(B393,'SO OR RSO'!$B$4:$O$1048576,3,FALSE),"")</f>
        <v/>
      </c>
      <c r="D393" s="27" t="str">
        <f>IFERROR(VLOOKUP(B393,'SO OR RSO'!$B$4:$O$1048576,4,FALSE),"")</f>
        <v/>
      </c>
      <c r="E393" s="19" t="str">
        <f>IFERROR(VLOOKUP(B393,'SO OR RSO'!$B$4:$O$1048576,5,FALSE),"")</f>
        <v/>
      </c>
      <c r="F393" s="18" t="str">
        <f>IFERROR(VLOOKUP(B393,'SO OR RSO'!$B$4:$O$1048576,6,FALSE),"")</f>
        <v/>
      </c>
      <c r="G393" s="19" t="str">
        <f>IFERROR(VLOOKUP(B393,'SO OR RSO'!$B$4:$O$1048576,7,FALSE),"")</f>
        <v/>
      </c>
      <c r="H393" s="18">
        <f>IFERROR(VLOOKUP(B393,'SO OR RSO'!$B$4:$O$1048576,8,FALSE),0)</f>
        <v>0</v>
      </c>
      <c r="I393" s="18" t="str">
        <f>IFERROR(VLOOKUP(B393,'SO OR RSO'!$B$4:$O$1048576,9,FALSE),"")</f>
        <v/>
      </c>
      <c r="J393" s="18" t="str">
        <f>IFERROR(VLOOKUP(B393,'SO OR RSO'!$B$4:$O$1048576,10,FALSE),"")</f>
        <v/>
      </c>
      <c r="K393" s="59">
        <f>SUMIFS('Input Quilting Selesai'!$G$2:$G$1048576,'Input Quilting Selesai'!$C$2:$C$1048576,'Ekatunggal (Tersedia)'!C393,'Input Quilting Selesai'!$E$2:$E$1048576,'Ekatunggal (Tersedia)'!F393,'Input Quilting Selesai'!$I$2:$I$1048576,'Ekatunggal (Tersedia)'!J393,'Input Quilting Selesai'!$J$2:$J$1048576,'Ekatunggal (Tersedia)'!$B$1)</f>
        <v>0</v>
      </c>
      <c r="L393" s="20">
        <f>IFERROR(IF(VLOOKUP(B393,'SO OR RSO'!$B$4:$P$1048576,15,FALSE)="Diselesaikan",H393,K393),0)</f>
        <v>0</v>
      </c>
      <c r="M393" s="20">
        <f t="shared" si="13"/>
        <v>0</v>
      </c>
      <c r="N393" s="20" t="str">
        <f>IFERROR(IF(ISBLANK(VLOOKUP(B393,'SO OR RSO'!$B$4:$P$1048576,15,FALSE)),"Belum Kirim Kain",IF(VLOOKUP(B393,'SO OR RSO'!$B$4:$P$1048576,15,FALSE)="Diselesaikan","Selesai",IF(M393&gt;0,"Proses Quilting","Selesai"))),"")</f>
        <v/>
      </c>
    </row>
    <row r="394" spans="1:14" ht="30.75" customHeight="1">
      <c r="A394" s="6">
        <v>393</v>
      </c>
      <c r="B394" s="18" t="str">
        <f t="shared" si="12"/>
        <v>EkatunggalTersediaKonfirmasi393</v>
      </c>
      <c r="C394" s="18" t="str">
        <f>IFERROR(VLOOKUP(B394,'SO OR RSO'!$B$4:$O$1048576,3,FALSE),"")</f>
        <v/>
      </c>
      <c r="D394" s="27" t="str">
        <f>IFERROR(VLOOKUP(B394,'SO OR RSO'!$B$4:$O$1048576,4,FALSE),"")</f>
        <v/>
      </c>
      <c r="E394" s="19" t="str">
        <f>IFERROR(VLOOKUP(B394,'SO OR RSO'!$B$4:$O$1048576,5,FALSE),"")</f>
        <v/>
      </c>
      <c r="F394" s="18" t="str">
        <f>IFERROR(VLOOKUP(B394,'SO OR RSO'!$B$4:$O$1048576,6,FALSE),"")</f>
        <v/>
      </c>
      <c r="G394" s="19" t="str">
        <f>IFERROR(VLOOKUP(B394,'SO OR RSO'!$B$4:$O$1048576,7,FALSE),"")</f>
        <v/>
      </c>
      <c r="H394" s="18">
        <f>IFERROR(VLOOKUP(B394,'SO OR RSO'!$B$4:$O$1048576,8,FALSE),0)</f>
        <v>0</v>
      </c>
      <c r="I394" s="18" t="str">
        <f>IFERROR(VLOOKUP(B394,'SO OR RSO'!$B$4:$O$1048576,9,FALSE),"")</f>
        <v/>
      </c>
      <c r="J394" s="18" t="str">
        <f>IFERROR(VLOOKUP(B394,'SO OR RSO'!$B$4:$O$1048576,10,FALSE),"")</f>
        <v/>
      </c>
      <c r="K394" s="59">
        <f>SUMIFS('Input Quilting Selesai'!$G$2:$G$1048576,'Input Quilting Selesai'!$C$2:$C$1048576,'Ekatunggal (Tersedia)'!C394,'Input Quilting Selesai'!$E$2:$E$1048576,'Ekatunggal (Tersedia)'!F394,'Input Quilting Selesai'!$I$2:$I$1048576,'Ekatunggal (Tersedia)'!J394,'Input Quilting Selesai'!$J$2:$J$1048576,'Ekatunggal (Tersedia)'!$B$1)</f>
        <v>0</v>
      </c>
      <c r="L394" s="20">
        <f>IFERROR(IF(VLOOKUP(B394,'SO OR RSO'!$B$4:$P$1048576,15,FALSE)="Diselesaikan",H394,K394),0)</f>
        <v>0</v>
      </c>
      <c r="M394" s="20">
        <f t="shared" si="13"/>
        <v>0</v>
      </c>
      <c r="N394" s="20" t="str">
        <f>IFERROR(IF(ISBLANK(VLOOKUP(B394,'SO OR RSO'!$B$4:$P$1048576,15,FALSE)),"Belum Kirim Kain",IF(VLOOKUP(B394,'SO OR RSO'!$B$4:$P$1048576,15,FALSE)="Diselesaikan","Selesai",IF(M394&gt;0,"Proses Quilting","Selesai"))),"")</f>
        <v/>
      </c>
    </row>
    <row r="395" spans="1:14" ht="30.75" customHeight="1">
      <c r="A395" s="6">
        <v>394</v>
      </c>
      <c r="B395" s="18" t="str">
        <f t="shared" si="12"/>
        <v>EkatunggalTersediaKonfirmasi394</v>
      </c>
      <c r="C395" s="18" t="str">
        <f>IFERROR(VLOOKUP(B395,'SO OR RSO'!$B$4:$O$1048576,3,FALSE),"")</f>
        <v/>
      </c>
      <c r="D395" s="27" t="str">
        <f>IFERROR(VLOOKUP(B395,'SO OR RSO'!$B$4:$O$1048576,4,FALSE),"")</f>
        <v/>
      </c>
      <c r="E395" s="19" t="str">
        <f>IFERROR(VLOOKUP(B395,'SO OR RSO'!$B$4:$O$1048576,5,FALSE),"")</f>
        <v/>
      </c>
      <c r="F395" s="18" t="str">
        <f>IFERROR(VLOOKUP(B395,'SO OR RSO'!$B$4:$O$1048576,6,FALSE),"")</f>
        <v/>
      </c>
      <c r="G395" s="19" t="str">
        <f>IFERROR(VLOOKUP(B395,'SO OR RSO'!$B$4:$O$1048576,7,FALSE),"")</f>
        <v/>
      </c>
      <c r="H395" s="18">
        <f>IFERROR(VLOOKUP(B395,'SO OR RSO'!$B$4:$O$1048576,8,FALSE),0)</f>
        <v>0</v>
      </c>
      <c r="I395" s="18" t="str">
        <f>IFERROR(VLOOKUP(B395,'SO OR RSO'!$B$4:$O$1048576,9,FALSE),"")</f>
        <v/>
      </c>
      <c r="J395" s="18" t="str">
        <f>IFERROR(VLOOKUP(B395,'SO OR RSO'!$B$4:$O$1048576,10,FALSE),"")</f>
        <v/>
      </c>
      <c r="K395" s="59">
        <f>SUMIFS('Input Quilting Selesai'!$G$2:$G$1048576,'Input Quilting Selesai'!$C$2:$C$1048576,'Ekatunggal (Tersedia)'!C395,'Input Quilting Selesai'!$E$2:$E$1048576,'Ekatunggal (Tersedia)'!F395,'Input Quilting Selesai'!$I$2:$I$1048576,'Ekatunggal (Tersedia)'!J395,'Input Quilting Selesai'!$J$2:$J$1048576,'Ekatunggal (Tersedia)'!$B$1)</f>
        <v>0</v>
      </c>
      <c r="L395" s="20">
        <f>IFERROR(IF(VLOOKUP(B395,'SO OR RSO'!$B$4:$P$1048576,15,FALSE)="Diselesaikan",H395,K395),0)</f>
        <v>0</v>
      </c>
      <c r="M395" s="20">
        <f t="shared" si="13"/>
        <v>0</v>
      </c>
      <c r="N395" s="20" t="str">
        <f>IFERROR(IF(ISBLANK(VLOOKUP(B395,'SO OR RSO'!$B$4:$P$1048576,15,FALSE)),"Belum Kirim Kain",IF(VLOOKUP(B395,'SO OR RSO'!$B$4:$P$1048576,15,FALSE)="Diselesaikan","Selesai",IF(M395&gt;0,"Proses Quilting","Selesai"))),"")</f>
        <v/>
      </c>
    </row>
    <row r="396" spans="1:14" ht="30.75" customHeight="1">
      <c r="A396" s="6">
        <v>395</v>
      </c>
      <c r="B396" s="18" t="str">
        <f t="shared" si="12"/>
        <v>EkatunggalTersediaKonfirmasi395</v>
      </c>
      <c r="C396" s="18" t="str">
        <f>IFERROR(VLOOKUP(B396,'SO OR RSO'!$B$4:$O$1048576,3,FALSE),"")</f>
        <v/>
      </c>
      <c r="D396" s="27" t="str">
        <f>IFERROR(VLOOKUP(B396,'SO OR RSO'!$B$4:$O$1048576,4,FALSE),"")</f>
        <v/>
      </c>
      <c r="E396" s="19" t="str">
        <f>IFERROR(VLOOKUP(B396,'SO OR RSO'!$B$4:$O$1048576,5,FALSE),"")</f>
        <v/>
      </c>
      <c r="F396" s="18" t="str">
        <f>IFERROR(VLOOKUP(B396,'SO OR RSO'!$B$4:$O$1048576,6,FALSE),"")</f>
        <v/>
      </c>
      <c r="G396" s="19" t="str">
        <f>IFERROR(VLOOKUP(B396,'SO OR RSO'!$B$4:$O$1048576,7,FALSE),"")</f>
        <v/>
      </c>
      <c r="H396" s="18">
        <f>IFERROR(VLOOKUP(B396,'SO OR RSO'!$B$4:$O$1048576,8,FALSE),0)</f>
        <v>0</v>
      </c>
      <c r="I396" s="18" t="str">
        <f>IFERROR(VLOOKUP(B396,'SO OR RSO'!$B$4:$O$1048576,9,FALSE),"")</f>
        <v/>
      </c>
      <c r="J396" s="18" t="str">
        <f>IFERROR(VLOOKUP(B396,'SO OR RSO'!$B$4:$O$1048576,10,FALSE),"")</f>
        <v/>
      </c>
      <c r="K396" s="59">
        <f>SUMIFS('Input Quilting Selesai'!$G$2:$G$1048576,'Input Quilting Selesai'!$C$2:$C$1048576,'Ekatunggal (Tersedia)'!C396,'Input Quilting Selesai'!$E$2:$E$1048576,'Ekatunggal (Tersedia)'!F396,'Input Quilting Selesai'!$I$2:$I$1048576,'Ekatunggal (Tersedia)'!J396,'Input Quilting Selesai'!$J$2:$J$1048576,'Ekatunggal (Tersedia)'!$B$1)</f>
        <v>0</v>
      </c>
      <c r="L396" s="20">
        <f>IFERROR(IF(VLOOKUP(B396,'SO OR RSO'!$B$4:$P$1048576,15,FALSE)="Diselesaikan",H396,K396),0)</f>
        <v>0</v>
      </c>
      <c r="M396" s="20">
        <f t="shared" si="13"/>
        <v>0</v>
      </c>
      <c r="N396" s="20" t="str">
        <f>IFERROR(IF(ISBLANK(VLOOKUP(B396,'SO OR RSO'!$B$4:$P$1048576,15,FALSE)),"Belum Kirim Kain",IF(VLOOKUP(B396,'SO OR RSO'!$B$4:$P$1048576,15,FALSE)="Diselesaikan","Selesai",IF(M396&gt;0,"Proses Quilting","Selesai"))),"")</f>
        <v/>
      </c>
    </row>
    <row r="397" spans="1:14" ht="30.75" customHeight="1">
      <c r="A397" s="6">
        <v>396</v>
      </c>
      <c r="B397" s="18" t="str">
        <f t="shared" si="12"/>
        <v>EkatunggalTersediaKonfirmasi396</v>
      </c>
      <c r="C397" s="18" t="str">
        <f>IFERROR(VLOOKUP(B397,'SO OR RSO'!$B$4:$O$1048576,3,FALSE),"")</f>
        <v/>
      </c>
      <c r="D397" s="27" t="str">
        <f>IFERROR(VLOOKUP(B397,'SO OR RSO'!$B$4:$O$1048576,4,FALSE),"")</f>
        <v/>
      </c>
      <c r="E397" s="19" t="str">
        <f>IFERROR(VLOOKUP(B397,'SO OR RSO'!$B$4:$O$1048576,5,FALSE),"")</f>
        <v/>
      </c>
      <c r="F397" s="18" t="str">
        <f>IFERROR(VLOOKUP(B397,'SO OR RSO'!$B$4:$O$1048576,6,FALSE),"")</f>
        <v/>
      </c>
      <c r="G397" s="19" t="str">
        <f>IFERROR(VLOOKUP(B397,'SO OR RSO'!$B$4:$O$1048576,7,FALSE),"")</f>
        <v/>
      </c>
      <c r="H397" s="18">
        <f>IFERROR(VLOOKUP(B397,'SO OR RSO'!$B$4:$O$1048576,8,FALSE),0)</f>
        <v>0</v>
      </c>
      <c r="I397" s="18" t="str">
        <f>IFERROR(VLOOKUP(B397,'SO OR RSO'!$B$4:$O$1048576,9,FALSE),"")</f>
        <v/>
      </c>
      <c r="J397" s="18" t="str">
        <f>IFERROR(VLOOKUP(B397,'SO OR RSO'!$B$4:$O$1048576,10,FALSE),"")</f>
        <v/>
      </c>
      <c r="K397" s="59">
        <f>SUMIFS('Input Quilting Selesai'!$G$2:$G$1048576,'Input Quilting Selesai'!$C$2:$C$1048576,'Ekatunggal (Tersedia)'!C397,'Input Quilting Selesai'!$E$2:$E$1048576,'Ekatunggal (Tersedia)'!F397,'Input Quilting Selesai'!$I$2:$I$1048576,'Ekatunggal (Tersedia)'!J397,'Input Quilting Selesai'!$J$2:$J$1048576,'Ekatunggal (Tersedia)'!$B$1)</f>
        <v>0</v>
      </c>
      <c r="L397" s="20">
        <f>IFERROR(IF(VLOOKUP(B397,'SO OR RSO'!$B$4:$P$1048576,15,FALSE)="Diselesaikan",H397,K397),0)</f>
        <v>0</v>
      </c>
      <c r="M397" s="20">
        <f t="shared" si="13"/>
        <v>0</v>
      </c>
      <c r="N397" s="20" t="str">
        <f>IFERROR(IF(ISBLANK(VLOOKUP(B397,'SO OR RSO'!$B$4:$P$1048576,15,FALSE)),"Belum Kirim Kain",IF(VLOOKUP(B397,'SO OR RSO'!$B$4:$P$1048576,15,FALSE)="Diselesaikan","Selesai",IF(M397&gt;0,"Proses Quilting","Selesai"))),"")</f>
        <v/>
      </c>
    </row>
    <row r="398" spans="1:14" ht="30.75" customHeight="1">
      <c r="A398" s="6">
        <v>397</v>
      </c>
      <c r="B398" s="18" t="str">
        <f t="shared" si="12"/>
        <v>EkatunggalTersediaKonfirmasi397</v>
      </c>
      <c r="C398" s="18" t="str">
        <f>IFERROR(VLOOKUP(B398,'SO OR RSO'!$B$4:$O$1048576,3,FALSE),"")</f>
        <v/>
      </c>
      <c r="D398" s="27" t="str">
        <f>IFERROR(VLOOKUP(B398,'SO OR RSO'!$B$4:$O$1048576,4,FALSE),"")</f>
        <v/>
      </c>
      <c r="E398" s="19" t="str">
        <f>IFERROR(VLOOKUP(B398,'SO OR RSO'!$B$4:$O$1048576,5,FALSE),"")</f>
        <v/>
      </c>
      <c r="F398" s="18" t="str">
        <f>IFERROR(VLOOKUP(B398,'SO OR RSO'!$B$4:$O$1048576,6,FALSE),"")</f>
        <v/>
      </c>
      <c r="G398" s="19" t="str">
        <f>IFERROR(VLOOKUP(B398,'SO OR RSO'!$B$4:$O$1048576,7,FALSE),"")</f>
        <v/>
      </c>
      <c r="H398" s="18">
        <f>IFERROR(VLOOKUP(B398,'SO OR RSO'!$B$4:$O$1048576,8,FALSE),0)</f>
        <v>0</v>
      </c>
      <c r="I398" s="18" t="str">
        <f>IFERROR(VLOOKUP(B398,'SO OR RSO'!$B$4:$O$1048576,9,FALSE),"")</f>
        <v/>
      </c>
      <c r="J398" s="18" t="str">
        <f>IFERROR(VLOOKUP(B398,'SO OR RSO'!$B$4:$O$1048576,10,FALSE),"")</f>
        <v/>
      </c>
      <c r="K398" s="59">
        <f>SUMIFS('Input Quilting Selesai'!$G$2:$G$1048576,'Input Quilting Selesai'!$C$2:$C$1048576,'Ekatunggal (Tersedia)'!C398,'Input Quilting Selesai'!$E$2:$E$1048576,'Ekatunggal (Tersedia)'!F398,'Input Quilting Selesai'!$I$2:$I$1048576,'Ekatunggal (Tersedia)'!J398,'Input Quilting Selesai'!$J$2:$J$1048576,'Ekatunggal (Tersedia)'!$B$1)</f>
        <v>0</v>
      </c>
      <c r="L398" s="20">
        <f>IFERROR(IF(VLOOKUP(B398,'SO OR RSO'!$B$4:$P$1048576,15,FALSE)="Diselesaikan",H398,K398),0)</f>
        <v>0</v>
      </c>
      <c r="M398" s="20">
        <f t="shared" si="13"/>
        <v>0</v>
      </c>
      <c r="N398" s="20" t="str">
        <f>IFERROR(IF(ISBLANK(VLOOKUP(B398,'SO OR RSO'!$B$4:$P$1048576,15,FALSE)),"Belum Kirim Kain",IF(VLOOKUP(B398,'SO OR RSO'!$B$4:$P$1048576,15,FALSE)="Diselesaikan","Selesai",IF(M398&gt;0,"Proses Quilting","Selesai"))),"")</f>
        <v/>
      </c>
    </row>
    <row r="399" spans="1:14" ht="30.75" customHeight="1">
      <c r="A399" s="6">
        <v>398</v>
      </c>
      <c r="B399" s="18" t="str">
        <f t="shared" si="12"/>
        <v>EkatunggalTersediaKonfirmasi398</v>
      </c>
      <c r="C399" s="18" t="str">
        <f>IFERROR(VLOOKUP(B399,'SO OR RSO'!$B$4:$O$1048576,3,FALSE),"")</f>
        <v/>
      </c>
      <c r="D399" s="27" t="str">
        <f>IFERROR(VLOOKUP(B399,'SO OR RSO'!$B$4:$O$1048576,4,FALSE),"")</f>
        <v/>
      </c>
      <c r="E399" s="19" t="str">
        <f>IFERROR(VLOOKUP(B399,'SO OR RSO'!$B$4:$O$1048576,5,FALSE),"")</f>
        <v/>
      </c>
      <c r="F399" s="18" t="str">
        <f>IFERROR(VLOOKUP(B399,'SO OR RSO'!$B$4:$O$1048576,6,FALSE),"")</f>
        <v/>
      </c>
      <c r="G399" s="19" t="str">
        <f>IFERROR(VLOOKUP(B399,'SO OR RSO'!$B$4:$O$1048576,7,FALSE),"")</f>
        <v/>
      </c>
      <c r="H399" s="18">
        <f>IFERROR(VLOOKUP(B399,'SO OR RSO'!$B$4:$O$1048576,8,FALSE),0)</f>
        <v>0</v>
      </c>
      <c r="I399" s="18" t="str">
        <f>IFERROR(VLOOKUP(B399,'SO OR RSO'!$B$4:$O$1048576,9,FALSE),"")</f>
        <v/>
      </c>
      <c r="J399" s="18" t="str">
        <f>IFERROR(VLOOKUP(B399,'SO OR RSO'!$B$4:$O$1048576,10,FALSE),"")</f>
        <v/>
      </c>
      <c r="K399" s="59">
        <f>SUMIFS('Input Quilting Selesai'!$G$2:$G$1048576,'Input Quilting Selesai'!$C$2:$C$1048576,'Ekatunggal (Tersedia)'!C399,'Input Quilting Selesai'!$E$2:$E$1048576,'Ekatunggal (Tersedia)'!F399,'Input Quilting Selesai'!$I$2:$I$1048576,'Ekatunggal (Tersedia)'!J399,'Input Quilting Selesai'!$J$2:$J$1048576,'Ekatunggal (Tersedia)'!$B$1)</f>
        <v>0</v>
      </c>
      <c r="L399" s="20">
        <f>IFERROR(IF(VLOOKUP(B399,'SO OR RSO'!$B$4:$P$1048576,15,FALSE)="Diselesaikan",H399,K399),0)</f>
        <v>0</v>
      </c>
      <c r="M399" s="20">
        <f t="shared" si="13"/>
        <v>0</v>
      </c>
      <c r="N399" s="20" t="str">
        <f>IFERROR(IF(ISBLANK(VLOOKUP(B399,'SO OR RSO'!$B$4:$P$1048576,15,FALSE)),"Belum Kirim Kain",IF(VLOOKUP(B399,'SO OR RSO'!$B$4:$P$1048576,15,FALSE)="Diselesaikan","Selesai",IF(M399&gt;0,"Proses Quilting","Selesai"))),"")</f>
        <v/>
      </c>
    </row>
    <row r="400" spans="1:14" ht="30.75" customHeight="1">
      <c r="A400" s="6">
        <v>399</v>
      </c>
      <c r="B400" s="18" t="str">
        <f t="shared" ref="B400:B463" si="14">CONCATENATE($B$1,"TersediaKonfirmasi",A400)</f>
        <v>EkatunggalTersediaKonfirmasi399</v>
      </c>
      <c r="C400" s="18" t="str">
        <f>IFERROR(VLOOKUP(B400,'SO OR RSO'!$B$4:$O$1048576,3,FALSE),"")</f>
        <v/>
      </c>
      <c r="D400" s="27" t="str">
        <f>IFERROR(VLOOKUP(B400,'SO OR RSO'!$B$4:$O$1048576,4,FALSE),"")</f>
        <v/>
      </c>
      <c r="E400" s="19" t="str">
        <f>IFERROR(VLOOKUP(B400,'SO OR RSO'!$B$4:$O$1048576,5,FALSE),"")</f>
        <v/>
      </c>
      <c r="F400" s="18" t="str">
        <f>IFERROR(VLOOKUP(B400,'SO OR RSO'!$B$4:$O$1048576,6,FALSE),"")</f>
        <v/>
      </c>
      <c r="G400" s="19" t="str">
        <f>IFERROR(VLOOKUP(B400,'SO OR RSO'!$B$4:$O$1048576,7,FALSE),"")</f>
        <v/>
      </c>
      <c r="H400" s="18">
        <f>IFERROR(VLOOKUP(B400,'SO OR RSO'!$B$4:$O$1048576,8,FALSE),0)</f>
        <v>0</v>
      </c>
      <c r="I400" s="18" t="str">
        <f>IFERROR(VLOOKUP(B400,'SO OR RSO'!$B$4:$O$1048576,9,FALSE),"")</f>
        <v/>
      </c>
      <c r="J400" s="18" t="str">
        <f>IFERROR(VLOOKUP(B400,'SO OR RSO'!$B$4:$O$1048576,10,FALSE),"")</f>
        <v/>
      </c>
      <c r="K400" s="59">
        <f>SUMIFS('Input Quilting Selesai'!$G$2:$G$1048576,'Input Quilting Selesai'!$C$2:$C$1048576,'Ekatunggal (Tersedia)'!C400,'Input Quilting Selesai'!$E$2:$E$1048576,'Ekatunggal (Tersedia)'!F400,'Input Quilting Selesai'!$I$2:$I$1048576,'Ekatunggal (Tersedia)'!J400,'Input Quilting Selesai'!$J$2:$J$1048576,'Ekatunggal (Tersedia)'!$B$1)</f>
        <v>0</v>
      </c>
      <c r="L400" s="20">
        <f>IFERROR(IF(VLOOKUP(B400,'SO OR RSO'!$B$4:$P$1048576,15,FALSE)="Diselesaikan",H400,K400),0)</f>
        <v>0</v>
      </c>
      <c r="M400" s="20">
        <f t="shared" ref="M400:M463" si="15">H400-L400</f>
        <v>0</v>
      </c>
      <c r="N400" s="20" t="str">
        <f>IFERROR(IF(ISBLANK(VLOOKUP(B400,'SO OR RSO'!$B$4:$P$1048576,15,FALSE)),"Belum Kirim Kain",IF(VLOOKUP(B400,'SO OR RSO'!$B$4:$P$1048576,15,FALSE)="Diselesaikan","Selesai",IF(M400&gt;0,"Proses Quilting","Selesai"))),"")</f>
        <v/>
      </c>
    </row>
    <row r="401" spans="1:14" ht="30.75" customHeight="1">
      <c r="A401" s="6">
        <v>400</v>
      </c>
      <c r="B401" s="18" t="str">
        <f t="shared" si="14"/>
        <v>EkatunggalTersediaKonfirmasi400</v>
      </c>
      <c r="C401" s="18" t="str">
        <f>IFERROR(VLOOKUP(B401,'SO OR RSO'!$B$4:$O$1048576,3,FALSE),"")</f>
        <v/>
      </c>
      <c r="D401" s="27" t="str">
        <f>IFERROR(VLOOKUP(B401,'SO OR RSO'!$B$4:$O$1048576,4,FALSE),"")</f>
        <v/>
      </c>
      <c r="E401" s="19" t="str">
        <f>IFERROR(VLOOKUP(B401,'SO OR RSO'!$B$4:$O$1048576,5,FALSE),"")</f>
        <v/>
      </c>
      <c r="F401" s="18" t="str">
        <f>IFERROR(VLOOKUP(B401,'SO OR RSO'!$B$4:$O$1048576,6,FALSE),"")</f>
        <v/>
      </c>
      <c r="G401" s="19" t="str">
        <f>IFERROR(VLOOKUP(B401,'SO OR RSO'!$B$4:$O$1048576,7,FALSE),"")</f>
        <v/>
      </c>
      <c r="H401" s="18">
        <f>IFERROR(VLOOKUP(B401,'SO OR RSO'!$B$4:$O$1048576,8,FALSE),0)</f>
        <v>0</v>
      </c>
      <c r="I401" s="18" t="str">
        <f>IFERROR(VLOOKUP(B401,'SO OR RSO'!$B$4:$O$1048576,9,FALSE),"")</f>
        <v/>
      </c>
      <c r="J401" s="18" t="str">
        <f>IFERROR(VLOOKUP(B401,'SO OR RSO'!$B$4:$O$1048576,10,FALSE),"")</f>
        <v/>
      </c>
      <c r="K401" s="59">
        <f>SUMIFS('Input Quilting Selesai'!$G$2:$G$1048576,'Input Quilting Selesai'!$C$2:$C$1048576,'Ekatunggal (Tersedia)'!C401,'Input Quilting Selesai'!$E$2:$E$1048576,'Ekatunggal (Tersedia)'!F401,'Input Quilting Selesai'!$I$2:$I$1048576,'Ekatunggal (Tersedia)'!J401,'Input Quilting Selesai'!$J$2:$J$1048576,'Ekatunggal (Tersedia)'!$B$1)</f>
        <v>0</v>
      </c>
      <c r="L401" s="20">
        <f>IFERROR(IF(VLOOKUP(B401,'SO OR RSO'!$B$4:$P$1048576,15,FALSE)="Diselesaikan",H401,K401),0)</f>
        <v>0</v>
      </c>
      <c r="M401" s="20">
        <f t="shared" si="15"/>
        <v>0</v>
      </c>
      <c r="N401" s="20" t="str">
        <f>IFERROR(IF(ISBLANK(VLOOKUP(B401,'SO OR RSO'!$B$4:$P$1048576,15,FALSE)),"Belum Kirim Kain",IF(VLOOKUP(B401,'SO OR RSO'!$B$4:$P$1048576,15,FALSE)="Diselesaikan","Selesai",IF(M401&gt;0,"Proses Quilting","Selesai"))),"")</f>
        <v/>
      </c>
    </row>
    <row r="402" spans="1:14" ht="30.75" customHeight="1">
      <c r="A402" s="6">
        <v>401</v>
      </c>
      <c r="B402" s="18" t="str">
        <f t="shared" si="14"/>
        <v>EkatunggalTersediaKonfirmasi401</v>
      </c>
      <c r="C402" s="18" t="str">
        <f>IFERROR(VLOOKUP(B402,'SO OR RSO'!$B$4:$O$1048576,3,FALSE),"")</f>
        <v/>
      </c>
      <c r="D402" s="27" t="str">
        <f>IFERROR(VLOOKUP(B402,'SO OR RSO'!$B$4:$O$1048576,4,FALSE),"")</f>
        <v/>
      </c>
      <c r="E402" s="19" t="str">
        <f>IFERROR(VLOOKUP(B402,'SO OR RSO'!$B$4:$O$1048576,5,FALSE),"")</f>
        <v/>
      </c>
      <c r="F402" s="18" t="str">
        <f>IFERROR(VLOOKUP(B402,'SO OR RSO'!$B$4:$O$1048576,6,FALSE),"")</f>
        <v/>
      </c>
      <c r="G402" s="19" t="str">
        <f>IFERROR(VLOOKUP(B402,'SO OR RSO'!$B$4:$O$1048576,7,FALSE),"")</f>
        <v/>
      </c>
      <c r="H402" s="18">
        <f>IFERROR(VLOOKUP(B402,'SO OR RSO'!$B$4:$O$1048576,8,FALSE),0)</f>
        <v>0</v>
      </c>
      <c r="I402" s="18" t="str">
        <f>IFERROR(VLOOKUP(B402,'SO OR RSO'!$B$4:$O$1048576,9,FALSE),"")</f>
        <v/>
      </c>
      <c r="J402" s="18" t="str">
        <f>IFERROR(VLOOKUP(B402,'SO OR RSO'!$B$4:$O$1048576,10,FALSE),"")</f>
        <v/>
      </c>
      <c r="K402" s="59">
        <f>SUMIFS('Input Quilting Selesai'!$G$2:$G$1048576,'Input Quilting Selesai'!$C$2:$C$1048576,'Ekatunggal (Tersedia)'!C402,'Input Quilting Selesai'!$E$2:$E$1048576,'Ekatunggal (Tersedia)'!F402,'Input Quilting Selesai'!$I$2:$I$1048576,'Ekatunggal (Tersedia)'!J402,'Input Quilting Selesai'!$J$2:$J$1048576,'Ekatunggal (Tersedia)'!$B$1)</f>
        <v>0</v>
      </c>
      <c r="L402" s="20">
        <f>IFERROR(IF(VLOOKUP(B402,'SO OR RSO'!$B$4:$P$1048576,15,FALSE)="Diselesaikan",H402,K402),0)</f>
        <v>0</v>
      </c>
      <c r="M402" s="20">
        <f t="shared" si="15"/>
        <v>0</v>
      </c>
      <c r="N402" s="20" t="str">
        <f>IFERROR(IF(ISBLANK(VLOOKUP(B402,'SO OR RSO'!$B$4:$P$1048576,15,FALSE)),"Belum Kirim Kain",IF(VLOOKUP(B402,'SO OR RSO'!$B$4:$P$1048576,15,FALSE)="Diselesaikan","Selesai",IF(M402&gt;0,"Proses Quilting","Selesai"))),"")</f>
        <v/>
      </c>
    </row>
    <row r="403" spans="1:14" ht="30.75" customHeight="1">
      <c r="A403" s="6">
        <v>402</v>
      </c>
      <c r="B403" s="18" t="str">
        <f t="shared" si="14"/>
        <v>EkatunggalTersediaKonfirmasi402</v>
      </c>
      <c r="C403" s="18" t="str">
        <f>IFERROR(VLOOKUP(B403,'SO OR RSO'!$B$4:$O$1048576,3,FALSE),"")</f>
        <v/>
      </c>
      <c r="D403" s="27" t="str">
        <f>IFERROR(VLOOKUP(B403,'SO OR RSO'!$B$4:$O$1048576,4,FALSE),"")</f>
        <v/>
      </c>
      <c r="E403" s="19" t="str">
        <f>IFERROR(VLOOKUP(B403,'SO OR RSO'!$B$4:$O$1048576,5,FALSE),"")</f>
        <v/>
      </c>
      <c r="F403" s="18" t="str">
        <f>IFERROR(VLOOKUP(B403,'SO OR RSO'!$B$4:$O$1048576,6,FALSE),"")</f>
        <v/>
      </c>
      <c r="G403" s="19" t="str">
        <f>IFERROR(VLOOKUP(B403,'SO OR RSO'!$B$4:$O$1048576,7,FALSE),"")</f>
        <v/>
      </c>
      <c r="H403" s="18">
        <f>IFERROR(VLOOKUP(B403,'SO OR RSO'!$B$4:$O$1048576,8,FALSE),0)</f>
        <v>0</v>
      </c>
      <c r="I403" s="18" t="str">
        <f>IFERROR(VLOOKUP(B403,'SO OR RSO'!$B$4:$O$1048576,9,FALSE),"")</f>
        <v/>
      </c>
      <c r="J403" s="18" t="str">
        <f>IFERROR(VLOOKUP(B403,'SO OR RSO'!$B$4:$O$1048576,10,FALSE),"")</f>
        <v/>
      </c>
      <c r="K403" s="59">
        <f>SUMIFS('Input Quilting Selesai'!$G$2:$G$1048576,'Input Quilting Selesai'!$C$2:$C$1048576,'Ekatunggal (Tersedia)'!C403,'Input Quilting Selesai'!$E$2:$E$1048576,'Ekatunggal (Tersedia)'!F403,'Input Quilting Selesai'!$I$2:$I$1048576,'Ekatunggal (Tersedia)'!J403,'Input Quilting Selesai'!$J$2:$J$1048576,'Ekatunggal (Tersedia)'!$B$1)</f>
        <v>0</v>
      </c>
      <c r="L403" s="20">
        <f>IFERROR(IF(VLOOKUP(B403,'SO OR RSO'!$B$4:$P$1048576,15,FALSE)="Diselesaikan",H403,K403),0)</f>
        <v>0</v>
      </c>
      <c r="M403" s="20">
        <f t="shared" si="15"/>
        <v>0</v>
      </c>
      <c r="N403" s="20" t="str">
        <f>IFERROR(IF(ISBLANK(VLOOKUP(B403,'SO OR RSO'!$B$4:$P$1048576,15,FALSE)),"Belum Kirim Kain",IF(VLOOKUP(B403,'SO OR RSO'!$B$4:$P$1048576,15,FALSE)="Diselesaikan","Selesai",IF(M403&gt;0,"Proses Quilting","Selesai"))),"")</f>
        <v/>
      </c>
    </row>
    <row r="404" spans="1:14" ht="30.75" customHeight="1">
      <c r="A404" s="6">
        <v>403</v>
      </c>
      <c r="B404" s="18" t="str">
        <f t="shared" si="14"/>
        <v>EkatunggalTersediaKonfirmasi403</v>
      </c>
      <c r="C404" s="18" t="str">
        <f>IFERROR(VLOOKUP(B404,'SO OR RSO'!$B$4:$O$1048576,3,FALSE),"")</f>
        <v/>
      </c>
      <c r="D404" s="27" t="str">
        <f>IFERROR(VLOOKUP(B404,'SO OR RSO'!$B$4:$O$1048576,4,FALSE),"")</f>
        <v/>
      </c>
      <c r="E404" s="19" t="str">
        <f>IFERROR(VLOOKUP(B404,'SO OR RSO'!$B$4:$O$1048576,5,FALSE),"")</f>
        <v/>
      </c>
      <c r="F404" s="18" t="str">
        <f>IFERROR(VLOOKUP(B404,'SO OR RSO'!$B$4:$O$1048576,6,FALSE),"")</f>
        <v/>
      </c>
      <c r="G404" s="19" t="str">
        <f>IFERROR(VLOOKUP(B404,'SO OR RSO'!$B$4:$O$1048576,7,FALSE),"")</f>
        <v/>
      </c>
      <c r="H404" s="18">
        <f>IFERROR(VLOOKUP(B404,'SO OR RSO'!$B$4:$O$1048576,8,FALSE),0)</f>
        <v>0</v>
      </c>
      <c r="I404" s="18" t="str">
        <f>IFERROR(VLOOKUP(B404,'SO OR RSO'!$B$4:$O$1048576,9,FALSE),"")</f>
        <v/>
      </c>
      <c r="J404" s="18" t="str">
        <f>IFERROR(VLOOKUP(B404,'SO OR RSO'!$B$4:$O$1048576,10,FALSE),"")</f>
        <v/>
      </c>
      <c r="K404" s="59">
        <f>SUMIFS('Input Quilting Selesai'!$G$2:$G$1048576,'Input Quilting Selesai'!$C$2:$C$1048576,'Ekatunggal (Tersedia)'!C404,'Input Quilting Selesai'!$E$2:$E$1048576,'Ekatunggal (Tersedia)'!F404,'Input Quilting Selesai'!$I$2:$I$1048576,'Ekatunggal (Tersedia)'!J404,'Input Quilting Selesai'!$J$2:$J$1048576,'Ekatunggal (Tersedia)'!$B$1)</f>
        <v>0</v>
      </c>
      <c r="L404" s="20">
        <f>IFERROR(IF(VLOOKUP(B404,'SO OR RSO'!$B$4:$P$1048576,15,FALSE)="Diselesaikan",H404,K404),0)</f>
        <v>0</v>
      </c>
      <c r="M404" s="20">
        <f t="shared" si="15"/>
        <v>0</v>
      </c>
      <c r="N404" s="20" t="str">
        <f>IFERROR(IF(ISBLANK(VLOOKUP(B404,'SO OR RSO'!$B$4:$P$1048576,15,FALSE)),"Belum Kirim Kain",IF(VLOOKUP(B404,'SO OR RSO'!$B$4:$P$1048576,15,FALSE)="Diselesaikan","Selesai",IF(M404&gt;0,"Proses Quilting","Selesai"))),"")</f>
        <v/>
      </c>
    </row>
    <row r="405" spans="1:14" ht="30.75" customHeight="1">
      <c r="A405" s="6">
        <v>404</v>
      </c>
      <c r="B405" s="18" t="str">
        <f t="shared" si="14"/>
        <v>EkatunggalTersediaKonfirmasi404</v>
      </c>
      <c r="C405" s="18" t="str">
        <f>IFERROR(VLOOKUP(B405,'SO OR RSO'!$B$4:$O$1048576,3,FALSE),"")</f>
        <v/>
      </c>
      <c r="D405" s="27" t="str">
        <f>IFERROR(VLOOKUP(B405,'SO OR RSO'!$B$4:$O$1048576,4,FALSE),"")</f>
        <v/>
      </c>
      <c r="E405" s="19" t="str">
        <f>IFERROR(VLOOKUP(B405,'SO OR RSO'!$B$4:$O$1048576,5,FALSE),"")</f>
        <v/>
      </c>
      <c r="F405" s="18" t="str">
        <f>IFERROR(VLOOKUP(B405,'SO OR RSO'!$B$4:$O$1048576,6,FALSE),"")</f>
        <v/>
      </c>
      <c r="G405" s="19" t="str">
        <f>IFERROR(VLOOKUP(B405,'SO OR RSO'!$B$4:$O$1048576,7,FALSE),"")</f>
        <v/>
      </c>
      <c r="H405" s="18">
        <f>IFERROR(VLOOKUP(B405,'SO OR RSO'!$B$4:$O$1048576,8,FALSE),0)</f>
        <v>0</v>
      </c>
      <c r="I405" s="18" t="str">
        <f>IFERROR(VLOOKUP(B405,'SO OR RSO'!$B$4:$O$1048576,9,FALSE),"")</f>
        <v/>
      </c>
      <c r="J405" s="18" t="str">
        <f>IFERROR(VLOOKUP(B405,'SO OR RSO'!$B$4:$O$1048576,10,FALSE),"")</f>
        <v/>
      </c>
      <c r="K405" s="59">
        <f>SUMIFS('Input Quilting Selesai'!$G$2:$G$1048576,'Input Quilting Selesai'!$C$2:$C$1048576,'Ekatunggal (Tersedia)'!C405,'Input Quilting Selesai'!$E$2:$E$1048576,'Ekatunggal (Tersedia)'!F405,'Input Quilting Selesai'!$I$2:$I$1048576,'Ekatunggal (Tersedia)'!J405,'Input Quilting Selesai'!$J$2:$J$1048576,'Ekatunggal (Tersedia)'!$B$1)</f>
        <v>0</v>
      </c>
      <c r="L405" s="20">
        <f>IFERROR(IF(VLOOKUP(B405,'SO OR RSO'!$B$4:$P$1048576,15,FALSE)="Diselesaikan",H405,K405),0)</f>
        <v>0</v>
      </c>
      <c r="M405" s="20">
        <f t="shared" si="15"/>
        <v>0</v>
      </c>
      <c r="N405" s="20" t="str">
        <f>IFERROR(IF(ISBLANK(VLOOKUP(B405,'SO OR RSO'!$B$4:$P$1048576,15,FALSE)),"Belum Kirim Kain",IF(VLOOKUP(B405,'SO OR RSO'!$B$4:$P$1048576,15,FALSE)="Diselesaikan","Selesai",IF(M405&gt;0,"Proses Quilting","Selesai"))),"")</f>
        <v/>
      </c>
    </row>
    <row r="406" spans="1:14" ht="30.75" customHeight="1">
      <c r="A406" s="6">
        <v>405</v>
      </c>
      <c r="B406" s="18" t="str">
        <f t="shared" si="14"/>
        <v>EkatunggalTersediaKonfirmasi405</v>
      </c>
      <c r="C406" s="18" t="str">
        <f>IFERROR(VLOOKUP(B406,'SO OR RSO'!$B$4:$O$1048576,3,FALSE),"")</f>
        <v/>
      </c>
      <c r="D406" s="27" t="str">
        <f>IFERROR(VLOOKUP(B406,'SO OR RSO'!$B$4:$O$1048576,4,FALSE),"")</f>
        <v/>
      </c>
      <c r="E406" s="19" t="str">
        <f>IFERROR(VLOOKUP(B406,'SO OR RSO'!$B$4:$O$1048576,5,FALSE),"")</f>
        <v/>
      </c>
      <c r="F406" s="18" t="str">
        <f>IFERROR(VLOOKUP(B406,'SO OR RSO'!$B$4:$O$1048576,6,FALSE),"")</f>
        <v/>
      </c>
      <c r="G406" s="19" t="str">
        <f>IFERROR(VLOOKUP(B406,'SO OR RSO'!$B$4:$O$1048576,7,FALSE),"")</f>
        <v/>
      </c>
      <c r="H406" s="18">
        <f>IFERROR(VLOOKUP(B406,'SO OR RSO'!$B$4:$O$1048576,8,FALSE),0)</f>
        <v>0</v>
      </c>
      <c r="I406" s="18" t="str">
        <f>IFERROR(VLOOKUP(B406,'SO OR RSO'!$B$4:$O$1048576,9,FALSE),"")</f>
        <v/>
      </c>
      <c r="J406" s="18" t="str">
        <f>IFERROR(VLOOKUP(B406,'SO OR RSO'!$B$4:$O$1048576,10,FALSE),"")</f>
        <v/>
      </c>
      <c r="K406" s="59">
        <f>SUMIFS('Input Quilting Selesai'!$G$2:$G$1048576,'Input Quilting Selesai'!$C$2:$C$1048576,'Ekatunggal (Tersedia)'!C406,'Input Quilting Selesai'!$E$2:$E$1048576,'Ekatunggal (Tersedia)'!F406,'Input Quilting Selesai'!$I$2:$I$1048576,'Ekatunggal (Tersedia)'!J406,'Input Quilting Selesai'!$J$2:$J$1048576,'Ekatunggal (Tersedia)'!$B$1)</f>
        <v>0</v>
      </c>
      <c r="L406" s="20">
        <f>IFERROR(IF(VLOOKUP(B406,'SO OR RSO'!$B$4:$P$1048576,15,FALSE)="Diselesaikan",H406,K406),0)</f>
        <v>0</v>
      </c>
      <c r="M406" s="20">
        <f t="shared" si="15"/>
        <v>0</v>
      </c>
      <c r="N406" s="20" t="str">
        <f>IFERROR(IF(ISBLANK(VLOOKUP(B406,'SO OR RSO'!$B$4:$P$1048576,15,FALSE)),"Belum Kirim Kain",IF(VLOOKUP(B406,'SO OR RSO'!$B$4:$P$1048576,15,FALSE)="Diselesaikan","Selesai",IF(M406&gt;0,"Proses Quilting","Selesai"))),"")</f>
        <v/>
      </c>
    </row>
    <row r="407" spans="1:14" ht="30.75" customHeight="1">
      <c r="A407" s="6">
        <v>406</v>
      </c>
      <c r="B407" s="18" t="str">
        <f t="shared" si="14"/>
        <v>EkatunggalTersediaKonfirmasi406</v>
      </c>
      <c r="C407" s="18" t="str">
        <f>IFERROR(VLOOKUP(B407,'SO OR RSO'!$B$4:$O$1048576,3,FALSE),"")</f>
        <v/>
      </c>
      <c r="D407" s="27" t="str">
        <f>IFERROR(VLOOKUP(B407,'SO OR RSO'!$B$4:$O$1048576,4,FALSE),"")</f>
        <v/>
      </c>
      <c r="E407" s="19" t="str">
        <f>IFERROR(VLOOKUP(B407,'SO OR RSO'!$B$4:$O$1048576,5,FALSE),"")</f>
        <v/>
      </c>
      <c r="F407" s="18" t="str">
        <f>IFERROR(VLOOKUP(B407,'SO OR RSO'!$B$4:$O$1048576,6,FALSE),"")</f>
        <v/>
      </c>
      <c r="G407" s="19" t="str">
        <f>IFERROR(VLOOKUP(B407,'SO OR RSO'!$B$4:$O$1048576,7,FALSE),"")</f>
        <v/>
      </c>
      <c r="H407" s="18">
        <f>IFERROR(VLOOKUP(B407,'SO OR RSO'!$B$4:$O$1048576,8,FALSE),0)</f>
        <v>0</v>
      </c>
      <c r="I407" s="18" t="str">
        <f>IFERROR(VLOOKUP(B407,'SO OR RSO'!$B$4:$O$1048576,9,FALSE),"")</f>
        <v/>
      </c>
      <c r="J407" s="18" t="str">
        <f>IFERROR(VLOOKUP(B407,'SO OR RSO'!$B$4:$O$1048576,10,FALSE),"")</f>
        <v/>
      </c>
      <c r="K407" s="59">
        <f>SUMIFS('Input Quilting Selesai'!$G$2:$G$1048576,'Input Quilting Selesai'!$C$2:$C$1048576,'Ekatunggal (Tersedia)'!C407,'Input Quilting Selesai'!$E$2:$E$1048576,'Ekatunggal (Tersedia)'!F407,'Input Quilting Selesai'!$I$2:$I$1048576,'Ekatunggal (Tersedia)'!J407,'Input Quilting Selesai'!$J$2:$J$1048576,'Ekatunggal (Tersedia)'!$B$1)</f>
        <v>0</v>
      </c>
      <c r="L407" s="20">
        <f>IFERROR(IF(VLOOKUP(B407,'SO OR RSO'!$B$4:$P$1048576,15,FALSE)="Diselesaikan",H407,K407),0)</f>
        <v>0</v>
      </c>
      <c r="M407" s="20">
        <f t="shared" si="15"/>
        <v>0</v>
      </c>
      <c r="N407" s="20" t="str">
        <f>IFERROR(IF(ISBLANK(VLOOKUP(B407,'SO OR RSO'!$B$4:$P$1048576,15,FALSE)),"Belum Kirim Kain",IF(VLOOKUP(B407,'SO OR RSO'!$B$4:$P$1048576,15,FALSE)="Diselesaikan","Selesai",IF(M407&gt;0,"Proses Quilting","Selesai"))),"")</f>
        <v/>
      </c>
    </row>
    <row r="408" spans="1:14" ht="30.75" customHeight="1">
      <c r="A408" s="6">
        <v>407</v>
      </c>
      <c r="B408" s="18" t="str">
        <f t="shared" si="14"/>
        <v>EkatunggalTersediaKonfirmasi407</v>
      </c>
      <c r="C408" s="18" t="str">
        <f>IFERROR(VLOOKUP(B408,'SO OR RSO'!$B$4:$O$1048576,3,FALSE),"")</f>
        <v/>
      </c>
      <c r="D408" s="27" t="str">
        <f>IFERROR(VLOOKUP(B408,'SO OR RSO'!$B$4:$O$1048576,4,FALSE),"")</f>
        <v/>
      </c>
      <c r="E408" s="19" t="str">
        <f>IFERROR(VLOOKUP(B408,'SO OR RSO'!$B$4:$O$1048576,5,FALSE),"")</f>
        <v/>
      </c>
      <c r="F408" s="18" t="str">
        <f>IFERROR(VLOOKUP(B408,'SO OR RSO'!$B$4:$O$1048576,6,FALSE),"")</f>
        <v/>
      </c>
      <c r="G408" s="19" t="str">
        <f>IFERROR(VLOOKUP(B408,'SO OR RSO'!$B$4:$O$1048576,7,FALSE),"")</f>
        <v/>
      </c>
      <c r="H408" s="18">
        <f>IFERROR(VLOOKUP(B408,'SO OR RSO'!$B$4:$O$1048576,8,FALSE),0)</f>
        <v>0</v>
      </c>
      <c r="I408" s="18" t="str">
        <f>IFERROR(VLOOKUP(B408,'SO OR RSO'!$B$4:$O$1048576,9,FALSE),"")</f>
        <v/>
      </c>
      <c r="J408" s="18" t="str">
        <f>IFERROR(VLOOKUP(B408,'SO OR RSO'!$B$4:$O$1048576,10,FALSE),"")</f>
        <v/>
      </c>
      <c r="K408" s="59">
        <f>SUMIFS('Input Quilting Selesai'!$G$2:$G$1048576,'Input Quilting Selesai'!$C$2:$C$1048576,'Ekatunggal (Tersedia)'!C408,'Input Quilting Selesai'!$E$2:$E$1048576,'Ekatunggal (Tersedia)'!F408,'Input Quilting Selesai'!$I$2:$I$1048576,'Ekatunggal (Tersedia)'!J408,'Input Quilting Selesai'!$J$2:$J$1048576,'Ekatunggal (Tersedia)'!$B$1)</f>
        <v>0</v>
      </c>
      <c r="L408" s="20">
        <f>IFERROR(IF(VLOOKUP(B408,'SO OR RSO'!$B$4:$P$1048576,15,FALSE)="Diselesaikan",H408,K408),0)</f>
        <v>0</v>
      </c>
      <c r="M408" s="20">
        <f t="shared" si="15"/>
        <v>0</v>
      </c>
      <c r="N408" s="20" t="str">
        <f>IFERROR(IF(ISBLANK(VLOOKUP(B408,'SO OR RSO'!$B$4:$P$1048576,15,FALSE)),"Belum Kirim Kain",IF(VLOOKUP(B408,'SO OR RSO'!$B$4:$P$1048576,15,FALSE)="Diselesaikan","Selesai",IF(M408&gt;0,"Proses Quilting","Selesai"))),"")</f>
        <v/>
      </c>
    </row>
    <row r="409" spans="1:14" ht="30.75" customHeight="1">
      <c r="A409" s="6">
        <v>408</v>
      </c>
      <c r="B409" s="18" t="str">
        <f t="shared" si="14"/>
        <v>EkatunggalTersediaKonfirmasi408</v>
      </c>
      <c r="C409" s="18" t="str">
        <f>IFERROR(VLOOKUP(B409,'SO OR RSO'!$B$4:$O$1048576,3,FALSE),"")</f>
        <v/>
      </c>
      <c r="D409" s="27" t="str">
        <f>IFERROR(VLOOKUP(B409,'SO OR RSO'!$B$4:$O$1048576,4,FALSE),"")</f>
        <v/>
      </c>
      <c r="E409" s="19" t="str">
        <f>IFERROR(VLOOKUP(B409,'SO OR RSO'!$B$4:$O$1048576,5,FALSE),"")</f>
        <v/>
      </c>
      <c r="F409" s="18" t="str">
        <f>IFERROR(VLOOKUP(B409,'SO OR RSO'!$B$4:$O$1048576,6,FALSE),"")</f>
        <v/>
      </c>
      <c r="G409" s="19" t="str">
        <f>IFERROR(VLOOKUP(B409,'SO OR RSO'!$B$4:$O$1048576,7,FALSE),"")</f>
        <v/>
      </c>
      <c r="H409" s="18">
        <f>IFERROR(VLOOKUP(B409,'SO OR RSO'!$B$4:$O$1048576,8,FALSE),0)</f>
        <v>0</v>
      </c>
      <c r="I409" s="18" t="str">
        <f>IFERROR(VLOOKUP(B409,'SO OR RSO'!$B$4:$O$1048576,9,FALSE),"")</f>
        <v/>
      </c>
      <c r="J409" s="18" t="str">
        <f>IFERROR(VLOOKUP(B409,'SO OR RSO'!$B$4:$O$1048576,10,FALSE),"")</f>
        <v/>
      </c>
      <c r="K409" s="59">
        <f>SUMIFS('Input Quilting Selesai'!$G$2:$G$1048576,'Input Quilting Selesai'!$C$2:$C$1048576,'Ekatunggal (Tersedia)'!C409,'Input Quilting Selesai'!$E$2:$E$1048576,'Ekatunggal (Tersedia)'!F409,'Input Quilting Selesai'!$I$2:$I$1048576,'Ekatunggal (Tersedia)'!J409,'Input Quilting Selesai'!$J$2:$J$1048576,'Ekatunggal (Tersedia)'!$B$1)</f>
        <v>0</v>
      </c>
      <c r="L409" s="20">
        <f>IFERROR(IF(VLOOKUP(B409,'SO OR RSO'!$B$4:$P$1048576,15,FALSE)="Diselesaikan",H409,K409),0)</f>
        <v>0</v>
      </c>
      <c r="M409" s="20">
        <f t="shared" si="15"/>
        <v>0</v>
      </c>
      <c r="N409" s="20" t="str">
        <f>IFERROR(IF(ISBLANK(VLOOKUP(B409,'SO OR RSO'!$B$4:$P$1048576,15,FALSE)),"Belum Kirim Kain",IF(VLOOKUP(B409,'SO OR RSO'!$B$4:$P$1048576,15,FALSE)="Diselesaikan","Selesai",IF(M409&gt;0,"Proses Quilting","Selesai"))),"")</f>
        <v/>
      </c>
    </row>
    <row r="410" spans="1:14" ht="30.75" customHeight="1">
      <c r="A410" s="6">
        <v>409</v>
      </c>
      <c r="B410" s="18" t="str">
        <f t="shared" si="14"/>
        <v>EkatunggalTersediaKonfirmasi409</v>
      </c>
      <c r="C410" s="18" t="str">
        <f>IFERROR(VLOOKUP(B410,'SO OR RSO'!$B$4:$O$1048576,3,FALSE),"")</f>
        <v/>
      </c>
      <c r="D410" s="27" t="str">
        <f>IFERROR(VLOOKUP(B410,'SO OR RSO'!$B$4:$O$1048576,4,FALSE),"")</f>
        <v/>
      </c>
      <c r="E410" s="19" t="str">
        <f>IFERROR(VLOOKUP(B410,'SO OR RSO'!$B$4:$O$1048576,5,FALSE),"")</f>
        <v/>
      </c>
      <c r="F410" s="18" t="str">
        <f>IFERROR(VLOOKUP(B410,'SO OR RSO'!$B$4:$O$1048576,6,FALSE),"")</f>
        <v/>
      </c>
      <c r="G410" s="19" t="str">
        <f>IFERROR(VLOOKUP(B410,'SO OR RSO'!$B$4:$O$1048576,7,FALSE),"")</f>
        <v/>
      </c>
      <c r="H410" s="18">
        <f>IFERROR(VLOOKUP(B410,'SO OR RSO'!$B$4:$O$1048576,8,FALSE),0)</f>
        <v>0</v>
      </c>
      <c r="I410" s="18" t="str">
        <f>IFERROR(VLOOKUP(B410,'SO OR RSO'!$B$4:$O$1048576,9,FALSE),"")</f>
        <v/>
      </c>
      <c r="J410" s="18" t="str">
        <f>IFERROR(VLOOKUP(B410,'SO OR RSO'!$B$4:$O$1048576,10,FALSE),"")</f>
        <v/>
      </c>
      <c r="K410" s="59">
        <f>SUMIFS('Input Quilting Selesai'!$G$2:$G$1048576,'Input Quilting Selesai'!$C$2:$C$1048576,'Ekatunggal (Tersedia)'!C410,'Input Quilting Selesai'!$E$2:$E$1048576,'Ekatunggal (Tersedia)'!F410,'Input Quilting Selesai'!$I$2:$I$1048576,'Ekatunggal (Tersedia)'!J410,'Input Quilting Selesai'!$J$2:$J$1048576,'Ekatunggal (Tersedia)'!$B$1)</f>
        <v>0</v>
      </c>
      <c r="L410" s="20">
        <f>IFERROR(IF(VLOOKUP(B410,'SO OR RSO'!$B$4:$P$1048576,15,FALSE)="Diselesaikan",H410,K410),0)</f>
        <v>0</v>
      </c>
      <c r="M410" s="20">
        <f t="shared" si="15"/>
        <v>0</v>
      </c>
      <c r="N410" s="20" t="str">
        <f>IFERROR(IF(ISBLANK(VLOOKUP(B410,'SO OR RSO'!$B$4:$P$1048576,15,FALSE)),"Belum Kirim Kain",IF(VLOOKUP(B410,'SO OR RSO'!$B$4:$P$1048576,15,FALSE)="Diselesaikan","Selesai",IF(M410&gt;0,"Proses Quilting","Selesai"))),"")</f>
        <v/>
      </c>
    </row>
    <row r="411" spans="1:14" ht="30.75" customHeight="1">
      <c r="A411" s="6">
        <v>410</v>
      </c>
      <c r="B411" s="18" t="str">
        <f t="shared" si="14"/>
        <v>EkatunggalTersediaKonfirmasi410</v>
      </c>
      <c r="C411" s="18" t="str">
        <f>IFERROR(VLOOKUP(B411,'SO OR RSO'!$B$4:$O$1048576,3,FALSE),"")</f>
        <v/>
      </c>
      <c r="D411" s="27" t="str">
        <f>IFERROR(VLOOKUP(B411,'SO OR RSO'!$B$4:$O$1048576,4,FALSE),"")</f>
        <v/>
      </c>
      <c r="E411" s="19" t="str">
        <f>IFERROR(VLOOKUP(B411,'SO OR RSO'!$B$4:$O$1048576,5,FALSE),"")</f>
        <v/>
      </c>
      <c r="F411" s="18" t="str">
        <f>IFERROR(VLOOKUP(B411,'SO OR RSO'!$B$4:$O$1048576,6,FALSE),"")</f>
        <v/>
      </c>
      <c r="G411" s="19" t="str">
        <f>IFERROR(VLOOKUP(B411,'SO OR RSO'!$B$4:$O$1048576,7,FALSE),"")</f>
        <v/>
      </c>
      <c r="H411" s="18">
        <f>IFERROR(VLOOKUP(B411,'SO OR RSO'!$B$4:$O$1048576,8,FALSE),0)</f>
        <v>0</v>
      </c>
      <c r="I411" s="18" t="str">
        <f>IFERROR(VLOOKUP(B411,'SO OR RSO'!$B$4:$O$1048576,9,FALSE),"")</f>
        <v/>
      </c>
      <c r="J411" s="18" t="str">
        <f>IFERROR(VLOOKUP(B411,'SO OR RSO'!$B$4:$O$1048576,10,FALSE),"")</f>
        <v/>
      </c>
      <c r="K411" s="59">
        <f>SUMIFS('Input Quilting Selesai'!$G$2:$G$1048576,'Input Quilting Selesai'!$C$2:$C$1048576,'Ekatunggal (Tersedia)'!C411,'Input Quilting Selesai'!$E$2:$E$1048576,'Ekatunggal (Tersedia)'!F411,'Input Quilting Selesai'!$I$2:$I$1048576,'Ekatunggal (Tersedia)'!J411,'Input Quilting Selesai'!$J$2:$J$1048576,'Ekatunggal (Tersedia)'!$B$1)</f>
        <v>0</v>
      </c>
      <c r="L411" s="20">
        <f>IFERROR(IF(VLOOKUP(B411,'SO OR RSO'!$B$4:$P$1048576,15,FALSE)="Diselesaikan",H411,K411),0)</f>
        <v>0</v>
      </c>
      <c r="M411" s="20">
        <f t="shared" si="15"/>
        <v>0</v>
      </c>
      <c r="N411" s="20" t="str">
        <f>IFERROR(IF(ISBLANK(VLOOKUP(B411,'SO OR RSO'!$B$4:$P$1048576,15,FALSE)),"Belum Kirim Kain",IF(VLOOKUP(B411,'SO OR RSO'!$B$4:$P$1048576,15,FALSE)="Diselesaikan","Selesai",IF(M411&gt;0,"Proses Quilting","Selesai"))),"")</f>
        <v/>
      </c>
    </row>
    <row r="412" spans="1:14" ht="30.75" customHeight="1">
      <c r="A412" s="6">
        <v>411</v>
      </c>
      <c r="B412" s="18" t="str">
        <f t="shared" si="14"/>
        <v>EkatunggalTersediaKonfirmasi411</v>
      </c>
      <c r="C412" s="18" t="str">
        <f>IFERROR(VLOOKUP(B412,'SO OR RSO'!$B$4:$O$1048576,3,FALSE),"")</f>
        <v/>
      </c>
      <c r="D412" s="27" t="str">
        <f>IFERROR(VLOOKUP(B412,'SO OR RSO'!$B$4:$O$1048576,4,FALSE),"")</f>
        <v/>
      </c>
      <c r="E412" s="19" t="str">
        <f>IFERROR(VLOOKUP(B412,'SO OR RSO'!$B$4:$O$1048576,5,FALSE),"")</f>
        <v/>
      </c>
      <c r="F412" s="18" t="str">
        <f>IFERROR(VLOOKUP(B412,'SO OR RSO'!$B$4:$O$1048576,6,FALSE),"")</f>
        <v/>
      </c>
      <c r="G412" s="19" t="str">
        <f>IFERROR(VLOOKUP(B412,'SO OR RSO'!$B$4:$O$1048576,7,FALSE),"")</f>
        <v/>
      </c>
      <c r="H412" s="18">
        <f>IFERROR(VLOOKUP(B412,'SO OR RSO'!$B$4:$O$1048576,8,FALSE),0)</f>
        <v>0</v>
      </c>
      <c r="I412" s="18" t="str">
        <f>IFERROR(VLOOKUP(B412,'SO OR RSO'!$B$4:$O$1048576,9,FALSE),"")</f>
        <v/>
      </c>
      <c r="J412" s="18" t="str">
        <f>IFERROR(VLOOKUP(B412,'SO OR RSO'!$B$4:$O$1048576,10,FALSE),"")</f>
        <v/>
      </c>
      <c r="K412" s="59">
        <f>SUMIFS('Input Quilting Selesai'!$G$2:$G$1048576,'Input Quilting Selesai'!$C$2:$C$1048576,'Ekatunggal (Tersedia)'!C412,'Input Quilting Selesai'!$E$2:$E$1048576,'Ekatunggal (Tersedia)'!F412,'Input Quilting Selesai'!$I$2:$I$1048576,'Ekatunggal (Tersedia)'!J412,'Input Quilting Selesai'!$J$2:$J$1048576,'Ekatunggal (Tersedia)'!$B$1)</f>
        <v>0</v>
      </c>
      <c r="L412" s="20">
        <f>IFERROR(IF(VLOOKUP(B412,'SO OR RSO'!$B$4:$P$1048576,15,FALSE)="Diselesaikan",H412,K412),0)</f>
        <v>0</v>
      </c>
      <c r="M412" s="20">
        <f t="shared" si="15"/>
        <v>0</v>
      </c>
      <c r="N412" s="20" t="str">
        <f>IFERROR(IF(ISBLANK(VLOOKUP(B412,'SO OR RSO'!$B$4:$P$1048576,15,FALSE)),"Belum Kirim Kain",IF(VLOOKUP(B412,'SO OR RSO'!$B$4:$P$1048576,15,FALSE)="Diselesaikan","Selesai",IF(M412&gt;0,"Proses Quilting","Selesai"))),"")</f>
        <v/>
      </c>
    </row>
    <row r="413" spans="1:14" ht="30.75" customHeight="1">
      <c r="A413" s="6">
        <v>412</v>
      </c>
      <c r="B413" s="18" t="str">
        <f t="shared" si="14"/>
        <v>EkatunggalTersediaKonfirmasi412</v>
      </c>
      <c r="C413" s="18" t="str">
        <f>IFERROR(VLOOKUP(B413,'SO OR RSO'!$B$4:$O$1048576,3,FALSE),"")</f>
        <v/>
      </c>
      <c r="D413" s="27" t="str">
        <f>IFERROR(VLOOKUP(B413,'SO OR RSO'!$B$4:$O$1048576,4,FALSE),"")</f>
        <v/>
      </c>
      <c r="E413" s="19" t="str">
        <f>IFERROR(VLOOKUP(B413,'SO OR RSO'!$B$4:$O$1048576,5,FALSE),"")</f>
        <v/>
      </c>
      <c r="F413" s="18" t="str">
        <f>IFERROR(VLOOKUP(B413,'SO OR RSO'!$B$4:$O$1048576,6,FALSE),"")</f>
        <v/>
      </c>
      <c r="G413" s="19" t="str">
        <f>IFERROR(VLOOKUP(B413,'SO OR RSO'!$B$4:$O$1048576,7,FALSE),"")</f>
        <v/>
      </c>
      <c r="H413" s="18">
        <f>IFERROR(VLOOKUP(B413,'SO OR RSO'!$B$4:$O$1048576,8,FALSE),0)</f>
        <v>0</v>
      </c>
      <c r="I413" s="18" t="str">
        <f>IFERROR(VLOOKUP(B413,'SO OR RSO'!$B$4:$O$1048576,9,FALSE),"")</f>
        <v/>
      </c>
      <c r="J413" s="18" t="str">
        <f>IFERROR(VLOOKUP(B413,'SO OR RSO'!$B$4:$O$1048576,10,FALSE),"")</f>
        <v/>
      </c>
      <c r="K413" s="59">
        <f>SUMIFS('Input Quilting Selesai'!$G$2:$G$1048576,'Input Quilting Selesai'!$C$2:$C$1048576,'Ekatunggal (Tersedia)'!C413,'Input Quilting Selesai'!$E$2:$E$1048576,'Ekatunggal (Tersedia)'!F413,'Input Quilting Selesai'!$I$2:$I$1048576,'Ekatunggal (Tersedia)'!J413,'Input Quilting Selesai'!$J$2:$J$1048576,'Ekatunggal (Tersedia)'!$B$1)</f>
        <v>0</v>
      </c>
      <c r="L413" s="20">
        <f>IFERROR(IF(VLOOKUP(B413,'SO OR RSO'!$B$4:$P$1048576,15,FALSE)="Diselesaikan",H413,K413),0)</f>
        <v>0</v>
      </c>
      <c r="M413" s="20">
        <f t="shared" si="15"/>
        <v>0</v>
      </c>
      <c r="N413" s="20" t="str">
        <f>IFERROR(IF(ISBLANK(VLOOKUP(B413,'SO OR RSO'!$B$4:$P$1048576,15,FALSE)),"Belum Kirim Kain",IF(VLOOKUP(B413,'SO OR RSO'!$B$4:$P$1048576,15,FALSE)="Diselesaikan","Selesai",IF(M413&gt;0,"Proses Quilting","Selesai"))),"")</f>
        <v/>
      </c>
    </row>
    <row r="414" spans="1:14" ht="30.75" customHeight="1">
      <c r="A414" s="6">
        <v>413</v>
      </c>
      <c r="B414" s="18" t="str">
        <f t="shared" si="14"/>
        <v>EkatunggalTersediaKonfirmasi413</v>
      </c>
      <c r="C414" s="18" t="str">
        <f>IFERROR(VLOOKUP(B414,'SO OR RSO'!$B$4:$O$1048576,3,FALSE),"")</f>
        <v/>
      </c>
      <c r="D414" s="27" t="str">
        <f>IFERROR(VLOOKUP(B414,'SO OR RSO'!$B$4:$O$1048576,4,FALSE),"")</f>
        <v/>
      </c>
      <c r="E414" s="19" t="str">
        <f>IFERROR(VLOOKUP(B414,'SO OR RSO'!$B$4:$O$1048576,5,FALSE),"")</f>
        <v/>
      </c>
      <c r="F414" s="18" t="str">
        <f>IFERROR(VLOOKUP(B414,'SO OR RSO'!$B$4:$O$1048576,6,FALSE),"")</f>
        <v/>
      </c>
      <c r="G414" s="19" t="str">
        <f>IFERROR(VLOOKUP(B414,'SO OR RSO'!$B$4:$O$1048576,7,FALSE),"")</f>
        <v/>
      </c>
      <c r="H414" s="18">
        <f>IFERROR(VLOOKUP(B414,'SO OR RSO'!$B$4:$O$1048576,8,FALSE),0)</f>
        <v>0</v>
      </c>
      <c r="I414" s="18" t="str">
        <f>IFERROR(VLOOKUP(B414,'SO OR RSO'!$B$4:$O$1048576,9,FALSE),"")</f>
        <v/>
      </c>
      <c r="J414" s="18" t="str">
        <f>IFERROR(VLOOKUP(B414,'SO OR RSO'!$B$4:$O$1048576,10,FALSE),"")</f>
        <v/>
      </c>
      <c r="K414" s="59">
        <f>SUMIFS('Input Quilting Selesai'!$G$2:$G$1048576,'Input Quilting Selesai'!$C$2:$C$1048576,'Ekatunggal (Tersedia)'!C414,'Input Quilting Selesai'!$E$2:$E$1048576,'Ekatunggal (Tersedia)'!F414,'Input Quilting Selesai'!$I$2:$I$1048576,'Ekatunggal (Tersedia)'!J414,'Input Quilting Selesai'!$J$2:$J$1048576,'Ekatunggal (Tersedia)'!$B$1)</f>
        <v>0</v>
      </c>
      <c r="L414" s="20">
        <f>IFERROR(IF(VLOOKUP(B414,'SO OR RSO'!$B$4:$P$1048576,15,FALSE)="Diselesaikan",H414,K414),0)</f>
        <v>0</v>
      </c>
      <c r="M414" s="20">
        <f t="shared" si="15"/>
        <v>0</v>
      </c>
      <c r="N414" s="20" t="str">
        <f>IFERROR(IF(ISBLANK(VLOOKUP(B414,'SO OR RSO'!$B$4:$P$1048576,15,FALSE)),"Belum Kirim Kain",IF(VLOOKUP(B414,'SO OR RSO'!$B$4:$P$1048576,15,FALSE)="Diselesaikan","Selesai",IF(M414&gt;0,"Proses Quilting","Selesai"))),"")</f>
        <v/>
      </c>
    </row>
    <row r="415" spans="1:14" ht="30.75" customHeight="1">
      <c r="A415" s="6">
        <v>414</v>
      </c>
      <c r="B415" s="18" t="str">
        <f t="shared" si="14"/>
        <v>EkatunggalTersediaKonfirmasi414</v>
      </c>
      <c r="C415" s="18" t="str">
        <f>IFERROR(VLOOKUP(B415,'SO OR RSO'!$B$4:$O$1048576,3,FALSE),"")</f>
        <v/>
      </c>
      <c r="D415" s="27" t="str">
        <f>IFERROR(VLOOKUP(B415,'SO OR RSO'!$B$4:$O$1048576,4,FALSE),"")</f>
        <v/>
      </c>
      <c r="E415" s="19" t="str">
        <f>IFERROR(VLOOKUP(B415,'SO OR RSO'!$B$4:$O$1048576,5,FALSE),"")</f>
        <v/>
      </c>
      <c r="F415" s="18" t="str">
        <f>IFERROR(VLOOKUP(B415,'SO OR RSO'!$B$4:$O$1048576,6,FALSE),"")</f>
        <v/>
      </c>
      <c r="G415" s="19" t="str">
        <f>IFERROR(VLOOKUP(B415,'SO OR RSO'!$B$4:$O$1048576,7,FALSE),"")</f>
        <v/>
      </c>
      <c r="H415" s="18">
        <f>IFERROR(VLOOKUP(B415,'SO OR RSO'!$B$4:$O$1048576,8,FALSE),0)</f>
        <v>0</v>
      </c>
      <c r="I415" s="18" t="str">
        <f>IFERROR(VLOOKUP(B415,'SO OR RSO'!$B$4:$O$1048576,9,FALSE),"")</f>
        <v/>
      </c>
      <c r="J415" s="18" t="str">
        <f>IFERROR(VLOOKUP(B415,'SO OR RSO'!$B$4:$O$1048576,10,FALSE),"")</f>
        <v/>
      </c>
      <c r="K415" s="59">
        <f>SUMIFS('Input Quilting Selesai'!$G$2:$G$1048576,'Input Quilting Selesai'!$C$2:$C$1048576,'Ekatunggal (Tersedia)'!C415,'Input Quilting Selesai'!$E$2:$E$1048576,'Ekatunggal (Tersedia)'!F415,'Input Quilting Selesai'!$I$2:$I$1048576,'Ekatunggal (Tersedia)'!J415,'Input Quilting Selesai'!$J$2:$J$1048576,'Ekatunggal (Tersedia)'!$B$1)</f>
        <v>0</v>
      </c>
      <c r="L415" s="20">
        <f>IFERROR(IF(VLOOKUP(B415,'SO OR RSO'!$B$4:$P$1048576,15,FALSE)="Diselesaikan",H415,K415),0)</f>
        <v>0</v>
      </c>
      <c r="M415" s="20">
        <f t="shared" si="15"/>
        <v>0</v>
      </c>
      <c r="N415" s="20" t="str">
        <f>IFERROR(IF(ISBLANK(VLOOKUP(B415,'SO OR RSO'!$B$4:$P$1048576,15,FALSE)),"Belum Kirim Kain",IF(VLOOKUP(B415,'SO OR RSO'!$B$4:$P$1048576,15,FALSE)="Diselesaikan","Selesai",IF(M415&gt;0,"Proses Quilting","Selesai"))),"")</f>
        <v/>
      </c>
    </row>
    <row r="416" spans="1:14" ht="30.75" customHeight="1">
      <c r="A416" s="6">
        <v>415</v>
      </c>
      <c r="B416" s="18" t="str">
        <f t="shared" si="14"/>
        <v>EkatunggalTersediaKonfirmasi415</v>
      </c>
      <c r="C416" s="18" t="str">
        <f>IFERROR(VLOOKUP(B416,'SO OR RSO'!$B$4:$O$1048576,3,FALSE),"")</f>
        <v/>
      </c>
      <c r="D416" s="27" t="str">
        <f>IFERROR(VLOOKUP(B416,'SO OR RSO'!$B$4:$O$1048576,4,FALSE),"")</f>
        <v/>
      </c>
      <c r="E416" s="19" t="str">
        <f>IFERROR(VLOOKUP(B416,'SO OR RSO'!$B$4:$O$1048576,5,FALSE),"")</f>
        <v/>
      </c>
      <c r="F416" s="18" t="str">
        <f>IFERROR(VLOOKUP(B416,'SO OR RSO'!$B$4:$O$1048576,6,FALSE),"")</f>
        <v/>
      </c>
      <c r="G416" s="19" t="str">
        <f>IFERROR(VLOOKUP(B416,'SO OR RSO'!$B$4:$O$1048576,7,FALSE),"")</f>
        <v/>
      </c>
      <c r="H416" s="18">
        <f>IFERROR(VLOOKUP(B416,'SO OR RSO'!$B$4:$O$1048576,8,FALSE),0)</f>
        <v>0</v>
      </c>
      <c r="I416" s="18" t="str">
        <f>IFERROR(VLOOKUP(B416,'SO OR RSO'!$B$4:$O$1048576,9,FALSE),"")</f>
        <v/>
      </c>
      <c r="J416" s="18" t="str">
        <f>IFERROR(VLOOKUP(B416,'SO OR RSO'!$B$4:$O$1048576,10,FALSE),"")</f>
        <v/>
      </c>
      <c r="K416" s="59">
        <f>SUMIFS('Input Quilting Selesai'!$G$2:$G$1048576,'Input Quilting Selesai'!$C$2:$C$1048576,'Ekatunggal (Tersedia)'!C416,'Input Quilting Selesai'!$E$2:$E$1048576,'Ekatunggal (Tersedia)'!F416,'Input Quilting Selesai'!$I$2:$I$1048576,'Ekatunggal (Tersedia)'!J416,'Input Quilting Selesai'!$J$2:$J$1048576,'Ekatunggal (Tersedia)'!$B$1)</f>
        <v>0</v>
      </c>
      <c r="L416" s="20">
        <f>IFERROR(IF(VLOOKUP(B416,'SO OR RSO'!$B$4:$P$1048576,15,FALSE)="Diselesaikan",H416,K416),0)</f>
        <v>0</v>
      </c>
      <c r="M416" s="20">
        <f t="shared" si="15"/>
        <v>0</v>
      </c>
      <c r="N416" s="20" t="str">
        <f>IFERROR(IF(ISBLANK(VLOOKUP(B416,'SO OR RSO'!$B$4:$P$1048576,15,FALSE)),"Belum Kirim Kain",IF(VLOOKUP(B416,'SO OR RSO'!$B$4:$P$1048576,15,FALSE)="Diselesaikan","Selesai",IF(M416&gt;0,"Proses Quilting","Selesai"))),"")</f>
        <v/>
      </c>
    </row>
    <row r="417" spans="1:14" ht="30.75" customHeight="1">
      <c r="A417" s="6">
        <v>416</v>
      </c>
      <c r="B417" s="18" t="str">
        <f t="shared" si="14"/>
        <v>EkatunggalTersediaKonfirmasi416</v>
      </c>
      <c r="C417" s="18" t="str">
        <f>IFERROR(VLOOKUP(B417,'SO OR RSO'!$B$4:$O$1048576,3,FALSE),"")</f>
        <v/>
      </c>
      <c r="D417" s="27" t="str">
        <f>IFERROR(VLOOKUP(B417,'SO OR RSO'!$B$4:$O$1048576,4,FALSE),"")</f>
        <v/>
      </c>
      <c r="E417" s="19" t="str">
        <f>IFERROR(VLOOKUP(B417,'SO OR RSO'!$B$4:$O$1048576,5,FALSE),"")</f>
        <v/>
      </c>
      <c r="F417" s="18" t="str">
        <f>IFERROR(VLOOKUP(B417,'SO OR RSO'!$B$4:$O$1048576,6,FALSE),"")</f>
        <v/>
      </c>
      <c r="G417" s="19" t="str">
        <f>IFERROR(VLOOKUP(B417,'SO OR RSO'!$B$4:$O$1048576,7,FALSE),"")</f>
        <v/>
      </c>
      <c r="H417" s="18">
        <f>IFERROR(VLOOKUP(B417,'SO OR RSO'!$B$4:$O$1048576,8,FALSE),0)</f>
        <v>0</v>
      </c>
      <c r="I417" s="18" t="str">
        <f>IFERROR(VLOOKUP(B417,'SO OR RSO'!$B$4:$O$1048576,9,FALSE),"")</f>
        <v/>
      </c>
      <c r="J417" s="18" t="str">
        <f>IFERROR(VLOOKUP(B417,'SO OR RSO'!$B$4:$O$1048576,10,FALSE),"")</f>
        <v/>
      </c>
      <c r="K417" s="59">
        <f>SUMIFS('Input Quilting Selesai'!$G$2:$G$1048576,'Input Quilting Selesai'!$C$2:$C$1048576,'Ekatunggal (Tersedia)'!C417,'Input Quilting Selesai'!$E$2:$E$1048576,'Ekatunggal (Tersedia)'!F417,'Input Quilting Selesai'!$I$2:$I$1048576,'Ekatunggal (Tersedia)'!J417,'Input Quilting Selesai'!$J$2:$J$1048576,'Ekatunggal (Tersedia)'!$B$1)</f>
        <v>0</v>
      </c>
      <c r="L417" s="20">
        <f>IFERROR(IF(VLOOKUP(B417,'SO OR RSO'!$B$4:$P$1048576,15,FALSE)="Diselesaikan",H417,K417),0)</f>
        <v>0</v>
      </c>
      <c r="M417" s="20">
        <f t="shared" si="15"/>
        <v>0</v>
      </c>
      <c r="N417" s="20" t="str">
        <f>IFERROR(IF(ISBLANK(VLOOKUP(B417,'SO OR RSO'!$B$4:$P$1048576,15,FALSE)),"Belum Kirim Kain",IF(VLOOKUP(B417,'SO OR RSO'!$B$4:$P$1048576,15,FALSE)="Diselesaikan","Selesai",IF(M417&gt;0,"Proses Quilting","Selesai"))),"")</f>
        <v/>
      </c>
    </row>
    <row r="418" spans="1:14" ht="30.75" customHeight="1">
      <c r="A418" s="6">
        <v>417</v>
      </c>
      <c r="B418" s="18" t="str">
        <f t="shared" si="14"/>
        <v>EkatunggalTersediaKonfirmasi417</v>
      </c>
      <c r="C418" s="18" t="str">
        <f>IFERROR(VLOOKUP(B418,'SO OR RSO'!$B$4:$O$1048576,3,FALSE),"")</f>
        <v/>
      </c>
      <c r="D418" s="27" t="str">
        <f>IFERROR(VLOOKUP(B418,'SO OR RSO'!$B$4:$O$1048576,4,FALSE),"")</f>
        <v/>
      </c>
      <c r="E418" s="19" t="str">
        <f>IFERROR(VLOOKUP(B418,'SO OR RSO'!$B$4:$O$1048576,5,FALSE),"")</f>
        <v/>
      </c>
      <c r="F418" s="18" t="str">
        <f>IFERROR(VLOOKUP(B418,'SO OR RSO'!$B$4:$O$1048576,6,FALSE),"")</f>
        <v/>
      </c>
      <c r="G418" s="19" t="str">
        <f>IFERROR(VLOOKUP(B418,'SO OR RSO'!$B$4:$O$1048576,7,FALSE),"")</f>
        <v/>
      </c>
      <c r="H418" s="18">
        <f>IFERROR(VLOOKUP(B418,'SO OR RSO'!$B$4:$O$1048576,8,FALSE),0)</f>
        <v>0</v>
      </c>
      <c r="I418" s="18" t="str">
        <f>IFERROR(VLOOKUP(B418,'SO OR RSO'!$B$4:$O$1048576,9,FALSE),"")</f>
        <v/>
      </c>
      <c r="J418" s="18" t="str">
        <f>IFERROR(VLOOKUP(B418,'SO OR RSO'!$B$4:$O$1048576,10,FALSE),"")</f>
        <v/>
      </c>
      <c r="K418" s="59">
        <f>SUMIFS('Input Quilting Selesai'!$G$2:$G$1048576,'Input Quilting Selesai'!$C$2:$C$1048576,'Ekatunggal (Tersedia)'!C418,'Input Quilting Selesai'!$E$2:$E$1048576,'Ekatunggal (Tersedia)'!F418,'Input Quilting Selesai'!$I$2:$I$1048576,'Ekatunggal (Tersedia)'!J418,'Input Quilting Selesai'!$J$2:$J$1048576,'Ekatunggal (Tersedia)'!$B$1)</f>
        <v>0</v>
      </c>
      <c r="L418" s="20">
        <f>IFERROR(IF(VLOOKUP(B418,'SO OR RSO'!$B$4:$P$1048576,15,FALSE)="Diselesaikan",H418,K418),0)</f>
        <v>0</v>
      </c>
      <c r="M418" s="20">
        <f t="shared" si="15"/>
        <v>0</v>
      </c>
      <c r="N418" s="20" t="str">
        <f>IFERROR(IF(ISBLANK(VLOOKUP(B418,'SO OR RSO'!$B$4:$P$1048576,15,FALSE)),"Belum Kirim Kain",IF(VLOOKUP(B418,'SO OR RSO'!$B$4:$P$1048576,15,FALSE)="Diselesaikan","Selesai",IF(M418&gt;0,"Proses Quilting","Selesai"))),"")</f>
        <v/>
      </c>
    </row>
    <row r="419" spans="1:14" ht="30.75" customHeight="1">
      <c r="A419" s="6">
        <v>418</v>
      </c>
      <c r="B419" s="18" t="str">
        <f t="shared" si="14"/>
        <v>EkatunggalTersediaKonfirmasi418</v>
      </c>
      <c r="C419" s="18" t="str">
        <f>IFERROR(VLOOKUP(B419,'SO OR RSO'!$B$4:$O$1048576,3,FALSE),"")</f>
        <v/>
      </c>
      <c r="D419" s="27" t="str">
        <f>IFERROR(VLOOKUP(B419,'SO OR RSO'!$B$4:$O$1048576,4,FALSE),"")</f>
        <v/>
      </c>
      <c r="E419" s="19" t="str">
        <f>IFERROR(VLOOKUP(B419,'SO OR RSO'!$B$4:$O$1048576,5,FALSE),"")</f>
        <v/>
      </c>
      <c r="F419" s="18" t="str">
        <f>IFERROR(VLOOKUP(B419,'SO OR RSO'!$B$4:$O$1048576,6,FALSE),"")</f>
        <v/>
      </c>
      <c r="G419" s="19" t="str">
        <f>IFERROR(VLOOKUP(B419,'SO OR RSO'!$B$4:$O$1048576,7,FALSE),"")</f>
        <v/>
      </c>
      <c r="H419" s="18">
        <f>IFERROR(VLOOKUP(B419,'SO OR RSO'!$B$4:$O$1048576,8,FALSE),0)</f>
        <v>0</v>
      </c>
      <c r="I419" s="18" t="str">
        <f>IFERROR(VLOOKUP(B419,'SO OR RSO'!$B$4:$O$1048576,9,FALSE),"")</f>
        <v/>
      </c>
      <c r="J419" s="18" t="str">
        <f>IFERROR(VLOOKUP(B419,'SO OR RSO'!$B$4:$O$1048576,10,FALSE),"")</f>
        <v/>
      </c>
      <c r="K419" s="59">
        <f>SUMIFS('Input Quilting Selesai'!$G$2:$G$1048576,'Input Quilting Selesai'!$C$2:$C$1048576,'Ekatunggal (Tersedia)'!C419,'Input Quilting Selesai'!$E$2:$E$1048576,'Ekatunggal (Tersedia)'!F419,'Input Quilting Selesai'!$I$2:$I$1048576,'Ekatunggal (Tersedia)'!J419,'Input Quilting Selesai'!$J$2:$J$1048576,'Ekatunggal (Tersedia)'!$B$1)</f>
        <v>0</v>
      </c>
      <c r="L419" s="20">
        <f>IFERROR(IF(VLOOKUP(B419,'SO OR RSO'!$B$4:$P$1048576,15,FALSE)="Diselesaikan",H419,K419),0)</f>
        <v>0</v>
      </c>
      <c r="M419" s="20">
        <f t="shared" si="15"/>
        <v>0</v>
      </c>
      <c r="N419" s="20" t="str">
        <f>IFERROR(IF(ISBLANK(VLOOKUP(B419,'SO OR RSO'!$B$4:$P$1048576,15,FALSE)),"Belum Kirim Kain",IF(VLOOKUP(B419,'SO OR RSO'!$B$4:$P$1048576,15,FALSE)="Diselesaikan","Selesai",IF(M419&gt;0,"Proses Quilting","Selesai"))),"")</f>
        <v/>
      </c>
    </row>
    <row r="420" spans="1:14" ht="30.75" customHeight="1">
      <c r="A420" s="6">
        <v>419</v>
      </c>
      <c r="B420" s="18" t="str">
        <f t="shared" si="14"/>
        <v>EkatunggalTersediaKonfirmasi419</v>
      </c>
      <c r="C420" s="18" t="str">
        <f>IFERROR(VLOOKUP(B420,'SO OR RSO'!$B$4:$O$1048576,3,FALSE),"")</f>
        <v/>
      </c>
      <c r="D420" s="27" t="str">
        <f>IFERROR(VLOOKUP(B420,'SO OR RSO'!$B$4:$O$1048576,4,FALSE),"")</f>
        <v/>
      </c>
      <c r="E420" s="19" t="str">
        <f>IFERROR(VLOOKUP(B420,'SO OR RSO'!$B$4:$O$1048576,5,FALSE),"")</f>
        <v/>
      </c>
      <c r="F420" s="18" t="str">
        <f>IFERROR(VLOOKUP(B420,'SO OR RSO'!$B$4:$O$1048576,6,FALSE),"")</f>
        <v/>
      </c>
      <c r="G420" s="19" t="str">
        <f>IFERROR(VLOOKUP(B420,'SO OR RSO'!$B$4:$O$1048576,7,FALSE),"")</f>
        <v/>
      </c>
      <c r="H420" s="18">
        <f>IFERROR(VLOOKUP(B420,'SO OR RSO'!$B$4:$O$1048576,8,FALSE),0)</f>
        <v>0</v>
      </c>
      <c r="I420" s="18" t="str">
        <f>IFERROR(VLOOKUP(B420,'SO OR RSO'!$B$4:$O$1048576,9,FALSE),"")</f>
        <v/>
      </c>
      <c r="J420" s="18" t="str">
        <f>IFERROR(VLOOKUP(B420,'SO OR RSO'!$B$4:$O$1048576,10,FALSE),"")</f>
        <v/>
      </c>
      <c r="K420" s="59">
        <f>SUMIFS('Input Quilting Selesai'!$G$2:$G$1048576,'Input Quilting Selesai'!$C$2:$C$1048576,'Ekatunggal (Tersedia)'!C420,'Input Quilting Selesai'!$E$2:$E$1048576,'Ekatunggal (Tersedia)'!F420,'Input Quilting Selesai'!$I$2:$I$1048576,'Ekatunggal (Tersedia)'!J420,'Input Quilting Selesai'!$J$2:$J$1048576,'Ekatunggal (Tersedia)'!$B$1)</f>
        <v>0</v>
      </c>
      <c r="L420" s="20">
        <f>IFERROR(IF(VLOOKUP(B420,'SO OR RSO'!$B$4:$P$1048576,15,FALSE)="Diselesaikan",H420,K420),0)</f>
        <v>0</v>
      </c>
      <c r="M420" s="20">
        <f t="shared" si="15"/>
        <v>0</v>
      </c>
      <c r="N420" s="20" t="str">
        <f>IFERROR(IF(ISBLANK(VLOOKUP(B420,'SO OR RSO'!$B$4:$P$1048576,15,FALSE)),"Belum Kirim Kain",IF(VLOOKUP(B420,'SO OR RSO'!$B$4:$P$1048576,15,FALSE)="Diselesaikan","Selesai",IF(M420&gt;0,"Proses Quilting","Selesai"))),"")</f>
        <v/>
      </c>
    </row>
    <row r="421" spans="1:14" ht="30.75" customHeight="1">
      <c r="A421" s="6">
        <v>420</v>
      </c>
      <c r="B421" s="18" t="str">
        <f t="shared" si="14"/>
        <v>EkatunggalTersediaKonfirmasi420</v>
      </c>
      <c r="C421" s="18" t="str">
        <f>IFERROR(VLOOKUP(B421,'SO OR RSO'!$B$4:$O$1048576,3,FALSE),"")</f>
        <v/>
      </c>
      <c r="D421" s="27" t="str">
        <f>IFERROR(VLOOKUP(B421,'SO OR RSO'!$B$4:$O$1048576,4,FALSE),"")</f>
        <v/>
      </c>
      <c r="E421" s="19" t="str">
        <f>IFERROR(VLOOKUP(B421,'SO OR RSO'!$B$4:$O$1048576,5,FALSE),"")</f>
        <v/>
      </c>
      <c r="F421" s="18" t="str">
        <f>IFERROR(VLOOKUP(B421,'SO OR RSO'!$B$4:$O$1048576,6,FALSE),"")</f>
        <v/>
      </c>
      <c r="G421" s="19" t="str">
        <f>IFERROR(VLOOKUP(B421,'SO OR RSO'!$B$4:$O$1048576,7,FALSE),"")</f>
        <v/>
      </c>
      <c r="H421" s="18">
        <f>IFERROR(VLOOKUP(B421,'SO OR RSO'!$B$4:$O$1048576,8,FALSE),0)</f>
        <v>0</v>
      </c>
      <c r="I421" s="18" t="str">
        <f>IFERROR(VLOOKUP(B421,'SO OR RSO'!$B$4:$O$1048576,9,FALSE),"")</f>
        <v/>
      </c>
      <c r="J421" s="18" t="str">
        <f>IFERROR(VLOOKUP(B421,'SO OR RSO'!$B$4:$O$1048576,10,FALSE),"")</f>
        <v/>
      </c>
      <c r="K421" s="59">
        <f>SUMIFS('Input Quilting Selesai'!$G$2:$G$1048576,'Input Quilting Selesai'!$C$2:$C$1048576,'Ekatunggal (Tersedia)'!C421,'Input Quilting Selesai'!$E$2:$E$1048576,'Ekatunggal (Tersedia)'!F421,'Input Quilting Selesai'!$I$2:$I$1048576,'Ekatunggal (Tersedia)'!J421,'Input Quilting Selesai'!$J$2:$J$1048576,'Ekatunggal (Tersedia)'!$B$1)</f>
        <v>0</v>
      </c>
      <c r="L421" s="20">
        <f>IFERROR(IF(VLOOKUP(B421,'SO OR RSO'!$B$4:$P$1048576,15,FALSE)="Diselesaikan",H421,K421),0)</f>
        <v>0</v>
      </c>
      <c r="M421" s="20">
        <f t="shared" si="15"/>
        <v>0</v>
      </c>
      <c r="N421" s="20" t="str">
        <f>IFERROR(IF(ISBLANK(VLOOKUP(B421,'SO OR RSO'!$B$4:$P$1048576,15,FALSE)),"Belum Kirim Kain",IF(VLOOKUP(B421,'SO OR RSO'!$B$4:$P$1048576,15,FALSE)="Diselesaikan","Selesai",IF(M421&gt;0,"Proses Quilting","Selesai"))),"")</f>
        <v/>
      </c>
    </row>
    <row r="422" spans="1:14" ht="30.75" customHeight="1">
      <c r="A422" s="6">
        <v>421</v>
      </c>
      <c r="B422" s="18" t="str">
        <f t="shared" si="14"/>
        <v>EkatunggalTersediaKonfirmasi421</v>
      </c>
      <c r="C422" s="18" t="str">
        <f>IFERROR(VLOOKUP(B422,'SO OR RSO'!$B$4:$O$1048576,3,FALSE),"")</f>
        <v/>
      </c>
      <c r="D422" s="27" t="str">
        <f>IFERROR(VLOOKUP(B422,'SO OR RSO'!$B$4:$O$1048576,4,FALSE),"")</f>
        <v/>
      </c>
      <c r="E422" s="19" t="str">
        <f>IFERROR(VLOOKUP(B422,'SO OR RSO'!$B$4:$O$1048576,5,FALSE),"")</f>
        <v/>
      </c>
      <c r="F422" s="18" t="str">
        <f>IFERROR(VLOOKUP(B422,'SO OR RSO'!$B$4:$O$1048576,6,FALSE),"")</f>
        <v/>
      </c>
      <c r="G422" s="19" t="str">
        <f>IFERROR(VLOOKUP(B422,'SO OR RSO'!$B$4:$O$1048576,7,FALSE),"")</f>
        <v/>
      </c>
      <c r="H422" s="18">
        <f>IFERROR(VLOOKUP(B422,'SO OR RSO'!$B$4:$O$1048576,8,FALSE),0)</f>
        <v>0</v>
      </c>
      <c r="I422" s="18" t="str">
        <f>IFERROR(VLOOKUP(B422,'SO OR RSO'!$B$4:$O$1048576,9,FALSE),"")</f>
        <v/>
      </c>
      <c r="J422" s="18" t="str">
        <f>IFERROR(VLOOKUP(B422,'SO OR RSO'!$B$4:$O$1048576,10,FALSE),"")</f>
        <v/>
      </c>
      <c r="K422" s="59">
        <f>SUMIFS('Input Quilting Selesai'!$G$2:$G$1048576,'Input Quilting Selesai'!$C$2:$C$1048576,'Ekatunggal (Tersedia)'!C422,'Input Quilting Selesai'!$E$2:$E$1048576,'Ekatunggal (Tersedia)'!F422,'Input Quilting Selesai'!$I$2:$I$1048576,'Ekatunggal (Tersedia)'!J422,'Input Quilting Selesai'!$J$2:$J$1048576,'Ekatunggal (Tersedia)'!$B$1)</f>
        <v>0</v>
      </c>
      <c r="L422" s="20">
        <f>IFERROR(IF(VLOOKUP(B422,'SO OR RSO'!$B$4:$P$1048576,15,FALSE)="Diselesaikan",H422,K422),0)</f>
        <v>0</v>
      </c>
      <c r="M422" s="20">
        <f t="shared" si="15"/>
        <v>0</v>
      </c>
      <c r="N422" s="20" t="str">
        <f>IFERROR(IF(ISBLANK(VLOOKUP(B422,'SO OR RSO'!$B$4:$P$1048576,15,FALSE)),"Belum Kirim Kain",IF(VLOOKUP(B422,'SO OR RSO'!$B$4:$P$1048576,15,FALSE)="Diselesaikan","Selesai",IF(M422&gt;0,"Proses Quilting","Selesai"))),"")</f>
        <v/>
      </c>
    </row>
    <row r="423" spans="1:14" ht="30.75" customHeight="1">
      <c r="A423" s="6">
        <v>422</v>
      </c>
      <c r="B423" s="18" t="str">
        <f t="shared" si="14"/>
        <v>EkatunggalTersediaKonfirmasi422</v>
      </c>
      <c r="C423" s="18" t="str">
        <f>IFERROR(VLOOKUP(B423,'SO OR RSO'!$B$4:$O$1048576,3,FALSE),"")</f>
        <v/>
      </c>
      <c r="D423" s="27" t="str">
        <f>IFERROR(VLOOKUP(B423,'SO OR RSO'!$B$4:$O$1048576,4,FALSE),"")</f>
        <v/>
      </c>
      <c r="E423" s="19" t="str">
        <f>IFERROR(VLOOKUP(B423,'SO OR RSO'!$B$4:$O$1048576,5,FALSE),"")</f>
        <v/>
      </c>
      <c r="F423" s="18" t="str">
        <f>IFERROR(VLOOKUP(B423,'SO OR RSO'!$B$4:$O$1048576,6,FALSE),"")</f>
        <v/>
      </c>
      <c r="G423" s="19" t="str">
        <f>IFERROR(VLOOKUP(B423,'SO OR RSO'!$B$4:$O$1048576,7,FALSE),"")</f>
        <v/>
      </c>
      <c r="H423" s="18">
        <f>IFERROR(VLOOKUP(B423,'SO OR RSO'!$B$4:$O$1048576,8,FALSE),0)</f>
        <v>0</v>
      </c>
      <c r="I423" s="18" t="str">
        <f>IFERROR(VLOOKUP(B423,'SO OR RSO'!$B$4:$O$1048576,9,FALSE),"")</f>
        <v/>
      </c>
      <c r="J423" s="18" t="str">
        <f>IFERROR(VLOOKUP(B423,'SO OR RSO'!$B$4:$O$1048576,10,FALSE),"")</f>
        <v/>
      </c>
      <c r="K423" s="59">
        <f>SUMIFS('Input Quilting Selesai'!$G$2:$G$1048576,'Input Quilting Selesai'!$C$2:$C$1048576,'Ekatunggal (Tersedia)'!C423,'Input Quilting Selesai'!$E$2:$E$1048576,'Ekatunggal (Tersedia)'!F423,'Input Quilting Selesai'!$I$2:$I$1048576,'Ekatunggal (Tersedia)'!J423,'Input Quilting Selesai'!$J$2:$J$1048576,'Ekatunggal (Tersedia)'!$B$1)</f>
        <v>0</v>
      </c>
      <c r="L423" s="20">
        <f>IFERROR(IF(VLOOKUP(B423,'SO OR RSO'!$B$4:$P$1048576,15,FALSE)="Diselesaikan",H423,K423),0)</f>
        <v>0</v>
      </c>
      <c r="M423" s="20">
        <f t="shared" si="15"/>
        <v>0</v>
      </c>
      <c r="N423" s="20" t="str">
        <f>IFERROR(IF(ISBLANK(VLOOKUP(B423,'SO OR RSO'!$B$4:$P$1048576,15,FALSE)),"Belum Kirim Kain",IF(VLOOKUP(B423,'SO OR RSO'!$B$4:$P$1048576,15,FALSE)="Diselesaikan","Selesai",IF(M423&gt;0,"Proses Quilting","Selesai"))),"")</f>
        <v/>
      </c>
    </row>
    <row r="424" spans="1:14" ht="30.75" customHeight="1">
      <c r="A424" s="6">
        <v>423</v>
      </c>
      <c r="B424" s="18" t="str">
        <f t="shared" si="14"/>
        <v>EkatunggalTersediaKonfirmasi423</v>
      </c>
      <c r="C424" s="18" t="str">
        <f>IFERROR(VLOOKUP(B424,'SO OR RSO'!$B$4:$O$1048576,3,FALSE),"")</f>
        <v/>
      </c>
      <c r="D424" s="27" t="str">
        <f>IFERROR(VLOOKUP(B424,'SO OR RSO'!$B$4:$O$1048576,4,FALSE),"")</f>
        <v/>
      </c>
      <c r="E424" s="19" t="str">
        <f>IFERROR(VLOOKUP(B424,'SO OR RSO'!$B$4:$O$1048576,5,FALSE),"")</f>
        <v/>
      </c>
      <c r="F424" s="18" t="str">
        <f>IFERROR(VLOOKUP(B424,'SO OR RSO'!$B$4:$O$1048576,6,FALSE),"")</f>
        <v/>
      </c>
      <c r="G424" s="19" t="str">
        <f>IFERROR(VLOOKUP(B424,'SO OR RSO'!$B$4:$O$1048576,7,FALSE),"")</f>
        <v/>
      </c>
      <c r="H424" s="18">
        <f>IFERROR(VLOOKUP(B424,'SO OR RSO'!$B$4:$O$1048576,8,FALSE),0)</f>
        <v>0</v>
      </c>
      <c r="I424" s="18" t="str">
        <f>IFERROR(VLOOKUP(B424,'SO OR RSO'!$B$4:$O$1048576,9,FALSE),"")</f>
        <v/>
      </c>
      <c r="J424" s="18" t="str">
        <f>IFERROR(VLOOKUP(B424,'SO OR RSO'!$B$4:$O$1048576,10,FALSE),"")</f>
        <v/>
      </c>
      <c r="K424" s="59">
        <f>SUMIFS('Input Quilting Selesai'!$G$2:$G$1048576,'Input Quilting Selesai'!$C$2:$C$1048576,'Ekatunggal (Tersedia)'!C424,'Input Quilting Selesai'!$E$2:$E$1048576,'Ekatunggal (Tersedia)'!F424,'Input Quilting Selesai'!$I$2:$I$1048576,'Ekatunggal (Tersedia)'!J424,'Input Quilting Selesai'!$J$2:$J$1048576,'Ekatunggal (Tersedia)'!$B$1)</f>
        <v>0</v>
      </c>
      <c r="L424" s="20">
        <f>IFERROR(IF(VLOOKUP(B424,'SO OR RSO'!$B$4:$P$1048576,15,FALSE)="Diselesaikan",H424,K424),0)</f>
        <v>0</v>
      </c>
      <c r="M424" s="20">
        <f t="shared" si="15"/>
        <v>0</v>
      </c>
      <c r="N424" s="20" t="str">
        <f>IFERROR(IF(ISBLANK(VLOOKUP(B424,'SO OR RSO'!$B$4:$P$1048576,15,FALSE)),"Belum Kirim Kain",IF(VLOOKUP(B424,'SO OR RSO'!$B$4:$P$1048576,15,FALSE)="Diselesaikan","Selesai",IF(M424&gt;0,"Proses Quilting","Selesai"))),"")</f>
        <v/>
      </c>
    </row>
    <row r="425" spans="1:14" ht="30.75" customHeight="1">
      <c r="A425" s="6">
        <v>424</v>
      </c>
      <c r="B425" s="18" t="str">
        <f t="shared" si="14"/>
        <v>EkatunggalTersediaKonfirmasi424</v>
      </c>
      <c r="C425" s="18" t="str">
        <f>IFERROR(VLOOKUP(B425,'SO OR RSO'!$B$4:$O$1048576,3,FALSE),"")</f>
        <v/>
      </c>
      <c r="D425" s="27" t="str">
        <f>IFERROR(VLOOKUP(B425,'SO OR RSO'!$B$4:$O$1048576,4,FALSE),"")</f>
        <v/>
      </c>
      <c r="E425" s="19" t="str">
        <f>IFERROR(VLOOKUP(B425,'SO OR RSO'!$B$4:$O$1048576,5,FALSE),"")</f>
        <v/>
      </c>
      <c r="F425" s="18" t="str">
        <f>IFERROR(VLOOKUP(B425,'SO OR RSO'!$B$4:$O$1048576,6,FALSE),"")</f>
        <v/>
      </c>
      <c r="G425" s="19" t="str">
        <f>IFERROR(VLOOKUP(B425,'SO OR RSO'!$B$4:$O$1048576,7,FALSE),"")</f>
        <v/>
      </c>
      <c r="H425" s="18">
        <f>IFERROR(VLOOKUP(B425,'SO OR RSO'!$B$4:$O$1048576,8,FALSE),0)</f>
        <v>0</v>
      </c>
      <c r="I425" s="18" t="str">
        <f>IFERROR(VLOOKUP(B425,'SO OR RSO'!$B$4:$O$1048576,9,FALSE),"")</f>
        <v/>
      </c>
      <c r="J425" s="18" t="str">
        <f>IFERROR(VLOOKUP(B425,'SO OR RSO'!$B$4:$O$1048576,10,FALSE),"")</f>
        <v/>
      </c>
      <c r="K425" s="59">
        <f>SUMIFS('Input Quilting Selesai'!$G$2:$G$1048576,'Input Quilting Selesai'!$C$2:$C$1048576,'Ekatunggal (Tersedia)'!C425,'Input Quilting Selesai'!$E$2:$E$1048576,'Ekatunggal (Tersedia)'!F425,'Input Quilting Selesai'!$I$2:$I$1048576,'Ekatunggal (Tersedia)'!J425,'Input Quilting Selesai'!$J$2:$J$1048576,'Ekatunggal (Tersedia)'!$B$1)</f>
        <v>0</v>
      </c>
      <c r="L425" s="20">
        <f>IFERROR(IF(VLOOKUP(B425,'SO OR RSO'!$B$4:$P$1048576,15,FALSE)="Diselesaikan",H425,K425),0)</f>
        <v>0</v>
      </c>
      <c r="M425" s="20">
        <f t="shared" si="15"/>
        <v>0</v>
      </c>
      <c r="N425" s="20" t="str">
        <f>IFERROR(IF(ISBLANK(VLOOKUP(B425,'SO OR RSO'!$B$4:$P$1048576,15,FALSE)),"Belum Kirim Kain",IF(VLOOKUP(B425,'SO OR RSO'!$B$4:$P$1048576,15,FALSE)="Diselesaikan","Selesai",IF(M425&gt;0,"Proses Quilting","Selesai"))),"")</f>
        <v/>
      </c>
    </row>
    <row r="426" spans="1:14" ht="30.75" customHeight="1">
      <c r="A426" s="6">
        <v>425</v>
      </c>
      <c r="B426" s="18" t="str">
        <f t="shared" si="14"/>
        <v>EkatunggalTersediaKonfirmasi425</v>
      </c>
      <c r="C426" s="18" t="str">
        <f>IFERROR(VLOOKUP(B426,'SO OR RSO'!$B$4:$O$1048576,3,FALSE),"")</f>
        <v/>
      </c>
      <c r="D426" s="27" t="str">
        <f>IFERROR(VLOOKUP(B426,'SO OR RSO'!$B$4:$O$1048576,4,FALSE),"")</f>
        <v/>
      </c>
      <c r="E426" s="19" t="str">
        <f>IFERROR(VLOOKUP(B426,'SO OR RSO'!$B$4:$O$1048576,5,FALSE),"")</f>
        <v/>
      </c>
      <c r="F426" s="18" t="str">
        <f>IFERROR(VLOOKUP(B426,'SO OR RSO'!$B$4:$O$1048576,6,FALSE),"")</f>
        <v/>
      </c>
      <c r="G426" s="19" t="str">
        <f>IFERROR(VLOOKUP(B426,'SO OR RSO'!$B$4:$O$1048576,7,FALSE),"")</f>
        <v/>
      </c>
      <c r="H426" s="18">
        <f>IFERROR(VLOOKUP(B426,'SO OR RSO'!$B$4:$O$1048576,8,FALSE),0)</f>
        <v>0</v>
      </c>
      <c r="I426" s="18" t="str">
        <f>IFERROR(VLOOKUP(B426,'SO OR RSO'!$B$4:$O$1048576,9,FALSE),"")</f>
        <v/>
      </c>
      <c r="J426" s="18" t="str">
        <f>IFERROR(VLOOKUP(B426,'SO OR RSO'!$B$4:$O$1048576,10,FALSE),"")</f>
        <v/>
      </c>
      <c r="K426" s="59">
        <f>SUMIFS('Input Quilting Selesai'!$G$2:$G$1048576,'Input Quilting Selesai'!$C$2:$C$1048576,'Ekatunggal (Tersedia)'!C426,'Input Quilting Selesai'!$E$2:$E$1048576,'Ekatunggal (Tersedia)'!F426,'Input Quilting Selesai'!$I$2:$I$1048576,'Ekatunggal (Tersedia)'!J426,'Input Quilting Selesai'!$J$2:$J$1048576,'Ekatunggal (Tersedia)'!$B$1)</f>
        <v>0</v>
      </c>
      <c r="L426" s="20">
        <f>IFERROR(IF(VLOOKUP(B426,'SO OR RSO'!$B$4:$P$1048576,15,FALSE)="Diselesaikan",H426,K426),0)</f>
        <v>0</v>
      </c>
      <c r="M426" s="20">
        <f t="shared" si="15"/>
        <v>0</v>
      </c>
      <c r="N426" s="20" t="str">
        <f>IFERROR(IF(ISBLANK(VLOOKUP(B426,'SO OR RSO'!$B$4:$P$1048576,15,FALSE)),"Belum Kirim Kain",IF(VLOOKUP(B426,'SO OR RSO'!$B$4:$P$1048576,15,FALSE)="Diselesaikan","Selesai",IF(M426&gt;0,"Proses Quilting","Selesai"))),"")</f>
        <v/>
      </c>
    </row>
    <row r="427" spans="1:14" ht="30.75" customHeight="1">
      <c r="A427" s="6">
        <v>426</v>
      </c>
      <c r="B427" s="18" t="str">
        <f t="shared" si="14"/>
        <v>EkatunggalTersediaKonfirmasi426</v>
      </c>
      <c r="C427" s="18" t="str">
        <f>IFERROR(VLOOKUP(B427,'SO OR RSO'!$B$4:$O$1048576,3,FALSE),"")</f>
        <v/>
      </c>
      <c r="D427" s="27" t="str">
        <f>IFERROR(VLOOKUP(B427,'SO OR RSO'!$B$4:$O$1048576,4,FALSE),"")</f>
        <v/>
      </c>
      <c r="E427" s="19" t="str">
        <f>IFERROR(VLOOKUP(B427,'SO OR RSO'!$B$4:$O$1048576,5,FALSE),"")</f>
        <v/>
      </c>
      <c r="F427" s="18" t="str">
        <f>IFERROR(VLOOKUP(B427,'SO OR RSO'!$B$4:$O$1048576,6,FALSE),"")</f>
        <v/>
      </c>
      <c r="G427" s="19" t="str">
        <f>IFERROR(VLOOKUP(B427,'SO OR RSO'!$B$4:$O$1048576,7,FALSE),"")</f>
        <v/>
      </c>
      <c r="H427" s="18">
        <f>IFERROR(VLOOKUP(B427,'SO OR RSO'!$B$4:$O$1048576,8,FALSE),0)</f>
        <v>0</v>
      </c>
      <c r="I427" s="18" t="str">
        <f>IFERROR(VLOOKUP(B427,'SO OR RSO'!$B$4:$O$1048576,9,FALSE),"")</f>
        <v/>
      </c>
      <c r="J427" s="18" t="str">
        <f>IFERROR(VLOOKUP(B427,'SO OR RSO'!$B$4:$O$1048576,10,FALSE),"")</f>
        <v/>
      </c>
      <c r="K427" s="59">
        <f>SUMIFS('Input Quilting Selesai'!$G$2:$G$1048576,'Input Quilting Selesai'!$C$2:$C$1048576,'Ekatunggal (Tersedia)'!C427,'Input Quilting Selesai'!$E$2:$E$1048576,'Ekatunggal (Tersedia)'!F427,'Input Quilting Selesai'!$I$2:$I$1048576,'Ekatunggal (Tersedia)'!J427,'Input Quilting Selesai'!$J$2:$J$1048576,'Ekatunggal (Tersedia)'!$B$1)</f>
        <v>0</v>
      </c>
      <c r="L427" s="20">
        <f>IFERROR(IF(VLOOKUP(B427,'SO OR RSO'!$B$4:$P$1048576,15,FALSE)="Diselesaikan",H427,K427),0)</f>
        <v>0</v>
      </c>
      <c r="M427" s="20">
        <f t="shared" si="15"/>
        <v>0</v>
      </c>
      <c r="N427" s="20" t="str">
        <f>IFERROR(IF(ISBLANK(VLOOKUP(B427,'SO OR RSO'!$B$4:$P$1048576,15,FALSE)),"Belum Kirim Kain",IF(VLOOKUP(B427,'SO OR RSO'!$B$4:$P$1048576,15,FALSE)="Diselesaikan","Selesai",IF(M427&gt;0,"Proses Quilting","Selesai"))),"")</f>
        <v/>
      </c>
    </row>
    <row r="428" spans="1:14" ht="30.75" customHeight="1">
      <c r="A428" s="6">
        <v>427</v>
      </c>
      <c r="B428" s="18" t="str">
        <f t="shared" si="14"/>
        <v>EkatunggalTersediaKonfirmasi427</v>
      </c>
      <c r="C428" s="18" t="str">
        <f>IFERROR(VLOOKUP(B428,'SO OR RSO'!$B$4:$O$1048576,3,FALSE),"")</f>
        <v/>
      </c>
      <c r="D428" s="27" t="str">
        <f>IFERROR(VLOOKUP(B428,'SO OR RSO'!$B$4:$O$1048576,4,FALSE),"")</f>
        <v/>
      </c>
      <c r="E428" s="19" t="str">
        <f>IFERROR(VLOOKUP(B428,'SO OR RSO'!$B$4:$O$1048576,5,FALSE),"")</f>
        <v/>
      </c>
      <c r="F428" s="18" t="str">
        <f>IFERROR(VLOOKUP(B428,'SO OR RSO'!$B$4:$O$1048576,6,FALSE),"")</f>
        <v/>
      </c>
      <c r="G428" s="19" t="str">
        <f>IFERROR(VLOOKUP(B428,'SO OR RSO'!$B$4:$O$1048576,7,FALSE),"")</f>
        <v/>
      </c>
      <c r="H428" s="18">
        <f>IFERROR(VLOOKUP(B428,'SO OR RSO'!$B$4:$O$1048576,8,FALSE),0)</f>
        <v>0</v>
      </c>
      <c r="I428" s="18" t="str">
        <f>IFERROR(VLOOKUP(B428,'SO OR RSO'!$B$4:$O$1048576,9,FALSE),"")</f>
        <v/>
      </c>
      <c r="J428" s="18" t="str">
        <f>IFERROR(VLOOKUP(B428,'SO OR RSO'!$B$4:$O$1048576,10,FALSE),"")</f>
        <v/>
      </c>
      <c r="K428" s="59">
        <f>SUMIFS('Input Quilting Selesai'!$G$2:$G$1048576,'Input Quilting Selesai'!$C$2:$C$1048576,'Ekatunggal (Tersedia)'!C428,'Input Quilting Selesai'!$E$2:$E$1048576,'Ekatunggal (Tersedia)'!F428,'Input Quilting Selesai'!$I$2:$I$1048576,'Ekatunggal (Tersedia)'!J428,'Input Quilting Selesai'!$J$2:$J$1048576,'Ekatunggal (Tersedia)'!$B$1)</f>
        <v>0</v>
      </c>
      <c r="L428" s="20">
        <f>IFERROR(IF(VLOOKUP(B428,'SO OR RSO'!$B$4:$P$1048576,15,FALSE)="Diselesaikan",H428,K428),0)</f>
        <v>0</v>
      </c>
      <c r="M428" s="20">
        <f t="shared" si="15"/>
        <v>0</v>
      </c>
      <c r="N428" s="20" t="str">
        <f>IFERROR(IF(ISBLANK(VLOOKUP(B428,'SO OR RSO'!$B$4:$P$1048576,15,FALSE)),"Belum Kirim Kain",IF(VLOOKUP(B428,'SO OR RSO'!$B$4:$P$1048576,15,FALSE)="Diselesaikan","Selesai",IF(M428&gt;0,"Proses Quilting","Selesai"))),"")</f>
        <v/>
      </c>
    </row>
    <row r="429" spans="1:14" ht="30.75" customHeight="1">
      <c r="A429" s="6">
        <v>428</v>
      </c>
      <c r="B429" s="18" t="str">
        <f t="shared" si="14"/>
        <v>EkatunggalTersediaKonfirmasi428</v>
      </c>
      <c r="C429" s="18" t="str">
        <f>IFERROR(VLOOKUP(B429,'SO OR RSO'!$B$4:$O$1048576,3,FALSE),"")</f>
        <v/>
      </c>
      <c r="D429" s="27" t="str">
        <f>IFERROR(VLOOKUP(B429,'SO OR RSO'!$B$4:$O$1048576,4,FALSE),"")</f>
        <v/>
      </c>
      <c r="E429" s="19" t="str">
        <f>IFERROR(VLOOKUP(B429,'SO OR RSO'!$B$4:$O$1048576,5,FALSE),"")</f>
        <v/>
      </c>
      <c r="F429" s="18" t="str">
        <f>IFERROR(VLOOKUP(B429,'SO OR RSO'!$B$4:$O$1048576,6,FALSE),"")</f>
        <v/>
      </c>
      <c r="G429" s="19" t="str">
        <f>IFERROR(VLOOKUP(B429,'SO OR RSO'!$B$4:$O$1048576,7,FALSE),"")</f>
        <v/>
      </c>
      <c r="H429" s="18">
        <f>IFERROR(VLOOKUP(B429,'SO OR RSO'!$B$4:$O$1048576,8,FALSE),0)</f>
        <v>0</v>
      </c>
      <c r="I429" s="18" t="str">
        <f>IFERROR(VLOOKUP(B429,'SO OR RSO'!$B$4:$O$1048576,9,FALSE),"")</f>
        <v/>
      </c>
      <c r="J429" s="18" t="str">
        <f>IFERROR(VLOOKUP(B429,'SO OR RSO'!$B$4:$O$1048576,10,FALSE),"")</f>
        <v/>
      </c>
      <c r="K429" s="59">
        <f>SUMIFS('Input Quilting Selesai'!$G$2:$G$1048576,'Input Quilting Selesai'!$C$2:$C$1048576,'Ekatunggal (Tersedia)'!C429,'Input Quilting Selesai'!$E$2:$E$1048576,'Ekatunggal (Tersedia)'!F429,'Input Quilting Selesai'!$I$2:$I$1048576,'Ekatunggal (Tersedia)'!J429,'Input Quilting Selesai'!$J$2:$J$1048576,'Ekatunggal (Tersedia)'!$B$1)</f>
        <v>0</v>
      </c>
      <c r="L429" s="20">
        <f>IFERROR(IF(VLOOKUP(B429,'SO OR RSO'!$B$4:$P$1048576,15,FALSE)="Diselesaikan",H429,K429),0)</f>
        <v>0</v>
      </c>
      <c r="M429" s="20">
        <f t="shared" si="15"/>
        <v>0</v>
      </c>
      <c r="N429" s="20" t="str">
        <f>IFERROR(IF(ISBLANK(VLOOKUP(B429,'SO OR RSO'!$B$4:$P$1048576,15,FALSE)),"Belum Kirim Kain",IF(VLOOKUP(B429,'SO OR RSO'!$B$4:$P$1048576,15,FALSE)="Diselesaikan","Selesai",IF(M429&gt;0,"Proses Quilting","Selesai"))),"")</f>
        <v/>
      </c>
    </row>
    <row r="430" spans="1:14" ht="30.75" customHeight="1">
      <c r="A430" s="6">
        <v>429</v>
      </c>
      <c r="B430" s="18" t="str">
        <f t="shared" si="14"/>
        <v>EkatunggalTersediaKonfirmasi429</v>
      </c>
      <c r="C430" s="18" t="str">
        <f>IFERROR(VLOOKUP(B430,'SO OR RSO'!$B$4:$O$1048576,3,FALSE),"")</f>
        <v/>
      </c>
      <c r="D430" s="27" t="str">
        <f>IFERROR(VLOOKUP(B430,'SO OR RSO'!$B$4:$O$1048576,4,FALSE),"")</f>
        <v/>
      </c>
      <c r="E430" s="19" t="str">
        <f>IFERROR(VLOOKUP(B430,'SO OR RSO'!$B$4:$O$1048576,5,FALSE),"")</f>
        <v/>
      </c>
      <c r="F430" s="18" t="str">
        <f>IFERROR(VLOOKUP(B430,'SO OR RSO'!$B$4:$O$1048576,6,FALSE),"")</f>
        <v/>
      </c>
      <c r="G430" s="19" t="str">
        <f>IFERROR(VLOOKUP(B430,'SO OR RSO'!$B$4:$O$1048576,7,FALSE),"")</f>
        <v/>
      </c>
      <c r="H430" s="18">
        <f>IFERROR(VLOOKUP(B430,'SO OR RSO'!$B$4:$O$1048576,8,FALSE),0)</f>
        <v>0</v>
      </c>
      <c r="I430" s="18" t="str">
        <f>IFERROR(VLOOKUP(B430,'SO OR RSO'!$B$4:$O$1048576,9,FALSE),"")</f>
        <v/>
      </c>
      <c r="J430" s="18" t="str">
        <f>IFERROR(VLOOKUP(B430,'SO OR RSO'!$B$4:$O$1048576,10,FALSE),"")</f>
        <v/>
      </c>
      <c r="K430" s="59">
        <f>SUMIFS('Input Quilting Selesai'!$G$2:$G$1048576,'Input Quilting Selesai'!$C$2:$C$1048576,'Ekatunggal (Tersedia)'!C430,'Input Quilting Selesai'!$E$2:$E$1048576,'Ekatunggal (Tersedia)'!F430,'Input Quilting Selesai'!$I$2:$I$1048576,'Ekatunggal (Tersedia)'!J430,'Input Quilting Selesai'!$J$2:$J$1048576,'Ekatunggal (Tersedia)'!$B$1)</f>
        <v>0</v>
      </c>
      <c r="L430" s="20">
        <f>IFERROR(IF(VLOOKUP(B430,'SO OR RSO'!$B$4:$P$1048576,15,FALSE)="Diselesaikan",H430,K430),0)</f>
        <v>0</v>
      </c>
      <c r="M430" s="20">
        <f t="shared" si="15"/>
        <v>0</v>
      </c>
      <c r="N430" s="20" t="str">
        <f>IFERROR(IF(ISBLANK(VLOOKUP(B430,'SO OR RSO'!$B$4:$P$1048576,15,FALSE)),"Belum Kirim Kain",IF(VLOOKUP(B430,'SO OR RSO'!$B$4:$P$1048576,15,FALSE)="Diselesaikan","Selesai",IF(M430&gt;0,"Proses Quilting","Selesai"))),"")</f>
        <v/>
      </c>
    </row>
    <row r="431" spans="1:14" ht="30.75" customHeight="1">
      <c r="A431" s="6">
        <v>430</v>
      </c>
      <c r="B431" s="18" t="str">
        <f t="shared" si="14"/>
        <v>EkatunggalTersediaKonfirmasi430</v>
      </c>
      <c r="C431" s="18" t="str">
        <f>IFERROR(VLOOKUP(B431,'SO OR RSO'!$B$4:$O$1048576,3,FALSE),"")</f>
        <v/>
      </c>
      <c r="D431" s="27" t="str">
        <f>IFERROR(VLOOKUP(B431,'SO OR RSO'!$B$4:$O$1048576,4,FALSE),"")</f>
        <v/>
      </c>
      <c r="E431" s="19" t="str">
        <f>IFERROR(VLOOKUP(B431,'SO OR RSO'!$B$4:$O$1048576,5,FALSE),"")</f>
        <v/>
      </c>
      <c r="F431" s="18" t="str">
        <f>IFERROR(VLOOKUP(B431,'SO OR RSO'!$B$4:$O$1048576,6,FALSE),"")</f>
        <v/>
      </c>
      <c r="G431" s="19" t="str">
        <f>IFERROR(VLOOKUP(B431,'SO OR RSO'!$B$4:$O$1048576,7,FALSE),"")</f>
        <v/>
      </c>
      <c r="H431" s="18">
        <f>IFERROR(VLOOKUP(B431,'SO OR RSO'!$B$4:$O$1048576,8,FALSE),0)</f>
        <v>0</v>
      </c>
      <c r="I431" s="18" t="str">
        <f>IFERROR(VLOOKUP(B431,'SO OR RSO'!$B$4:$O$1048576,9,FALSE),"")</f>
        <v/>
      </c>
      <c r="J431" s="18" t="str">
        <f>IFERROR(VLOOKUP(B431,'SO OR RSO'!$B$4:$O$1048576,10,FALSE),"")</f>
        <v/>
      </c>
      <c r="K431" s="59">
        <f>SUMIFS('Input Quilting Selesai'!$G$2:$G$1048576,'Input Quilting Selesai'!$C$2:$C$1048576,'Ekatunggal (Tersedia)'!C431,'Input Quilting Selesai'!$E$2:$E$1048576,'Ekatunggal (Tersedia)'!F431,'Input Quilting Selesai'!$I$2:$I$1048576,'Ekatunggal (Tersedia)'!J431,'Input Quilting Selesai'!$J$2:$J$1048576,'Ekatunggal (Tersedia)'!$B$1)</f>
        <v>0</v>
      </c>
      <c r="L431" s="20">
        <f>IFERROR(IF(VLOOKUP(B431,'SO OR RSO'!$B$4:$P$1048576,15,FALSE)="Diselesaikan",H431,K431),0)</f>
        <v>0</v>
      </c>
      <c r="M431" s="20">
        <f t="shared" si="15"/>
        <v>0</v>
      </c>
      <c r="N431" s="20" t="str">
        <f>IFERROR(IF(ISBLANK(VLOOKUP(B431,'SO OR RSO'!$B$4:$P$1048576,15,FALSE)),"Belum Kirim Kain",IF(VLOOKUP(B431,'SO OR RSO'!$B$4:$P$1048576,15,FALSE)="Diselesaikan","Selesai",IF(M431&gt;0,"Proses Quilting","Selesai"))),"")</f>
        <v/>
      </c>
    </row>
    <row r="432" spans="1:14" ht="30.75" customHeight="1">
      <c r="A432" s="6">
        <v>431</v>
      </c>
      <c r="B432" s="18" t="str">
        <f t="shared" si="14"/>
        <v>EkatunggalTersediaKonfirmasi431</v>
      </c>
      <c r="C432" s="18" t="str">
        <f>IFERROR(VLOOKUP(B432,'SO OR RSO'!$B$4:$O$1048576,3,FALSE),"")</f>
        <v/>
      </c>
      <c r="D432" s="27" t="str">
        <f>IFERROR(VLOOKUP(B432,'SO OR RSO'!$B$4:$O$1048576,4,FALSE),"")</f>
        <v/>
      </c>
      <c r="E432" s="19" t="str">
        <f>IFERROR(VLOOKUP(B432,'SO OR RSO'!$B$4:$O$1048576,5,FALSE),"")</f>
        <v/>
      </c>
      <c r="F432" s="18" t="str">
        <f>IFERROR(VLOOKUP(B432,'SO OR RSO'!$B$4:$O$1048576,6,FALSE),"")</f>
        <v/>
      </c>
      <c r="G432" s="19" t="str">
        <f>IFERROR(VLOOKUP(B432,'SO OR RSO'!$B$4:$O$1048576,7,FALSE),"")</f>
        <v/>
      </c>
      <c r="H432" s="18">
        <f>IFERROR(VLOOKUP(B432,'SO OR RSO'!$B$4:$O$1048576,8,FALSE),0)</f>
        <v>0</v>
      </c>
      <c r="I432" s="18" t="str">
        <f>IFERROR(VLOOKUP(B432,'SO OR RSO'!$B$4:$O$1048576,9,FALSE),"")</f>
        <v/>
      </c>
      <c r="J432" s="18" t="str">
        <f>IFERROR(VLOOKUP(B432,'SO OR RSO'!$B$4:$O$1048576,10,FALSE),"")</f>
        <v/>
      </c>
      <c r="K432" s="59">
        <f>SUMIFS('Input Quilting Selesai'!$G$2:$G$1048576,'Input Quilting Selesai'!$C$2:$C$1048576,'Ekatunggal (Tersedia)'!C432,'Input Quilting Selesai'!$E$2:$E$1048576,'Ekatunggal (Tersedia)'!F432,'Input Quilting Selesai'!$I$2:$I$1048576,'Ekatunggal (Tersedia)'!J432,'Input Quilting Selesai'!$J$2:$J$1048576,'Ekatunggal (Tersedia)'!$B$1)</f>
        <v>0</v>
      </c>
      <c r="L432" s="20">
        <f>IFERROR(IF(VLOOKUP(B432,'SO OR RSO'!$B$4:$P$1048576,15,FALSE)="Diselesaikan",H432,K432),0)</f>
        <v>0</v>
      </c>
      <c r="M432" s="20">
        <f t="shared" si="15"/>
        <v>0</v>
      </c>
      <c r="N432" s="20" t="str">
        <f>IFERROR(IF(ISBLANK(VLOOKUP(B432,'SO OR RSO'!$B$4:$P$1048576,15,FALSE)),"Belum Kirim Kain",IF(VLOOKUP(B432,'SO OR RSO'!$B$4:$P$1048576,15,FALSE)="Diselesaikan","Selesai",IF(M432&gt;0,"Proses Quilting","Selesai"))),"")</f>
        <v/>
      </c>
    </row>
    <row r="433" spans="1:14" ht="30.75" customHeight="1">
      <c r="A433" s="6">
        <v>432</v>
      </c>
      <c r="B433" s="18" t="str">
        <f t="shared" si="14"/>
        <v>EkatunggalTersediaKonfirmasi432</v>
      </c>
      <c r="C433" s="18" t="str">
        <f>IFERROR(VLOOKUP(B433,'SO OR RSO'!$B$4:$O$1048576,3,FALSE),"")</f>
        <v/>
      </c>
      <c r="D433" s="27" t="str">
        <f>IFERROR(VLOOKUP(B433,'SO OR RSO'!$B$4:$O$1048576,4,FALSE),"")</f>
        <v/>
      </c>
      <c r="E433" s="19" t="str">
        <f>IFERROR(VLOOKUP(B433,'SO OR RSO'!$B$4:$O$1048576,5,FALSE),"")</f>
        <v/>
      </c>
      <c r="F433" s="18" t="str">
        <f>IFERROR(VLOOKUP(B433,'SO OR RSO'!$B$4:$O$1048576,6,FALSE),"")</f>
        <v/>
      </c>
      <c r="G433" s="19" t="str">
        <f>IFERROR(VLOOKUP(B433,'SO OR RSO'!$B$4:$O$1048576,7,FALSE),"")</f>
        <v/>
      </c>
      <c r="H433" s="18">
        <f>IFERROR(VLOOKUP(B433,'SO OR RSO'!$B$4:$O$1048576,8,FALSE),0)</f>
        <v>0</v>
      </c>
      <c r="I433" s="18" t="str">
        <f>IFERROR(VLOOKUP(B433,'SO OR RSO'!$B$4:$O$1048576,9,FALSE),"")</f>
        <v/>
      </c>
      <c r="J433" s="18" t="str">
        <f>IFERROR(VLOOKUP(B433,'SO OR RSO'!$B$4:$O$1048576,10,FALSE),"")</f>
        <v/>
      </c>
      <c r="K433" s="59">
        <f>SUMIFS('Input Quilting Selesai'!$G$2:$G$1048576,'Input Quilting Selesai'!$C$2:$C$1048576,'Ekatunggal (Tersedia)'!C433,'Input Quilting Selesai'!$E$2:$E$1048576,'Ekatunggal (Tersedia)'!F433,'Input Quilting Selesai'!$I$2:$I$1048576,'Ekatunggal (Tersedia)'!J433,'Input Quilting Selesai'!$J$2:$J$1048576,'Ekatunggal (Tersedia)'!$B$1)</f>
        <v>0</v>
      </c>
      <c r="L433" s="20">
        <f>IFERROR(IF(VLOOKUP(B433,'SO OR RSO'!$B$4:$P$1048576,15,FALSE)="Diselesaikan",H433,K433),0)</f>
        <v>0</v>
      </c>
      <c r="M433" s="20">
        <f t="shared" si="15"/>
        <v>0</v>
      </c>
      <c r="N433" s="20" t="str">
        <f>IFERROR(IF(ISBLANK(VLOOKUP(B433,'SO OR RSO'!$B$4:$P$1048576,15,FALSE)),"Belum Kirim Kain",IF(VLOOKUP(B433,'SO OR RSO'!$B$4:$P$1048576,15,FALSE)="Diselesaikan","Selesai",IF(M433&gt;0,"Proses Quilting","Selesai"))),"")</f>
        <v/>
      </c>
    </row>
    <row r="434" spans="1:14" ht="30.75" customHeight="1">
      <c r="A434" s="6">
        <v>433</v>
      </c>
      <c r="B434" s="18" t="str">
        <f t="shared" si="14"/>
        <v>EkatunggalTersediaKonfirmasi433</v>
      </c>
      <c r="C434" s="18" t="str">
        <f>IFERROR(VLOOKUP(B434,'SO OR RSO'!$B$4:$O$1048576,3,FALSE),"")</f>
        <v/>
      </c>
      <c r="D434" s="27" t="str">
        <f>IFERROR(VLOOKUP(B434,'SO OR RSO'!$B$4:$O$1048576,4,FALSE),"")</f>
        <v/>
      </c>
      <c r="E434" s="19" t="str">
        <f>IFERROR(VLOOKUP(B434,'SO OR RSO'!$B$4:$O$1048576,5,FALSE),"")</f>
        <v/>
      </c>
      <c r="F434" s="18" t="str">
        <f>IFERROR(VLOOKUP(B434,'SO OR RSO'!$B$4:$O$1048576,6,FALSE),"")</f>
        <v/>
      </c>
      <c r="G434" s="19" t="str">
        <f>IFERROR(VLOOKUP(B434,'SO OR RSO'!$B$4:$O$1048576,7,FALSE),"")</f>
        <v/>
      </c>
      <c r="H434" s="18">
        <f>IFERROR(VLOOKUP(B434,'SO OR RSO'!$B$4:$O$1048576,8,FALSE),0)</f>
        <v>0</v>
      </c>
      <c r="I434" s="18" t="str">
        <f>IFERROR(VLOOKUP(B434,'SO OR RSO'!$B$4:$O$1048576,9,FALSE),"")</f>
        <v/>
      </c>
      <c r="J434" s="18" t="str">
        <f>IFERROR(VLOOKUP(B434,'SO OR RSO'!$B$4:$O$1048576,10,FALSE),"")</f>
        <v/>
      </c>
      <c r="K434" s="59">
        <f>SUMIFS('Input Quilting Selesai'!$G$2:$G$1048576,'Input Quilting Selesai'!$C$2:$C$1048576,'Ekatunggal (Tersedia)'!C434,'Input Quilting Selesai'!$E$2:$E$1048576,'Ekatunggal (Tersedia)'!F434,'Input Quilting Selesai'!$I$2:$I$1048576,'Ekatunggal (Tersedia)'!J434,'Input Quilting Selesai'!$J$2:$J$1048576,'Ekatunggal (Tersedia)'!$B$1)</f>
        <v>0</v>
      </c>
      <c r="L434" s="20">
        <f>IFERROR(IF(VLOOKUP(B434,'SO OR RSO'!$B$4:$P$1048576,15,FALSE)="Diselesaikan",H434,K434),0)</f>
        <v>0</v>
      </c>
      <c r="M434" s="20">
        <f t="shared" si="15"/>
        <v>0</v>
      </c>
      <c r="N434" s="20" t="str">
        <f>IFERROR(IF(ISBLANK(VLOOKUP(B434,'SO OR RSO'!$B$4:$P$1048576,15,FALSE)),"Belum Kirim Kain",IF(VLOOKUP(B434,'SO OR RSO'!$B$4:$P$1048576,15,FALSE)="Diselesaikan","Selesai",IF(M434&gt;0,"Proses Quilting","Selesai"))),"")</f>
        <v/>
      </c>
    </row>
    <row r="435" spans="1:14" ht="30.75" customHeight="1">
      <c r="A435" s="6">
        <v>434</v>
      </c>
      <c r="B435" s="18" t="str">
        <f t="shared" si="14"/>
        <v>EkatunggalTersediaKonfirmasi434</v>
      </c>
      <c r="C435" s="18" t="str">
        <f>IFERROR(VLOOKUP(B435,'SO OR RSO'!$B$4:$O$1048576,3,FALSE),"")</f>
        <v/>
      </c>
      <c r="D435" s="27" t="str">
        <f>IFERROR(VLOOKUP(B435,'SO OR RSO'!$B$4:$O$1048576,4,FALSE),"")</f>
        <v/>
      </c>
      <c r="E435" s="19" t="str">
        <f>IFERROR(VLOOKUP(B435,'SO OR RSO'!$B$4:$O$1048576,5,FALSE),"")</f>
        <v/>
      </c>
      <c r="F435" s="18" t="str">
        <f>IFERROR(VLOOKUP(B435,'SO OR RSO'!$B$4:$O$1048576,6,FALSE),"")</f>
        <v/>
      </c>
      <c r="G435" s="19" t="str">
        <f>IFERROR(VLOOKUP(B435,'SO OR RSO'!$B$4:$O$1048576,7,FALSE),"")</f>
        <v/>
      </c>
      <c r="H435" s="18">
        <f>IFERROR(VLOOKUP(B435,'SO OR RSO'!$B$4:$O$1048576,8,FALSE),0)</f>
        <v>0</v>
      </c>
      <c r="I435" s="18" t="str">
        <f>IFERROR(VLOOKUP(B435,'SO OR RSO'!$B$4:$O$1048576,9,FALSE),"")</f>
        <v/>
      </c>
      <c r="J435" s="18" t="str">
        <f>IFERROR(VLOOKUP(B435,'SO OR RSO'!$B$4:$O$1048576,10,FALSE),"")</f>
        <v/>
      </c>
      <c r="K435" s="59">
        <f>SUMIFS('Input Quilting Selesai'!$G$2:$G$1048576,'Input Quilting Selesai'!$C$2:$C$1048576,'Ekatunggal (Tersedia)'!C435,'Input Quilting Selesai'!$E$2:$E$1048576,'Ekatunggal (Tersedia)'!F435,'Input Quilting Selesai'!$I$2:$I$1048576,'Ekatunggal (Tersedia)'!J435,'Input Quilting Selesai'!$J$2:$J$1048576,'Ekatunggal (Tersedia)'!$B$1)</f>
        <v>0</v>
      </c>
      <c r="L435" s="20">
        <f>IFERROR(IF(VLOOKUP(B435,'SO OR RSO'!$B$4:$P$1048576,15,FALSE)="Diselesaikan",H435,K435),0)</f>
        <v>0</v>
      </c>
      <c r="M435" s="20">
        <f t="shared" si="15"/>
        <v>0</v>
      </c>
      <c r="N435" s="20" t="str">
        <f>IFERROR(IF(ISBLANK(VLOOKUP(B435,'SO OR RSO'!$B$4:$P$1048576,15,FALSE)),"Belum Kirim Kain",IF(VLOOKUP(B435,'SO OR RSO'!$B$4:$P$1048576,15,FALSE)="Diselesaikan","Selesai",IF(M435&gt;0,"Proses Quilting","Selesai"))),"")</f>
        <v/>
      </c>
    </row>
    <row r="436" spans="1:14" ht="30.75" customHeight="1">
      <c r="A436" s="6">
        <v>435</v>
      </c>
      <c r="B436" s="18" t="str">
        <f t="shared" si="14"/>
        <v>EkatunggalTersediaKonfirmasi435</v>
      </c>
      <c r="C436" s="18" t="str">
        <f>IFERROR(VLOOKUP(B436,'SO OR RSO'!$B$4:$O$1048576,3,FALSE),"")</f>
        <v/>
      </c>
      <c r="D436" s="27" t="str">
        <f>IFERROR(VLOOKUP(B436,'SO OR RSO'!$B$4:$O$1048576,4,FALSE),"")</f>
        <v/>
      </c>
      <c r="E436" s="19" t="str">
        <f>IFERROR(VLOOKUP(B436,'SO OR RSO'!$B$4:$O$1048576,5,FALSE),"")</f>
        <v/>
      </c>
      <c r="F436" s="18" t="str">
        <f>IFERROR(VLOOKUP(B436,'SO OR RSO'!$B$4:$O$1048576,6,FALSE),"")</f>
        <v/>
      </c>
      <c r="G436" s="19" t="str">
        <f>IFERROR(VLOOKUP(B436,'SO OR RSO'!$B$4:$O$1048576,7,FALSE),"")</f>
        <v/>
      </c>
      <c r="H436" s="18">
        <f>IFERROR(VLOOKUP(B436,'SO OR RSO'!$B$4:$O$1048576,8,FALSE),0)</f>
        <v>0</v>
      </c>
      <c r="I436" s="18" t="str">
        <f>IFERROR(VLOOKUP(B436,'SO OR RSO'!$B$4:$O$1048576,9,FALSE),"")</f>
        <v/>
      </c>
      <c r="J436" s="18" t="str">
        <f>IFERROR(VLOOKUP(B436,'SO OR RSO'!$B$4:$O$1048576,10,FALSE),"")</f>
        <v/>
      </c>
      <c r="K436" s="59">
        <f>SUMIFS('Input Quilting Selesai'!$G$2:$G$1048576,'Input Quilting Selesai'!$C$2:$C$1048576,'Ekatunggal (Tersedia)'!C436,'Input Quilting Selesai'!$E$2:$E$1048576,'Ekatunggal (Tersedia)'!F436,'Input Quilting Selesai'!$I$2:$I$1048576,'Ekatunggal (Tersedia)'!J436,'Input Quilting Selesai'!$J$2:$J$1048576,'Ekatunggal (Tersedia)'!$B$1)</f>
        <v>0</v>
      </c>
      <c r="L436" s="20">
        <f>IFERROR(IF(VLOOKUP(B436,'SO OR RSO'!$B$4:$P$1048576,15,FALSE)="Diselesaikan",H436,K436),0)</f>
        <v>0</v>
      </c>
      <c r="M436" s="20">
        <f t="shared" si="15"/>
        <v>0</v>
      </c>
      <c r="N436" s="20" t="str">
        <f>IFERROR(IF(ISBLANK(VLOOKUP(B436,'SO OR RSO'!$B$4:$P$1048576,15,FALSE)),"Belum Kirim Kain",IF(VLOOKUP(B436,'SO OR RSO'!$B$4:$P$1048576,15,FALSE)="Diselesaikan","Selesai",IF(M436&gt;0,"Proses Quilting","Selesai"))),"")</f>
        <v/>
      </c>
    </row>
    <row r="437" spans="1:14" ht="30.75" customHeight="1">
      <c r="A437" s="6">
        <v>436</v>
      </c>
      <c r="B437" s="18" t="str">
        <f t="shared" si="14"/>
        <v>EkatunggalTersediaKonfirmasi436</v>
      </c>
      <c r="C437" s="18" t="str">
        <f>IFERROR(VLOOKUP(B437,'SO OR RSO'!$B$4:$O$1048576,3,FALSE),"")</f>
        <v/>
      </c>
      <c r="D437" s="27" t="str">
        <f>IFERROR(VLOOKUP(B437,'SO OR RSO'!$B$4:$O$1048576,4,FALSE),"")</f>
        <v/>
      </c>
      <c r="E437" s="19" t="str">
        <f>IFERROR(VLOOKUP(B437,'SO OR RSO'!$B$4:$O$1048576,5,FALSE),"")</f>
        <v/>
      </c>
      <c r="F437" s="18" t="str">
        <f>IFERROR(VLOOKUP(B437,'SO OR RSO'!$B$4:$O$1048576,6,FALSE),"")</f>
        <v/>
      </c>
      <c r="G437" s="19" t="str">
        <f>IFERROR(VLOOKUP(B437,'SO OR RSO'!$B$4:$O$1048576,7,FALSE),"")</f>
        <v/>
      </c>
      <c r="H437" s="18">
        <f>IFERROR(VLOOKUP(B437,'SO OR RSO'!$B$4:$O$1048576,8,FALSE),0)</f>
        <v>0</v>
      </c>
      <c r="I437" s="18" t="str">
        <f>IFERROR(VLOOKUP(B437,'SO OR RSO'!$B$4:$O$1048576,9,FALSE),"")</f>
        <v/>
      </c>
      <c r="J437" s="18" t="str">
        <f>IFERROR(VLOOKUP(B437,'SO OR RSO'!$B$4:$O$1048576,10,FALSE),"")</f>
        <v/>
      </c>
      <c r="K437" s="59">
        <f>SUMIFS('Input Quilting Selesai'!$G$2:$G$1048576,'Input Quilting Selesai'!$C$2:$C$1048576,'Ekatunggal (Tersedia)'!C437,'Input Quilting Selesai'!$E$2:$E$1048576,'Ekatunggal (Tersedia)'!F437,'Input Quilting Selesai'!$I$2:$I$1048576,'Ekatunggal (Tersedia)'!J437,'Input Quilting Selesai'!$J$2:$J$1048576,'Ekatunggal (Tersedia)'!$B$1)</f>
        <v>0</v>
      </c>
      <c r="L437" s="20">
        <f>IFERROR(IF(VLOOKUP(B437,'SO OR RSO'!$B$4:$P$1048576,15,FALSE)="Diselesaikan",H437,K437),0)</f>
        <v>0</v>
      </c>
      <c r="M437" s="20">
        <f t="shared" si="15"/>
        <v>0</v>
      </c>
      <c r="N437" s="20" t="str">
        <f>IFERROR(IF(ISBLANK(VLOOKUP(B437,'SO OR RSO'!$B$4:$P$1048576,15,FALSE)),"Belum Kirim Kain",IF(VLOOKUP(B437,'SO OR RSO'!$B$4:$P$1048576,15,FALSE)="Diselesaikan","Selesai",IF(M437&gt;0,"Proses Quilting","Selesai"))),"")</f>
        <v/>
      </c>
    </row>
    <row r="438" spans="1:14" ht="30.75" customHeight="1">
      <c r="A438" s="6">
        <v>437</v>
      </c>
      <c r="B438" s="18" t="str">
        <f t="shared" si="14"/>
        <v>EkatunggalTersediaKonfirmasi437</v>
      </c>
      <c r="C438" s="18" t="str">
        <f>IFERROR(VLOOKUP(B438,'SO OR RSO'!$B$4:$O$1048576,3,FALSE),"")</f>
        <v/>
      </c>
      <c r="D438" s="27" t="str">
        <f>IFERROR(VLOOKUP(B438,'SO OR RSO'!$B$4:$O$1048576,4,FALSE),"")</f>
        <v/>
      </c>
      <c r="E438" s="19" t="str">
        <f>IFERROR(VLOOKUP(B438,'SO OR RSO'!$B$4:$O$1048576,5,FALSE),"")</f>
        <v/>
      </c>
      <c r="F438" s="18" t="str">
        <f>IFERROR(VLOOKUP(B438,'SO OR RSO'!$B$4:$O$1048576,6,FALSE),"")</f>
        <v/>
      </c>
      <c r="G438" s="19" t="str">
        <f>IFERROR(VLOOKUP(B438,'SO OR RSO'!$B$4:$O$1048576,7,FALSE),"")</f>
        <v/>
      </c>
      <c r="H438" s="18">
        <f>IFERROR(VLOOKUP(B438,'SO OR RSO'!$B$4:$O$1048576,8,FALSE),0)</f>
        <v>0</v>
      </c>
      <c r="I438" s="18" t="str">
        <f>IFERROR(VLOOKUP(B438,'SO OR RSO'!$B$4:$O$1048576,9,FALSE),"")</f>
        <v/>
      </c>
      <c r="J438" s="18" t="str">
        <f>IFERROR(VLOOKUP(B438,'SO OR RSO'!$B$4:$O$1048576,10,FALSE),"")</f>
        <v/>
      </c>
      <c r="K438" s="59">
        <f>SUMIFS('Input Quilting Selesai'!$G$2:$G$1048576,'Input Quilting Selesai'!$C$2:$C$1048576,'Ekatunggal (Tersedia)'!C438,'Input Quilting Selesai'!$E$2:$E$1048576,'Ekatunggal (Tersedia)'!F438,'Input Quilting Selesai'!$I$2:$I$1048576,'Ekatunggal (Tersedia)'!J438,'Input Quilting Selesai'!$J$2:$J$1048576,'Ekatunggal (Tersedia)'!$B$1)</f>
        <v>0</v>
      </c>
      <c r="L438" s="20">
        <f>IFERROR(IF(VLOOKUP(B438,'SO OR RSO'!$B$4:$P$1048576,15,FALSE)="Diselesaikan",H438,K438),0)</f>
        <v>0</v>
      </c>
      <c r="M438" s="20">
        <f t="shared" si="15"/>
        <v>0</v>
      </c>
      <c r="N438" s="20" t="str">
        <f>IFERROR(IF(ISBLANK(VLOOKUP(B438,'SO OR RSO'!$B$4:$P$1048576,15,FALSE)),"Belum Kirim Kain",IF(VLOOKUP(B438,'SO OR RSO'!$B$4:$P$1048576,15,FALSE)="Diselesaikan","Selesai",IF(M438&gt;0,"Proses Quilting","Selesai"))),"")</f>
        <v/>
      </c>
    </row>
    <row r="439" spans="1:14" ht="30.75" customHeight="1">
      <c r="A439" s="6">
        <v>438</v>
      </c>
      <c r="B439" s="18" t="str">
        <f t="shared" si="14"/>
        <v>EkatunggalTersediaKonfirmasi438</v>
      </c>
      <c r="C439" s="18" t="str">
        <f>IFERROR(VLOOKUP(B439,'SO OR RSO'!$B$4:$O$1048576,3,FALSE),"")</f>
        <v/>
      </c>
      <c r="D439" s="27" t="str">
        <f>IFERROR(VLOOKUP(B439,'SO OR RSO'!$B$4:$O$1048576,4,FALSE),"")</f>
        <v/>
      </c>
      <c r="E439" s="19" t="str">
        <f>IFERROR(VLOOKUP(B439,'SO OR RSO'!$B$4:$O$1048576,5,FALSE),"")</f>
        <v/>
      </c>
      <c r="F439" s="18" t="str">
        <f>IFERROR(VLOOKUP(B439,'SO OR RSO'!$B$4:$O$1048576,6,FALSE),"")</f>
        <v/>
      </c>
      <c r="G439" s="19" t="str">
        <f>IFERROR(VLOOKUP(B439,'SO OR RSO'!$B$4:$O$1048576,7,FALSE),"")</f>
        <v/>
      </c>
      <c r="H439" s="18">
        <f>IFERROR(VLOOKUP(B439,'SO OR RSO'!$B$4:$O$1048576,8,FALSE),0)</f>
        <v>0</v>
      </c>
      <c r="I439" s="18" t="str">
        <f>IFERROR(VLOOKUP(B439,'SO OR RSO'!$B$4:$O$1048576,9,FALSE),"")</f>
        <v/>
      </c>
      <c r="J439" s="18" t="str">
        <f>IFERROR(VLOOKUP(B439,'SO OR RSO'!$B$4:$O$1048576,10,FALSE),"")</f>
        <v/>
      </c>
      <c r="K439" s="59">
        <f>SUMIFS('Input Quilting Selesai'!$G$2:$G$1048576,'Input Quilting Selesai'!$C$2:$C$1048576,'Ekatunggal (Tersedia)'!C439,'Input Quilting Selesai'!$E$2:$E$1048576,'Ekatunggal (Tersedia)'!F439,'Input Quilting Selesai'!$I$2:$I$1048576,'Ekatunggal (Tersedia)'!J439,'Input Quilting Selesai'!$J$2:$J$1048576,'Ekatunggal (Tersedia)'!$B$1)</f>
        <v>0</v>
      </c>
      <c r="L439" s="20">
        <f>IFERROR(IF(VLOOKUP(B439,'SO OR RSO'!$B$4:$P$1048576,15,FALSE)="Diselesaikan",H439,K439),0)</f>
        <v>0</v>
      </c>
      <c r="M439" s="20">
        <f t="shared" si="15"/>
        <v>0</v>
      </c>
      <c r="N439" s="20" t="str">
        <f>IFERROR(IF(ISBLANK(VLOOKUP(B439,'SO OR RSO'!$B$4:$P$1048576,15,FALSE)),"Belum Kirim Kain",IF(VLOOKUP(B439,'SO OR RSO'!$B$4:$P$1048576,15,FALSE)="Diselesaikan","Selesai",IF(M439&gt;0,"Proses Quilting","Selesai"))),"")</f>
        <v/>
      </c>
    </row>
    <row r="440" spans="1:14" ht="30.75" customHeight="1">
      <c r="A440" s="6">
        <v>439</v>
      </c>
      <c r="B440" s="18" t="str">
        <f t="shared" si="14"/>
        <v>EkatunggalTersediaKonfirmasi439</v>
      </c>
      <c r="C440" s="18" t="str">
        <f>IFERROR(VLOOKUP(B440,'SO OR RSO'!$B$4:$O$1048576,3,FALSE),"")</f>
        <v/>
      </c>
      <c r="D440" s="27" t="str">
        <f>IFERROR(VLOOKUP(B440,'SO OR RSO'!$B$4:$O$1048576,4,FALSE),"")</f>
        <v/>
      </c>
      <c r="E440" s="19" t="str">
        <f>IFERROR(VLOOKUP(B440,'SO OR RSO'!$B$4:$O$1048576,5,FALSE),"")</f>
        <v/>
      </c>
      <c r="F440" s="18" t="str">
        <f>IFERROR(VLOOKUP(B440,'SO OR RSO'!$B$4:$O$1048576,6,FALSE),"")</f>
        <v/>
      </c>
      <c r="G440" s="19" t="str">
        <f>IFERROR(VLOOKUP(B440,'SO OR RSO'!$B$4:$O$1048576,7,FALSE),"")</f>
        <v/>
      </c>
      <c r="H440" s="18">
        <f>IFERROR(VLOOKUP(B440,'SO OR RSO'!$B$4:$O$1048576,8,FALSE),0)</f>
        <v>0</v>
      </c>
      <c r="I440" s="18" t="str">
        <f>IFERROR(VLOOKUP(B440,'SO OR RSO'!$B$4:$O$1048576,9,FALSE),"")</f>
        <v/>
      </c>
      <c r="J440" s="18" t="str">
        <f>IFERROR(VLOOKUP(B440,'SO OR RSO'!$B$4:$O$1048576,10,FALSE),"")</f>
        <v/>
      </c>
      <c r="K440" s="59">
        <f>SUMIFS('Input Quilting Selesai'!$G$2:$G$1048576,'Input Quilting Selesai'!$C$2:$C$1048576,'Ekatunggal (Tersedia)'!C440,'Input Quilting Selesai'!$E$2:$E$1048576,'Ekatunggal (Tersedia)'!F440,'Input Quilting Selesai'!$I$2:$I$1048576,'Ekatunggal (Tersedia)'!J440,'Input Quilting Selesai'!$J$2:$J$1048576,'Ekatunggal (Tersedia)'!$B$1)</f>
        <v>0</v>
      </c>
      <c r="L440" s="20">
        <f>IFERROR(IF(VLOOKUP(B440,'SO OR RSO'!$B$4:$P$1048576,15,FALSE)="Diselesaikan",H440,K440),0)</f>
        <v>0</v>
      </c>
      <c r="M440" s="20">
        <f t="shared" si="15"/>
        <v>0</v>
      </c>
      <c r="N440" s="20" t="str">
        <f>IFERROR(IF(ISBLANK(VLOOKUP(B440,'SO OR RSO'!$B$4:$P$1048576,15,FALSE)),"Belum Kirim Kain",IF(VLOOKUP(B440,'SO OR RSO'!$B$4:$P$1048576,15,FALSE)="Diselesaikan","Selesai",IF(M440&gt;0,"Proses Quilting","Selesai"))),"")</f>
        <v/>
      </c>
    </row>
    <row r="441" spans="1:14" ht="30.75" customHeight="1">
      <c r="A441" s="6">
        <v>440</v>
      </c>
      <c r="B441" s="18" t="str">
        <f t="shared" si="14"/>
        <v>EkatunggalTersediaKonfirmasi440</v>
      </c>
      <c r="C441" s="18" t="str">
        <f>IFERROR(VLOOKUP(B441,'SO OR RSO'!$B$4:$O$1048576,3,FALSE),"")</f>
        <v/>
      </c>
      <c r="D441" s="27" t="str">
        <f>IFERROR(VLOOKUP(B441,'SO OR RSO'!$B$4:$O$1048576,4,FALSE),"")</f>
        <v/>
      </c>
      <c r="E441" s="19" t="str">
        <f>IFERROR(VLOOKUP(B441,'SO OR RSO'!$B$4:$O$1048576,5,FALSE),"")</f>
        <v/>
      </c>
      <c r="F441" s="18" t="str">
        <f>IFERROR(VLOOKUP(B441,'SO OR RSO'!$B$4:$O$1048576,6,FALSE),"")</f>
        <v/>
      </c>
      <c r="G441" s="19" t="str">
        <f>IFERROR(VLOOKUP(B441,'SO OR RSO'!$B$4:$O$1048576,7,FALSE),"")</f>
        <v/>
      </c>
      <c r="H441" s="18">
        <f>IFERROR(VLOOKUP(B441,'SO OR RSO'!$B$4:$O$1048576,8,FALSE),0)</f>
        <v>0</v>
      </c>
      <c r="I441" s="18" t="str">
        <f>IFERROR(VLOOKUP(B441,'SO OR RSO'!$B$4:$O$1048576,9,FALSE),"")</f>
        <v/>
      </c>
      <c r="J441" s="18" t="str">
        <f>IFERROR(VLOOKUP(B441,'SO OR RSO'!$B$4:$O$1048576,10,FALSE),"")</f>
        <v/>
      </c>
      <c r="K441" s="59">
        <f>SUMIFS('Input Quilting Selesai'!$G$2:$G$1048576,'Input Quilting Selesai'!$C$2:$C$1048576,'Ekatunggal (Tersedia)'!C441,'Input Quilting Selesai'!$E$2:$E$1048576,'Ekatunggal (Tersedia)'!F441,'Input Quilting Selesai'!$I$2:$I$1048576,'Ekatunggal (Tersedia)'!J441,'Input Quilting Selesai'!$J$2:$J$1048576,'Ekatunggal (Tersedia)'!$B$1)</f>
        <v>0</v>
      </c>
      <c r="L441" s="20">
        <f>IFERROR(IF(VLOOKUP(B441,'SO OR RSO'!$B$4:$P$1048576,15,FALSE)="Diselesaikan",H441,K441),0)</f>
        <v>0</v>
      </c>
      <c r="M441" s="20">
        <f t="shared" si="15"/>
        <v>0</v>
      </c>
      <c r="N441" s="20" t="str">
        <f>IFERROR(IF(ISBLANK(VLOOKUP(B441,'SO OR RSO'!$B$4:$P$1048576,15,FALSE)),"Belum Kirim Kain",IF(VLOOKUP(B441,'SO OR RSO'!$B$4:$P$1048576,15,FALSE)="Diselesaikan","Selesai",IF(M441&gt;0,"Proses Quilting","Selesai"))),"")</f>
        <v/>
      </c>
    </row>
    <row r="442" spans="1:14" ht="30.75" customHeight="1">
      <c r="A442" s="6">
        <v>441</v>
      </c>
      <c r="B442" s="18" t="str">
        <f t="shared" si="14"/>
        <v>EkatunggalTersediaKonfirmasi441</v>
      </c>
      <c r="C442" s="18" t="str">
        <f>IFERROR(VLOOKUP(B442,'SO OR RSO'!$B$4:$O$1048576,3,FALSE),"")</f>
        <v/>
      </c>
      <c r="D442" s="27" t="str">
        <f>IFERROR(VLOOKUP(B442,'SO OR RSO'!$B$4:$O$1048576,4,FALSE),"")</f>
        <v/>
      </c>
      <c r="E442" s="19" t="str">
        <f>IFERROR(VLOOKUP(B442,'SO OR RSO'!$B$4:$O$1048576,5,FALSE),"")</f>
        <v/>
      </c>
      <c r="F442" s="18" t="str">
        <f>IFERROR(VLOOKUP(B442,'SO OR RSO'!$B$4:$O$1048576,6,FALSE),"")</f>
        <v/>
      </c>
      <c r="G442" s="19" t="str">
        <f>IFERROR(VLOOKUP(B442,'SO OR RSO'!$B$4:$O$1048576,7,FALSE),"")</f>
        <v/>
      </c>
      <c r="H442" s="18">
        <f>IFERROR(VLOOKUP(B442,'SO OR RSO'!$B$4:$O$1048576,8,FALSE),0)</f>
        <v>0</v>
      </c>
      <c r="I442" s="18" t="str">
        <f>IFERROR(VLOOKUP(B442,'SO OR RSO'!$B$4:$O$1048576,9,FALSE),"")</f>
        <v/>
      </c>
      <c r="J442" s="18" t="str">
        <f>IFERROR(VLOOKUP(B442,'SO OR RSO'!$B$4:$O$1048576,10,FALSE),"")</f>
        <v/>
      </c>
      <c r="K442" s="59">
        <f>SUMIFS('Input Quilting Selesai'!$G$2:$G$1048576,'Input Quilting Selesai'!$C$2:$C$1048576,'Ekatunggal (Tersedia)'!C442,'Input Quilting Selesai'!$E$2:$E$1048576,'Ekatunggal (Tersedia)'!F442,'Input Quilting Selesai'!$I$2:$I$1048576,'Ekatunggal (Tersedia)'!J442,'Input Quilting Selesai'!$J$2:$J$1048576,'Ekatunggal (Tersedia)'!$B$1)</f>
        <v>0</v>
      </c>
      <c r="L442" s="20">
        <f>IFERROR(IF(VLOOKUP(B442,'SO OR RSO'!$B$4:$P$1048576,15,FALSE)="Diselesaikan",H442,K442),0)</f>
        <v>0</v>
      </c>
      <c r="M442" s="20">
        <f t="shared" si="15"/>
        <v>0</v>
      </c>
      <c r="N442" s="20" t="str">
        <f>IFERROR(IF(ISBLANK(VLOOKUP(B442,'SO OR RSO'!$B$4:$P$1048576,15,FALSE)),"Belum Kirim Kain",IF(VLOOKUP(B442,'SO OR RSO'!$B$4:$P$1048576,15,FALSE)="Diselesaikan","Selesai",IF(M442&gt;0,"Proses Quilting","Selesai"))),"")</f>
        <v/>
      </c>
    </row>
    <row r="443" spans="1:14" ht="30.75" customHeight="1">
      <c r="A443" s="6">
        <v>442</v>
      </c>
      <c r="B443" s="18" t="str">
        <f t="shared" si="14"/>
        <v>EkatunggalTersediaKonfirmasi442</v>
      </c>
      <c r="C443" s="18" t="str">
        <f>IFERROR(VLOOKUP(B443,'SO OR RSO'!$B$4:$O$1048576,3,FALSE),"")</f>
        <v/>
      </c>
      <c r="D443" s="27" t="str">
        <f>IFERROR(VLOOKUP(B443,'SO OR RSO'!$B$4:$O$1048576,4,FALSE),"")</f>
        <v/>
      </c>
      <c r="E443" s="19" t="str">
        <f>IFERROR(VLOOKUP(B443,'SO OR RSO'!$B$4:$O$1048576,5,FALSE),"")</f>
        <v/>
      </c>
      <c r="F443" s="18" t="str">
        <f>IFERROR(VLOOKUP(B443,'SO OR RSO'!$B$4:$O$1048576,6,FALSE),"")</f>
        <v/>
      </c>
      <c r="G443" s="19" t="str">
        <f>IFERROR(VLOOKUP(B443,'SO OR RSO'!$B$4:$O$1048576,7,FALSE),"")</f>
        <v/>
      </c>
      <c r="H443" s="18">
        <f>IFERROR(VLOOKUP(B443,'SO OR RSO'!$B$4:$O$1048576,8,FALSE),0)</f>
        <v>0</v>
      </c>
      <c r="I443" s="18" t="str">
        <f>IFERROR(VLOOKUP(B443,'SO OR RSO'!$B$4:$O$1048576,9,FALSE),"")</f>
        <v/>
      </c>
      <c r="J443" s="18" t="str">
        <f>IFERROR(VLOOKUP(B443,'SO OR RSO'!$B$4:$O$1048576,10,FALSE),"")</f>
        <v/>
      </c>
      <c r="K443" s="59">
        <f>SUMIFS('Input Quilting Selesai'!$G$2:$G$1048576,'Input Quilting Selesai'!$C$2:$C$1048576,'Ekatunggal (Tersedia)'!C443,'Input Quilting Selesai'!$E$2:$E$1048576,'Ekatunggal (Tersedia)'!F443,'Input Quilting Selesai'!$I$2:$I$1048576,'Ekatunggal (Tersedia)'!J443,'Input Quilting Selesai'!$J$2:$J$1048576,'Ekatunggal (Tersedia)'!$B$1)</f>
        <v>0</v>
      </c>
      <c r="L443" s="20">
        <f>IFERROR(IF(VLOOKUP(B443,'SO OR RSO'!$B$4:$P$1048576,15,FALSE)="Diselesaikan",H443,K443),0)</f>
        <v>0</v>
      </c>
      <c r="M443" s="20">
        <f t="shared" si="15"/>
        <v>0</v>
      </c>
      <c r="N443" s="20" t="str">
        <f>IFERROR(IF(ISBLANK(VLOOKUP(B443,'SO OR RSO'!$B$4:$P$1048576,15,FALSE)),"Belum Kirim Kain",IF(VLOOKUP(B443,'SO OR RSO'!$B$4:$P$1048576,15,FALSE)="Diselesaikan","Selesai",IF(M443&gt;0,"Proses Quilting","Selesai"))),"")</f>
        <v/>
      </c>
    </row>
    <row r="444" spans="1:14" ht="30.75" customHeight="1">
      <c r="A444" s="6">
        <v>443</v>
      </c>
      <c r="B444" s="18" t="str">
        <f t="shared" si="14"/>
        <v>EkatunggalTersediaKonfirmasi443</v>
      </c>
      <c r="C444" s="18" t="str">
        <f>IFERROR(VLOOKUP(B444,'SO OR RSO'!$B$4:$O$1048576,3,FALSE),"")</f>
        <v/>
      </c>
      <c r="D444" s="27" t="str">
        <f>IFERROR(VLOOKUP(B444,'SO OR RSO'!$B$4:$O$1048576,4,FALSE),"")</f>
        <v/>
      </c>
      <c r="E444" s="19" t="str">
        <f>IFERROR(VLOOKUP(B444,'SO OR RSO'!$B$4:$O$1048576,5,FALSE),"")</f>
        <v/>
      </c>
      <c r="F444" s="18" t="str">
        <f>IFERROR(VLOOKUP(B444,'SO OR RSO'!$B$4:$O$1048576,6,FALSE),"")</f>
        <v/>
      </c>
      <c r="G444" s="19" t="str">
        <f>IFERROR(VLOOKUP(B444,'SO OR RSO'!$B$4:$O$1048576,7,FALSE),"")</f>
        <v/>
      </c>
      <c r="H444" s="18">
        <f>IFERROR(VLOOKUP(B444,'SO OR RSO'!$B$4:$O$1048576,8,FALSE),0)</f>
        <v>0</v>
      </c>
      <c r="I444" s="18" t="str">
        <f>IFERROR(VLOOKUP(B444,'SO OR RSO'!$B$4:$O$1048576,9,FALSE),"")</f>
        <v/>
      </c>
      <c r="J444" s="18" t="str">
        <f>IFERROR(VLOOKUP(B444,'SO OR RSO'!$B$4:$O$1048576,10,FALSE),"")</f>
        <v/>
      </c>
      <c r="K444" s="59">
        <f>SUMIFS('Input Quilting Selesai'!$G$2:$G$1048576,'Input Quilting Selesai'!$C$2:$C$1048576,'Ekatunggal (Tersedia)'!C444,'Input Quilting Selesai'!$E$2:$E$1048576,'Ekatunggal (Tersedia)'!F444,'Input Quilting Selesai'!$I$2:$I$1048576,'Ekatunggal (Tersedia)'!J444,'Input Quilting Selesai'!$J$2:$J$1048576,'Ekatunggal (Tersedia)'!$B$1)</f>
        <v>0</v>
      </c>
      <c r="L444" s="20">
        <f>IFERROR(IF(VLOOKUP(B444,'SO OR RSO'!$B$4:$P$1048576,15,FALSE)="Diselesaikan",H444,K444),0)</f>
        <v>0</v>
      </c>
      <c r="M444" s="20">
        <f t="shared" si="15"/>
        <v>0</v>
      </c>
      <c r="N444" s="20" t="str">
        <f>IFERROR(IF(ISBLANK(VLOOKUP(B444,'SO OR RSO'!$B$4:$P$1048576,15,FALSE)),"Belum Kirim Kain",IF(VLOOKUP(B444,'SO OR RSO'!$B$4:$P$1048576,15,FALSE)="Diselesaikan","Selesai",IF(M444&gt;0,"Proses Quilting","Selesai"))),"")</f>
        <v/>
      </c>
    </row>
    <row r="445" spans="1:14" ht="30.75" customHeight="1">
      <c r="A445" s="6">
        <v>444</v>
      </c>
      <c r="B445" s="18" t="str">
        <f t="shared" si="14"/>
        <v>EkatunggalTersediaKonfirmasi444</v>
      </c>
      <c r="C445" s="18" t="str">
        <f>IFERROR(VLOOKUP(B445,'SO OR RSO'!$B$4:$O$1048576,3,FALSE),"")</f>
        <v/>
      </c>
      <c r="D445" s="27" t="str">
        <f>IFERROR(VLOOKUP(B445,'SO OR RSO'!$B$4:$O$1048576,4,FALSE),"")</f>
        <v/>
      </c>
      <c r="E445" s="19" t="str">
        <f>IFERROR(VLOOKUP(B445,'SO OR RSO'!$B$4:$O$1048576,5,FALSE),"")</f>
        <v/>
      </c>
      <c r="F445" s="18" t="str">
        <f>IFERROR(VLOOKUP(B445,'SO OR RSO'!$B$4:$O$1048576,6,FALSE),"")</f>
        <v/>
      </c>
      <c r="G445" s="19" t="str">
        <f>IFERROR(VLOOKUP(B445,'SO OR RSO'!$B$4:$O$1048576,7,FALSE),"")</f>
        <v/>
      </c>
      <c r="H445" s="18">
        <f>IFERROR(VLOOKUP(B445,'SO OR RSO'!$B$4:$O$1048576,8,FALSE),0)</f>
        <v>0</v>
      </c>
      <c r="I445" s="18" t="str">
        <f>IFERROR(VLOOKUP(B445,'SO OR RSO'!$B$4:$O$1048576,9,FALSE),"")</f>
        <v/>
      </c>
      <c r="J445" s="18" t="str">
        <f>IFERROR(VLOOKUP(B445,'SO OR RSO'!$B$4:$O$1048576,10,FALSE),"")</f>
        <v/>
      </c>
      <c r="K445" s="59">
        <f>SUMIFS('Input Quilting Selesai'!$G$2:$G$1048576,'Input Quilting Selesai'!$C$2:$C$1048576,'Ekatunggal (Tersedia)'!C445,'Input Quilting Selesai'!$E$2:$E$1048576,'Ekatunggal (Tersedia)'!F445,'Input Quilting Selesai'!$I$2:$I$1048576,'Ekatunggal (Tersedia)'!J445,'Input Quilting Selesai'!$J$2:$J$1048576,'Ekatunggal (Tersedia)'!$B$1)</f>
        <v>0</v>
      </c>
      <c r="L445" s="20">
        <f>IFERROR(IF(VLOOKUP(B445,'SO OR RSO'!$B$4:$P$1048576,15,FALSE)="Diselesaikan",H445,K445),0)</f>
        <v>0</v>
      </c>
      <c r="M445" s="20">
        <f t="shared" si="15"/>
        <v>0</v>
      </c>
      <c r="N445" s="20" t="str">
        <f>IFERROR(IF(ISBLANK(VLOOKUP(B445,'SO OR RSO'!$B$4:$P$1048576,15,FALSE)),"Belum Kirim Kain",IF(VLOOKUP(B445,'SO OR RSO'!$B$4:$P$1048576,15,FALSE)="Diselesaikan","Selesai",IF(M445&gt;0,"Proses Quilting","Selesai"))),"")</f>
        <v/>
      </c>
    </row>
    <row r="446" spans="1:14" ht="30.75" customHeight="1">
      <c r="A446" s="6">
        <v>445</v>
      </c>
      <c r="B446" s="18" t="str">
        <f t="shared" si="14"/>
        <v>EkatunggalTersediaKonfirmasi445</v>
      </c>
      <c r="C446" s="18" t="str">
        <f>IFERROR(VLOOKUP(B446,'SO OR RSO'!$B$4:$O$1048576,3,FALSE),"")</f>
        <v/>
      </c>
      <c r="D446" s="27" t="str">
        <f>IFERROR(VLOOKUP(B446,'SO OR RSO'!$B$4:$O$1048576,4,FALSE),"")</f>
        <v/>
      </c>
      <c r="E446" s="19" t="str">
        <f>IFERROR(VLOOKUP(B446,'SO OR RSO'!$B$4:$O$1048576,5,FALSE),"")</f>
        <v/>
      </c>
      <c r="F446" s="18" t="str">
        <f>IFERROR(VLOOKUP(B446,'SO OR RSO'!$B$4:$O$1048576,6,FALSE),"")</f>
        <v/>
      </c>
      <c r="G446" s="19" t="str">
        <f>IFERROR(VLOOKUP(B446,'SO OR RSO'!$B$4:$O$1048576,7,FALSE),"")</f>
        <v/>
      </c>
      <c r="H446" s="18">
        <f>IFERROR(VLOOKUP(B446,'SO OR RSO'!$B$4:$O$1048576,8,FALSE),0)</f>
        <v>0</v>
      </c>
      <c r="I446" s="18" t="str">
        <f>IFERROR(VLOOKUP(B446,'SO OR RSO'!$B$4:$O$1048576,9,FALSE),"")</f>
        <v/>
      </c>
      <c r="J446" s="18" t="str">
        <f>IFERROR(VLOOKUP(B446,'SO OR RSO'!$B$4:$O$1048576,10,FALSE),"")</f>
        <v/>
      </c>
      <c r="K446" s="59">
        <f>SUMIFS('Input Quilting Selesai'!$G$2:$G$1048576,'Input Quilting Selesai'!$C$2:$C$1048576,'Ekatunggal (Tersedia)'!C446,'Input Quilting Selesai'!$E$2:$E$1048576,'Ekatunggal (Tersedia)'!F446,'Input Quilting Selesai'!$I$2:$I$1048576,'Ekatunggal (Tersedia)'!J446,'Input Quilting Selesai'!$J$2:$J$1048576,'Ekatunggal (Tersedia)'!$B$1)</f>
        <v>0</v>
      </c>
      <c r="L446" s="20">
        <f>IFERROR(IF(VLOOKUP(B446,'SO OR RSO'!$B$4:$P$1048576,15,FALSE)="Diselesaikan",H446,K446),0)</f>
        <v>0</v>
      </c>
      <c r="M446" s="20">
        <f t="shared" si="15"/>
        <v>0</v>
      </c>
      <c r="N446" s="20" t="str">
        <f>IFERROR(IF(ISBLANK(VLOOKUP(B446,'SO OR RSO'!$B$4:$P$1048576,15,FALSE)),"Belum Kirim Kain",IF(VLOOKUP(B446,'SO OR RSO'!$B$4:$P$1048576,15,FALSE)="Diselesaikan","Selesai",IF(M446&gt;0,"Proses Quilting","Selesai"))),"")</f>
        <v/>
      </c>
    </row>
    <row r="447" spans="1:14" ht="30.75" customHeight="1">
      <c r="A447" s="6">
        <v>446</v>
      </c>
      <c r="B447" s="18" t="str">
        <f t="shared" si="14"/>
        <v>EkatunggalTersediaKonfirmasi446</v>
      </c>
      <c r="C447" s="18" t="str">
        <f>IFERROR(VLOOKUP(B447,'SO OR RSO'!$B$4:$O$1048576,3,FALSE),"")</f>
        <v/>
      </c>
      <c r="D447" s="27" t="str">
        <f>IFERROR(VLOOKUP(B447,'SO OR RSO'!$B$4:$O$1048576,4,FALSE),"")</f>
        <v/>
      </c>
      <c r="E447" s="19" t="str">
        <f>IFERROR(VLOOKUP(B447,'SO OR RSO'!$B$4:$O$1048576,5,FALSE),"")</f>
        <v/>
      </c>
      <c r="F447" s="18" t="str">
        <f>IFERROR(VLOOKUP(B447,'SO OR RSO'!$B$4:$O$1048576,6,FALSE),"")</f>
        <v/>
      </c>
      <c r="G447" s="19" t="str">
        <f>IFERROR(VLOOKUP(B447,'SO OR RSO'!$B$4:$O$1048576,7,FALSE),"")</f>
        <v/>
      </c>
      <c r="H447" s="18">
        <f>IFERROR(VLOOKUP(B447,'SO OR RSO'!$B$4:$O$1048576,8,FALSE),0)</f>
        <v>0</v>
      </c>
      <c r="I447" s="18" t="str">
        <f>IFERROR(VLOOKUP(B447,'SO OR RSO'!$B$4:$O$1048576,9,FALSE),"")</f>
        <v/>
      </c>
      <c r="J447" s="18" t="str">
        <f>IFERROR(VLOOKUP(B447,'SO OR RSO'!$B$4:$O$1048576,10,FALSE),"")</f>
        <v/>
      </c>
      <c r="K447" s="59">
        <f>SUMIFS('Input Quilting Selesai'!$G$2:$G$1048576,'Input Quilting Selesai'!$C$2:$C$1048576,'Ekatunggal (Tersedia)'!C447,'Input Quilting Selesai'!$E$2:$E$1048576,'Ekatunggal (Tersedia)'!F447,'Input Quilting Selesai'!$I$2:$I$1048576,'Ekatunggal (Tersedia)'!J447,'Input Quilting Selesai'!$J$2:$J$1048576,'Ekatunggal (Tersedia)'!$B$1)</f>
        <v>0</v>
      </c>
      <c r="L447" s="20">
        <f>IFERROR(IF(VLOOKUP(B447,'SO OR RSO'!$B$4:$P$1048576,15,FALSE)="Diselesaikan",H447,K447),0)</f>
        <v>0</v>
      </c>
      <c r="M447" s="20">
        <f t="shared" si="15"/>
        <v>0</v>
      </c>
      <c r="N447" s="20" t="str">
        <f>IFERROR(IF(ISBLANK(VLOOKUP(B447,'SO OR RSO'!$B$4:$P$1048576,15,FALSE)),"Belum Kirim Kain",IF(VLOOKUP(B447,'SO OR RSO'!$B$4:$P$1048576,15,FALSE)="Diselesaikan","Selesai",IF(M447&gt;0,"Proses Quilting","Selesai"))),"")</f>
        <v/>
      </c>
    </row>
    <row r="448" spans="1:14" ht="30.75" customHeight="1">
      <c r="A448" s="6">
        <v>447</v>
      </c>
      <c r="B448" s="18" t="str">
        <f t="shared" si="14"/>
        <v>EkatunggalTersediaKonfirmasi447</v>
      </c>
      <c r="C448" s="18" t="str">
        <f>IFERROR(VLOOKUP(B448,'SO OR RSO'!$B$4:$O$1048576,3,FALSE),"")</f>
        <v/>
      </c>
      <c r="D448" s="27" t="str">
        <f>IFERROR(VLOOKUP(B448,'SO OR RSO'!$B$4:$O$1048576,4,FALSE),"")</f>
        <v/>
      </c>
      <c r="E448" s="19" t="str">
        <f>IFERROR(VLOOKUP(B448,'SO OR RSO'!$B$4:$O$1048576,5,FALSE),"")</f>
        <v/>
      </c>
      <c r="F448" s="18" t="str">
        <f>IFERROR(VLOOKUP(B448,'SO OR RSO'!$B$4:$O$1048576,6,FALSE),"")</f>
        <v/>
      </c>
      <c r="G448" s="19" t="str">
        <f>IFERROR(VLOOKUP(B448,'SO OR RSO'!$B$4:$O$1048576,7,FALSE),"")</f>
        <v/>
      </c>
      <c r="H448" s="18">
        <f>IFERROR(VLOOKUP(B448,'SO OR RSO'!$B$4:$O$1048576,8,FALSE),0)</f>
        <v>0</v>
      </c>
      <c r="I448" s="18" t="str">
        <f>IFERROR(VLOOKUP(B448,'SO OR RSO'!$B$4:$O$1048576,9,FALSE),"")</f>
        <v/>
      </c>
      <c r="J448" s="18" t="str">
        <f>IFERROR(VLOOKUP(B448,'SO OR RSO'!$B$4:$O$1048576,10,FALSE),"")</f>
        <v/>
      </c>
      <c r="K448" s="59">
        <f>SUMIFS('Input Quilting Selesai'!$G$2:$G$1048576,'Input Quilting Selesai'!$C$2:$C$1048576,'Ekatunggal (Tersedia)'!C448,'Input Quilting Selesai'!$E$2:$E$1048576,'Ekatunggal (Tersedia)'!F448,'Input Quilting Selesai'!$I$2:$I$1048576,'Ekatunggal (Tersedia)'!J448,'Input Quilting Selesai'!$J$2:$J$1048576,'Ekatunggal (Tersedia)'!$B$1)</f>
        <v>0</v>
      </c>
      <c r="L448" s="20">
        <f>IFERROR(IF(VLOOKUP(B448,'SO OR RSO'!$B$4:$P$1048576,15,FALSE)="Diselesaikan",H448,K448),0)</f>
        <v>0</v>
      </c>
      <c r="M448" s="20">
        <f t="shared" si="15"/>
        <v>0</v>
      </c>
      <c r="N448" s="20" t="str">
        <f>IFERROR(IF(ISBLANK(VLOOKUP(B448,'SO OR RSO'!$B$4:$P$1048576,15,FALSE)),"Belum Kirim Kain",IF(VLOOKUP(B448,'SO OR RSO'!$B$4:$P$1048576,15,FALSE)="Diselesaikan","Selesai",IF(M448&gt;0,"Proses Quilting","Selesai"))),"")</f>
        <v/>
      </c>
    </row>
    <row r="449" spans="1:14" ht="30.75" customHeight="1">
      <c r="A449" s="6">
        <v>448</v>
      </c>
      <c r="B449" s="18" t="str">
        <f t="shared" si="14"/>
        <v>EkatunggalTersediaKonfirmasi448</v>
      </c>
      <c r="C449" s="18" t="str">
        <f>IFERROR(VLOOKUP(B449,'SO OR RSO'!$B$4:$O$1048576,3,FALSE),"")</f>
        <v/>
      </c>
      <c r="D449" s="27" t="str">
        <f>IFERROR(VLOOKUP(B449,'SO OR RSO'!$B$4:$O$1048576,4,FALSE),"")</f>
        <v/>
      </c>
      <c r="E449" s="19" t="str">
        <f>IFERROR(VLOOKUP(B449,'SO OR RSO'!$B$4:$O$1048576,5,FALSE),"")</f>
        <v/>
      </c>
      <c r="F449" s="18" t="str">
        <f>IFERROR(VLOOKUP(B449,'SO OR RSO'!$B$4:$O$1048576,6,FALSE),"")</f>
        <v/>
      </c>
      <c r="G449" s="19" t="str">
        <f>IFERROR(VLOOKUP(B449,'SO OR RSO'!$B$4:$O$1048576,7,FALSE),"")</f>
        <v/>
      </c>
      <c r="H449" s="18">
        <f>IFERROR(VLOOKUP(B449,'SO OR RSO'!$B$4:$O$1048576,8,FALSE),0)</f>
        <v>0</v>
      </c>
      <c r="I449" s="18" t="str">
        <f>IFERROR(VLOOKUP(B449,'SO OR RSO'!$B$4:$O$1048576,9,FALSE),"")</f>
        <v/>
      </c>
      <c r="J449" s="18" t="str">
        <f>IFERROR(VLOOKUP(B449,'SO OR RSO'!$B$4:$O$1048576,10,FALSE),"")</f>
        <v/>
      </c>
      <c r="K449" s="59">
        <f>SUMIFS('Input Quilting Selesai'!$G$2:$G$1048576,'Input Quilting Selesai'!$C$2:$C$1048576,'Ekatunggal (Tersedia)'!C449,'Input Quilting Selesai'!$E$2:$E$1048576,'Ekatunggal (Tersedia)'!F449,'Input Quilting Selesai'!$I$2:$I$1048576,'Ekatunggal (Tersedia)'!J449,'Input Quilting Selesai'!$J$2:$J$1048576,'Ekatunggal (Tersedia)'!$B$1)</f>
        <v>0</v>
      </c>
      <c r="L449" s="20">
        <f>IFERROR(IF(VLOOKUP(B449,'SO OR RSO'!$B$4:$P$1048576,15,FALSE)="Diselesaikan",H449,K449),0)</f>
        <v>0</v>
      </c>
      <c r="M449" s="20">
        <f t="shared" si="15"/>
        <v>0</v>
      </c>
      <c r="N449" s="20" t="str">
        <f>IFERROR(IF(ISBLANK(VLOOKUP(B449,'SO OR RSO'!$B$4:$P$1048576,15,FALSE)),"Belum Kirim Kain",IF(VLOOKUP(B449,'SO OR RSO'!$B$4:$P$1048576,15,FALSE)="Diselesaikan","Selesai",IF(M449&gt;0,"Proses Quilting","Selesai"))),"")</f>
        <v/>
      </c>
    </row>
    <row r="450" spans="1:14" ht="30.75" customHeight="1">
      <c r="A450" s="6">
        <v>449</v>
      </c>
      <c r="B450" s="18" t="str">
        <f t="shared" si="14"/>
        <v>EkatunggalTersediaKonfirmasi449</v>
      </c>
      <c r="C450" s="18" t="str">
        <f>IFERROR(VLOOKUP(B450,'SO OR RSO'!$B$4:$O$1048576,3,FALSE),"")</f>
        <v/>
      </c>
      <c r="D450" s="27" t="str">
        <f>IFERROR(VLOOKUP(B450,'SO OR RSO'!$B$4:$O$1048576,4,FALSE),"")</f>
        <v/>
      </c>
      <c r="E450" s="19" t="str">
        <f>IFERROR(VLOOKUP(B450,'SO OR RSO'!$B$4:$O$1048576,5,FALSE),"")</f>
        <v/>
      </c>
      <c r="F450" s="18" t="str">
        <f>IFERROR(VLOOKUP(B450,'SO OR RSO'!$B$4:$O$1048576,6,FALSE),"")</f>
        <v/>
      </c>
      <c r="G450" s="19" t="str">
        <f>IFERROR(VLOOKUP(B450,'SO OR RSO'!$B$4:$O$1048576,7,FALSE),"")</f>
        <v/>
      </c>
      <c r="H450" s="18">
        <f>IFERROR(VLOOKUP(B450,'SO OR RSO'!$B$4:$O$1048576,8,FALSE),0)</f>
        <v>0</v>
      </c>
      <c r="I450" s="18" t="str">
        <f>IFERROR(VLOOKUP(B450,'SO OR RSO'!$B$4:$O$1048576,9,FALSE),"")</f>
        <v/>
      </c>
      <c r="J450" s="18" t="str">
        <f>IFERROR(VLOOKUP(B450,'SO OR RSO'!$B$4:$O$1048576,10,FALSE),"")</f>
        <v/>
      </c>
      <c r="K450" s="59">
        <f>SUMIFS('Input Quilting Selesai'!$G$2:$G$1048576,'Input Quilting Selesai'!$C$2:$C$1048576,'Ekatunggal (Tersedia)'!C450,'Input Quilting Selesai'!$E$2:$E$1048576,'Ekatunggal (Tersedia)'!F450,'Input Quilting Selesai'!$I$2:$I$1048576,'Ekatunggal (Tersedia)'!J450,'Input Quilting Selesai'!$J$2:$J$1048576,'Ekatunggal (Tersedia)'!$B$1)</f>
        <v>0</v>
      </c>
      <c r="L450" s="20">
        <f>IFERROR(IF(VLOOKUP(B450,'SO OR RSO'!$B$4:$P$1048576,15,FALSE)="Diselesaikan",H450,K450),0)</f>
        <v>0</v>
      </c>
      <c r="M450" s="20">
        <f t="shared" si="15"/>
        <v>0</v>
      </c>
      <c r="N450" s="20" t="str">
        <f>IFERROR(IF(ISBLANK(VLOOKUP(B450,'SO OR RSO'!$B$4:$P$1048576,15,FALSE)),"Belum Kirim Kain",IF(VLOOKUP(B450,'SO OR RSO'!$B$4:$P$1048576,15,FALSE)="Diselesaikan","Selesai",IF(M450&gt;0,"Proses Quilting","Selesai"))),"")</f>
        <v/>
      </c>
    </row>
    <row r="451" spans="1:14" ht="30.75" customHeight="1">
      <c r="A451" s="6">
        <v>450</v>
      </c>
      <c r="B451" s="18" t="str">
        <f t="shared" si="14"/>
        <v>EkatunggalTersediaKonfirmasi450</v>
      </c>
      <c r="C451" s="18" t="str">
        <f>IFERROR(VLOOKUP(B451,'SO OR RSO'!$B$4:$O$1048576,3,FALSE),"")</f>
        <v/>
      </c>
      <c r="D451" s="27" t="str">
        <f>IFERROR(VLOOKUP(B451,'SO OR RSO'!$B$4:$O$1048576,4,FALSE),"")</f>
        <v/>
      </c>
      <c r="E451" s="19" t="str">
        <f>IFERROR(VLOOKUP(B451,'SO OR RSO'!$B$4:$O$1048576,5,FALSE),"")</f>
        <v/>
      </c>
      <c r="F451" s="18" t="str">
        <f>IFERROR(VLOOKUP(B451,'SO OR RSO'!$B$4:$O$1048576,6,FALSE),"")</f>
        <v/>
      </c>
      <c r="G451" s="19" t="str">
        <f>IFERROR(VLOOKUP(B451,'SO OR RSO'!$B$4:$O$1048576,7,FALSE),"")</f>
        <v/>
      </c>
      <c r="H451" s="18">
        <f>IFERROR(VLOOKUP(B451,'SO OR RSO'!$B$4:$O$1048576,8,FALSE),0)</f>
        <v>0</v>
      </c>
      <c r="I451" s="18" t="str">
        <f>IFERROR(VLOOKUP(B451,'SO OR RSO'!$B$4:$O$1048576,9,FALSE),"")</f>
        <v/>
      </c>
      <c r="J451" s="18" t="str">
        <f>IFERROR(VLOOKUP(B451,'SO OR RSO'!$B$4:$O$1048576,10,FALSE),"")</f>
        <v/>
      </c>
      <c r="K451" s="59">
        <f>SUMIFS('Input Quilting Selesai'!$G$2:$G$1048576,'Input Quilting Selesai'!$C$2:$C$1048576,'Ekatunggal (Tersedia)'!C451,'Input Quilting Selesai'!$E$2:$E$1048576,'Ekatunggal (Tersedia)'!F451,'Input Quilting Selesai'!$I$2:$I$1048576,'Ekatunggal (Tersedia)'!J451,'Input Quilting Selesai'!$J$2:$J$1048576,'Ekatunggal (Tersedia)'!$B$1)</f>
        <v>0</v>
      </c>
      <c r="L451" s="20">
        <f>IFERROR(IF(VLOOKUP(B451,'SO OR RSO'!$B$4:$P$1048576,15,FALSE)="Diselesaikan",H451,K451),0)</f>
        <v>0</v>
      </c>
      <c r="M451" s="20">
        <f t="shared" si="15"/>
        <v>0</v>
      </c>
      <c r="N451" s="20" t="str">
        <f>IFERROR(IF(ISBLANK(VLOOKUP(B451,'SO OR RSO'!$B$4:$P$1048576,15,FALSE)),"Belum Kirim Kain",IF(VLOOKUP(B451,'SO OR RSO'!$B$4:$P$1048576,15,FALSE)="Diselesaikan","Selesai",IF(M451&gt;0,"Proses Quilting","Selesai"))),"")</f>
        <v/>
      </c>
    </row>
    <row r="452" spans="1:14" ht="30.75" customHeight="1">
      <c r="A452" s="6">
        <v>451</v>
      </c>
      <c r="B452" s="18" t="str">
        <f t="shared" si="14"/>
        <v>EkatunggalTersediaKonfirmasi451</v>
      </c>
      <c r="C452" s="18" t="str">
        <f>IFERROR(VLOOKUP(B452,'SO OR RSO'!$B$4:$O$1048576,3,FALSE),"")</f>
        <v/>
      </c>
      <c r="D452" s="27" t="str">
        <f>IFERROR(VLOOKUP(B452,'SO OR RSO'!$B$4:$O$1048576,4,FALSE),"")</f>
        <v/>
      </c>
      <c r="E452" s="19" t="str">
        <f>IFERROR(VLOOKUP(B452,'SO OR RSO'!$B$4:$O$1048576,5,FALSE),"")</f>
        <v/>
      </c>
      <c r="F452" s="18" t="str">
        <f>IFERROR(VLOOKUP(B452,'SO OR RSO'!$B$4:$O$1048576,6,FALSE),"")</f>
        <v/>
      </c>
      <c r="G452" s="19" t="str">
        <f>IFERROR(VLOOKUP(B452,'SO OR RSO'!$B$4:$O$1048576,7,FALSE),"")</f>
        <v/>
      </c>
      <c r="H452" s="18">
        <f>IFERROR(VLOOKUP(B452,'SO OR RSO'!$B$4:$O$1048576,8,FALSE),0)</f>
        <v>0</v>
      </c>
      <c r="I452" s="18" t="str">
        <f>IFERROR(VLOOKUP(B452,'SO OR RSO'!$B$4:$O$1048576,9,FALSE),"")</f>
        <v/>
      </c>
      <c r="J452" s="18" t="str">
        <f>IFERROR(VLOOKUP(B452,'SO OR RSO'!$B$4:$O$1048576,10,FALSE),"")</f>
        <v/>
      </c>
      <c r="K452" s="59">
        <f>SUMIFS('Input Quilting Selesai'!$G$2:$G$1048576,'Input Quilting Selesai'!$C$2:$C$1048576,'Ekatunggal (Tersedia)'!C452,'Input Quilting Selesai'!$E$2:$E$1048576,'Ekatunggal (Tersedia)'!F452,'Input Quilting Selesai'!$I$2:$I$1048576,'Ekatunggal (Tersedia)'!J452,'Input Quilting Selesai'!$J$2:$J$1048576,'Ekatunggal (Tersedia)'!$B$1)</f>
        <v>0</v>
      </c>
      <c r="L452" s="20">
        <f>IFERROR(IF(VLOOKUP(B452,'SO OR RSO'!$B$4:$P$1048576,15,FALSE)="Diselesaikan",H452,K452),0)</f>
        <v>0</v>
      </c>
      <c r="M452" s="20">
        <f t="shared" si="15"/>
        <v>0</v>
      </c>
      <c r="N452" s="20" t="str">
        <f>IFERROR(IF(ISBLANK(VLOOKUP(B452,'SO OR RSO'!$B$4:$P$1048576,15,FALSE)),"Belum Kirim Kain",IF(VLOOKUP(B452,'SO OR RSO'!$B$4:$P$1048576,15,FALSE)="Diselesaikan","Selesai",IF(M452&gt;0,"Proses Quilting","Selesai"))),"")</f>
        <v/>
      </c>
    </row>
    <row r="453" spans="1:14" ht="30.75" customHeight="1">
      <c r="A453" s="6">
        <v>452</v>
      </c>
      <c r="B453" s="18" t="str">
        <f t="shared" si="14"/>
        <v>EkatunggalTersediaKonfirmasi452</v>
      </c>
      <c r="C453" s="18" t="str">
        <f>IFERROR(VLOOKUP(B453,'SO OR RSO'!$B$4:$O$1048576,3,FALSE),"")</f>
        <v/>
      </c>
      <c r="D453" s="27" t="str">
        <f>IFERROR(VLOOKUP(B453,'SO OR RSO'!$B$4:$O$1048576,4,FALSE),"")</f>
        <v/>
      </c>
      <c r="E453" s="19" t="str">
        <f>IFERROR(VLOOKUP(B453,'SO OR RSO'!$B$4:$O$1048576,5,FALSE),"")</f>
        <v/>
      </c>
      <c r="F453" s="18" t="str">
        <f>IFERROR(VLOOKUP(B453,'SO OR RSO'!$B$4:$O$1048576,6,FALSE),"")</f>
        <v/>
      </c>
      <c r="G453" s="19" t="str">
        <f>IFERROR(VLOOKUP(B453,'SO OR RSO'!$B$4:$O$1048576,7,FALSE),"")</f>
        <v/>
      </c>
      <c r="H453" s="18">
        <f>IFERROR(VLOOKUP(B453,'SO OR RSO'!$B$4:$O$1048576,8,FALSE),0)</f>
        <v>0</v>
      </c>
      <c r="I453" s="18" t="str">
        <f>IFERROR(VLOOKUP(B453,'SO OR RSO'!$B$4:$O$1048576,9,FALSE),"")</f>
        <v/>
      </c>
      <c r="J453" s="18" t="str">
        <f>IFERROR(VLOOKUP(B453,'SO OR RSO'!$B$4:$O$1048576,10,FALSE),"")</f>
        <v/>
      </c>
      <c r="K453" s="59">
        <f>SUMIFS('Input Quilting Selesai'!$G$2:$G$1048576,'Input Quilting Selesai'!$C$2:$C$1048576,'Ekatunggal (Tersedia)'!C453,'Input Quilting Selesai'!$E$2:$E$1048576,'Ekatunggal (Tersedia)'!F453,'Input Quilting Selesai'!$I$2:$I$1048576,'Ekatunggal (Tersedia)'!J453,'Input Quilting Selesai'!$J$2:$J$1048576,'Ekatunggal (Tersedia)'!$B$1)</f>
        <v>0</v>
      </c>
      <c r="L453" s="20">
        <f>IFERROR(IF(VLOOKUP(B453,'SO OR RSO'!$B$4:$P$1048576,15,FALSE)="Diselesaikan",H453,K453),0)</f>
        <v>0</v>
      </c>
      <c r="M453" s="20">
        <f t="shared" si="15"/>
        <v>0</v>
      </c>
      <c r="N453" s="20" t="str">
        <f>IFERROR(IF(ISBLANK(VLOOKUP(B453,'SO OR RSO'!$B$4:$P$1048576,15,FALSE)),"Belum Kirim Kain",IF(VLOOKUP(B453,'SO OR RSO'!$B$4:$P$1048576,15,FALSE)="Diselesaikan","Selesai",IF(M453&gt;0,"Proses Quilting","Selesai"))),"")</f>
        <v/>
      </c>
    </row>
    <row r="454" spans="1:14" ht="30.75" customHeight="1">
      <c r="A454" s="6">
        <v>453</v>
      </c>
      <c r="B454" s="18" t="str">
        <f t="shared" si="14"/>
        <v>EkatunggalTersediaKonfirmasi453</v>
      </c>
      <c r="C454" s="18" t="str">
        <f>IFERROR(VLOOKUP(B454,'SO OR RSO'!$B$4:$O$1048576,3,FALSE),"")</f>
        <v/>
      </c>
      <c r="D454" s="27" t="str">
        <f>IFERROR(VLOOKUP(B454,'SO OR RSO'!$B$4:$O$1048576,4,FALSE),"")</f>
        <v/>
      </c>
      <c r="E454" s="19" t="str">
        <f>IFERROR(VLOOKUP(B454,'SO OR RSO'!$B$4:$O$1048576,5,FALSE),"")</f>
        <v/>
      </c>
      <c r="F454" s="18" t="str">
        <f>IFERROR(VLOOKUP(B454,'SO OR RSO'!$B$4:$O$1048576,6,FALSE),"")</f>
        <v/>
      </c>
      <c r="G454" s="19" t="str">
        <f>IFERROR(VLOOKUP(B454,'SO OR RSO'!$B$4:$O$1048576,7,FALSE),"")</f>
        <v/>
      </c>
      <c r="H454" s="18">
        <f>IFERROR(VLOOKUP(B454,'SO OR RSO'!$B$4:$O$1048576,8,FALSE),0)</f>
        <v>0</v>
      </c>
      <c r="I454" s="18" t="str">
        <f>IFERROR(VLOOKUP(B454,'SO OR RSO'!$B$4:$O$1048576,9,FALSE),"")</f>
        <v/>
      </c>
      <c r="J454" s="18" t="str">
        <f>IFERROR(VLOOKUP(B454,'SO OR RSO'!$B$4:$O$1048576,10,FALSE),"")</f>
        <v/>
      </c>
      <c r="K454" s="59">
        <f>SUMIFS('Input Quilting Selesai'!$G$2:$G$1048576,'Input Quilting Selesai'!$C$2:$C$1048576,'Ekatunggal (Tersedia)'!C454,'Input Quilting Selesai'!$E$2:$E$1048576,'Ekatunggal (Tersedia)'!F454,'Input Quilting Selesai'!$I$2:$I$1048576,'Ekatunggal (Tersedia)'!J454,'Input Quilting Selesai'!$J$2:$J$1048576,'Ekatunggal (Tersedia)'!$B$1)</f>
        <v>0</v>
      </c>
      <c r="L454" s="20">
        <f>IFERROR(IF(VLOOKUP(B454,'SO OR RSO'!$B$4:$P$1048576,15,FALSE)="Diselesaikan",H454,K454),0)</f>
        <v>0</v>
      </c>
      <c r="M454" s="20">
        <f t="shared" si="15"/>
        <v>0</v>
      </c>
      <c r="N454" s="20" t="str">
        <f>IFERROR(IF(ISBLANK(VLOOKUP(B454,'SO OR RSO'!$B$4:$P$1048576,15,FALSE)),"Belum Kirim Kain",IF(VLOOKUP(B454,'SO OR RSO'!$B$4:$P$1048576,15,FALSE)="Diselesaikan","Selesai",IF(M454&gt;0,"Proses Quilting","Selesai"))),"")</f>
        <v/>
      </c>
    </row>
    <row r="455" spans="1:14" ht="30.75" customHeight="1">
      <c r="A455" s="6">
        <v>454</v>
      </c>
      <c r="B455" s="18" t="str">
        <f t="shared" si="14"/>
        <v>EkatunggalTersediaKonfirmasi454</v>
      </c>
      <c r="C455" s="18" t="str">
        <f>IFERROR(VLOOKUP(B455,'SO OR RSO'!$B$4:$O$1048576,3,FALSE),"")</f>
        <v/>
      </c>
      <c r="D455" s="27" t="str">
        <f>IFERROR(VLOOKUP(B455,'SO OR RSO'!$B$4:$O$1048576,4,FALSE),"")</f>
        <v/>
      </c>
      <c r="E455" s="19" t="str">
        <f>IFERROR(VLOOKUP(B455,'SO OR RSO'!$B$4:$O$1048576,5,FALSE),"")</f>
        <v/>
      </c>
      <c r="F455" s="18" t="str">
        <f>IFERROR(VLOOKUP(B455,'SO OR RSO'!$B$4:$O$1048576,6,FALSE),"")</f>
        <v/>
      </c>
      <c r="G455" s="19" t="str">
        <f>IFERROR(VLOOKUP(B455,'SO OR RSO'!$B$4:$O$1048576,7,FALSE),"")</f>
        <v/>
      </c>
      <c r="H455" s="18">
        <f>IFERROR(VLOOKUP(B455,'SO OR RSO'!$B$4:$O$1048576,8,FALSE),0)</f>
        <v>0</v>
      </c>
      <c r="I455" s="18" t="str">
        <f>IFERROR(VLOOKUP(B455,'SO OR RSO'!$B$4:$O$1048576,9,FALSE),"")</f>
        <v/>
      </c>
      <c r="J455" s="18" t="str">
        <f>IFERROR(VLOOKUP(B455,'SO OR RSO'!$B$4:$O$1048576,10,FALSE),"")</f>
        <v/>
      </c>
      <c r="K455" s="59">
        <f>SUMIFS('Input Quilting Selesai'!$G$2:$G$1048576,'Input Quilting Selesai'!$C$2:$C$1048576,'Ekatunggal (Tersedia)'!C455,'Input Quilting Selesai'!$E$2:$E$1048576,'Ekatunggal (Tersedia)'!F455,'Input Quilting Selesai'!$I$2:$I$1048576,'Ekatunggal (Tersedia)'!J455,'Input Quilting Selesai'!$J$2:$J$1048576,'Ekatunggal (Tersedia)'!$B$1)</f>
        <v>0</v>
      </c>
      <c r="L455" s="20">
        <f>IFERROR(IF(VLOOKUP(B455,'SO OR RSO'!$B$4:$P$1048576,15,FALSE)="Diselesaikan",H455,K455),0)</f>
        <v>0</v>
      </c>
      <c r="M455" s="20">
        <f t="shared" si="15"/>
        <v>0</v>
      </c>
      <c r="N455" s="20" t="str">
        <f>IFERROR(IF(ISBLANK(VLOOKUP(B455,'SO OR RSO'!$B$4:$P$1048576,15,FALSE)),"Belum Kirim Kain",IF(VLOOKUP(B455,'SO OR RSO'!$B$4:$P$1048576,15,FALSE)="Diselesaikan","Selesai",IF(M455&gt;0,"Proses Quilting","Selesai"))),"")</f>
        <v/>
      </c>
    </row>
    <row r="456" spans="1:14" ht="30.75" customHeight="1">
      <c r="A456" s="6">
        <v>455</v>
      </c>
      <c r="B456" s="18" t="str">
        <f t="shared" si="14"/>
        <v>EkatunggalTersediaKonfirmasi455</v>
      </c>
      <c r="C456" s="18" t="str">
        <f>IFERROR(VLOOKUP(B456,'SO OR RSO'!$B$4:$O$1048576,3,FALSE),"")</f>
        <v/>
      </c>
      <c r="D456" s="27" t="str">
        <f>IFERROR(VLOOKUP(B456,'SO OR RSO'!$B$4:$O$1048576,4,FALSE),"")</f>
        <v/>
      </c>
      <c r="E456" s="19" t="str">
        <f>IFERROR(VLOOKUP(B456,'SO OR RSO'!$B$4:$O$1048576,5,FALSE),"")</f>
        <v/>
      </c>
      <c r="F456" s="18" t="str">
        <f>IFERROR(VLOOKUP(B456,'SO OR RSO'!$B$4:$O$1048576,6,FALSE),"")</f>
        <v/>
      </c>
      <c r="G456" s="19" t="str">
        <f>IFERROR(VLOOKUP(B456,'SO OR RSO'!$B$4:$O$1048576,7,FALSE),"")</f>
        <v/>
      </c>
      <c r="H456" s="18">
        <f>IFERROR(VLOOKUP(B456,'SO OR RSO'!$B$4:$O$1048576,8,FALSE),0)</f>
        <v>0</v>
      </c>
      <c r="I456" s="18" t="str">
        <f>IFERROR(VLOOKUP(B456,'SO OR RSO'!$B$4:$O$1048576,9,FALSE),"")</f>
        <v/>
      </c>
      <c r="J456" s="18" t="str">
        <f>IFERROR(VLOOKUP(B456,'SO OR RSO'!$B$4:$O$1048576,10,FALSE),"")</f>
        <v/>
      </c>
      <c r="K456" s="59">
        <f>SUMIFS('Input Quilting Selesai'!$G$2:$G$1048576,'Input Quilting Selesai'!$C$2:$C$1048576,'Ekatunggal (Tersedia)'!C456,'Input Quilting Selesai'!$E$2:$E$1048576,'Ekatunggal (Tersedia)'!F456,'Input Quilting Selesai'!$I$2:$I$1048576,'Ekatunggal (Tersedia)'!J456,'Input Quilting Selesai'!$J$2:$J$1048576,'Ekatunggal (Tersedia)'!$B$1)</f>
        <v>0</v>
      </c>
      <c r="L456" s="20">
        <f>IFERROR(IF(VLOOKUP(B456,'SO OR RSO'!$B$4:$P$1048576,15,FALSE)="Diselesaikan",H456,K456),0)</f>
        <v>0</v>
      </c>
      <c r="M456" s="20">
        <f t="shared" si="15"/>
        <v>0</v>
      </c>
      <c r="N456" s="20" t="str">
        <f>IFERROR(IF(ISBLANK(VLOOKUP(B456,'SO OR RSO'!$B$4:$P$1048576,15,FALSE)),"Belum Kirim Kain",IF(VLOOKUP(B456,'SO OR RSO'!$B$4:$P$1048576,15,FALSE)="Diselesaikan","Selesai",IF(M456&gt;0,"Proses Quilting","Selesai"))),"")</f>
        <v/>
      </c>
    </row>
    <row r="457" spans="1:14" ht="30.75" customHeight="1">
      <c r="A457" s="6">
        <v>456</v>
      </c>
      <c r="B457" s="18" t="str">
        <f t="shared" si="14"/>
        <v>EkatunggalTersediaKonfirmasi456</v>
      </c>
      <c r="C457" s="18" t="str">
        <f>IFERROR(VLOOKUP(B457,'SO OR RSO'!$B$4:$O$1048576,3,FALSE),"")</f>
        <v/>
      </c>
      <c r="D457" s="27" t="str">
        <f>IFERROR(VLOOKUP(B457,'SO OR RSO'!$B$4:$O$1048576,4,FALSE),"")</f>
        <v/>
      </c>
      <c r="E457" s="19" t="str">
        <f>IFERROR(VLOOKUP(B457,'SO OR RSO'!$B$4:$O$1048576,5,FALSE),"")</f>
        <v/>
      </c>
      <c r="F457" s="18" t="str">
        <f>IFERROR(VLOOKUP(B457,'SO OR RSO'!$B$4:$O$1048576,6,FALSE),"")</f>
        <v/>
      </c>
      <c r="G457" s="19" t="str">
        <f>IFERROR(VLOOKUP(B457,'SO OR RSO'!$B$4:$O$1048576,7,FALSE),"")</f>
        <v/>
      </c>
      <c r="H457" s="18">
        <f>IFERROR(VLOOKUP(B457,'SO OR RSO'!$B$4:$O$1048576,8,FALSE),0)</f>
        <v>0</v>
      </c>
      <c r="I457" s="18" t="str">
        <f>IFERROR(VLOOKUP(B457,'SO OR RSO'!$B$4:$O$1048576,9,FALSE),"")</f>
        <v/>
      </c>
      <c r="J457" s="18" t="str">
        <f>IFERROR(VLOOKUP(B457,'SO OR RSO'!$B$4:$O$1048576,10,FALSE),"")</f>
        <v/>
      </c>
      <c r="K457" s="59">
        <f>SUMIFS('Input Quilting Selesai'!$G$2:$G$1048576,'Input Quilting Selesai'!$C$2:$C$1048576,'Ekatunggal (Tersedia)'!C457,'Input Quilting Selesai'!$E$2:$E$1048576,'Ekatunggal (Tersedia)'!F457,'Input Quilting Selesai'!$I$2:$I$1048576,'Ekatunggal (Tersedia)'!J457,'Input Quilting Selesai'!$J$2:$J$1048576,'Ekatunggal (Tersedia)'!$B$1)</f>
        <v>0</v>
      </c>
      <c r="L457" s="20">
        <f>IFERROR(IF(VLOOKUP(B457,'SO OR RSO'!$B$4:$P$1048576,15,FALSE)="Diselesaikan",H457,K457),0)</f>
        <v>0</v>
      </c>
      <c r="M457" s="20">
        <f t="shared" si="15"/>
        <v>0</v>
      </c>
      <c r="N457" s="20" t="str">
        <f>IFERROR(IF(ISBLANK(VLOOKUP(B457,'SO OR RSO'!$B$4:$P$1048576,15,FALSE)),"Belum Kirim Kain",IF(VLOOKUP(B457,'SO OR RSO'!$B$4:$P$1048576,15,FALSE)="Diselesaikan","Selesai",IF(M457&gt;0,"Proses Quilting","Selesai"))),"")</f>
        <v/>
      </c>
    </row>
    <row r="458" spans="1:14" ht="30.75" customHeight="1">
      <c r="A458" s="6">
        <v>457</v>
      </c>
      <c r="B458" s="18" t="str">
        <f t="shared" si="14"/>
        <v>EkatunggalTersediaKonfirmasi457</v>
      </c>
      <c r="C458" s="18" t="str">
        <f>IFERROR(VLOOKUP(B458,'SO OR RSO'!$B$4:$O$1048576,3,FALSE),"")</f>
        <v/>
      </c>
      <c r="D458" s="27" t="str">
        <f>IFERROR(VLOOKUP(B458,'SO OR RSO'!$B$4:$O$1048576,4,FALSE),"")</f>
        <v/>
      </c>
      <c r="E458" s="19" t="str">
        <f>IFERROR(VLOOKUP(B458,'SO OR RSO'!$B$4:$O$1048576,5,FALSE),"")</f>
        <v/>
      </c>
      <c r="F458" s="18" t="str">
        <f>IFERROR(VLOOKUP(B458,'SO OR RSO'!$B$4:$O$1048576,6,FALSE),"")</f>
        <v/>
      </c>
      <c r="G458" s="19" t="str">
        <f>IFERROR(VLOOKUP(B458,'SO OR RSO'!$B$4:$O$1048576,7,FALSE),"")</f>
        <v/>
      </c>
      <c r="H458" s="18">
        <f>IFERROR(VLOOKUP(B458,'SO OR RSO'!$B$4:$O$1048576,8,FALSE),0)</f>
        <v>0</v>
      </c>
      <c r="I458" s="18" t="str">
        <f>IFERROR(VLOOKUP(B458,'SO OR RSO'!$B$4:$O$1048576,9,FALSE),"")</f>
        <v/>
      </c>
      <c r="J458" s="18" t="str">
        <f>IFERROR(VLOOKUP(B458,'SO OR RSO'!$B$4:$O$1048576,10,FALSE),"")</f>
        <v/>
      </c>
      <c r="K458" s="59">
        <f>SUMIFS('Input Quilting Selesai'!$G$2:$G$1048576,'Input Quilting Selesai'!$C$2:$C$1048576,'Ekatunggal (Tersedia)'!C458,'Input Quilting Selesai'!$E$2:$E$1048576,'Ekatunggal (Tersedia)'!F458,'Input Quilting Selesai'!$I$2:$I$1048576,'Ekatunggal (Tersedia)'!J458,'Input Quilting Selesai'!$J$2:$J$1048576,'Ekatunggal (Tersedia)'!$B$1)</f>
        <v>0</v>
      </c>
      <c r="L458" s="20">
        <f>IFERROR(IF(VLOOKUP(B458,'SO OR RSO'!$B$4:$P$1048576,15,FALSE)="Diselesaikan",H458,K458),0)</f>
        <v>0</v>
      </c>
      <c r="M458" s="20">
        <f t="shared" si="15"/>
        <v>0</v>
      </c>
      <c r="N458" s="20" t="str">
        <f>IFERROR(IF(ISBLANK(VLOOKUP(B458,'SO OR RSO'!$B$4:$P$1048576,15,FALSE)),"Belum Kirim Kain",IF(VLOOKUP(B458,'SO OR RSO'!$B$4:$P$1048576,15,FALSE)="Diselesaikan","Selesai",IF(M458&gt;0,"Proses Quilting","Selesai"))),"")</f>
        <v/>
      </c>
    </row>
    <row r="459" spans="1:14" ht="30.75" customHeight="1">
      <c r="A459" s="6">
        <v>458</v>
      </c>
      <c r="B459" s="18" t="str">
        <f t="shared" si="14"/>
        <v>EkatunggalTersediaKonfirmasi458</v>
      </c>
      <c r="C459" s="18" t="str">
        <f>IFERROR(VLOOKUP(B459,'SO OR RSO'!$B$4:$O$1048576,3,FALSE),"")</f>
        <v/>
      </c>
      <c r="D459" s="27" t="str">
        <f>IFERROR(VLOOKUP(B459,'SO OR RSO'!$B$4:$O$1048576,4,FALSE),"")</f>
        <v/>
      </c>
      <c r="E459" s="19" t="str">
        <f>IFERROR(VLOOKUP(B459,'SO OR RSO'!$B$4:$O$1048576,5,FALSE),"")</f>
        <v/>
      </c>
      <c r="F459" s="18" t="str">
        <f>IFERROR(VLOOKUP(B459,'SO OR RSO'!$B$4:$O$1048576,6,FALSE),"")</f>
        <v/>
      </c>
      <c r="G459" s="19" t="str">
        <f>IFERROR(VLOOKUP(B459,'SO OR RSO'!$B$4:$O$1048576,7,FALSE),"")</f>
        <v/>
      </c>
      <c r="H459" s="18">
        <f>IFERROR(VLOOKUP(B459,'SO OR RSO'!$B$4:$O$1048576,8,FALSE),0)</f>
        <v>0</v>
      </c>
      <c r="I459" s="18" t="str">
        <f>IFERROR(VLOOKUP(B459,'SO OR RSO'!$B$4:$O$1048576,9,FALSE),"")</f>
        <v/>
      </c>
      <c r="J459" s="18" t="str">
        <f>IFERROR(VLOOKUP(B459,'SO OR RSO'!$B$4:$O$1048576,10,FALSE),"")</f>
        <v/>
      </c>
      <c r="K459" s="59">
        <f>SUMIFS('Input Quilting Selesai'!$G$2:$G$1048576,'Input Quilting Selesai'!$C$2:$C$1048576,'Ekatunggal (Tersedia)'!C459,'Input Quilting Selesai'!$E$2:$E$1048576,'Ekatunggal (Tersedia)'!F459,'Input Quilting Selesai'!$I$2:$I$1048576,'Ekatunggal (Tersedia)'!J459,'Input Quilting Selesai'!$J$2:$J$1048576,'Ekatunggal (Tersedia)'!$B$1)</f>
        <v>0</v>
      </c>
      <c r="L459" s="20">
        <f>IFERROR(IF(VLOOKUP(B459,'SO OR RSO'!$B$4:$P$1048576,15,FALSE)="Diselesaikan",H459,K459),0)</f>
        <v>0</v>
      </c>
      <c r="M459" s="20">
        <f t="shared" si="15"/>
        <v>0</v>
      </c>
      <c r="N459" s="20" t="str">
        <f>IFERROR(IF(ISBLANK(VLOOKUP(B459,'SO OR RSO'!$B$4:$P$1048576,15,FALSE)),"Belum Kirim Kain",IF(VLOOKUP(B459,'SO OR RSO'!$B$4:$P$1048576,15,FALSE)="Diselesaikan","Selesai",IF(M459&gt;0,"Proses Quilting","Selesai"))),"")</f>
        <v/>
      </c>
    </row>
    <row r="460" spans="1:14" ht="30.75" customHeight="1">
      <c r="A460" s="6">
        <v>459</v>
      </c>
      <c r="B460" s="18" t="str">
        <f t="shared" si="14"/>
        <v>EkatunggalTersediaKonfirmasi459</v>
      </c>
      <c r="C460" s="18" t="str">
        <f>IFERROR(VLOOKUP(B460,'SO OR RSO'!$B$4:$O$1048576,3,FALSE),"")</f>
        <v/>
      </c>
      <c r="D460" s="27" t="str">
        <f>IFERROR(VLOOKUP(B460,'SO OR RSO'!$B$4:$O$1048576,4,FALSE),"")</f>
        <v/>
      </c>
      <c r="E460" s="19" t="str">
        <f>IFERROR(VLOOKUP(B460,'SO OR RSO'!$B$4:$O$1048576,5,FALSE),"")</f>
        <v/>
      </c>
      <c r="F460" s="18" t="str">
        <f>IFERROR(VLOOKUP(B460,'SO OR RSO'!$B$4:$O$1048576,6,FALSE),"")</f>
        <v/>
      </c>
      <c r="G460" s="19" t="str">
        <f>IFERROR(VLOOKUP(B460,'SO OR RSO'!$B$4:$O$1048576,7,FALSE),"")</f>
        <v/>
      </c>
      <c r="H460" s="18">
        <f>IFERROR(VLOOKUP(B460,'SO OR RSO'!$B$4:$O$1048576,8,FALSE),0)</f>
        <v>0</v>
      </c>
      <c r="I460" s="18" t="str">
        <f>IFERROR(VLOOKUP(B460,'SO OR RSO'!$B$4:$O$1048576,9,FALSE),"")</f>
        <v/>
      </c>
      <c r="J460" s="18" t="str">
        <f>IFERROR(VLOOKUP(B460,'SO OR RSO'!$B$4:$O$1048576,10,FALSE),"")</f>
        <v/>
      </c>
      <c r="K460" s="59">
        <f>SUMIFS('Input Quilting Selesai'!$G$2:$G$1048576,'Input Quilting Selesai'!$C$2:$C$1048576,'Ekatunggal (Tersedia)'!C460,'Input Quilting Selesai'!$E$2:$E$1048576,'Ekatunggal (Tersedia)'!F460,'Input Quilting Selesai'!$I$2:$I$1048576,'Ekatunggal (Tersedia)'!J460,'Input Quilting Selesai'!$J$2:$J$1048576,'Ekatunggal (Tersedia)'!$B$1)</f>
        <v>0</v>
      </c>
      <c r="L460" s="20">
        <f>IFERROR(IF(VLOOKUP(B460,'SO OR RSO'!$B$4:$P$1048576,15,FALSE)="Diselesaikan",H460,K460),0)</f>
        <v>0</v>
      </c>
      <c r="M460" s="20">
        <f t="shared" si="15"/>
        <v>0</v>
      </c>
      <c r="N460" s="20" t="str">
        <f>IFERROR(IF(ISBLANK(VLOOKUP(B460,'SO OR RSO'!$B$4:$P$1048576,15,FALSE)),"Belum Kirim Kain",IF(VLOOKUP(B460,'SO OR RSO'!$B$4:$P$1048576,15,FALSE)="Diselesaikan","Selesai",IF(M460&gt;0,"Proses Quilting","Selesai"))),"")</f>
        <v/>
      </c>
    </row>
    <row r="461" spans="1:14" ht="30.75" customHeight="1">
      <c r="A461" s="6">
        <v>460</v>
      </c>
      <c r="B461" s="18" t="str">
        <f t="shared" si="14"/>
        <v>EkatunggalTersediaKonfirmasi460</v>
      </c>
      <c r="C461" s="18" t="str">
        <f>IFERROR(VLOOKUP(B461,'SO OR RSO'!$B$4:$O$1048576,3,FALSE),"")</f>
        <v/>
      </c>
      <c r="D461" s="27" t="str">
        <f>IFERROR(VLOOKUP(B461,'SO OR RSO'!$B$4:$O$1048576,4,FALSE),"")</f>
        <v/>
      </c>
      <c r="E461" s="19" t="str">
        <f>IFERROR(VLOOKUP(B461,'SO OR RSO'!$B$4:$O$1048576,5,FALSE),"")</f>
        <v/>
      </c>
      <c r="F461" s="18" t="str">
        <f>IFERROR(VLOOKUP(B461,'SO OR RSO'!$B$4:$O$1048576,6,FALSE),"")</f>
        <v/>
      </c>
      <c r="G461" s="19" t="str">
        <f>IFERROR(VLOOKUP(B461,'SO OR RSO'!$B$4:$O$1048576,7,FALSE),"")</f>
        <v/>
      </c>
      <c r="H461" s="18">
        <f>IFERROR(VLOOKUP(B461,'SO OR RSO'!$B$4:$O$1048576,8,FALSE),0)</f>
        <v>0</v>
      </c>
      <c r="I461" s="18" t="str">
        <f>IFERROR(VLOOKUP(B461,'SO OR RSO'!$B$4:$O$1048576,9,FALSE),"")</f>
        <v/>
      </c>
      <c r="J461" s="18" t="str">
        <f>IFERROR(VLOOKUP(B461,'SO OR RSO'!$B$4:$O$1048576,10,FALSE),"")</f>
        <v/>
      </c>
      <c r="K461" s="59">
        <f>SUMIFS('Input Quilting Selesai'!$G$2:$G$1048576,'Input Quilting Selesai'!$C$2:$C$1048576,'Ekatunggal (Tersedia)'!C461,'Input Quilting Selesai'!$E$2:$E$1048576,'Ekatunggal (Tersedia)'!F461,'Input Quilting Selesai'!$I$2:$I$1048576,'Ekatunggal (Tersedia)'!J461,'Input Quilting Selesai'!$J$2:$J$1048576,'Ekatunggal (Tersedia)'!$B$1)</f>
        <v>0</v>
      </c>
      <c r="L461" s="20">
        <f>IFERROR(IF(VLOOKUP(B461,'SO OR RSO'!$B$4:$P$1048576,15,FALSE)="Diselesaikan",H461,K461),0)</f>
        <v>0</v>
      </c>
      <c r="M461" s="20">
        <f t="shared" si="15"/>
        <v>0</v>
      </c>
      <c r="N461" s="20" t="str">
        <f>IFERROR(IF(ISBLANK(VLOOKUP(B461,'SO OR RSO'!$B$4:$P$1048576,15,FALSE)),"Belum Kirim Kain",IF(VLOOKUP(B461,'SO OR RSO'!$B$4:$P$1048576,15,FALSE)="Diselesaikan","Selesai",IF(M461&gt;0,"Proses Quilting","Selesai"))),"")</f>
        <v/>
      </c>
    </row>
    <row r="462" spans="1:14" ht="30.75" customHeight="1">
      <c r="A462" s="6">
        <v>461</v>
      </c>
      <c r="B462" s="18" t="str">
        <f t="shared" si="14"/>
        <v>EkatunggalTersediaKonfirmasi461</v>
      </c>
      <c r="C462" s="18" t="str">
        <f>IFERROR(VLOOKUP(B462,'SO OR RSO'!$B$4:$O$1048576,3,FALSE),"")</f>
        <v/>
      </c>
      <c r="D462" s="27" t="str">
        <f>IFERROR(VLOOKUP(B462,'SO OR RSO'!$B$4:$O$1048576,4,FALSE),"")</f>
        <v/>
      </c>
      <c r="E462" s="19" t="str">
        <f>IFERROR(VLOOKUP(B462,'SO OR RSO'!$B$4:$O$1048576,5,FALSE),"")</f>
        <v/>
      </c>
      <c r="F462" s="18" t="str">
        <f>IFERROR(VLOOKUP(B462,'SO OR RSO'!$B$4:$O$1048576,6,FALSE),"")</f>
        <v/>
      </c>
      <c r="G462" s="19" t="str">
        <f>IFERROR(VLOOKUP(B462,'SO OR RSO'!$B$4:$O$1048576,7,FALSE),"")</f>
        <v/>
      </c>
      <c r="H462" s="18">
        <f>IFERROR(VLOOKUP(B462,'SO OR RSO'!$B$4:$O$1048576,8,FALSE),0)</f>
        <v>0</v>
      </c>
      <c r="I462" s="18" t="str">
        <f>IFERROR(VLOOKUP(B462,'SO OR RSO'!$B$4:$O$1048576,9,FALSE),"")</f>
        <v/>
      </c>
      <c r="J462" s="18" t="str">
        <f>IFERROR(VLOOKUP(B462,'SO OR RSO'!$B$4:$O$1048576,10,FALSE),"")</f>
        <v/>
      </c>
      <c r="K462" s="59">
        <f>SUMIFS('Input Quilting Selesai'!$G$2:$G$1048576,'Input Quilting Selesai'!$C$2:$C$1048576,'Ekatunggal (Tersedia)'!C462,'Input Quilting Selesai'!$E$2:$E$1048576,'Ekatunggal (Tersedia)'!F462,'Input Quilting Selesai'!$I$2:$I$1048576,'Ekatunggal (Tersedia)'!J462,'Input Quilting Selesai'!$J$2:$J$1048576,'Ekatunggal (Tersedia)'!$B$1)</f>
        <v>0</v>
      </c>
      <c r="L462" s="20">
        <f>IFERROR(IF(VLOOKUP(B462,'SO OR RSO'!$B$4:$P$1048576,15,FALSE)="Diselesaikan",H462,K462),0)</f>
        <v>0</v>
      </c>
      <c r="M462" s="20">
        <f t="shared" si="15"/>
        <v>0</v>
      </c>
      <c r="N462" s="20" t="str">
        <f>IFERROR(IF(ISBLANK(VLOOKUP(B462,'SO OR RSO'!$B$4:$P$1048576,15,FALSE)),"Belum Kirim Kain",IF(VLOOKUP(B462,'SO OR RSO'!$B$4:$P$1048576,15,FALSE)="Diselesaikan","Selesai",IF(M462&gt;0,"Proses Quilting","Selesai"))),"")</f>
        <v/>
      </c>
    </row>
    <row r="463" spans="1:14" ht="30.75" customHeight="1">
      <c r="A463" s="6">
        <v>462</v>
      </c>
      <c r="B463" s="18" t="str">
        <f t="shared" si="14"/>
        <v>EkatunggalTersediaKonfirmasi462</v>
      </c>
      <c r="C463" s="18" t="str">
        <f>IFERROR(VLOOKUP(B463,'SO OR RSO'!$B$4:$O$1048576,3,FALSE),"")</f>
        <v/>
      </c>
      <c r="D463" s="27" t="str">
        <f>IFERROR(VLOOKUP(B463,'SO OR RSO'!$B$4:$O$1048576,4,FALSE),"")</f>
        <v/>
      </c>
      <c r="E463" s="19" t="str">
        <f>IFERROR(VLOOKUP(B463,'SO OR RSO'!$B$4:$O$1048576,5,FALSE),"")</f>
        <v/>
      </c>
      <c r="F463" s="18" t="str">
        <f>IFERROR(VLOOKUP(B463,'SO OR RSO'!$B$4:$O$1048576,6,FALSE),"")</f>
        <v/>
      </c>
      <c r="G463" s="19" t="str">
        <f>IFERROR(VLOOKUP(B463,'SO OR RSO'!$B$4:$O$1048576,7,FALSE),"")</f>
        <v/>
      </c>
      <c r="H463" s="18">
        <f>IFERROR(VLOOKUP(B463,'SO OR RSO'!$B$4:$O$1048576,8,FALSE),0)</f>
        <v>0</v>
      </c>
      <c r="I463" s="18" t="str">
        <f>IFERROR(VLOOKUP(B463,'SO OR RSO'!$B$4:$O$1048576,9,FALSE),"")</f>
        <v/>
      </c>
      <c r="J463" s="18" t="str">
        <f>IFERROR(VLOOKUP(B463,'SO OR RSO'!$B$4:$O$1048576,10,FALSE),"")</f>
        <v/>
      </c>
      <c r="K463" s="59">
        <f>SUMIFS('Input Quilting Selesai'!$G$2:$G$1048576,'Input Quilting Selesai'!$C$2:$C$1048576,'Ekatunggal (Tersedia)'!C463,'Input Quilting Selesai'!$E$2:$E$1048576,'Ekatunggal (Tersedia)'!F463,'Input Quilting Selesai'!$I$2:$I$1048576,'Ekatunggal (Tersedia)'!J463,'Input Quilting Selesai'!$J$2:$J$1048576,'Ekatunggal (Tersedia)'!$B$1)</f>
        <v>0</v>
      </c>
      <c r="L463" s="20">
        <f>IFERROR(IF(VLOOKUP(B463,'SO OR RSO'!$B$4:$P$1048576,15,FALSE)="Diselesaikan",H463,K463),0)</f>
        <v>0</v>
      </c>
      <c r="M463" s="20">
        <f t="shared" si="15"/>
        <v>0</v>
      </c>
      <c r="N463" s="20" t="str">
        <f>IFERROR(IF(ISBLANK(VLOOKUP(B463,'SO OR RSO'!$B$4:$P$1048576,15,FALSE)),"Belum Kirim Kain",IF(VLOOKUP(B463,'SO OR RSO'!$B$4:$P$1048576,15,FALSE)="Diselesaikan","Selesai",IF(M463&gt;0,"Proses Quilting","Selesai"))),"")</f>
        <v/>
      </c>
    </row>
    <row r="464" spans="1:14" ht="30.75" customHeight="1">
      <c r="A464" s="6">
        <v>463</v>
      </c>
      <c r="B464" s="18" t="str">
        <f t="shared" ref="B464:B501" si="16">CONCATENATE($B$1,"TersediaKonfirmasi",A464)</f>
        <v>EkatunggalTersediaKonfirmasi463</v>
      </c>
      <c r="C464" s="18" t="str">
        <f>IFERROR(VLOOKUP(B464,'SO OR RSO'!$B$4:$O$1048576,3,FALSE),"")</f>
        <v/>
      </c>
      <c r="D464" s="27" t="str">
        <f>IFERROR(VLOOKUP(B464,'SO OR RSO'!$B$4:$O$1048576,4,FALSE),"")</f>
        <v/>
      </c>
      <c r="E464" s="19" t="str">
        <f>IFERROR(VLOOKUP(B464,'SO OR RSO'!$B$4:$O$1048576,5,FALSE),"")</f>
        <v/>
      </c>
      <c r="F464" s="18" t="str">
        <f>IFERROR(VLOOKUP(B464,'SO OR RSO'!$B$4:$O$1048576,6,FALSE),"")</f>
        <v/>
      </c>
      <c r="G464" s="19" t="str">
        <f>IFERROR(VLOOKUP(B464,'SO OR RSO'!$B$4:$O$1048576,7,FALSE),"")</f>
        <v/>
      </c>
      <c r="H464" s="18">
        <f>IFERROR(VLOOKUP(B464,'SO OR RSO'!$B$4:$O$1048576,8,FALSE),0)</f>
        <v>0</v>
      </c>
      <c r="I464" s="18" t="str">
        <f>IFERROR(VLOOKUP(B464,'SO OR RSO'!$B$4:$O$1048576,9,FALSE),"")</f>
        <v/>
      </c>
      <c r="J464" s="18" t="str">
        <f>IFERROR(VLOOKUP(B464,'SO OR RSO'!$B$4:$O$1048576,10,FALSE),"")</f>
        <v/>
      </c>
      <c r="K464" s="59">
        <f>SUMIFS('Input Quilting Selesai'!$G$2:$G$1048576,'Input Quilting Selesai'!$C$2:$C$1048576,'Ekatunggal (Tersedia)'!C464,'Input Quilting Selesai'!$E$2:$E$1048576,'Ekatunggal (Tersedia)'!F464,'Input Quilting Selesai'!$I$2:$I$1048576,'Ekatunggal (Tersedia)'!J464,'Input Quilting Selesai'!$J$2:$J$1048576,'Ekatunggal (Tersedia)'!$B$1)</f>
        <v>0</v>
      </c>
      <c r="L464" s="20">
        <f>IFERROR(IF(VLOOKUP(B464,'SO OR RSO'!$B$4:$P$1048576,15,FALSE)="Diselesaikan",H464,K464),0)</f>
        <v>0</v>
      </c>
      <c r="M464" s="20">
        <f t="shared" ref="M464:M501" si="17">H464-L464</f>
        <v>0</v>
      </c>
      <c r="N464" s="20" t="str">
        <f>IFERROR(IF(ISBLANK(VLOOKUP(B464,'SO OR RSO'!$B$4:$P$1048576,15,FALSE)),"Belum Kirim Kain",IF(VLOOKUP(B464,'SO OR RSO'!$B$4:$P$1048576,15,FALSE)="Diselesaikan","Selesai",IF(M464&gt;0,"Proses Quilting","Selesai"))),"")</f>
        <v/>
      </c>
    </row>
    <row r="465" spans="1:14" ht="30.75" customHeight="1">
      <c r="A465" s="6">
        <v>464</v>
      </c>
      <c r="B465" s="18" t="str">
        <f t="shared" si="16"/>
        <v>EkatunggalTersediaKonfirmasi464</v>
      </c>
      <c r="C465" s="18" t="str">
        <f>IFERROR(VLOOKUP(B465,'SO OR RSO'!$B$4:$O$1048576,3,FALSE),"")</f>
        <v/>
      </c>
      <c r="D465" s="27" t="str">
        <f>IFERROR(VLOOKUP(B465,'SO OR RSO'!$B$4:$O$1048576,4,FALSE),"")</f>
        <v/>
      </c>
      <c r="E465" s="19" t="str">
        <f>IFERROR(VLOOKUP(B465,'SO OR RSO'!$B$4:$O$1048576,5,FALSE),"")</f>
        <v/>
      </c>
      <c r="F465" s="18" t="str">
        <f>IFERROR(VLOOKUP(B465,'SO OR RSO'!$B$4:$O$1048576,6,FALSE),"")</f>
        <v/>
      </c>
      <c r="G465" s="19" t="str">
        <f>IFERROR(VLOOKUP(B465,'SO OR RSO'!$B$4:$O$1048576,7,FALSE),"")</f>
        <v/>
      </c>
      <c r="H465" s="18">
        <f>IFERROR(VLOOKUP(B465,'SO OR RSO'!$B$4:$O$1048576,8,FALSE),0)</f>
        <v>0</v>
      </c>
      <c r="I465" s="18" t="str">
        <f>IFERROR(VLOOKUP(B465,'SO OR RSO'!$B$4:$O$1048576,9,FALSE),"")</f>
        <v/>
      </c>
      <c r="J465" s="18" t="str">
        <f>IFERROR(VLOOKUP(B465,'SO OR RSO'!$B$4:$O$1048576,10,FALSE),"")</f>
        <v/>
      </c>
      <c r="K465" s="59">
        <f>SUMIFS('Input Quilting Selesai'!$G$2:$G$1048576,'Input Quilting Selesai'!$C$2:$C$1048576,'Ekatunggal (Tersedia)'!C465,'Input Quilting Selesai'!$E$2:$E$1048576,'Ekatunggal (Tersedia)'!F465,'Input Quilting Selesai'!$I$2:$I$1048576,'Ekatunggal (Tersedia)'!J465,'Input Quilting Selesai'!$J$2:$J$1048576,'Ekatunggal (Tersedia)'!$B$1)</f>
        <v>0</v>
      </c>
      <c r="L465" s="20">
        <f>IFERROR(IF(VLOOKUP(B465,'SO OR RSO'!$B$4:$P$1048576,15,FALSE)="Diselesaikan",H465,K465),0)</f>
        <v>0</v>
      </c>
      <c r="M465" s="20">
        <f t="shared" si="17"/>
        <v>0</v>
      </c>
      <c r="N465" s="20" t="str">
        <f>IFERROR(IF(ISBLANK(VLOOKUP(B465,'SO OR RSO'!$B$4:$P$1048576,15,FALSE)),"Belum Kirim Kain",IF(VLOOKUP(B465,'SO OR RSO'!$B$4:$P$1048576,15,FALSE)="Diselesaikan","Selesai",IF(M465&gt;0,"Proses Quilting","Selesai"))),"")</f>
        <v/>
      </c>
    </row>
    <row r="466" spans="1:14" ht="30.75" customHeight="1">
      <c r="A466" s="6">
        <v>465</v>
      </c>
      <c r="B466" s="18" t="str">
        <f t="shared" si="16"/>
        <v>EkatunggalTersediaKonfirmasi465</v>
      </c>
      <c r="C466" s="18" t="str">
        <f>IFERROR(VLOOKUP(B466,'SO OR RSO'!$B$4:$O$1048576,3,FALSE),"")</f>
        <v/>
      </c>
      <c r="D466" s="27" t="str">
        <f>IFERROR(VLOOKUP(B466,'SO OR RSO'!$B$4:$O$1048576,4,FALSE),"")</f>
        <v/>
      </c>
      <c r="E466" s="19" t="str">
        <f>IFERROR(VLOOKUP(B466,'SO OR RSO'!$B$4:$O$1048576,5,FALSE),"")</f>
        <v/>
      </c>
      <c r="F466" s="18" t="str">
        <f>IFERROR(VLOOKUP(B466,'SO OR RSO'!$B$4:$O$1048576,6,FALSE),"")</f>
        <v/>
      </c>
      <c r="G466" s="19" t="str">
        <f>IFERROR(VLOOKUP(B466,'SO OR RSO'!$B$4:$O$1048576,7,FALSE),"")</f>
        <v/>
      </c>
      <c r="H466" s="18">
        <f>IFERROR(VLOOKUP(B466,'SO OR RSO'!$B$4:$O$1048576,8,FALSE),0)</f>
        <v>0</v>
      </c>
      <c r="I466" s="18" t="str">
        <f>IFERROR(VLOOKUP(B466,'SO OR RSO'!$B$4:$O$1048576,9,FALSE),"")</f>
        <v/>
      </c>
      <c r="J466" s="18" t="str">
        <f>IFERROR(VLOOKUP(B466,'SO OR RSO'!$B$4:$O$1048576,10,FALSE),"")</f>
        <v/>
      </c>
      <c r="K466" s="59">
        <f>SUMIFS('Input Quilting Selesai'!$G$2:$G$1048576,'Input Quilting Selesai'!$C$2:$C$1048576,'Ekatunggal (Tersedia)'!C466,'Input Quilting Selesai'!$E$2:$E$1048576,'Ekatunggal (Tersedia)'!F466,'Input Quilting Selesai'!$I$2:$I$1048576,'Ekatunggal (Tersedia)'!J466,'Input Quilting Selesai'!$J$2:$J$1048576,'Ekatunggal (Tersedia)'!$B$1)</f>
        <v>0</v>
      </c>
      <c r="L466" s="20">
        <f>IFERROR(IF(VLOOKUP(B466,'SO OR RSO'!$B$4:$P$1048576,15,FALSE)="Diselesaikan",H466,K466),0)</f>
        <v>0</v>
      </c>
      <c r="M466" s="20">
        <f t="shared" si="17"/>
        <v>0</v>
      </c>
      <c r="N466" s="20" t="str">
        <f>IFERROR(IF(ISBLANK(VLOOKUP(B466,'SO OR RSO'!$B$4:$P$1048576,15,FALSE)),"Belum Kirim Kain",IF(VLOOKUP(B466,'SO OR RSO'!$B$4:$P$1048576,15,FALSE)="Diselesaikan","Selesai",IF(M466&gt;0,"Proses Quilting","Selesai"))),"")</f>
        <v/>
      </c>
    </row>
    <row r="467" spans="1:14" ht="30.75" customHeight="1">
      <c r="A467" s="6">
        <v>466</v>
      </c>
      <c r="B467" s="18" t="str">
        <f t="shared" si="16"/>
        <v>EkatunggalTersediaKonfirmasi466</v>
      </c>
      <c r="C467" s="18" t="str">
        <f>IFERROR(VLOOKUP(B467,'SO OR RSO'!$B$4:$O$1048576,3,FALSE),"")</f>
        <v/>
      </c>
      <c r="D467" s="27" t="str">
        <f>IFERROR(VLOOKUP(B467,'SO OR RSO'!$B$4:$O$1048576,4,FALSE),"")</f>
        <v/>
      </c>
      <c r="E467" s="19" t="str">
        <f>IFERROR(VLOOKUP(B467,'SO OR RSO'!$B$4:$O$1048576,5,FALSE),"")</f>
        <v/>
      </c>
      <c r="F467" s="18" t="str">
        <f>IFERROR(VLOOKUP(B467,'SO OR RSO'!$B$4:$O$1048576,6,FALSE),"")</f>
        <v/>
      </c>
      <c r="G467" s="19" t="str">
        <f>IFERROR(VLOOKUP(B467,'SO OR RSO'!$B$4:$O$1048576,7,FALSE),"")</f>
        <v/>
      </c>
      <c r="H467" s="18">
        <f>IFERROR(VLOOKUP(B467,'SO OR RSO'!$B$4:$O$1048576,8,FALSE),0)</f>
        <v>0</v>
      </c>
      <c r="I467" s="18" t="str">
        <f>IFERROR(VLOOKUP(B467,'SO OR RSO'!$B$4:$O$1048576,9,FALSE),"")</f>
        <v/>
      </c>
      <c r="J467" s="18" t="str">
        <f>IFERROR(VLOOKUP(B467,'SO OR RSO'!$B$4:$O$1048576,10,FALSE),"")</f>
        <v/>
      </c>
      <c r="K467" s="59">
        <f>SUMIFS('Input Quilting Selesai'!$G$2:$G$1048576,'Input Quilting Selesai'!$C$2:$C$1048576,'Ekatunggal (Tersedia)'!C467,'Input Quilting Selesai'!$E$2:$E$1048576,'Ekatunggal (Tersedia)'!F467,'Input Quilting Selesai'!$I$2:$I$1048576,'Ekatunggal (Tersedia)'!J467,'Input Quilting Selesai'!$J$2:$J$1048576,'Ekatunggal (Tersedia)'!$B$1)</f>
        <v>0</v>
      </c>
      <c r="L467" s="20">
        <f>IFERROR(IF(VLOOKUP(B467,'SO OR RSO'!$B$4:$P$1048576,15,FALSE)="Diselesaikan",H467,K467),0)</f>
        <v>0</v>
      </c>
      <c r="M467" s="20">
        <f t="shared" si="17"/>
        <v>0</v>
      </c>
      <c r="N467" s="20" t="str">
        <f>IFERROR(IF(ISBLANK(VLOOKUP(B467,'SO OR RSO'!$B$4:$P$1048576,15,FALSE)),"Belum Kirim Kain",IF(VLOOKUP(B467,'SO OR RSO'!$B$4:$P$1048576,15,FALSE)="Diselesaikan","Selesai",IF(M467&gt;0,"Proses Quilting","Selesai"))),"")</f>
        <v/>
      </c>
    </row>
    <row r="468" spans="1:14" ht="30.75" customHeight="1">
      <c r="A468" s="6">
        <v>467</v>
      </c>
      <c r="B468" s="18" t="str">
        <f t="shared" si="16"/>
        <v>EkatunggalTersediaKonfirmasi467</v>
      </c>
      <c r="C468" s="18" t="str">
        <f>IFERROR(VLOOKUP(B468,'SO OR RSO'!$B$4:$O$1048576,3,FALSE),"")</f>
        <v/>
      </c>
      <c r="D468" s="27" t="str">
        <f>IFERROR(VLOOKUP(B468,'SO OR RSO'!$B$4:$O$1048576,4,FALSE),"")</f>
        <v/>
      </c>
      <c r="E468" s="19" t="str">
        <f>IFERROR(VLOOKUP(B468,'SO OR RSO'!$B$4:$O$1048576,5,FALSE),"")</f>
        <v/>
      </c>
      <c r="F468" s="18" t="str">
        <f>IFERROR(VLOOKUP(B468,'SO OR RSO'!$B$4:$O$1048576,6,FALSE),"")</f>
        <v/>
      </c>
      <c r="G468" s="19" t="str">
        <f>IFERROR(VLOOKUP(B468,'SO OR RSO'!$B$4:$O$1048576,7,FALSE),"")</f>
        <v/>
      </c>
      <c r="H468" s="18">
        <f>IFERROR(VLOOKUP(B468,'SO OR RSO'!$B$4:$O$1048576,8,FALSE),0)</f>
        <v>0</v>
      </c>
      <c r="I468" s="18" t="str">
        <f>IFERROR(VLOOKUP(B468,'SO OR RSO'!$B$4:$O$1048576,9,FALSE),"")</f>
        <v/>
      </c>
      <c r="J468" s="18" t="str">
        <f>IFERROR(VLOOKUP(B468,'SO OR RSO'!$B$4:$O$1048576,10,FALSE),"")</f>
        <v/>
      </c>
      <c r="K468" s="59">
        <f>SUMIFS('Input Quilting Selesai'!$G$2:$G$1048576,'Input Quilting Selesai'!$C$2:$C$1048576,'Ekatunggal (Tersedia)'!C468,'Input Quilting Selesai'!$E$2:$E$1048576,'Ekatunggal (Tersedia)'!F468,'Input Quilting Selesai'!$I$2:$I$1048576,'Ekatunggal (Tersedia)'!J468,'Input Quilting Selesai'!$J$2:$J$1048576,'Ekatunggal (Tersedia)'!$B$1)</f>
        <v>0</v>
      </c>
      <c r="L468" s="20">
        <f>IFERROR(IF(VLOOKUP(B468,'SO OR RSO'!$B$4:$P$1048576,15,FALSE)="Diselesaikan",H468,K468),0)</f>
        <v>0</v>
      </c>
      <c r="M468" s="20">
        <f t="shared" si="17"/>
        <v>0</v>
      </c>
      <c r="N468" s="20" t="str">
        <f>IFERROR(IF(ISBLANK(VLOOKUP(B468,'SO OR RSO'!$B$4:$P$1048576,15,FALSE)),"Belum Kirim Kain",IF(VLOOKUP(B468,'SO OR RSO'!$B$4:$P$1048576,15,FALSE)="Diselesaikan","Selesai",IF(M468&gt;0,"Proses Quilting","Selesai"))),"")</f>
        <v/>
      </c>
    </row>
    <row r="469" spans="1:14" ht="30.75" customHeight="1">
      <c r="A469" s="6">
        <v>468</v>
      </c>
      <c r="B469" s="18" t="str">
        <f t="shared" si="16"/>
        <v>EkatunggalTersediaKonfirmasi468</v>
      </c>
      <c r="C469" s="18" t="str">
        <f>IFERROR(VLOOKUP(B469,'SO OR RSO'!$B$4:$O$1048576,3,FALSE),"")</f>
        <v/>
      </c>
      <c r="D469" s="27" t="str">
        <f>IFERROR(VLOOKUP(B469,'SO OR RSO'!$B$4:$O$1048576,4,FALSE),"")</f>
        <v/>
      </c>
      <c r="E469" s="19" t="str">
        <f>IFERROR(VLOOKUP(B469,'SO OR RSO'!$B$4:$O$1048576,5,FALSE),"")</f>
        <v/>
      </c>
      <c r="F469" s="18" t="str">
        <f>IFERROR(VLOOKUP(B469,'SO OR RSO'!$B$4:$O$1048576,6,FALSE),"")</f>
        <v/>
      </c>
      <c r="G469" s="19" t="str">
        <f>IFERROR(VLOOKUP(B469,'SO OR RSO'!$B$4:$O$1048576,7,FALSE),"")</f>
        <v/>
      </c>
      <c r="H469" s="18">
        <f>IFERROR(VLOOKUP(B469,'SO OR RSO'!$B$4:$O$1048576,8,FALSE),0)</f>
        <v>0</v>
      </c>
      <c r="I469" s="18" t="str">
        <f>IFERROR(VLOOKUP(B469,'SO OR RSO'!$B$4:$O$1048576,9,FALSE),"")</f>
        <v/>
      </c>
      <c r="J469" s="18" t="str">
        <f>IFERROR(VLOOKUP(B469,'SO OR RSO'!$B$4:$O$1048576,10,FALSE),"")</f>
        <v/>
      </c>
      <c r="K469" s="59">
        <f>SUMIFS('Input Quilting Selesai'!$G$2:$G$1048576,'Input Quilting Selesai'!$C$2:$C$1048576,'Ekatunggal (Tersedia)'!C469,'Input Quilting Selesai'!$E$2:$E$1048576,'Ekatunggal (Tersedia)'!F469,'Input Quilting Selesai'!$I$2:$I$1048576,'Ekatunggal (Tersedia)'!J469,'Input Quilting Selesai'!$J$2:$J$1048576,'Ekatunggal (Tersedia)'!$B$1)</f>
        <v>0</v>
      </c>
      <c r="L469" s="20">
        <f>IFERROR(IF(VLOOKUP(B469,'SO OR RSO'!$B$4:$P$1048576,15,FALSE)="Diselesaikan",H469,K469),0)</f>
        <v>0</v>
      </c>
      <c r="M469" s="20">
        <f t="shared" si="17"/>
        <v>0</v>
      </c>
      <c r="N469" s="20" t="str">
        <f>IFERROR(IF(ISBLANK(VLOOKUP(B469,'SO OR RSO'!$B$4:$P$1048576,15,FALSE)),"Belum Kirim Kain",IF(VLOOKUP(B469,'SO OR RSO'!$B$4:$P$1048576,15,FALSE)="Diselesaikan","Selesai",IF(M469&gt;0,"Proses Quilting","Selesai"))),"")</f>
        <v/>
      </c>
    </row>
    <row r="470" spans="1:14" ht="30.75" customHeight="1">
      <c r="A470" s="6">
        <v>469</v>
      </c>
      <c r="B470" s="18" t="str">
        <f t="shared" si="16"/>
        <v>EkatunggalTersediaKonfirmasi469</v>
      </c>
      <c r="C470" s="18" t="str">
        <f>IFERROR(VLOOKUP(B470,'SO OR RSO'!$B$4:$O$1048576,3,FALSE),"")</f>
        <v/>
      </c>
      <c r="D470" s="27" t="str">
        <f>IFERROR(VLOOKUP(B470,'SO OR RSO'!$B$4:$O$1048576,4,FALSE),"")</f>
        <v/>
      </c>
      <c r="E470" s="19" t="str">
        <f>IFERROR(VLOOKUP(B470,'SO OR RSO'!$B$4:$O$1048576,5,FALSE),"")</f>
        <v/>
      </c>
      <c r="F470" s="18" t="str">
        <f>IFERROR(VLOOKUP(B470,'SO OR RSO'!$B$4:$O$1048576,6,FALSE),"")</f>
        <v/>
      </c>
      <c r="G470" s="19" t="str">
        <f>IFERROR(VLOOKUP(B470,'SO OR RSO'!$B$4:$O$1048576,7,FALSE),"")</f>
        <v/>
      </c>
      <c r="H470" s="18">
        <f>IFERROR(VLOOKUP(B470,'SO OR RSO'!$B$4:$O$1048576,8,FALSE),0)</f>
        <v>0</v>
      </c>
      <c r="I470" s="18" t="str">
        <f>IFERROR(VLOOKUP(B470,'SO OR RSO'!$B$4:$O$1048576,9,FALSE),"")</f>
        <v/>
      </c>
      <c r="J470" s="18" t="str">
        <f>IFERROR(VLOOKUP(B470,'SO OR RSO'!$B$4:$O$1048576,10,FALSE),"")</f>
        <v/>
      </c>
      <c r="K470" s="59">
        <f>SUMIFS('Input Quilting Selesai'!$G$2:$G$1048576,'Input Quilting Selesai'!$C$2:$C$1048576,'Ekatunggal (Tersedia)'!C470,'Input Quilting Selesai'!$E$2:$E$1048576,'Ekatunggal (Tersedia)'!F470,'Input Quilting Selesai'!$I$2:$I$1048576,'Ekatunggal (Tersedia)'!J470,'Input Quilting Selesai'!$J$2:$J$1048576,'Ekatunggal (Tersedia)'!$B$1)</f>
        <v>0</v>
      </c>
      <c r="L470" s="20">
        <f>IFERROR(IF(VLOOKUP(B470,'SO OR RSO'!$B$4:$P$1048576,15,FALSE)="Diselesaikan",H470,K470),0)</f>
        <v>0</v>
      </c>
      <c r="M470" s="20">
        <f t="shared" si="17"/>
        <v>0</v>
      </c>
      <c r="N470" s="20" t="str">
        <f>IFERROR(IF(ISBLANK(VLOOKUP(B470,'SO OR RSO'!$B$4:$P$1048576,15,FALSE)),"Belum Kirim Kain",IF(VLOOKUP(B470,'SO OR RSO'!$B$4:$P$1048576,15,FALSE)="Diselesaikan","Selesai",IF(M470&gt;0,"Proses Quilting","Selesai"))),"")</f>
        <v/>
      </c>
    </row>
    <row r="471" spans="1:14" ht="30.75" customHeight="1">
      <c r="A471" s="6">
        <v>470</v>
      </c>
      <c r="B471" s="18" t="str">
        <f t="shared" si="16"/>
        <v>EkatunggalTersediaKonfirmasi470</v>
      </c>
      <c r="C471" s="18" t="str">
        <f>IFERROR(VLOOKUP(B471,'SO OR RSO'!$B$4:$O$1048576,3,FALSE),"")</f>
        <v/>
      </c>
      <c r="D471" s="27" t="str">
        <f>IFERROR(VLOOKUP(B471,'SO OR RSO'!$B$4:$O$1048576,4,FALSE),"")</f>
        <v/>
      </c>
      <c r="E471" s="19" t="str">
        <f>IFERROR(VLOOKUP(B471,'SO OR RSO'!$B$4:$O$1048576,5,FALSE),"")</f>
        <v/>
      </c>
      <c r="F471" s="18" t="str">
        <f>IFERROR(VLOOKUP(B471,'SO OR RSO'!$B$4:$O$1048576,6,FALSE),"")</f>
        <v/>
      </c>
      <c r="G471" s="19" t="str">
        <f>IFERROR(VLOOKUP(B471,'SO OR RSO'!$B$4:$O$1048576,7,FALSE),"")</f>
        <v/>
      </c>
      <c r="H471" s="18">
        <f>IFERROR(VLOOKUP(B471,'SO OR RSO'!$B$4:$O$1048576,8,FALSE),0)</f>
        <v>0</v>
      </c>
      <c r="I471" s="18" t="str">
        <f>IFERROR(VLOOKUP(B471,'SO OR RSO'!$B$4:$O$1048576,9,FALSE),"")</f>
        <v/>
      </c>
      <c r="J471" s="18" t="str">
        <f>IFERROR(VLOOKUP(B471,'SO OR RSO'!$B$4:$O$1048576,10,FALSE),"")</f>
        <v/>
      </c>
      <c r="K471" s="59">
        <f>SUMIFS('Input Quilting Selesai'!$G$2:$G$1048576,'Input Quilting Selesai'!$C$2:$C$1048576,'Ekatunggal (Tersedia)'!C471,'Input Quilting Selesai'!$E$2:$E$1048576,'Ekatunggal (Tersedia)'!F471,'Input Quilting Selesai'!$I$2:$I$1048576,'Ekatunggal (Tersedia)'!J471,'Input Quilting Selesai'!$J$2:$J$1048576,'Ekatunggal (Tersedia)'!$B$1)</f>
        <v>0</v>
      </c>
      <c r="L471" s="20">
        <f>IFERROR(IF(VLOOKUP(B471,'SO OR RSO'!$B$4:$P$1048576,15,FALSE)="Diselesaikan",H471,K471),0)</f>
        <v>0</v>
      </c>
      <c r="M471" s="20">
        <f t="shared" si="17"/>
        <v>0</v>
      </c>
      <c r="N471" s="20" t="str">
        <f>IFERROR(IF(ISBLANK(VLOOKUP(B471,'SO OR RSO'!$B$4:$P$1048576,15,FALSE)),"Belum Kirim Kain",IF(VLOOKUP(B471,'SO OR RSO'!$B$4:$P$1048576,15,FALSE)="Diselesaikan","Selesai",IF(M471&gt;0,"Proses Quilting","Selesai"))),"")</f>
        <v/>
      </c>
    </row>
    <row r="472" spans="1:14" ht="30.75" customHeight="1">
      <c r="A472" s="6">
        <v>471</v>
      </c>
      <c r="B472" s="18" t="str">
        <f t="shared" si="16"/>
        <v>EkatunggalTersediaKonfirmasi471</v>
      </c>
      <c r="C472" s="18" t="str">
        <f>IFERROR(VLOOKUP(B472,'SO OR RSO'!$B$4:$O$1048576,3,FALSE),"")</f>
        <v/>
      </c>
      <c r="D472" s="27" t="str">
        <f>IFERROR(VLOOKUP(B472,'SO OR RSO'!$B$4:$O$1048576,4,FALSE),"")</f>
        <v/>
      </c>
      <c r="E472" s="19" t="str">
        <f>IFERROR(VLOOKUP(B472,'SO OR RSO'!$B$4:$O$1048576,5,FALSE),"")</f>
        <v/>
      </c>
      <c r="F472" s="18" t="str">
        <f>IFERROR(VLOOKUP(B472,'SO OR RSO'!$B$4:$O$1048576,6,FALSE),"")</f>
        <v/>
      </c>
      <c r="G472" s="19" t="str">
        <f>IFERROR(VLOOKUP(B472,'SO OR RSO'!$B$4:$O$1048576,7,FALSE),"")</f>
        <v/>
      </c>
      <c r="H472" s="18">
        <f>IFERROR(VLOOKUP(B472,'SO OR RSO'!$B$4:$O$1048576,8,FALSE),0)</f>
        <v>0</v>
      </c>
      <c r="I472" s="18" t="str">
        <f>IFERROR(VLOOKUP(B472,'SO OR RSO'!$B$4:$O$1048576,9,FALSE),"")</f>
        <v/>
      </c>
      <c r="J472" s="18" t="str">
        <f>IFERROR(VLOOKUP(B472,'SO OR RSO'!$B$4:$O$1048576,10,FALSE),"")</f>
        <v/>
      </c>
      <c r="K472" s="59">
        <f>SUMIFS('Input Quilting Selesai'!$G$2:$G$1048576,'Input Quilting Selesai'!$C$2:$C$1048576,'Ekatunggal (Tersedia)'!C472,'Input Quilting Selesai'!$E$2:$E$1048576,'Ekatunggal (Tersedia)'!F472,'Input Quilting Selesai'!$I$2:$I$1048576,'Ekatunggal (Tersedia)'!J472,'Input Quilting Selesai'!$J$2:$J$1048576,'Ekatunggal (Tersedia)'!$B$1)</f>
        <v>0</v>
      </c>
      <c r="L472" s="20">
        <f>IFERROR(IF(VLOOKUP(B472,'SO OR RSO'!$B$4:$P$1048576,15,FALSE)="Diselesaikan",H472,K472),0)</f>
        <v>0</v>
      </c>
      <c r="M472" s="20">
        <f t="shared" si="17"/>
        <v>0</v>
      </c>
      <c r="N472" s="20" t="str">
        <f>IFERROR(IF(ISBLANK(VLOOKUP(B472,'SO OR RSO'!$B$4:$P$1048576,15,FALSE)),"Belum Kirim Kain",IF(VLOOKUP(B472,'SO OR RSO'!$B$4:$P$1048576,15,FALSE)="Diselesaikan","Selesai",IF(M472&gt;0,"Proses Quilting","Selesai"))),"")</f>
        <v/>
      </c>
    </row>
    <row r="473" spans="1:14" ht="30.75" customHeight="1">
      <c r="A473" s="6">
        <v>472</v>
      </c>
      <c r="B473" s="18" t="str">
        <f t="shared" si="16"/>
        <v>EkatunggalTersediaKonfirmasi472</v>
      </c>
      <c r="C473" s="18" t="str">
        <f>IFERROR(VLOOKUP(B473,'SO OR RSO'!$B$4:$O$1048576,3,FALSE),"")</f>
        <v/>
      </c>
      <c r="D473" s="27" t="str">
        <f>IFERROR(VLOOKUP(B473,'SO OR RSO'!$B$4:$O$1048576,4,FALSE),"")</f>
        <v/>
      </c>
      <c r="E473" s="19" t="str">
        <f>IFERROR(VLOOKUP(B473,'SO OR RSO'!$B$4:$O$1048576,5,FALSE),"")</f>
        <v/>
      </c>
      <c r="F473" s="18" t="str">
        <f>IFERROR(VLOOKUP(B473,'SO OR RSO'!$B$4:$O$1048576,6,FALSE),"")</f>
        <v/>
      </c>
      <c r="G473" s="19" t="str">
        <f>IFERROR(VLOOKUP(B473,'SO OR RSO'!$B$4:$O$1048576,7,FALSE),"")</f>
        <v/>
      </c>
      <c r="H473" s="18">
        <f>IFERROR(VLOOKUP(B473,'SO OR RSO'!$B$4:$O$1048576,8,FALSE),0)</f>
        <v>0</v>
      </c>
      <c r="I473" s="18" t="str">
        <f>IFERROR(VLOOKUP(B473,'SO OR RSO'!$B$4:$O$1048576,9,FALSE),"")</f>
        <v/>
      </c>
      <c r="J473" s="18" t="str">
        <f>IFERROR(VLOOKUP(B473,'SO OR RSO'!$B$4:$O$1048576,10,FALSE),"")</f>
        <v/>
      </c>
      <c r="K473" s="59">
        <f>SUMIFS('Input Quilting Selesai'!$G$2:$G$1048576,'Input Quilting Selesai'!$C$2:$C$1048576,'Ekatunggal (Tersedia)'!C473,'Input Quilting Selesai'!$E$2:$E$1048576,'Ekatunggal (Tersedia)'!F473,'Input Quilting Selesai'!$I$2:$I$1048576,'Ekatunggal (Tersedia)'!J473,'Input Quilting Selesai'!$J$2:$J$1048576,'Ekatunggal (Tersedia)'!$B$1)</f>
        <v>0</v>
      </c>
      <c r="L473" s="20">
        <f>IFERROR(IF(VLOOKUP(B473,'SO OR RSO'!$B$4:$P$1048576,15,FALSE)="Diselesaikan",H473,K473),0)</f>
        <v>0</v>
      </c>
      <c r="M473" s="20">
        <f t="shared" si="17"/>
        <v>0</v>
      </c>
      <c r="N473" s="20" t="str">
        <f>IFERROR(IF(ISBLANK(VLOOKUP(B473,'SO OR RSO'!$B$4:$P$1048576,15,FALSE)),"Belum Kirim Kain",IF(VLOOKUP(B473,'SO OR RSO'!$B$4:$P$1048576,15,FALSE)="Diselesaikan","Selesai",IF(M473&gt;0,"Proses Quilting","Selesai"))),"")</f>
        <v/>
      </c>
    </row>
    <row r="474" spans="1:14" ht="30.75" customHeight="1">
      <c r="A474" s="6">
        <v>473</v>
      </c>
      <c r="B474" s="18" t="str">
        <f t="shared" si="16"/>
        <v>EkatunggalTersediaKonfirmasi473</v>
      </c>
      <c r="C474" s="18" t="str">
        <f>IFERROR(VLOOKUP(B474,'SO OR RSO'!$B$4:$O$1048576,3,FALSE),"")</f>
        <v/>
      </c>
      <c r="D474" s="27" t="str">
        <f>IFERROR(VLOOKUP(B474,'SO OR RSO'!$B$4:$O$1048576,4,FALSE),"")</f>
        <v/>
      </c>
      <c r="E474" s="19" t="str">
        <f>IFERROR(VLOOKUP(B474,'SO OR RSO'!$B$4:$O$1048576,5,FALSE),"")</f>
        <v/>
      </c>
      <c r="F474" s="18" t="str">
        <f>IFERROR(VLOOKUP(B474,'SO OR RSO'!$B$4:$O$1048576,6,FALSE),"")</f>
        <v/>
      </c>
      <c r="G474" s="19" t="str">
        <f>IFERROR(VLOOKUP(B474,'SO OR RSO'!$B$4:$O$1048576,7,FALSE),"")</f>
        <v/>
      </c>
      <c r="H474" s="18">
        <f>IFERROR(VLOOKUP(B474,'SO OR RSO'!$B$4:$O$1048576,8,FALSE),0)</f>
        <v>0</v>
      </c>
      <c r="I474" s="18" t="str">
        <f>IFERROR(VLOOKUP(B474,'SO OR RSO'!$B$4:$O$1048576,9,FALSE),"")</f>
        <v/>
      </c>
      <c r="J474" s="18" t="str">
        <f>IFERROR(VLOOKUP(B474,'SO OR RSO'!$B$4:$O$1048576,10,FALSE),"")</f>
        <v/>
      </c>
      <c r="K474" s="59">
        <f>SUMIFS('Input Quilting Selesai'!$G$2:$G$1048576,'Input Quilting Selesai'!$C$2:$C$1048576,'Ekatunggal (Tersedia)'!C474,'Input Quilting Selesai'!$E$2:$E$1048576,'Ekatunggal (Tersedia)'!F474,'Input Quilting Selesai'!$I$2:$I$1048576,'Ekatunggal (Tersedia)'!J474,'Input Quilting Selesai'!$J$2:$J$1048576,'Ekatunggal (Tersedia)'!$B$1)</f>
        <v>0</v>
      </c>
      <c r="L474" s="20">
        <f>IFERROR(IF(VLOOKUP(B474,'SO OR RSO'!$B$4:$P$1048576,15,FALSE)="Diselesaikan",H474,K474),0)</f>
        <v>0</v>
      </c>
      <c r="M474" s="20">
        <f t="shared" si="17"/>
        <v>0</v>
      </c>
      <c r="N474" s="20" t="str">
        <f>IFERROR(IF(ISBLANK(VLOOKUP(B474,'SO OR RSO'!$B$4:$P$1048576,15,FALSE)),"Belum Kirim Kain",IF(VLOOKUP(B474,'SO OR RSO'!$B$4:$P$1048576,15,FALSE)="Diselesaikan","Selesai",IF(M474&gt;0,"Proses Quilting","Selesai"))),"")</f>
        <v/>
      </c>
    </row>
    <row r="475" spans="1:14" ht="30.75" customHeight="1">
      <c r="A475" s="6">
        <v>474</v>
      </c>
      <c r="B475" s="18" t="str">
        <f t="shared" si="16"/>
        <v>EkatunggalTersediaKonfirmasi474</v>
      </c>
      <c r="C475" s="18" t="str">
        <f>IFERROR(VLOOKUP(B475,'SO OR RSO'!$B$4:$O$1048576,3,FALSE),"")</f>
        <v/>
      </c>
      <c r="D475" s="27" t="str">
        <f>IFERROR(VLOOKUP(B475,'SO OR RSO'!$B$4:$O$1048576,4,FALSE),"")</f>
        <v/>
      </c>
      <c r="E475" s="19" t="str">
        <f>IFERROR(VLOOKUP(B475,'SO OR RSO'!$B$4:$O$1048576,5,FALSE),"")</f>
        <v/>
      </c>
      <c r="F475" s="18" t="str">
        <f>IFERROR(VLOOKUP(B475,'SO OR RSO'!$B$4:$O$1048576,6,FALSE),"")</f>
        <v/>
      </c>
      <c r="G475" s="19" t="str">
        <f>IFERROR(VLOOKUP(B475,'SO OR RSO'!$B$4:$O$1048576,7,FALSE),"")</f>
        <v/>
      </c>
      <c r="H475" s="18">
        <f>IFERROR(VLOOKUP(B475,'SO OR RSO'!$B$4:$O$1048576,8,FALSE),0)</f>
        <v>0</v>
      </c>
      <c r="I475" s="18" t="str">
        <f>IFERROR(VLOOKUP(B475,'SO OR RSO'!$B$4:$O$1048576,9,FALSE),"")</f>
        <v/>
      </c>
      <c r="J475" s="18" t="str">
        <f>IFERROR(VLOOKUP(B475,'SO OR RSO'!$B$4:$O$1048576,10,FALSE),"")</f>
        <v/>
      </c>
      <c r="K475" s="59">
        <f>SUMIFS('Input Quilting Selesai'!$G$2:$G$1048576,'Input Quilting Selesai'!$C$2:$C$1048576,'Ekatunggal (Tersedia)'!C475,'Input Quilting Selesai'!$E$2:$E$1048576,'Ekatunggal (Tersedia)'!F475,'Input Quilting Selesai'!$I$2:$I$1048576,'Ekatunggal (Tersedia)'!J475,'Input Quilting Selesai'!$J$2:$J$1048576,'Ekatunggal (Tersedia)'!$B$1)</f>
        <v>0</v>
      </c>
      <c r="L475" s="20">
        <f>IFERROR(IF(VLOOKUP(B475,'SO OR RSO'!$B$4:$P$1048576,15,FALSE)="Diselesaikan",H475,K475),0)</f>
        <v>0</v>
      </c>
      <c r="M475" s="20">
        <f t="shared" si="17"/>
        <v>0</v>
      </c>
      <c r="N475" s="20" t="str">
        <f>IFERROR(IF(ISBLANK(VLOOKUP(B475,'SO OR RSO'!$B$4:$P$1048576,15,FALSE)),"Belum Kirim Kain",IF(VLOOKUP(B475,'SO OR RSO'!$B$4:$P$1048576,15,FALSE)="Diselesaikan","Selesai",IF(M475&gt;0,"Proses Quilting","Selesai"))),"")</f>
        <v/>
      </c>
    </row>
    <row r="476" spans="1:14" ht="30.75" customHeight="1">
      <c r="A476" s="6">
        <v>475</v>
      </c>
      <c r="B476" s="18" t="str">
        <f t="shared" si="16"/>
        <v>EkatunggalTersediaKonfirmasi475</v>
      </c>
      <c r="C476" s="18" t="str">
        <f>IFERROR(VLOOKUP(B476,'SO OR RSO'!$B$4:$O$1048576,3,FALSE),"")</f>
        <v/>
      </c>
      <c r="D476" s="27" t="str">
        <f>IFERROR(VLOOKUP(B476,'SO OR RSO'!$B$4:$O$1048576,4,FALSE),"")</f>
        <v/>
      </c>
      <c r="E476" s="19" t="str">
        <f>IFERROR(VLOOKUP(B476,'SO OR RSO'!$B$4:$O$1048576,5,FALSE),"")</f>
        <v/>
      </c>
      <c r="F476" s="18" t="str">
        <f>IFERROR(VLOOKUP(B476,'SO OR RSO'!$B$4:$O$1048576,6,FALSE),"")</f>
        <v/>
      </c>
      <c r="G476" s="19" t="str">
        <f>IFERROR(VLOOKUP(B476,'SO OR RSO'!$B$4:$O$1048576,7,FALSE),"")</f>
        <v/>
      </c>
      <c r="H476" s="18">
        <f>IFERROR(VLOOKUP(B476,'SO OR RSO'!$B$4:$O$1048576,8,FALSE),0)</f>
        <v>0</v>
      </c>
      <c r="I476" s="18" t="str">
        <f>IFERROR(VLOOKUP(B476,'SO OR RSO'!$B$4:$O$1048576,9,FALSE),"")</f>
        <v/>
      </c>
      <c r="J476" s="18" t="str">
        <f>IFERROR(VLOOKUP(B476,'SO OR RSO'!$B$4:$O$1048576,10,FALSE),"")</f>
        <v/>
      </c>
      <c r="K476" s="59">
        <f>SUMIFS('Input Quilting Selesai'!$G$2:$G$1048576,'Input Quilting Selesai'!$C$2:$C$1048576,'Ekatunggal (Tersedia)'!C476,'Input Quilting Selesai'!$E$2:$E$1048576,'Ekatunggal (Tersedia)'!F476,'Input Quilting Selesai'!$I$2:$I$1048576,'Ekatunggal (Tersedia)'!J476,'Input Quilting Selesai'!$J$2:$J$1048576,'Ekatunggal (Tersedia)'!$B$1)</f>
        <v>0</v>
      </c>
      <c r="L476" s="20">
        <f>IFERROR(IF(VLOOKUP(B476,'SO OR RSO'!$B$4:$P$1048576,15,FALSE)="Diselesaikan",H476,K476),0)</f>
        <v>0</v>
      </c>
      <c r="M476" s="20">
        <f t="shared" si="17"/>
        <v>0</v>
      </c>
      <c r="N476" s="20" t="str">
        <f>IFERROR(IF(ISBLANK(VLOOKUP(B476,'SO OR RSO'!$B$4:$P$1048576,15,FALSE)),"Belum Kirim Kain",IF(VLOOKUP(B476,'SO OR RSO'!$B$4:$P$1048576,15,FALSE)="Diselesaikan","Selesai",IF(M476&gt;0,"Proses Quilting","Selesai"))),"")</f>
        <v/>
      </c>
    </row>
    <row r="477" spans="1:14" ht="30.75" customHeight="1">
      <c r="A477" s="6">
        <v>476</v>
      </c>
      <c r="B477" s="18" t="str">
        <f t="shared" si="16"/>
        <v>EkatunggalTersediaKonfirmasi476</v>
      </c>
      <c r="C477" s="18" t="str">
        <f>IFERROR(VLOOKUP(B477,'SO OR RSO'!$B$4:$O$1048576,3,FALSE),"")</f>
        <v/>
      </c>
      <c r="D477" s="27" t="str">
        <f>IFERROR(VLOOKUP(B477,'SO OR RSO'!$B$4:$O$1048576,4,FALSE),"")</f>
        <v/>
      </c>
      <c r="E477" s="19" t="str">
        <f>IFERROR(VLOOKUP(B477,'SO OR RSO'!$B$4:$O$1048576,5,FALSE),"")</f>
        <v/>
      </c>
      <c r="F477" s="18" t="str">
        <f>IFERROR(VLOOKUP(B477,'SO OR RSO'!$B$4:$O$1048576,6,FALSE),"")</f>
        <v/>
      </c>
      <c r="G477" s="19" t="str">
        <f>IFERROR(VLOOKUP(B477,'SO OR RSO'!$B$4:$O$1048576,7,FALSE),"")</f>
        <v/>
      </c>
      <c r="H477" s="18">
        <f>IFERROR(VLOOKUP(B477,'SO OR RSO'!$B$4:$O$1048576,8,FALSE),0)</f>
        <v>0</v>
      </c>
      <c r="I477" s="18" t="str">
        <f>IFERROR(VLOOKUP(B477,'SO OR RSO'!$B$4:$O$1048576,9,FALSE),"")</f>
        <v/>
      </c>
      <c r="J477" s="18" t="str">
        <f>IFERROR(VLOOKUP(B477,'SO OR RSO'!$B$4:$O$1048576,10,FALSE),"")</f>
        <v/>
      </c>
      <c r="K477" s="59">
        <f>SUMIFS('Input Quilting Selesai'!$G$2:$G$1048576,'Input Quilting Selesai'!$C$2:$C$1048576,'Ekatunggal (Tersedia)'!C477,'Input Quilting Selesai'!$E$2:$E$1048576,'Ekatunggal (Tersedia)'!F477,'Input Quilting Selesai'!$I$2:$I$1048576,'Ekatunggal (Tersedia)'!J477,'Input Quilting Selesai'!$J$2:$J$1048576,'Ekatunggal (Tersedia)'!$B$1)</f>
        <v>0</v>
      </c>
      <c r="L477" s="20">
        <f>IFERROR(IF(VLOOKUP(B477,'SO OR RSO'!$B$4:$P$1048576,15,FALSE)="Diselesaikan",H477,K477),0)</f>
        <v>0</v>
      </c>
      <c r="M477" s="20">
        <f t="shared" si="17"/>
        <v>0</v>
      </c>
      <c r="N477" s="20" t="str">
        <f>IFERROR(IF(ISBLANK(VLOOKUP(B477,'SO OR RSO'!$B$4:$P$1048576,15,FALSE)),"Belum Kirim Kain",IF(VLOOKUP(B477,'SO OR RSO'!$B$4:$P$1048576,15,FALSE)="Diselesaikan","Selesai",IF(M477&gt;0,"Proses Quilting","Selesai"))),"")</f>
        <v/>
      </c>
    </row>
    <row r="478" spans="1:14" ht="30.75" customHeight="1">
      <c r="A478" s="6">
        <v>477</v>
      </c>
      <c r="B478" s="18" t="str">
        <f t="shared" si="16"/>
        <v>EkatunggalTersediaKonfirmasi477</v>
      </c>
      <c r="C478" s="18" t="str">
        <f>IFERROR(VLOOKUP(B478,'SO OR RSO'!$B$4:$O$1048576,3,FALSE),"")</f>
        <v/>
      </c>
      <c r="D478" s="27" t="str">
        <f>IFERROR(VLOOKUP(B478,'SO OR RSO'!$B$4:$O$1048576,4,FALSE),"")</f>
        <v/>
      </c>
      <c r="E478" s="19" t="str">
        <f>IFERROR(VLOOKUP(B478,'SO OR RSO'!$B$4:$O$1048576,5,FALSE),"")</f>
        <v/>
      </c>
      <c r="F478" s="18" t="str">
        <f>IFERROR(VLOOKUP(B478,'SO OR RSO'!$B$4:$O$1048576,6,FALSE),"")</f>
        <v/>
      </c>
      <c r="G478" s="19" t="str">
        <f>IFERROR(VLOOKUP(B478,'SO OR RSO'!$B$4:$O$1048576,7,FALSE),"")</f>
        <v/>
      </c>
      <c r="H478" s="18">
        <f>IFERROR(VLOOKUP(B478,'SO OR RSO'!$B$4:$O$1048576,8,FALSE),0)</f>
        <v>0</v>
      </c>
      <c r="I478" s="18" t="str">
        <f>IFERROR(VLOOKUP(B478,'SO OR RSO'!$B$4:$O$1048576,9,FALSE),"")</f>
        <v/>
      </c>
      <c r="J478" s="18" t="str">
        <f>IFERROR(VLOOKUP(B478,'SO OR RSO'!$B$4:$O$1048576,10,FALSE),"")</f>
        <v/>
      </c>
      <c r="K478" s="59">
        <f>SUMIFS('Input Quilting Selesai'!$G$2:$G$1048576,'Input Quilting Selesai'!$C$2:$C$1048576,'Ekatunggal (Tersedia)'!C478,'Input Quilting Selesai'!$E$2:$E$1048576,'Ekatunggal (Tersedia)'!F478,'Input Quilting Selesai'!$I$2:$I$1048576,'Ekatunggal (Tersedia)'!J478,'Input Quilting Selesai'!$J$2:$J$1048576,'Ekatunggal (Tersedia)'!$B$1)</f>
        <v>0</v>
      </c>
      <c r="L478" s="20">
        <f>IFERROR(IF(VLOOKUP(B478,'SO OR RSO'!$B$4:$P$1048576,15,FALSE)="Diselesaikan",H478,K478),0)</f>
        <v>0</v>
      </c>
      <c r="M478" s="20">
        <f t="shared" si="17"/>
        <v>0</v>
      </c>
      <c r="N478" s="20" t="str">
        <f>IFERROR(IF(ISBLANK(VLOOKUP(B478,'SO OR RSO'!$B$4:$P$1048576,15,FALSE)),"Belum Kirim Kain",IF(VLOOKUP(B478,'SO OR RSO'!$B$4:$P$1048576,15,FALSE)="Diselesaikan","Selesai",IF(M478&gt;0,"Proses Quilting","Selesai"))),"")</f>
        <v/>
      </c>
    </row>
    <row r="479" spans="1:14" ht="30.75" customHeight="1">
      <c r="A479" s="6">
        <v>478</v>
      </c>
      <c r="B479" s="18" t="str">
        <f t="shared" si="16"/>
        <v>EkatunggalTersediaKonfirmasi478</v>
      </c>
      <c r="C479" s="18" t="str">
        <f>IFERROR(VLOOKUP(B479,'SO OR RSO'!$B$4:$O$1048576,3,FALSE),"")</f>
        <v/>
      </c>
      <c r="D479" s="27" t="str">
        <f>IFERROR(VLOOKUP(B479,'SO OR RSO'!$B$4:$O$1048576,4,FALSE),"")</f>
        <v/>
      </c>
      <c r="E479" s="19" t="str">
        <f>IFERROR(VLOOKUP(B479,'SO OR RSO'!$B$4:$O$1048576,5,FALSE),"")</f>
        <v/>
      </c>
      <c r="F479" s="18" t="str">
        <f>IFERROR(VLOOKUP(B479,'SO OR RSO'!$B$4:$O$1048576,6,FALSE),"")</f>
        <v/>
      </c>
      <c r="G479" s="19" t="str">
        <f>IFERROR(VLOOKUP(B479,'SO OR RSO'!$B$4:$O$1048576,7,FALSE),"")</f>
        <v/>
      </c>
      <c r="H479" s="18">
        <f>IFERROR(VLOOKUP(B479,'SO OR RSO'!$B$4:$O$1048576,8,FALSE),0)</f>
        <v>0</v>
      </c>
      <c r="I479" s="18" t="str">
        <f>IFERROR(VLOOKUP(B479,'SO OR RSO'!$B$4:$O$1048576,9,FALSE),"")</f>
        <v/>
      </c>
      <c r="J479" s="18" t="str">
        <f>IFERROR(VLOOKUP(B479,'SO OR RSO'!$B$4:$O$1048576,10,FALSE),"")</f>
        <v/>
      </c>
      <c r="K479" s="59">
        <f>SUMIFS('Input Quilting Selesai'!$G$2:$G$1048576,'Input Quilting Selesai'!$C$2:$C$1048576,'Ekatunggal (Tersedia)'!C479,'Input Quilting Selesai'!$E$2:$E$1048576,'Ekatunggal (Tersedia)'!F479,'Input Quilting Selesai'!$I$2:$I$1048576,'Ekatunggal (Tersedia)'!J479,'Input Quilting Selesai'!$J$2:$J$1048576,'Ekatunggal (Tersedia)'!$B$1)</f>
        <v>0</v>
      </c>
      <c r="L479" s="20">
        <f>IFERROR(IF(VLOOKUP(B479,'SO OR RSO'!$B$4:$P$1048576,15,FALSE)="Diselesaikan",H479,K479),0)</f>
        <v>0</v>
      </c>
      <c r="M479" s="20">
        <f t="shared" si="17"/>
        <v>0</v>
      </c>
      <c r="N479" s="20" t="str">
        <f>IFERROR(IF(ISBLANK(VLOOKUP(B479,'SO OR RSO'!$B$4:$P$1048576,15,FALSE)),"Belum Kirim Kain",IF(VLOOKUP(B479,'SO OR RSO'!$B$4:$P$1048576,15,FALSE)="Diselesaikan","Selesai",IF(M479&gt;0,"Proses Quilting","Selesai"))),"")</f>
        <v/>
      </c>
    </row>
    <row r="480" spans="1:14" ht="30.75" customHeight="1">
      <c r="A480" s="6">
        <v>479</v>
      </c>
      <c r="B480" s="18" t="str">
        <f t="shared" si="16"/>
        <v>EkatunggalTersediaKonfirmasi479</v>
      </c>
      <c r="C480" s="18" t="str">
        <f>IFERROR(VLOOKUP(B480,'SO OR RSO'!$B$4:$O$1048576,3,FALSE),"")</f>
        <v/>
      </c>
      <c r="D480" s="27" t="str">
        <f>IFERROR(VLOOKUP(B480,'SO OR RSO'!$B$4:$O$1048576,4,FALSE),"")</f>
        <v/>
      </c>
      <c r="E480" s="19" t="str">
        <f>IFERROR(VLOOKUP(B480,'SO OR RSO'!$B$4:$O$1048576,5,FALSE),"")</f>
        <v/>
      </c>
      <c r="F480" s="18" t="str">
        <f>IFERROR(VLOOKUP(B480,'SO OR RSO'!$B$4:$O$1048576,6,FALSE),"")</f>
        <v/>
      </c>
      <c r="G480" s="19" t="str">
        <f>IFERROR(VLOOKUP(B480,'SO OR RSO'!$B$4:$O$1048576,7,FALSE),"")</f>
        <v/>
      </c>
      <c r="H480" s="18">
        <f>IFERROR(VLOOKUP(B480,'SO OR RSO'!$B$4:$O$1048576,8,FALSE),0)</f>
        <v>0</v>
      </c>
      <c r="I480" s="18" t="str">
        <f>IFERROR(VLOOKUP(B480,'SO OR RSO'!$B$4:$O$1048576,9,FALSE),"")</f>
        <v/>
      </c>
      <c r="J480" s="18" t="str">
        <f>IFERROR(VLOOKUP(B480,'SO OR RSO'!$B$4:$O$1048576,10,FALSE),"")</f>
        <v/>
      </c>
      <c r="K480" s="59">
        <f>SUMIFS('Input Quilting Selesai'!$G$2:$G$1048576,'Input Quilting Selesai'!$C$2:$C$1048576,'Ekatunggal (Tersedia)'!C480,'Input Quilting Selesai'!$E$2:$E$1048576,'Ekatunggal (Tersedia)'!F480,'Input Quilting Selesai'!$I$2:$I$1048576,'Ekatunggal (Tersedia)'!J480,'Input Quilting Selesai'!$J$2:$J$1048576,'Ekatunggal (Tersedia)'!$B$1)</f>
        <v>0</v>
      </c>
      <c r="L480" s="20">
        <f>IFERROR(IF(VLOOKUP(B480,'SO OR RSO'!$B$4:$P$1048576,15,FALSE)="Diselesaikan",H480,K480),0)</f>
        <v>0</v>
      </c>
      <c r="M480" s="20">
        <f t="shared" si="17"/>
        <v>0</v>
      </c>
      <c r="N480" s="20" t="str">
        <f>IFERROR(IF(ISBLANK(VLOOKUP(B480,'SO OR RSO'!$B$4:$P$1048576,15,FALSE)),"Belum Kirim Kain",IF(VLOOKUP(B480,'SO OR RSO'!$B$4:$P$1048576,15,FALSE)="Diselesaikan","Selesai",IF(M480&gt;0,"Proses Quilting","Selesai"))),"")</f>
        <v/>
      </c>
    </row>
    <row r="481" spans="1:14" ht="30.75" customHeight="1">
      <c r="A481" s="6">
        <v>480</v>
      </c>
      <c r="B481" s="18" t="str">
        <f t="shared" si="16"/>
        <v>EkatunggalTersediaKonfirmasi480</v>
      </c>
      <c r="C481" s="18" t="str">
        <f>IFERROR(VLOOKUP(B481,'SO OR RSO'!$B$4:$O$1048576,3,FALSE),"")</f>
        <v/>
      </c>
      <c r="D481" s="27" t="str">
        <f>IFERROR(VLOOKUP(B481,'SO OR RSO'!$B$4:$O$1048576,4,FALSE),"")</f>
        <v/>
      </c>
      <c r="E481" s="19" t="str">
        <f>IFERROR(VLOOKUP(B481,'SO OR RSO'!$B$4:$O$1048576,5,FALSE),"")</f>
        <v/>
      </c>
      <c r="F481" s="18" t="str">
        <f>IFERROR(VLOOKUP(B481,'SO OR RSO'!$B$4:$O$1048576,6,FALSE),"")</f>
        <v/>
      </c>
      <c r="G481" s="19" t="str">
        <f>IFERROR(VLOOKUP(B481,'SO OR RSO'!$B$4:$O$1048576,7,FALSE),"")</f>
        <v/>
      </c>
      <c r="H481" s="18">
        <f>IFERROR(VLOOKUP(B481,'SO OR RSO'!$B$4:$O$1048576,8,FALSE),0)</f>
        <v>0</v>
      </c>
      <c r="I481" s="18" t="str">
        <f>IFERROR(VLOOKUP(B481,'SO OR RSO'!$B$4:$O$1048576,9,FALSE),"")</f>
        <v/>
      </c>
      <c r="J481" s="18" t="str">
        <f>IFERROR(VLOOKUP(B481,'SO OR RSO'!$B$4:$O$1048576,10,FALSE),"")</f>
        <v/>
      </c>
      <c r="K481" s="59">
        <f>SUMIFS('Input Quilting Selesai'!$G$2:$G$1048576,'Input Quilting Selesai'!$C$2:$C$1048576,'Ekatunggal (Tersedia)'!C481,'Input Quilting Selesai'!$E$2:$E$1048576,'Ekatunggal (Tersedia)'!F481,'Input Quilting Selesai'!$I$2:$I$1048576,'Ekatunggal (Tersedia)'!J481,'Input Quilting Selesai'!$J$2:$J$1048576,'Ekatunggal (Tersedia)'!$B$1)</f>
        <v>0</v>
      </c>
      <c r="L481" s="20">
        <f>IFERROR(IF(VLOOKUP(B481,'SO OR RSO'!$B$4:$P$1048576,15,FALSE)="Diselesaikan",H481,K481),0)</f>
        <v>0</v>
      </c>
      <c r="M481" s="20">
        <f t="shared" si="17"/>
        <v>0</v>
      </c>
      <c r="N481" s="20" t="str">
        <f>IFERROR(IF(ISBLANK(VLOOKUP(B481,'SO OR RSO'!$B$4:$P$1048576,15,FALSE)),"Belum Kirim Kain",IF(VLOOKUP(B481,'SO OR RSO'!$B$4:$P$1048576,15,FALSE)="Diselesaikan","Selesai",IF(M481&gt;0,"Proses Quilting","Selesai"))),"")</f>
        <v/>
      </c>
    </row>
    <row r="482" spans="1:14" ht="30.75" customHeight="1">
      <c r="A482" s="6">
        <v>481</v>
      </c>
      <c r="B482" s="18" t="str">
        <f t="shared" si="16"/>
        <v>EkatunggalTersediaKonfirmasi481</v>
      </c>
      <c r="C482" s="18" t="str">
        <f>IFERROR(VLOOKUP(B482,'SO OR RSO'!$B$4:$O$1048576,3,FALSE),"")</f>
        <v/>
      </c>
      <c r="D482" s="27" t="str">
        <f>IFERROR(VLOOKUP(B482,'SO OR RSO'!$B$4:$O$1048576,4,FALSE),"")</f>
        <v/>
      </c>
      <c r="E482" s="19" t="str">
        <f>IFERROR(VLOOKUP(B482,'SO OR RSO'!$B$4:$O$1048576,5,FALSE),"")</f>
        <v/>
      </c>
      <c r="F482" s="18" t="str">
        <f>IFERROR(VLOOKUP(B482,'SO OR RSO'!$B$4:$O$1048576,6,FALSE),"")</f>
        <v/>
      </c>
      <c r="G482" s="19" t="str">
        <f>IFERROR(VLOOKUP(B482,'SO OR RSO'!$B$4:$O$1048576,7,FALSE),"")</f>
        <v/>
      </c>
      <c r="H482" s="18">
        <f>IFERROR(VLOOKUP(B482,'SO OR RSO'!$B$4:$O$1048576,8,FALSE),0)</f>
        <v>0</v>
      </c>
      <c r="I482" s="18" t="str">
        <f>IFERROR(VLOOKUP(B482,'SO OR RSO'!$B$4:$O$1048576,9,FALSE),"")</f>
        <v/>
      </c>
      <c r="J482" s="18" t="str">
        <f>IFERROR(VLOOKUP(B482,'SO OR RSO'!$B$4:$O$1048576,10,FALSE),"")</f>
        <v/>
      </c>
      <c r="K482" s="59">
        <f>SUMIFS('Input Quilting Selesai'!$G$2:$G$1048576,'Input Quilting Selesai'!$C$2:$C$1048576,'Ekatunggal (Tersedia)'!C482,'Input Quilting Selesai'!$E$2:$E$1048576,'Ekatunggal (Tersedia)'!F482,'Input Quilting Selesai'!$I$2:$I$1048576,'Ekatunggal (Tersedia)'!J482,'Input Quilting Selesai'!$J$2:$J$1048576,'Ekatunggal (Tersedia)'!$B$1)</f>
        <v>0</v>
      </c>
      <c r="L482" s="20">
        <f>IFERROR(IF(VLOOKUP(B482,'SO OR RSO'!$B$4:$P$1048576,15,FALSE)="Diselesaikan",H482,K482),0)</f>
        <v>0</v>
      </c>
      <c r="M482" s="20">
        <f t="shared" si="17"/>
        <v>0</v>
      </c>
      <c r="N482" s="20" t="str">
        <f>IFERROR(IF(ISBLANK(VLOOKUP(B482,'SO OR RSO'!$B$4:$P$1048576,15,FALSE)),"Belum Kirim Kain",IF(VLOOKUP(B482,'SO OR RSO'!$B$4:$P$1048576,15,FALSE)="Diselesaikan","Selesai",IF(M482&gt;0,"Proses Quilting","Selesai"))),"")</f>
        <v/>
      </c>
    </row>
    <row r="483" spans="1:14" ht="30.75" customHeight="1">
      <c r="A483" s="6">
        <v>482</v>
      </c>
      <c r="B483" s="18" t="str">
        <f t="shared" si="16"/>
        <v>EkatunggalTersediaKonfirmasi482</v>
      </c>
      <c r="C483" s="18" t="str">
        <f>IFERROR(VLOOKUP(B483,'SO OR RSO'!$B$4:$O$1048576,3,FALSE),"")</f>
        <v/>
      </c>
      <c r="D483" s="27" t="str">
        <f>IFERROR(VLOOKUP(B483,'SO OR RSO'!$B$4:$O$1048576,4,FALSE),"")</f>
        <v/>
      </c>
      <c r="E483" s="19" t="str">
        <f>IFERROR(VLOOKUP(B483,'SO OR RSO'!$B$4:$O$1048576,5,FALSE),"")</f>
        <v/>
      </c>
      <c r="F483" s="18" t="str">
        <f>IFERROR(VLOOKUP(B483,'SO OR RSO'!$B$4:$O$1048576,6,FALSE),"")</f>
        <v/>
      </c>
      <c r="G483" s="19" t="str">
        <f>IFERROR(VLOOKUP(B483,'SO OR RSO'!$B$4:$O$1048576,7,FALSE),"")</f>
        <v/>
      </c>
      <c r="H483" s="18">
        <f>IFERROR(VLOOKUP(B483,'SO OR RSO'!$B$4:$O$1048576,8,FALSE),0)</f>
        <v>0</v>
      </c>
      <c r="I483" s="18" t="str">
        <f>IFERROR(VLOOKUP(B483,'SO OR RSO'!$B$4:$O$1048576,9,FALSE),"")</f>
        <v/>
      </c>
      <c r="J483" s="18" t="str">
        <f>IFERROR(VLOOKUP(B483,'SO OR RSO'!$B$4:$O$1048576,10,FALSE),"")</f>
        <v/>
      </c>
      <c r="K483" s="59">
        <f>SUMIFS('Input Quilting Selesai'!$G$2:$G$1048576,'Input Quilting Selesai'!$C$2:$C$1048576,'Ekatunggal (Tersedia)'!C483,'Input Quilting Selesai'!$E$2:$E$1048576,'Ekatunggal (Tersedia)'!F483,'Input Quilting Selesai'!$I$2:$I$1048576,'Ekatunggal (Tersedia)'!J483,'Input Quilting Selesai'!$J$2:$J$1048576,'Ekatunggal (Tersedia)'!$B$1)</f>
        <v>0</v>
      </c>
      <c r="L483" s="20">
        <f>IFERROR(IF(VLOOKUP(B483,'SO OR RSO'!$B$4:$P$1048576,15,FALSE)="Diselesaikan",H483,K483),0)</f>
        <v>0</v>
      </c>
      <c r="M483" s="20">
        <f t="shared" si="17"/>
        <v>0</v>
      </c>
      <c r="N483" s="20" t="str">
        <f>IFERROR(IF(ISBLANK(VLOOKUP(B483,'SO OR RSO'!$B$4:$P$1048576,15,FALSE)),"Belum Kirim Kain",IF(VLOOKUP(B483,'SO OR RSO'!$B$4:$P$1048576,15,FALSE)="Diselesaikan","Selesai",IF(M483&gt;0,"Proses Quilting","Selesai"))),"")</f>
        <v/>
      </c>
    </row>
    <row r="484" spans="1:14" ht="30.75" customHeight="1">
      <c r="A484" s="6">
        <v>483</v>
      </c>
      <c r="B484" s="18" t="str">
        <f t="shared" si="16"/>
        <v>EkatunggalTersediaKonfirmasi483</v>
      </c>
      <c r="C484" s="18" t="str">
        <f>IFERROR(VLOOKUP(B484,'SO OR RSO'!$B$4:$O$1048576,3,FALSE),"")</f>
        <v/>
      </c>
      <c r="D484" s="27" t="str">
        <f>IFERROR(VLOOKUP(B484,'SO OR RSO'!$B$4:$O$1048576,4,FALSE),"")</f>
        <v/>
      </c>
      <c r="E484" s="19" t="str">
        <f>IFERROR(VLOOKUP(B484,'SO OR RSO'!$B$4:$O$1048576,5,FALSE),"")</f>
        <v/>
      </c>
      <c r="F484" s="18" t="str">
        <f>IFERROR(VLOOKUP(B484,'SO OR RSO'!$B$4:$O$1048576,6,FALSE),"")</f>
        <v/>
      </c>
      <c r="G484" s="19" t="str">
        <f>IFERROR(VLOOKUP(B484,'SO OR RSO'!$B$4:$O$1048576,7,FALSE),"")</f>
        <v/>
      </c>
      <c r="H484" s="18">
        <f>IFERROR(VLOOKUP(B484,'SO OR RSO'!$B$4:$O$1048576,8,FALSE),0)</f>
        <v>0</v>
      </c>
      <c r="I484" s="18" t="str">
        <f>IFERROR(VLOOKUP(B484,'SO OR RSO'!$B$4:$O$1048576,9,FALSE),"")</f>
        <v/>
      </c>
      <c r="J484" s="18" t="str">
        <f>IFERROR(VLOOKUP(B484,'SO OR RSO'!$B$4:$O$1048576,10,FALSE),"")</f>
        <v/>
      </c>
      <c r="K484" s="59">
        <f>SUMIFS('Input Quilting Selesai'!$G$2:$G$1048576,'Input Quilting Selesai'!$C$2:$C$1048576,'Ekatunggal (Tersedia)'!C484,'Input Quilting Selesai'!$E$2:$E$1048576,'Ekatunggal (Tersedia)'!F484,'Input Quilting Selesai'!$I$2:$I$1048576,'Ekatunggal (Tersedia)'!J484,'Input Quilting Selesai'!$J$2:$J$1048576,'Ekatunggal (Tersedia)'!$B$1)</f>
        <v>0</v>
      </c>
      <c r="L484" s="20">
        <f>IFERROR(IF(VLOOKUP(B484,'SO OR RSO'!$B$4:$P$1048576,15,FALSE)="Diselesaikan",H484,K484),0)</f>
        <v>0</v>
      </c>
      <c r="M484" s="20">
        <f t="shared" si="17"/>
        <v>0</v>
      </c>
      <c r="N484" s="20" t="str">
        <f>IFERROR(IF(ISBLANK(VLOOKUP(B484,'SO OR RSO'!$B$4:$P$1048576,15,FALSE)),"Belum Kirim Kain",IF(VLOOKUP(B484,'SO OR RSO'!$B$4:$P$1048576,15,FALSE)="Diselesaikan","Selesai",IF(M484&gt;0,"Proses Quilting","Selesai"))),"")</f>
        <v/>
      </c>
    </row>
    <row r="485" spans="1:14" ht="30.75" customHeight="1">
      <c r="A485" s="6">
        <v>484</v>
      </c>
      <c r="B485" s="18" t="str">
        <f t="shared" si="16"/>
        <v>EkatunggalTersediaKonfirmasi484</v>
      </c>
      <c r="C485" s="18" t="str">
        <f>IFERROR(VLOOKUP(B485,'SO OR RSO'!$B$4:$O$1048576,3,FALSE),"")</f>
        <v/>
      </c>
      <c r="D485" s="27" t="str">
        <f>IFERROR(VLOOKUP(B485,'SO OR RSO'!$B$4:$O$1048576,4,FALSE),"")</f>
        <v/>
      </c>
      <c r="E485" s="19" t="str">
        <f>IFERROR(VLOOKUP(B485,'SO OR RSO'!$B$4:$O$1048576,5,FALSE),"")</f>
        <v/>
      </c>
      <c r="F485" s="18" t="str">
        <f>IFERROR(VLOOKUP(B485,'SO OR RSO'!$B$4:$O$1048576,6,FALSE),"")</f>
        <v/>
      </c>
      <c r="G485" s="19" t="str">
        <f>IFERROR(VLOOKUP(B485,'SO OR RSO'!$B$4:$O$1048576,7,FALSE),"")</f>
        <v/>
      </c>
      <c r="H485" s="18">
        <f>IFERROR(VLOOKUP(B485,'SO OR RSO'!$B$4:$O$1048576,8,FALSE),0)</f>
        <v>0</v>
      </c>
      <c r="I485" s="18" t="str">
        <f>IFERROR(VLOOKUP(B485,'SO OR RSO'!$B$4:$O$1048576,9,FALSE),"")</f>
        <v/>
      </c>
      <c r="J485" s="18" t="str">
        <f>IFERROR(VLOOKUP(B485,'SO OR RSO'!$B$4:$O$1048576,10,FALSE),"")</f>
        <v/>
      </c>
      <c r="K485" s="59">
        <f>SUMIFS('Input Quilting Selesai'!$G$2:$G$1048576,'Input Quilting Selesai'!$C$2:$C$1048576,'Ekatunggal (Tersedia)'!C485,'Input Quilting Selesai'!$E$2:$E$1048576,'Ekatunggal (Tersedia)'!F485,'Input Quilting Selesai'!$I$2:$I$1048576,'Ekatunggal (Tersedia)'!J485,'Input Quilting Selesai'!$J$2:$J$1048576,'Ekatunggal (Tersedia)'!$B$1)</f>
        <v>0</v>
      </c>
      <c r="L485" s="20">
        <f>IFERROR(IF(VLOOKUP(B485,'SO OR RSO'!$B$4:$P$1048576,15,FALSE)="Diselesaikan",H485,K485),0)</f>
        <v>0</v>
      </c>
      <c r="M485" s="20">
        <f t="shared" si="17"/>
        <v>0</v>
      </c>
      <c r="N485" s="20" t="str">
        <f>IFERROR(IF(ISBLANK(VLOOKUP(B485,'SO OR RSO'!$B$4:$P$1048576,15,FALSE)),"Belum Kirim Kain",IF(VLOOKUP(B485,'SO OR RSO'!$B$4:$P$1048576,15,FALSE)="Diselesaikan","Selesai",IF(M485&gt;0,"Proses Quilting","Selesai"))),"")</f>
        <v/>
      </c>
    </row>
    <row r="486" spans="1:14" ht="30.75" customHeight="1">
      <c r="A486" s="6">
        <v>485</v>
      </c>
      <c r="B486" s="18" t="str">
        <f t="shared" si="16"/>
        <v>EkatunggalTersediaKonfirmasi485</v>
      </c>
      <c r="C486" s="18" t="str">
        <f>IFERROR(VLOOKUP(B486,'SO OR RSO'!$B$4:$O$1048576,3,FALSE),"")</f>
        <v/>
      </c>
      <c r="D486" s="27" t="str">
        <f>IFERROR(VLOOKUP(B486,'SO OR RSO'!$B$4:$O$1048576,4,FALSE),"")</f>
        <v/>
      </c>
      <c r="E486" s="19" t="str">
        <f>IFERROR(VLOOKUP(B486,'SO OR RSO'!$B$4:$O$1048576,5,FALSE),"")</f>
        <v/>
      </c>
      <c r="F486" s="18" t="str">
        <f>IFERROR(VLOOKUP(B486,'SO OR RSO'!$B$4:$O$1048576,6,FALSE),"")</f>
        <v/>
      </c>
      <c r="G486" s="19" t="str">
        <f>IFERROR(VLOOKUP(B486,'SO OR RSO'!$B$4:$O$1048576,7,FALSE),"")</f>
        <v/>
      </c>
      <c r="H486" s="18">
        <f>IFERROR(VLOOKUP(B486,'SO OR RSO'!$B$4:$O$1048576,8,FALSE),0)</f>
        <v>0</v>
      </c>
      <c r="I486" s="18" t="str">
        <f>IFERROR(VLOOKUP(B486,'SO OR RSO'!$B$4:$O$1048576,9,FALSE),"")</f>
        <v/>
      </c>
      <c r="J486" s="18" t="str">
        <f>IFERROR(VLOOKUP(B486,'SO OR RSO'!$B$4:$O$1048576,10,FALSE),"")</f>
        <v/>
      </c>
      <c r="K486" s="59">
        <f>SUMIFS('Input Quilting Selesai'!$G$2:$G$1048576,'Input Quilting Selesai'!$C$2:$C$1048576,'Ekatunggal (Tersedia)'!C486,'Input Quilting Selesai'!$E$2:$E$1048576,'Ekatunggal (Tersedia)'!F486,'Input Quilting Selesai'!$I$2:$I$1048576,'Ekatunggal (Tersedia)'!J486,'Input Quilting Selesai'!$J$2:$J$1048576,'Ekatunggal (Tersedia)'!$B$1)</f>
        <v>0</v>
      </c>
      <c r="L486" s="20">
        <f>IFERROR(IF(VLOOKUP(B486,'SO OR RSO'!$B$4:$P$1048576,15,FALSE)="Diselesaikan",H486,K486),0)</f>
        <v>0</v>
      </c>
      <c r="M486" s="20">
        <f t="shared" si="17"/>
        <v>0</v>
      </c>
      <c r="N486" s="20" t="str">
        <f>IFERROR(IF(ISBLANK(VLOOKUP(B486,'SO OR RSO'!$B$4:$P$1048576,15,FALSE)),"Belum Kirim Kain",IF(VLOOKUP(B486,'SO OR RSO'!$B$4:$P$1048576,15,FALSE)="Diselesaikan","Selesai",IF(M486&gt;0,"Proses Quilting","Selesai"))),"")</f>
        <v/>
      </c>
    </row>
    <row r="487" spans="1:14" ht="30.75" customHeight="1">
      <c r="A487" s="6">
        <v>486</v>
      </c>
      <c r="B487" s="18" t="str">
        <f t="shared" si="16"/>
        <v>EkatunggalTersediaKonfirmasi486</v>
      </c>
      <c r="C487" s="18" t="str">
        <f>IFERROR(VLOOKUP(B487,'SO OR RSO'!$B$4:$O$1048576,3,FALSE),"")</f>
        <v/>
      </c>
      <c r="D487" s="27" t="str">
        <f>IFERROR(VLOOKUP(B487,'SO OR RSO'!$B$4:$O$1048576,4,FALSE),"")</f>
        <v/>
      </c>
      <c r="E487" s="19" t="str">
        <f>IFERROR(VLOOKUP(B487,'SO OR RSO'!$B$4:$O$1048576,5,FALSE),"")</f>
        <v/>
      </c>
      <c r="F487" s="18" t="str">
        <f>IFERROR(VLOOKUP(B487,'SO OR RSO'!$B$4:$O$1048576,6,FALSE),"")</f>
        <v/>
      </c>
      <c r="G487" s="19" t="str">
        <f>IFERROR(VLOOKUP(B487,'SO OR RSO'!$B$4:$O$1048576,7,FALSE),"")</f>
        <v/>
      </c>
      <c r="H487" s="18">
        <f>IFERROR(VLOOKUP(B487,'SO OR RSO'!$B$4:$O$1048576,8,FALSE),0)</f>
        <v>0</v>
      </c>
      <c r="I487" s="18" t="str">
        <f>IFERROR(VLOOKUP(B487,'SO OR RSO'!$B$4:$O$1048576,9,FALSE),"")</f>
        <v/>
      </c>
      <c r="J487" s="18" t="str">
        <f>IFERROR(VLOOKUP(B487,'SO OR RSO'!$B$4:$O$1048576,10,FALSE),"")</f>
        <v/>
      </c>
      <c r="K487" s="59">
        <f>SUMIFS('Input Quilting Selesai'!$G$2:$G$1048576,'Input Quilting Selesai'!$C$2:$C$1048576,'Ekatunggal (Tersedia)'!C487,'Input Quilting Selesai'!$E$2:$E$1048576,'Ekatunggal (Tersedia)'!F487,'Input Quilting Selesai'!$I$2:$I$1048576,'Ekatunggal (Tersedia)'!J487,'Input Quilting Selesai'!$J$2:$J$1048576,'Ekatunggal (Tersedia)'!$B$1)</f>
        <v>0</v>
      </c>
      <c r="L487" s="20">
        <f>IFERROR(IF(VLOOKUP(B487,'SO OR RSO'!$B$4:$P$1048576,15,FALSE)="Diselesaikan",H487,K487),0)</f>
        <v>0</v>
      </c>
      <c r="M487" s="20">
        <f t="shared" si="17"/>
        <v>0</v>
      </c>
      <c r="N487" s="20" t="str">
        <f>IFERROR(IF(ISBLANK(VLOOKUP(B487,'SO OR RSO'!$B$4:$P$1048576,15,FALSE)),"Belum Kirim Kain",IF(VLOOKUP(B487,'SO OR RSO'!$B$4:$P$1048576,15,FALSE)="Diselesaikan","Selesai",IF(M487&gt;0,"Proses Quilting","Selesai"))),"")</f>
        <v/>
      </c>
    </row>
    <row r="488" spans="1:14" ht="30.75" customHeight="1">
      <c r="A488" s="6">
        <v>487</v>
      </c>
      <c r="B488" s="18" t="str">
        <f t="shared" si="16"/>
        <v>EkatunggalTersediaKonfirmasi487</v>
      </c>
      <c r="C488" s="18" t="str">
        <f>IFERROR(VLOOKUP(B488,'SO OR RSO'!$B$4:$O$1048576,3,FALSE),"")</f>
        <v/>
      </c>
      <c r="D488" s="27" t="str">
        <f>IFERROR(VLOOKUP(B488,'SO OR RSO'!$B$4:$O$1048576,4,FALSE),"")</f>
        <v/>
      </c>
      <c r="E488" s="19" t="str">
        <f>IFERROR(VLOOKUP(B488,'SO OR RSO'!$B$4:$O$1048576,5,FALSE),"")</f>
        <v/>
      </c>
      <c r="F488" s="18" t="str">
        <f>IFERROR(VLOOKUP(B488,'SO OR RSO'!$B$4:$O$1048576,6,FALSE),"")</f>
        <v/>
      </c>
      <c r="G488" s="19" t="str">
        <f>IFERROR(VLOOKUP(B488,'SO OR RSO'!$B$4:$O$1048576,7,FALSE),"")</f>
        <v/>
      </c>
      <c r="H488" s="18">
        <f>IFERROR(VLOOKUP(B488,'SO OR RSO'!$B$4:$O$1048576,8,FALSE),0)</f>
        <v>0</v>
      </c>
      <c r="I488" s="18" t="str">
        <f>IFERROR(VLOOKUP(B488,'SO OR RSO'!$B$4:$O$1048576,9,FALSE),"")</f>
        <v/>
      </c>
      <c r="J488" s="18" t="str">
        <f>IFERROR(VLOOKUP(B488,'SO OR RSO'!$B$4:$O$1048576,10,FALSE),"")</f>
        <v/>
      </c>
      <c r="K488" s="59">
        <f>SUMIFS('Input Quilting Selesai'!$G$2:$G$1048576,'Input Quilting Selesai'!$C$2:$C$1048576,'Ekatunggal (Tersedia)'!C488,'Input Quilting Selesai'!$E$2:$E$1048576,'Ekatunggal (Tersedia)'!F488,'Input Quilting Selesai'!$I$2:$I$1048576,'Ekatunggal (Tersedia)'!J488,'Input Quilting Selesai'!$J$2:$J$1048576,'Ekatunggal (Tersedia)'!$B$1)</f>
        <v>0</v>
      </c>
      <c r="L488" s="20">
        <f>IFERROR(IF(VLOOKUP(B488,'SO OR RSO'!$B$4:$P$1048576,15,FALSE)="Diselesaikan",H488,K488),0)</f>
        <v>0</v>
      </c>
      <c r="M488" s="20">
        <f t="shared" si="17"/>
        <v>0</v>
      </c>
      <c r="N488" s="20" t="str">
        <f>IFERROR(IF(ISBLANK(VLOOKUP(B488,'SO OR RSO'!$B$4:$P$1048576,15,FALSE)),"Belum Kirim Kain",IF(VLOOKUP(B488,'SO OR RSO'!$B$4:$P$1048576,15,FALSE)="Diselesaikan","Selesai",IF(M488&gt;0,"Proses Quilting","Selesai"))),"")</f>
        <v/>
      </c>
    </row>
    <row r="489" spans="1:14" ht="30.75" customHeight="1">
      <c r="A489" s="6">
        <v>488</v>
      </c>
      <c r="B489" s="18" t="str">
        <f t="shared" si="16"/>
        <v>EkatunggalTersediaKonfirmasi488</v>
      </c>
      <c r="C489" s="18" t="str">
        <f>IFERROR(VLOOKUP(B489,'SO OR RSO'!$B$4:$O$1048576,3,FALSE),"")</f>
        <v/>
      </c>
      <c r="D489" s="27" t="str">
        <f>IFERROR(VLOOKUP(B489,'SO OR RSO'!$B$4:$O$1048576,4,FALSE),"")</f>
        <v/>
      </c>
      <c r="E489" s="19" t="str">
        <f>IFERROR(VLOOKUP(B489,'SO OR RSO'!$B$4:$O$1048576,5,FALSE),"")</f>
        <v/>
      </c>
      <c r="F489" s="18" t="str">
        <f>IFERROR(VLOOKUP(B489,'SO OR RSO'!$B$4:$O$1048576,6,FALSE),"")</f>
        <v/>
      </c>
      <c r="G489" s="19" t="str">
        <f>IFERROR(VLOOKUP(B489,'SO OR RSO'!$B$4:$O$1048576,7,FALSE),"")</f>
        <v/>
      </c>
      <c r="H489" s="18">
        <f>IFERROR(VLOOKUP(B489,'SO OR RSO'!$B$4:$O$1048576,8,FALSE),0)</f>
        <v>0</v>
      </c>
      <c r="I489" s="18" t="str">
        <f>IFERROR(VLOOKUP(B489,'SO OR RSO'!$B$4:$O$1048576,9,FALSE),"")</f>
        <v/>
      </c>
      <c r="J489" s="18" t="str">
        <f>IFERROR(VLOOKUP(B489,'SO OR RSO'!$B$4:$O$1048576,10,FALSE),"")</f>
        <v/>
      </c>
      <c r="K489" s="59">
        <f>SUMIFS('Input Quilting Selesai'!$G$2:$G$1048576,'Input Quilting Selesai'!$C$2:$C$1048576,'Ekatunggal (Tersedia)'!C489,'Input Quilting Selesai'!$E$2:$E$1048576,'Ekatunggal (Tersedia)'!F489,'Input Quilting Selesai'!$I$2:$I$1048576,'Ekatunggal (Tersedia)'!J489,'Input Quilting Selesai'!$J$2:$J$1048576,'Ekatunggal (Tersedia)'!$B$1)</f>
        <v>0</v>
      </c>
      <c r="L489" s="20">
        <f>IFERROR(IF(VLOOKUP(B489,'SO OR RSO'!$B$4:$P$1048576,15,FALSE)="Diselesaikan",H489,K489),0)</f>
        <v>0</v>
      </c>
      <c r="M489" s="20">
        <f t="shared" si="17"/>
        <v>0</v>
      </c>
      <c r="N489" s="20" t="str">
        <f>IFERROR(IF(ISBLANK(VLOOKUP(B489,'SO OR RSO'!$B$4:$P$1048576,15,FALSE)),"Belum Kirim Kain",IF(VLOOKUP(B489,'SO OR RSO'!$B$4:$P$1048576,15,FALSE)="Diselesaikan","Selesai",IF(M489&gt;0,"Proses Quilting","Selesai"))),"")</f>
        <v/>
      </c>
    </row>
    <row r="490" spans="1:14" ht="30.75" customHeight="1">
      <c r="A490" s="6">
        <v>489</v>
      </c>
      <c r="B490" s="18" t="str">
        <f t="shared" si="16"/>
        <v>EkatunggalTersediaKonfirmasi489</v>
      </c>
      <c r="C490" s="18" t="str">
        <f>IFERROR(VLOOKUP(B490,'SO OR RSO'!$B$4:$O$1048576,3,FALSE),"")</f>
        <v/>
      </c>
      <c r="D490" s="27" t="str">
        <f>IFERROR(VLOOKUP(B490,'SO OR RSO'!$B$4:$O$1048576,4,FALSE),"")</f>
        <v/>
      </c>
      <c r="E490" s="19" t="str">
        <f>IFERROR(VLOOKUP(B490,'SO OR RSO'!$B$4:$O$1048576,5,FALSE),"")</f>
        <v/>
      </c>
      <c r="F490" s="18" t="str">
        <f>IFERROR(VLOOKUP(B490,'SO OR RSO'!$B$4:$O$1048576,6,FALSE),"")</f>
        <v/>
      </c>
      <c r="G490" s="19" t="str">
        <f>IFERROR(VLOOKUP(B490,'SO OR RSO'!$B$4:$O$1048576,7,FALSE),"")</f>
        <v/>
      </c>
      <c r="H490" s="18">
        <f>IFERROR(VLOOKUP(B490,'SO OR RSO'!$B$4:$O$1048576,8,FALSE),0)</f>
        <v>0</v>
      </c>
      <c r="I490" s="18" t="str">
        <f>IFERROR(VLOOKUP(B490,'SO OR RSO'!$B$4:$O$1048576,9,FALSE),"")</f>
        <v/>
      </c>
      <c r="J490" s="18" t="str">
        <f>IFERROR(VLOOKUP(B490,'SO OR RSO'!$B$4:$O$1048576,10,FALSE),"")</f>
        <v/>
      </c>
      <c r="K490" s="59">
        <f>SUMIFS('Input Quilting Selesai'!$G$2:$G$1048576,'Input Quilting Selesai'!$C$2:$C$1048576,'Ekatunggal (Tersedia)'!C490,'Input Quilting Selesai'!$E$2:$E$1048576,'Ekatunggal (Tersedia)'!F490,'Input Quilting Selesai'!$I$2:$I$1048576,'Ekatunggal (Tersedia)'!J490,'Input Quilting Selesai'!$J$2:$J$1048576,'Ekatunggal (Tersedia)'!$B$1)</f>
        <v>0</v>
      </c>
      <c r="L490" s="20">
        <f>IFERROR(IF(VLOOKUP(B490,'SO OR RSO'!$B$4:$P$1048576,15,FALSE)="Diselesaikan",H490,K490),0)</f>
        <v>0</v>
      </c>
      <c r="M490" s="20">
        <f t="shared" si="17"/>
        <v>0</v>
      </c>
      <c r="N490" s="20" t="str">
        <f>IFERROR(IF(ISBLANK(VLOOKUP(B490,'SO OR RSO'!$B$4:$P$1048576,15,FALSE)),"Belum Kirim Kain",IF(VLOOKUP(B490,'SO OR RSO'!$B$4:$P$1048576,15,FALSE)="Diselesaikan","Selesai",IF(M490&gt;0,"Proses Quilting","Selesai"))),"")</f>
        <v/>
      </c>
    </row>
    <row r="491" spans="1:14" ht="30.75" customHeight="1">
      <c r="A491" s="6">
        <v>490</v>
      </c>
      <c r="B491" s="18" t="str">
        <f t="shared" si="16"/>
        <v>EkatunggalTersediaKonfirmasi490</v>
      </c>
      <c r="C491" s="18" t="str">
        <f>IFERROR(VLOOKUP(B491,'SO OR RSO'!$B$4:$O$1048576,3,FALSE),"")</f>
        <v/>
      </c>
      <c r="D491" s="27" t="str">
        <f>IFERROR(VLOOKUP(B491,'SO OR RSO'!$B$4:$O$1048576,4,FALSE),"")</f>
        <v/>
      </c>
      <c r="E491" s="19" t="str">
        <f>IFERROR(VLOOKUP(B491,'SO OR RSO'!$B$4:$O$1048576,5,FALSE),"")</f>
        <v/>
      </c>
      <c r="F491" s="18" t="str">
        <f>IFERROR(VLOOKUP(B491,'SO OR RSO'!$B$4:$O$1048576,6,FALSE),"")</f>
        <v/>
      </c>
      <c r="G491" s="19" t="str">
        <f>IFERROR(VLOOKUP(B491,'SO OR RSO'!$B$4:$O$1048576,7,FALSE),"")</f>
        <v/>
      </c>
      <c r="H491" s="18">
        <f>IFERROR(VLOOKUP(B491,'SO OR RSO'!$B$4:$O$1048576,8,FALSE),0)</f>
        <v>0</v>
      </c>
      <c r="I491" s="18" t="str">
        <f>IFERROR(VLOOKUP(B491,'SO OR RSO'!$B$4:$O$1048576,9,FALSE),"")</f>
        <v/>
      </c>
      <c r="J491" s="18" t="str">
        <f>IFERROR(VLOOKUP(B491,'SO OR RSO'!$B$4:$O$1048576,10,FALSE),"")</f>
        <v/>
      </c>
      <c r="K491" s="59">
        <f>SUMIFS('Input Quilting Selesai'!$G$2:$G$1048576,'Input Quilting Selesai'!$C$2:$C$1048576,'Ekatunggal (Tersedia)'!C491,'Input Quilting Selesai'!$E$2:$E$1048576,'Ekatunggal (Tersedia)'!F491,'Input Quilting Selesai'!$I$2:$I$1048576,'Ekatunggal (Tersedia)'!J491,'Input Quilting Selesai'!$J$2:$J$1048576,'Ekatunggal (Tersedia)'!$B$1)</f>
        <v>0</v>
      </c>
      <c r="L491" s="20">
        <f>IFERROR(IF(VLOOKUP(B491,'SO OR RSO'!$B$4:$P$1048576,15,FALSE)="Diselesaikan",H491,K491),0)</f>
        <v>0</v>
      </c>
      <c r="M491" s="20">
        <f t="shared" si="17"/>
        <v>0</v>
      </c>
      <c r="N491" s="20" t="str">
        <f>IFERROR(IF(ISBLANK(VLOOKUP(B491,'SO OR RSO'!$B$4:$P$1048576,15,FALSE)),"Belum Kirim Kain",IF(VLOOKUP(B491,'SO OR RSO'!$B$4:$P$1048576,15,FALSE)="Diselesaikan","Selesai",IF(M491&gt;0,"Proses Quilting","Selesai"))),"")</f>
        <v/>
      </c>
    </row>
    <row r="492" spans="1:14" ht="30.75" customHeight="1">
      <c r="A492" s="6">
        <v>491</v>
      </c>
      <c r="B492" s="18" t="str">
        <f t="shared" si="16"/>
        <v>EkatunggalTersediaKonfirmasi491</v>
      </c>
      <c r="C492" s="18" t="str">
        <f>IFERROR(VLOOKUP(B492,'SO OR RSO'!$B$4:$O$1048576,3,FALSE),"")</f>
        <v/>
      </c>
      <c r="D492" s="27" t="str">
        <f>IFERROR(VLOOKUP(B492,'SO OR RSO'!$B$4:$O$1048576,4,FALSE),"")</f>
        <v/>
      </c>
      <c r="E492" s="19" t="str">
        <f>IFERROR(VLOOKUP(B492,'SO OR RSO'!$B$4:$O$1048576,5,FALSE),"")</f>
        <v/>
      </c>
      <c r="F492" s="18" t="str">
        <f>IFERROR(VLOOKUP(B492,'SO OR RSO'!$B$4:$O$1048576,6,FALSE),"")</f>
        <v/>
      </c>
      <c r="G492" s="19" t="str">
        <f>IFERROR(VLOOKUP(B492,'SO OR RSO'!$B$4:$O$1048576,7,FALSE),"")</f>
        <v/>
      </c>
      <c r="H492" s="18">
        <f>IFERROR(VLOOKUP(B492,'SO OR RSO'!$B$4:$O$1048576,8,FALSE),0)</f>
        <v>0</v>
      </c>
      <c r="I492" s="18" t="str">
        <f>IFERROR(VLOOKUP(B492,'SO OR RSO'!$B$4:$O$1048576,9,FALSE),"")</f>
        <v/>
      </c>
      <c r="J492" s="18" t="str">
        <f>IFERROR(VLOOKUP(B492,'SO OR RSO'!$B$4:$O$1048576,10,FALSE),"")</f>
        <v/>
      </c>
      <c r="K492" s="59">
        <f>SUMIFS('Input Quilting Selesai'!$G$2:$G$1048576,'Input Quilting Selesai'!$C$2:$C$1048576,'Ekatunggal (Tersedia)'!C492,'Input Quilting Selesai'!$E$2:$E$1048576,'Ekatunggal (Tersedia)'!F492,'Input Quilting Selesai'!$I$2:$I$1048576,'Ekatunggal (Tersedia)'!J492,'Input Quilting Selesai'!$J$2:$J$1048576,'Ekatunggal (Tersedia)'!$B$1)</f>
        <v>0</v>
      </c>
      <c r="L492" s="20">
        <f>IFERROR(IF(VLOOKUP(B492,'SO OR RSO'!$B$4:$P$1048576,15,FALSE)="Diselesaikan",H492,K492),0)</f>
        <v>0</v>
      </c>
      <c r="M492" s="20">
        <f t="shared" si="17"/>
        <v>0</v>
      </c>
      <c r="N492" s="20" t="str">
        <f>IFERROR(IF(ISBLANK(VLOOKUP(B492,'SO OR RSO'!$B$4:$P$1048576,15,FALSE)),"Belum Kirim Kain",IF(VLOOKUP(B492,'SO OR RSO'!$B$4:$P$1048576,15,FALSE)="Diselesaikan","Selesai",IF(M492&gt;0,"Proses Quilting","Selesai"))),"")</f>
        <v/>
      </c>
    </row>
    <row r="493" spans="1:14" ht="30.75" customHeight="1">
      <c r="A493" s="6">
        <v>492</v>
      </c>
      <c r="B493" s="18" t="str">
        <f t="shared" si="16"/>
        <v>EkatunggalTersediaKonfirmasi492</v>
      </c>
      <c r="C493" s="18" t="str">
        <f>IFERROR(VLOOKUP(B493,'SO OR RSO'!$B$4:$O$1048576,3,FALSE),"")</f>
        <v/>
      </c>
      <c r="D493" s="27" t="str">
        <f>IFERROR(VLOOKUP(B493,'SO OR RSO'!$B$4:$O$1048576,4,FALSE),"")</f>
        <v/>
      </c>
      <c r="E493" s="19" t="str">
        <f>IFERROR(VLOOKUP(B493,'SO OR RSO'!$B$4:$O$1048576,5,FALSE),"")</f>
        <v/>
      </c>
      <c r="F493" s="18" t="str">
        <f>IFERROR(VLOOKUP(B493,'SO OR RSO'!$B$4:$O$1048576,6,FALSE),"")</f>
        <v/>
      </c>
      <c r="G493" s="19" t="str">
        <f>IFERROR(VLOOKUP(B493,'SO OR RSO'!$B$4:$O$1048576,7,FALSE),"")</f>
        <v/>
      </c>
      <c r="H493" s="18">
        <f>IFERROR(VLOOKUP(B493,'SO OR RSO'!$B$4:$O$1048576,8,FALSE),0)</f>
        <v>0</v>
      </c>
      <c r="I493" s="18" t="str">
        <f>IFERROR(VLOOKUP(B493,'SO OR RSO'!$B$4:$O$1048576,9,FALSE),"")</f>
        <v/>
      </c>
      <c r="J493" s="18" t="str">
        <f>IFERROR(VLOOKUP(B493,'SO OR RSO'!$B$4:$O$1048576,10,FALSE),"")</f>
        <v/>
      </c>
      <c r="K493" s="59">
        <f>SUMIFS('Input Quilting Selesai'!$G$2:$G$1048576,'Input Quilting Selesai'!$C$2:$C$1048576,'Ekatunggal (Tersedia)'!C493,'Input Quilting Selesai'!$E$2:$E$1048576,'Ekatunggal (Tersedia)'!F493,'Input Quilting Selesai'!$I$2:$I$1048576,'Ekatunggal (Tersedia)'!J493,'Input Quilting Selesai'!$J$2:$J$1048576,'Ekatunggal (Tersedia)'!$B$1)</f>
        <v>0</v>
      </c>
      <c r="L493" s="20">
        <f>IFERROR(IF(VLOOKUP(B493,'SO OR RSO'!$B$4:$P$1048576,15,FALSE)="Diselesaikan",H493,K493),0)</f>
        <v>0</v>
      </c>
      <c r="M493" s="20">
        <f t="shared" si="17"/>
        <v>0</v>
      </c>
      <c r="N493" s="20" t="str">
        <f>IFERROR(IF(ISBLANK(VLOOKUP(B493,'SO OR RSO'!$B$4:$P$1048576,15,FALSE)),"Belum Kirim Kain",IF(VLOOKUP(B493,'SO OR RSO'!$B$4:$P$1048576,15,FALSE)="Diselesaikan","Selesai",IF(M493&gt;0,"Proses Quilting","Selesai"))),"")</f>
        <v/>
      </c>
    </row>
    <row r="494" spans="1:14" ht="30.75" customHeight="1">
      <c r="A494" s="6">
        <v>493</v>
      </c>
      <c r="B494" s="18" t="str">
        <f t="shared" si="16"/>
        <v>EkatunggalTersediaKonfirmasi493</v>
      </c>
      <c r="C494" s="18" t="str">
        <f>IFERROR(VLOOKUP(B494,'SO OR RSO'!$B$4:$O$1048576,3,FALSE),"")</f>
        <v/>
      </c>
      <c r="D494" s="27" t="str">
        <f>IFERROR(VLOOKUP(B494,'SO OR RSO'!$B$4:$O$1048576,4,FALSE),"")</f>
        <v/>
      </c>
      <c r="E494" s="19" t="str">
        <f>IFERROR(VLOOKUP(B494,'SO OR RSO'!$B$4:$O$1048576,5,FALSE),"")</f>
        <v/>
      </c>
      <c r="F494" s="18" t="str">
        <f>IFERROR(VLOOKUP(B494,'SO OR RSO'!$B$4:$O$1048576,6,FALSE),"")</f>
        <v/>
      </c>
      <c r="G494" s="19" t="str">
        <f>IFERROR(VLOOKUP(B494,'SO OR RSO'!$B$4:$O$1048576,7,FALSE),"")</f>
        <v/>
      </c>
      <c r="H494" s="18">
        <f>IFERROR(VLOOKUP(B494,'SO OR RSO'!$B$4:$O$1048576,8,FALSE),0)</f>
        <v>0</v>
      </c>
      <c r="I494" s="18" t="str">
        <f>IFERROR(VLOOKUP(B494,'SO OR RSO'!$B$4:$O$1048576,9,FALSE),"")</f>
        <v/>
      </c>
      <c r="J494" s="18" t="str">
        <f>IFERROR(VLOOKUP(B494,'SO OR RSO'!$B$4:$O$1048576,10,FALSE),"")</f>
        <v/>
      </c>
      <c r="K494" s="59">
        <f>SUMIFS('Input Quilting Selesai'!$G$2:$G$1048576,'Input Quilting Selesai'!$C$2:$C$1048576,'Ekatunggal (Tersedia)'!C494,'Input Quilting Selesai'!$E$2:$E$1048576,'Ekatunggal (Tersedia)'!F494,'Input Quilting Selesai'!$I$2:$I$1048576,'Ekatunggal (Tersedia)'!J494,'Input Quilting Selesai'!$J$2:$J$1048576,'Ekatunggal (Tersedia)'!$B$1)</f>
        <v>0</v>
      </c>
      <c r="L494" s="20">
        <f>IFERROR(IF(VLOOKUP(B494,'SO OR RSO'!$B$4:$P$1048576,15,FALSE)="Diselesaikan",H494,K494),0)</f>
        <v>0</v>
      </c>
      <c r="M494" s="20">
        <f t="shared" si="17"/>
        <v>0</v>
      </c>
      <c r="N494" s="20" t="str">
        <f>IFERROR(IF(ISBLANK(VLOOKUP(B494,'SO OR RSO'!$B$4:$P$1048576,15,FALSE)),"Belum Kirim Kain",IF(VLOOKUP(B494,'SO OR RSO'!$B$4:$P$1048576,15,FALSE)="Diselesaikan","Selesai",IF(M494&gt;0,"Proses Quilting","Selesai"))),"")</f>
        <v/>
      </c>
    </row>
    <row r="495" spans="1:14" ht="30.75" customHeight="1">
      <c r="A495" s="6">
        <v>494</v>
      </c>
      <c r="B495" s="18" t="str">
        <f t="shared" si="16"/>
        <v>EkatunggalTersediaKonfirmasi494</v>
      </c>
      <c r="C495" s="18" t="str">
        <f>IFERROR(VLOOKUP(B495,'SO OR RSO'!$B$4:$O$1048576,3,FALSE),"")</f>
        <v/>
      </c>
      <c r="D495" s="27" t="str">
        <f>IFERROR(VLOOKUP(B495,'SO OR RSO'!$B$4:$O$1048576,4,FALSE),"")</f>
        <v/>
      </c>
      <c r="E495" s="19" t="str">
        <f>IFERROR(VLOOKUP(B495,'SO OR RSO'!$B$4:$O$1048576,5,FALSE),"")</f>
        <v/>
      </c>
      <c r="F495" s="18" t="str">
        <f>IFERROR(VLOOKUP(B495,'SO OR RSO'!$B$4:$O$1048576,6,FALSE),"")</f>
        <v/>
      </c>
      <c r="G495" s="19" t="str">
        <f>IFERROR(VLOOKUP(B495,'SO OR RSO'!$B$4:$O$1048576,7,FALSE),"")</f>
        <v/>
      </c>
      <c r="H495" s="18">
        <f>IFERROR(VLOOKUP(B495,'SO OR RSO'!$B$4:$O$1048576,8,FALSE),0)</f>
        <v>0</v>
      </c>
      <c r="I495" s="18" t="str">
        <f>IFERROR(VLOOKUP(B495,'SO OR RSO'!$B$4:$O$1048576,9,FALSE),"")</f>
        <v/>
      </c>
      <c r="J495" s="18" t="str">
        <f>IFERROR(VLOOKUP(B495,'SO OR RSO'!$B$4:$O$1048576,10,FALSE),"")</f>
        <v/>
      </c>
      <c r="K495" s="59">
        <f>SUMIFS('Input Quilting Selesai'!$G$2:$G$1048576,'Input Quilting Selesai'!$C$2:$C$1048576,'Ekatunggal (Tersedia)'!C495,'Input Quilting Selesai'!$E$2:$E$1048576,'Ekatunggal (Tersedia)'!F495,'Input Quilting Selesai'!$I$2:$I$1048576,'Ekatunggal (Tersedia)'!J495,'Input Quilting Selesai'!$J$2:$J$1048576,'Ekatunggal (Tersedia)'!$B$1)</f>
        <v>0</v>
      </c>
      <c r="L495" s="20">
        <f>IFERROR(IF(VLOOKUP(B495,'SO OR RSO'!$B$4:$P$1048576,15,FALSE)="Diselesaikan",H495,K495),0)</f>
        <v>0</v>
      </c>
      <c r="M495" s="20">
        <f t="shared" si="17"/>
        <v>0</v>
      </c>
      <c r="N495" s="20" t="str">
        <f>IFERROR(IF(ISBLANK(VLOOKUP(B495,'SO OR RSO'!$B$4:$P$1048576,15,FALSE)),"Belum Kirim Kain",IF(VLOOKUP(B495,'SO OR RSO'!$B$4:$P$1048576,15,FALSE)="Diselesaikan","Selesai",IF(M495&gt;0,"Proses Quilting","Selesai"))),"")</f>
        <v/>
      </c>
    </row>
    <row r="496" spans="1:14" ht="30.75" customHeight="1">
      <c r="A496" s="6">
        <v>495</v>
      </c>
      <c r="B496" s="18" t="str">
        <f t="shared" si="16"/>
        <v>EkatunggalTersediaKonfirmasi495</v>
      </c>
      <c r="C496" s="18" t="str">
        <f>IFERROR(VLOOKUP(B496,'SO OR RSO'!$B$4:$O$1048576,3,FALSE),"")</f>
        <v/>
      </c>
      <c r="D496" s="27" t="str">
        <f>IFERROR(VLOOKUP(B496,'SO OR RSO'!$B$4:$O$1048576,4,FALSE),"")</f>
        <v/>
      </c>
      <c r="E496" s="19" t="str">
        <f>IFERROR(VLOOKUP(B496,'SO OR RSO'!$B$4:$O$1048576,5,FALSE),"")</f>
        <v/>
      </c>
      <c r="F496" s="18" t="str">
        <f>IFERROR(VLOOKUP(B496,'SO OR RSO'!$B$4:$O$1048576,6,FALSE),"")</f>
        <v/>
      </c>
      <c r="G496" s="19" t="str">
        <f>IFERROR(VLOOKUP(B496,'SO OR RSO'!$B$4:$O$1048576,7,FALSE),"")</f>
        <v/>
      </c>
      <c r="H496" s="18">
        <f>IFERROR(VLOOKUP(B496,'SO OR RSO'!$B$4:$O$1048576,8,FALSE),0)</f>
        <v>0</v>
      </c>
      <c r="I496" s="18" t="str">
        <f>IFERROR(VLOOKUP(B496,'SO OR RSO'!$B$4:$O$1048576,9,FALSE),"")</f>
        <v/>
      </c>
      <c r="J496" s="18" t="str">
        <f>IFERROR(VLOOKUP(B496,'SO OR RSO'!$B$4:$O$1048576,10,FALSE),"")</f>
        <v/>
      </c>
      <c r="K496" s="59">
        <f>SUMIFS('Input Quilting Selesai'!$G$2:$G$1048576,'Input Quilting Selesai'!$C$2:$C$1048576,'Ekatunggal (Tersedia)'!C496,'Input Quilting Selesai'!$E$2:$E$1048576,'Ekatunggal (Tersedia)'!F496,'Input Quilting Selesai'!$I$2:$I$1048576,'Ekatunggal (Tersedia)'!J496,'Input Quilting Selesai'!$J$2:$J$1048576,'Ekatunggal (Tersedia)'!$B$1)</f>
        <v>0</v>
      </c>
      <c r="L496" s="20">
        <f>IFERROR(IF(VLOOKUP(B496,'SO OR RSO'!$B$4:$P$1048576,15,FALSE)="Diselesaikan",H496,K496),0)</f>
        <v>0</v>
      </c>
      <c r="M496" s="20">
        <f t="shared" si="17"/>
        <v>0</v>
      </c>
      <c r="N496" s="20" t="str">
        <f>IFERROR(IF(ISBLANK(VLOOKUP(B496,'SO OR RSO'!$B$4:$P$1048576,15,FALSE)),"Belum Kirim Kain",IF(VLOOKUP(B496,'SO OR RSO'!$B$4:$P$1048576,15,FALSE)="Diselesaikan","Selesai",IF(M496&gt;0,"Proses Quilting","Selesai"))),"")</f>
        <v/>
      </c>
    </row>
    <row r="497" spans="1:14" ht="30.75" customHeight="1">
      <c r="A497" s="6">
        <v>496</v>
      </c>
      <c r="B497" s="18" t="str">
        <f t="shared" si="16"/>
        <v>EkatunggalTersediaKonfirmasi496</v>
      </c>
      <c r="C497" s="18" t="str">
        <f>IFERROR(VLOOKUP(B497,'SO OR RSO'!$B$4:$O$1048576,3,FALSE),"")</f>
        <v/>
      </c>
      <c r="D497" s="27" t="str">
        <f>IFERROR(VLOOKUP(B497,'SO OR RSO'!$B$4:$O$1048576,4,FALSE),"")</f>
        <v/>
      </c>
      <c r="E497" s="19" t="str">
        <f>IFERROR(VLOOKUP(B497,'SO OR RSO'!$B$4:$O$1048576,5,FALSE),"")</f>
        <v/>
      </c>
      <c r="F497" s="18" t="str">
        <f>IFERROR(VLOOKUP(B497,'SO OR RSO'!$B$4:$O$1048576,6,FALSE),"")</f>
        <v/>
      </c>
      <c r="G497" s="19" t="str">
        <f>IFERROR(VLOOKUP(B497,'SO OR RSO'!$B$4:$O$1048576,7,FALSE),"")</f>
        <v/>
      </c>
      <c r="H497" s="18">
        <f>IFERROR(VLOOKUP(B497,'SO OR RSO'!$B$4:$O$1048576,8,FALSE),0)</f>
        <v>0</v>
      </c>
      <c r="I497" s="18" t="str">
        <f>IFERROR(VLOOKUP(B497,'SO OR RSO'!$B$4:$O$1048576,9,FALSE),"")</f>
        <v/>
      </c>
      <c r="J497" s="18" t="str">
        <f>IFERROR(VLOOKUP(B497,'SO OR RSO'!$B$4:$O$1048576,10,FALSE),"")</f>
        <v/>
      </c>
      <c r="K497" s="59">
        <f>SUMIFS('Input Quilting Selesai'!$G$2:$G$1048576,'Input Quilting Selesai'!$C$2:$C$1048576,'Ekatunggal (Tersedia)'!C497,'Input Quilting Selesai'!$E$2:$E$1048576,'Ekatunggal (Tersedia)'!F497,'Input Quilting Selesai'!$I$2:$I$1048576,'Ekatunggal (Tersedia)'!J497,'Input Quilting Selesai'!$J$2:$J$1048576,'Ekatunggal (Tersedia)'!$B$1)</f>
        <v>0</v>
      </c>
      <c r="L497" s="20">
        <f>IFERROR(IF(VLOOKUP(B497,'SO OR RSO'!$B$4:$P$1048576,15,FALSE)="Diselesaikan",H497,K497),0)</f>
        <v>0</v>
      </c>
      <c r="M497" s="20">
        <f t="shared" si="17"/>
        <v>0</v>
      </c>
      <c r="N497" s="20" t="str">
        <f>IFERROR(IF(ISBLANK(VLOOKUP(B497,'SO OR RSO'!$B$4:$P$1048576,15,FALSE)),"Belum Kirim Kain",IF(VLOOKUP(B497,'SO OR RSO'!$B$4:$P$1048576,15,FALSE)="Diselesaikan","Selesai",IF(M497&gt;0,"Proses Quilting","Selesai"))),"")</f>
        <v/>
      </c>
    </row>
    <row r="498" spans="1:14" ht="30.75" customHeight="1">
      <c r="A498" s="6">
        <v>497</v>
      </c>
      <c r="B498" s="18" t="str">
        <f t="shared" si="16"/>
        <v>EkatunggalTersediaKonfirmasi497</v>
      </c>
      <c r="C498" s="18" t="str">
        <f>IFERROR(VLOOKUP(B498,'SO OR RSO'!$B$4:$O$1048576,3,FALSE),"")</f>
        <v/>
      </c>
      <c r="D498" s="27" t="str">
        <f>IFERROR(VLOOKUP(B498,'SO OR RSO'!$B$4:$O$1048576,4,FALSE),"")</f>
        <v/>
      </c>
      <c r="E498" s="19" t="str">
        <f>IFERROR(VLOOKUP(B498,'SO OR RSO'!$B$4:$O$1048576,5,FALSE),"")</f>
        <v/>
      </c>
      <c r="F498" s="18" t="str">
        <f>IFERROR(VLOOKUP(B498,'SO OR RSO'!$B$4:$O$1048576,6,FALSE),"")</f>
        <v/>
      </c>
      <c r="G498" s="19" t="str">
        <f>IFERROR(VLOOKUP(B498,'SO OR RSO'!$B$4:$O$1048576,7,FALSE),"")</f>
        <v/>
      </c>
      <c r="H498" s="18">
        <f>IFERROR(VLOOKUP(B498,'SO OR RSO'!$B$4:$O$1048576,8,FALSE),0)</f>
        <v>0</v>
      </c>
      <c r="I498" s="18" t="str">
        <f>IFERROR(VLOOKUP(B498,'SO OR RSO'!$B$4:$O$1048576,9,FALSE),"")</f>
        <v/>
      </c>
      <c r="J498" s="18" t="str">
        <f>IFERROR(VLOOKUP(B498,'SO OR RSO'!$B$4:$O$1048576,10,FALSE),"")</f>
        <v/>
      </c>
      <c r="K498" s="59">
        <f>SUMIFS('Input Quilting Selesai'!$G$2:$G$1048576,'Input Quilting Selesai'!$C$2:$C$1048576,'Ekatunggal (Tersedia)'!C498,'Input Quilting Selesai'!$E$2:$E$1048576,'Ekatunggal (Tersedia)'!F498,'Input Quilting Selesai'!$I$2:$I$1048576,'Ekatunggal (Tersedia)'!J498,'Input Quilting Selesai'!$J$2:$J$1048576,'Ekatunggal (Tersedia)'!$B$1)</f>
        <v>0</v>
      </c>
      <c r="L498" s="20">
        <f>IFERROR(IF(VLOOKUP(B498,'SO OR RSO'!$B$4:$P$1048576,15,FALSE)="Diselesaikan",H498,K498),0)</f>
        <v>0</v>
      </c>
      <c r="M498" s="20">
        <f t="shared" si="17"/>
        <v>0</v>
      </c>
      <c r="N498" s="20" t="str">
        <f>IFERROR(IF(ISBLANK(VLOOKUP(B498,'SO OR RSO'!$B$4:$P$1048576,15,FALSE)),"Belum Kirim Kain",IF(VLOOKUP(B498,'SO OR RSO'!$B$4:$P$1048576,15,FALSE)="Diselesaikan","Selesai",IF(M498&gt;0,"Proses Quilting","Selesai"))),"")</f>
        <v/>
      </c>
    </row>
    <row r="499" spans="1:14" ht="30.75" customHeight="1">
      <c r="A499" s="6">
        <v>498</v>
      </c>
      <c r="B499" s="18" t="str">
        <f t="shared" si="16"/>
        <v>EkatunggalTersediaKonfirmasi498</v>
      </c>
      <c r="C499" s="18" t="str">
        <f>IFERROR(VLOOKUP(B499,'SO OR RSO'!$B$4:$O$1048576,3,FALSE),"")</f>
        <v/>
      </c>
      <c r="D499" s="27" t="str">
        <f>IFERROR(VLOOKUP(B499,'SO OR RSO'!$B$4:$O$1048576,4,FALSE),"")</f>
        <v/>
      </c>
      <c r="E499" s="19" t="str">
        <f>IFERROR(VLOOKUP(B499,'SO OR RSO'!$B$4:$O$1048576,5,FALSE),"")</f>
        <v/>
      </c>
      <c r="F499" s="18" t="str">
        <f>IFERROR(VLOOKUP(B499,'SO OR RSO'!$B$4:$O$1048576,6,FALSE),"")</f>
        <v/>
      </c>
      <c r="G499" s="19" t="str">
        <f>IFERROR(VLOOKUP(B499,'SO OR RSO'!$B$4:$O$1048576,7,FALSE),"")</f>
        <v/>
      </c>
      <c r="H499" s="18">
        <f>IFERROR(VLOOKUP(B499,'SO OR RSO'!$B$4:$O$1048576,8,FALSE),0)</f>
        <v>0</v>
      </c>
      <c r="I499" s="18" t="str">
        <f>IFERROR(VLOOKUP(B499,'SO OR RSO'!$B$4:$O$1048576,9,FALSE),"")</f>
        <v/>
      </c>
      <c r="J499" s="18" t="str">
        <f>IFERROR(VLOOKUP(B499,'SO OR RSO'!$B$4:$O$1048576,10,FALSE),"")</f>
        <v/>
      </c>
      <c r="K499" s="59">
        <f>SUMIFS('Input Quilting Selesai'!$G$2:$G$1048576,'Input Quilting Selesai'!$C$2:$C$1048576,'Ekatunggal (Tersedia)'!C499,'Input Quilting Selesai'!$E$2:$E$1048576,'Ekatunggal (Tersedia)'!F499,'Input Quilting Selesai'!$I$2:$I$1048576,'Ekatunggal (Tersedia)'!J499,'Input Quilting Selesai'!$J$2:$J$1048576,'Ekatunggal (Tersedia)'!$B$1)</f>
        <v>0</v>
      </c>
      <c r="L499" s="20">
        <f>IFERROR(IF(VLOOKUP(B499,'SO OR RSO'!$B$4:$P$1048576,15,FALSE)="Diselesaikan",H499,K499),0)</f>
        <v>0</v>
      </c>
      <c r="M499" s="20">
        <f t="shared" si="17"/>
        <v>0</v>
      </c>
      <c r="N499" s="20" t="str">
        <f>IFERROR(IF(ISBLANK(VLOOKUP(B499,'SO OR RSO'!$B$4:$P$1048576,15,FALSE)),"Belum Kirim Kain",IF(VLOOKUP(B499,'SO OR RSO'!$B$4:$P$1048576,15,FALSE)="Diselesaikan","Selesai",IF(M499&gt;0,"Proses Quilting","Selesai"))),"")</f>
        <v/>
      </c>
    </row>
    <row r="500" spans="1:14" ht="30.75" customHeight="1">
      <c r="A500" s="6">
        <v>499</v>
      </c>
      <c r="B500" s="18" t="str">
        <f t="shared" si="16"/>
        <v>EkatunggalTersediaKonfirmasi499</v>
      </c>
      <c r="C500" s="18" t="str">
        <f>IFERROR(VLOOKUP(B500,'SO OR RSO'!$B$4:$O$1048576,3,FALSE),"")</f>
        <v/>
      </c>
      <c r="D500" s="27" t="str">
        <f>IFERROR(VLOOKUP(B500,'SO OR RSO'!$B$4:$O$1048576,4,FALSE),"")</f>
        <v/>
      </c>
      <c r="E500" s="19" t="str">
        <f>IFERROR(VLOOKUP(B500,'SO OR RSO'!$B$4:$O$1048576,5,FALSE),"")</f>
        <v/>
      </c>
      <c r="F500" s="18" t="str">
        <f>IFERROR(VLOOKUP(B500,'SO OR RSO'!$B$4:$O$1048576,6,FALSE),"")</f>
        <v/>
      </c>
      <c r="G500" s="19" t="str">
        <f>IFERROR(VLOOKUP(B500,'SO OR RSO'!$B$4:$O$1048576,7,FALSE),"")</f>
        <v/>
      </c>
      <c r="H500" s="18">
        <f>IFERROR(VLOOKUP(B500,'SO OR RSO'!$B$4:$O$1048576,8,FALSE),0)</f>
        <v>0</v>
      </c>
      <c r="I500" s="18" t="str">
        <f>IFERROR(VLOOKUP(B500,'SO OR RSO'!$B$4:$O$1048576,9,FALSE),"")</f>
        <v/>
      </c>
      <c r="J500" s="18" t="str">
        <f>IFERROR(VLOOKUP(B500,'SO OR RSO'!$B$4:$O$1048576,10,FALSE),"")</f>
        <v/>
      </c>
      <c r="K500" s="59">
        <f>SUMIFS('Input Quilting Selesai'!$G$2:$G$1048576,'Input Quilting Selesai'!$C$2:$C$1048576,'Ekatunggal (Tersedia)'!C500,'Input Quilting Selesai'!$E$2:$E$1048576,'Ekatunggal (Tersedia)'!F500,'Input Quilting Selesai'!$I$2:$I$1048576,'Ekatunggal (Tersedia)'!J500,'Input Quilting Selesai'!$J$2:$J$1048576,'Ekatunggal (Tersedia)'!$B$1)</f>
        <v>0</v>
      </c>
      <c r="L500" s="20">
        <f>IFERROR(IF(VLOOKUP(B500,'SO OR RSO'!$B$4:$P$1048576,15,FALSE)="Diselesaikan",H500,K500),0)</f>
        <v>0</v>
      </c>
      <c r="M500" s="20">
        <f t="shared" si="17"/>
        <v>0</v>
      </c>
      <c r="N500" s="20" t="str">
        <f>IFERROR(IF(ISBLANK(VLOOKUP(B500,'SO OR RSO'!$B$4:$P$1048576,15,FALSE)),"Belum Kirim Kain",IF(VLOOKUP(B500,'SO OR RSO'!$B$4:$P$1048576,15,FALSE)="Diselesaikan","Selesai",IF(M500&gt;0,"Proses Quilting","Selesai"))),"")</f>
        <v/>
      </c>
    </row>
    <row r="501" spans="1:14" ht="30.75" customHeight="1">
      <c r="A501" s="6">
        <v>500</v>
      </c>
      <c r="B501" s="18" t="str">
        <f t="shared" si="16"/>
        <v>EkatunggalTersediaKonfirmasi500</v>
      </c>
      <c r="C501" s="18" t="str">
        <f>IFERROR(VLOOKUP(B501,'SO OR RSO'!$B$4:$O$1048576,3,FALSE),"")</f>
        <v/>
      </c>
      <c r="D501" s="27" t="str">
        <f>IFERROR(VLOOKUP(B501,'SO OR RSO'!$B$4:$O$1048576,4,FALSE),"")</f>
        <v/>
      </c>
      <c r="E501" s="19" t="str">
        <f>IFERROR(VLOOKUP(B501,'SO OR RSO'!$B$4:$O$1048576,5,FALSE),"")</f>
        <v/>
      </c>
      <c r="F501" s="18" t="str">
        <f>IFERROR(VLOOKUP(B501,'SO OR RSO'!$B$4:$O$1048576,6,FALSE),"")</f>
        <v/>
      </c>
      <c r="G501" s="19" t="str">
        <f>IFERROR(VLOOKUP(B501,'SO OR RSO'!$B$4:$O$1048576,7,FALSE),"")</f>
        <v/>
      </c>
      <c r="H501" s="18">
        <f>IFERROR(VLOOKUP(B501,'SO OR RSO'!$B$4:$O$1048576,8,FALSE),0)</f>
        <v>0</v>
      </c>
      <c r="I501" s="18" t="str">
        <f>IFERROR(VLOOKUP(B501,'SO OR RSO'!$B$4:$O$1048576,9,FALSE),"")</f>
        <v/>
      </c>
      <c r="J501" s="18" t="str">
        <f>IFERROR(VLOOKUP(B501,'SO OR RSO'!$B$4:$O$1048576,10,FALSE),"")</f>
        <v/>
      </c>
      <c r="K501" s="59">
        <f>SUMIFS('Input Quilting Selesai'!$G$2:$G$1048576,'Input Quilting Selesai'!$C$2:$C$1048576,'Ekatunggal (Tersedia)'!C501,'Input Quilting Selesai'!$E$2:$E$1048576,'Ekatunggal (Tersedia)'!F501,'Input Quilting Selesai'!$I$2:$I$1048576,'Ekatunggal (Tersedia)'!J501,'Input Quilting Selesai'!$J$2:$J$1048576,'Ekatunggal (Tersedia)'!$B$1)</f>
        <v>0</v>
      </c>
      <c r="L501" s="20">
        <f>IFERROR(IF(VLOOKUP(B501,'SO OR RSO'!$B$4:$P$1048576,15,FALSE)="Diselesaikan",H501,K501),0)</f>
        <v>0</v>
      </c>
      <c r="M501" s="20">
        <f t="shared" si="17"/>
        <v>0</v>
      </c>
      <c r="N501" s="20" t="str">
        <f>IFERROR(IF(ISBLANK(VLOOKUP(B501,'SO OR RSO'!$B$4:$P$1048576,15,FALSE)),"Belum Kirim Kain",IF(VLOOKUP(B501,'SO OR RSO'!$B$4:$P$1048576,15,FALSE)="Diselesaikan","Selesai",IF(M501&gt;0,"Proses Quilting","Selesai"))),"")</f>
        <v/>
      </c>
    </row>
  </sheetData>
  <sheetProtection sheet="1" objects="1" scenarios="1" selectLockedCells="1"/>
  <conditionalFormatting sqref="A2:A1048576">
    <cfRule type="expression" dxfId="192" priority="44">
      <formula>N2="Selesai"</formula>
    </cfRule>
    <cfRule type="expression" dxfId="191" priority="45">
      <formula>N2="Belum Kirim Kain"</formula>
    </cfRule>
    <cfRule type="expression" dxfId="190" priority="46">
      <formula>N2="Proses Quilting"</formula>
    </cfRule>
    <cfRule type="expression" dxfId="189" priority="60">
      <formula>N2="Kirim Kain"</formula>
    </cfRule>
  </conditionalFormatting>
  <conditionalFormatting sqref="B2:B1048576">
    <cfRule type="expression" dxfId="188" priority="41">
      <formula>N2="Selesai"</formula>
    </cfRule>
    <cfRule type="expression" dxfId="187" priority="42">
      <formula>N2="Selesai Sebagian"</formula>
    </cfRule>
    <cfRule type="expression" dxfId="186" priority="43">
      <formula>N2="Proses Quilting"</formula>
    </cfRule>
    <cfRule type="expression" dxfId="185" priority="59">
      <formula>N2="Rencana Kirim Kain"</formula>
    </cfRule>
  </conditionalFormatting>
  <conditionalFormatting sqref="C2:C1048576">
    <cfRule type="expression" dxfId="184" priority="38">
      <formula>N2="Belum Kirim Kain"</formula>
    </cfRule>
    <cfRule type="expression" dxfId="183" priority="39">
      <formula>N2="Proses Quilting"</formula>
    </cfRule>
    <cfRule type="expression" dxfId="182" priority="40">
      <formula>N2="Selesai"</formula>
    </cfRule>
    <cfRule type="expression" dxfId="181" priority="58">
      <formula>N2="Kirim Kain"</formula>
    </cfRule>
  </conditionalFormatting>
  <conditionalFormatting sqref="D2:D1048576">
    <cfRule type="expression" dxfId="180" priority="35">
      <formula>N2="Selesai"</formula>
    </cfRule>
    <cfRule type="expression" dxfId="179" priority="36">
      <formula>N2="Belum Kirim Kain"</formula>
    </cfRule>
    <cfRule type="expression" dxfId="178" priority="37">
      <formula>N2="Proses Quilting"</formula>
    </cfRule>
    <cfRule type="expression" dxfId="177" priority="57">
      <formula>N2="Kirim Kain"</formula>
    </cfRule>
  </conditionalFormatting>
  <conditionalFormatting sqref="E2:E1048576">
    <cfRule type="expression" dxfId="176" priority="32">
      <formula>N2="Selesai"</formula>
    </cfRule>
    <cfRule type="expression" dxfId="175" priority="33">
      <formula>N2="Belum Kirim Kain"</formula>
    </cfRule>
    <cfRule type="expression" dxfId="174" priority="34">
      <formula>N2="Proses Quilting"</formula>
    </cfRule>
    <cfRule type="expression" dxfId="173" priority="56">
      <formula>N2="Kirim Kain"</formula>
    </cfRule>
  </conditionalFormatting>
  <conditionalFormatting sqref="F2:F1048576">
    <cfRule type="expression" dxfId="172" priority="29">
      <formula>N2="Selesai"</formula>
    </cfRule>
    <cfRule type="expression" dxfId="171" priority="30">
      <formula>N2="Belum Kirim Kain"</formula>
    </cfRule>
    <cfRule type="expression" dxfId="170" priority="31">
      <formula>N2="Proses Quilting"</formula>
    </cfRule>
    <cfRule type="expression" dxfId="169" priority="55">
      <formula>N2="Kirim Kain"</formula>
    </cfRule>
  </conditionalFormatting>
  <conditionalFormatting sqref="G2:G1048576">
    <cfRule type="expression" dxfId="168" priority="26">
      <formula>N2="Selesai"</formula>
    </cfRule>
    <cfRule type="expression" dxfId="167" priority="27">
      <formula>N2="Belum Kirim Kain"</formula>
    </cfRule>
    <cfRule type="expression" dxfId="166" priority="28">
      <formula>N2="Proses Quilting"</formula>
    </cfRule>
    <cfRule type="expression" dxfId="165" priority="54">
      <formula>N2="Kirim Kain"</formula>
    </cfRule>
  </conditionalFormatting>
  <conditionalFormatting sqref="H2:H1048576">
    <cfRule type="expression" dxfId="164" priority="23">
      <formula>N2="Selesai"</formula>
    </cfRule>
    <cfRule type="expression" dxfId="163" priority="24">
      <formula>N2="Belum Kirim Kain"</formula>
    </cfRule>
    <cfRule type="expression" dxfId="162" priority="25">
      <formula>N2="Proses Quilting"</formula>
    </cfRule>
    <cfRule type="expression" dxfId="161" priority="53">
      <formula>N2="Kirim Kain"</formula>
    </cfRule>
  </conditionalFormatting>
  <conditionalFormatting sqref="I2:I1048576">
    <cfRule type="expression" dxfId="160" priority="20">
      <formula>N2="Selesai"</formula>
    </cfRule>
    <cfRule type="expression" dxfId="159" priority="21">
      <formula>N2="Belum Kirim Kain"</formula>
    </cfRule>
    <cfRule type="expression" dxfId="158" priority="22">
      <formula>N2="Proses Quilting"</formula>
    </cfRule>
    <cfRule type="expression" dxfId="157" priority="52">
      <formula>N2="Kirim Kain"</formula>
    </cfRule>
  </conditionalFormatting>
  <conditionalFormatting sqref="J2:J1048576">
    <cfRule type="expression" dxfId="156" priority="17">
      <formula>N2="Selesai"</formula>
    </cfRule>
    <cfRule type="expression" dxfId="155" priority="18">
      <formula>N2="Belum Kirim Kain"</formula>
    </cfRule>
    <cfRule type="expression" dxfId="154" priority="19">
      <formula>N2="Proses Quilting"</formula>
    </cfRule>
    <cfRule type="expression" dxfId="153" priority="51">
      <formula>N2="Kirim Kain"</formula>
    </cfRule>
  </conditionalFormatting>
  <conditionalFormatting sqref="L2:L1048576">
    <cfRule type="expression" dxfId="152" priority="11">
      <formula>N2="Selesai"</formula>
    </cfRule>
    <cfRule type="expression" dxfId="151" priority="12">
      <formula>N2="Diselesaikan"</formula>
    </cfRule>
    <cfRule type="expression" dxfId="150" priority="13">
      <formula>N2="Proses Quilting"</formula>
    </cfRule>
    <cfRule type="expression" dxfId="149" priority="49">
      <formula>N2="Kirim Kain"</formula>
    </cfRule>
  </conditionalFormatting>
  <conditionalFormatting sqref="M2:M1048576">
    <cfRule type="expression" dxfId="148" priority="8">
      <formula>N2="Selesai"</formula>
    </cfRule>
    <cfRule type="expression" dxfId="147" priority="9">
      <formula>N2="Belum Kirim Kain"</formula>
    </cfRule>
    <cfRule type="expression" dxfId="146" priority="10">
      <formula>N2="Proses Quilting"</formula>
    </cfRule>
    <cfRule type="expression" dxfId="145" priority="48">
      <formula>N2="Kirim Kain"</formula>
    </cfRule>
  </conditionalFormatting>
  <conditionalFormatting sqref="N2:N1048576">
    <cfRule type="expression" dxfId="144" priority="5">
      <formula>N2="Selesai"</formula>
    </cfRule>
    <cfRule type="expression" dxfId="143" priority="6">
      <formula>N2="Belum Kirim Kain"</formula>
    </cfRule>
    <cfRule type="expression" dxfId="142" priority="7">
      <formula>N2="Proses Quilting"</formula>
    </cfRule>
    <cfRule type="expression" dxfId="141" priority="47">
      <formula>N2="Kirim Kain"</formula>
    </cfRule>
  </conditionalFormatting>
  <conditionalFormatting sqref="K2:K1048576">
    <cfRule type="expression" dxfId="140" priority="1">
      <formula>N2="Belum Kirim Kain"</formula>
    </cfRule>
    <cfRule type="expression" dxfId="139" priority="2">
      <formula>N2="Selesai"</formula>
    </cfRule>
    <cfRule type="expression" dxfId="138" priority="3">
      <formula>N2="Proses Quilting"</formula>
    </cfRule>
    <cfRule type="expression" dxfId="137" priority="4">
      <formula>N2="Kirim Kain"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K4" sqref="K4"/>
    </sheetView>
  </sheetViews>
  <sheetFormatPr defaultRowHeight="15"/>
  <cols>
    <col min="1" max="1" width="10.5703125" bestFit="1" customWidth="1"/>
    <col min="2" max="2" width="18.28515625" customWidth="1"/>
    <col min="3" max="3" width="13.85546875" bestFit="1" customWidth="1"/>
    <col min="4" max="4" width="12.140625" bestFit="1" customWidth="1"/>
    <col min="5" max="5" width="17.7109375" bestFit="1" customWidth="1"/>
  </cols>
  <sheetData>
    <row r="1" spans="1:11" ht="24" customHeight="1" thickBot="1">
      <c r="A1" s="3" t="s">
        <v>11</v>
      </c>
      <c r="B1" s="32" t="s">
        <v>10</v>
      </c>
      <c r="C1" s="1" t="s">
        <v>10</v>
      </c>
      <c r="D1" s="1"/>
      <c r="E1" s="64" t="s">
        <v>27</v>
      </c>
      <c r="F1" s="64"/>
    </row>
    <row r="2" spans="1:11">
      <c r="A2" s="29" t="s">
        <v>12</v>
      </c>
      <c r="B2" s="15" t="s">
        <v>974</v>
      </c>
      <c r="C2" t="s">
        <v>30</v>
      </c>
      <c r="D2" t="s">
        <v>17</v>
      </c>
      <c r="E2" t="s">
        <v>10</v>
      </c>
      <c r="F2" t="s">
        <v>969</v>
      </c>
      <c r="G2" t="s">
        <v>22</v>
      </c>
      <c r="H2" t="s">
        <v>973</v>
      </c>
      <c r="K2" t="s">
        <v>974</v>
      </c>
    </row>
    <row r="3" spans="1:11">
      <c r="A3" s="30" t="s">
        <v>13</v>
      </c>
      <c r="B3" s="15" t="s">
        <v>16</v>
      </c>
      <c r="C3" t="s">
        <v>17</v>
      </c>
      <c r="D3" t="s">
        <v>25</v>
      </c>
      <c r="E3" t="s">
        <v>28</v>
      </c>
      <c r="F3" t="s">
        <v>970</v>
      </c>
      <c r="G3" t="s">
        <v>24</v>
      </c>
      <c r="H3" t="s">
        <v>976</v>
      </c>
      <c r="K3" t="s">
        <v>25</v>
      </c>
    </row>
    <row r="4" spans="1:11">
      <c r="B4" s="15" t="s">
        <v>17</v>
      </c>
      <c r="C4" t="s">
        <v>25</v>
      </c>
      <c r="E4" t="s">
        <v>30</v>
      </c>
      <c r="F4" t="s">
        <v>21</v>
      </c>
    </row>
    <row r="5" spans="1:11">
      <c r="B5" s="15" t="s">
        <v>25</v>
      </c>
      <c r="E5" t="s">
        <v>29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L328"/>
  <sheetViews>
    <sheetView workbookViewId="0">
      <pane ySplit="1" topLeftCell="A2" activePane="bottomLeft" state="frozen"/>
      <selection pane="bottomLeft" activeCell="F7" sqref="F7"/>
    </sheetView>
  </sheetViews>
  <sheetFormatPr defaultRowHeight="21" customHeight="1"/>
  <cols>
    <col min="1" max="1" width="4" style="7" bestFit="1" customWidth="1"/>
    <col min="2" max="2" width="30.85546875" style="23" hidden="1" customWidth="1"/>
    <col min="3" max="3" width="16" style="23" customWidth="1"/>
    <col min="4" max="4" width="14.85546875" style="28" customWidth="1"/>
    <col min="5" max="5" width="26.42578125" style="24" customWidth="1"/>
    <col min="6" max="6" width="19.5703125" style="23" customWidth="1"/>
    <col min="7" max="7" width="43.28515625" style="24" customWidth="1"/>
    <col min="8" max="8" width="7" style="23" customWidth="1"/>
    <col min="9" max="9" width="9.140625" style="23"/>
    <col min="10" max="10" width="10.42578125" style="23" bestFit="1" customWidth="1"/>
    <col min="11" max="11" width="18.85546875" style="94" customWidth="1"/>
    <col min="12" max="12" width="16.5703125" style="83" hidden="1" customWidth="1"/>
    <col min="13" max="13" width="21.85546875" style="2" customWidth="1"/>
    <col min="14" max="16384" width="9.140625" style="2"/>
  </cols>
  <sheetData>
    <row r="1" spans="1:12" s="1" customFormat="1" ht="40.5" customHeight="1" thickBot="1">
      <c r="A1" s="3" t="s">
        <v>0</v>
      </c>
      <c r="B1" s="16" t="s">
        <v>12</v>
      </c>
      <c r="C1" s="16" t="s">
        <v>1</v>
      </c>
      <c r="D1" s="26" t="s">
        <v>3</v>
      </c>
      <c r="E1" s="16" t="s">
        <v>5</v>
      </c>
      <c r="F1" s="16" t="s">
        <v>8</v>
      </c>
      <c r="G1" s="16" t="s">
        <v>2</v>
      </c>
      <c r="H1" s="16" t="s">
        <v>6</v>
      </c>
      <c r="I1" s="16" t="s">
        <v>7</v>
      </c>
      <c r="J1" s="16" t="s">
        <v>4</v>
      </c>
      <c r="K1" s="31" t="s">
        <v>977</v>
      </c>
      <c r="L1" s="17" t="s">
        <v>10</v>
      </c>
    </row>
    <row r="2" spans="1:12" ht="30.75" customHeight="1">
      <c r="A2" s="5">
        <v>1</v>
      </c>
      <c r="B2" s="18" t="str">
        <f>CONCATENATE($B$1,"Tidak TersediaKonfirmasi",A2)</f>
        <v>EkatunggalTidak TersediaKonfirmasi1</v>
      </c>
      <c r="C2" s="18" t="str">
        <f>IFERROR(VLOOKUP(B2,'SO OR RSO'!$B$4:$O$1048576,3,FALSE),"")</f>
        <v/>
      </c>
      <c r="D2" s="27" t="str">
        <f>IFERROR(VLOOKUP(B2,'SO OR RSO'!$B$4:$O$1048576,4,FALSE),"")</f>
        <v/>
      </c>
      <c r="E2" s="19" t="str">
        <f>IFERROR(VLOOKUP(B2,'SO OR RSO'!$B$4:$O$1048576,5,FALSE),"")</f>
        <v/>
      </c>
      <c r="F2" s="18" t="str">
        <f>IFERROR(VLOOKUP(B2,'SO OR RSO'!$B$4:$O$1048576,6,FALSE),"")</f>
        <v/>
      </c>
      <c r="G2" s="19" t="str">
        <f>IFERROR(VLOOKUP(B2,'SO OR RSO'!$B$4:$O$1048576,7,FALSE),"")</f>
        <v/>
      </c>
      <c r="H2" s="18" t="str">
        <f>IFERROR(VLOOKUP(B2,'SO OR RSO'!$B$4:$O$1048576,8,FALSE),"")</f>
        <v/>
      </c>
      <c r="I2" s="18" t="str">
        <f>IFERROR(VLOOKUP(B2,'SO OR RSO'!$B$4:$O$1048576,9,FALSE),"")</f>
        <v/>
      </c>
      <c r="J2" s="18" t="str">
        <f>IFERROR(VLOOKUP(B2,'SO OR RSO'!$B$4:$O$1048576,10,FALSE),"")</f>
        <v/>
      </c>
      <c r="K2" s="93" t="str">
        <f>IFERROR(IF(VLOOKUP(B2,'SO OR RSO'!$B$4:$M$1048576,12,FALSE)="","Belum Isi Tanggal",VLOOKUP(B2,'SO OR RSO'!$B$4:$M$1048576,12,FALSE)),"")</f>
        <v/>
      </c>
      <c r="L2" s="82"/>
    </row>
    <row r="3" spans="1:12" ht="30.75" customHeight="1">
      <c r="A3" s="6">
        <v>2</v>
      </c>
      <c r="B3" s="18" t="str">
        <f t="shared" ref="B3:B66" si="0">CONCATENATE($B$1,"Tidak TersediaKonfirmasi",A3)</f>
        <v>EkatunggalTidak TersediaKonfirmasi2</v>
      </c>
      <c r="C3" s="18" t="str">
        <f>IFERROR(VLOOKUP(B3,'SO OR RSO'!$B$4:$O$1048576,3,FALSE),"")</f>
        <v/>
      </c>
      <c r="D3" s="27" t="str">
        <f>IFERROR(VLOOKUP(B3,'SO OR RSO'!$B$4:$O$1048576,4,FALSE),"")</f>
        <v/>
      </c>
      <c r="E3" s="19" t="str">
        <f>IFERROR(VLOOKUP(B3,'SO OR RSO'!$B$4:$O$1048576,5,FALSE),"")</f>
        <v/>
      </c>
      <c r="F3" s="18" t="str">
        <f>IFERROR(VLOOKUP(B3,'SO OR RSO'!$B$4:$O$1048576,6,FALSE),"")</f>
        <v/>
      </c>
      <c r="G3" s="19" t="str">
        <f>IFERROR(VLOOKUP(B3,'SO OR RSO'!$B$4:$O$1048576,7,FALSE),"")</f>
        <v/>
      </c>
      <c r="H3" s="18" t="str">
        <f>IFERROR(VLOOKUP(B3,'SO OR RSO'!$B$4:$O$1048576,8,FALSE),"")</f>
        <v/>
      </c>
      <c r="I3" s="18" t="str">
        <f>IFERROR(VLOOKUP(B3,'SO OR RSO'!$B$4:$O$1048576,9,FALSE),"")</f>
        <v/>
      </c>
      <c r="J3" s="18" t="str">
        <f>IFERROR(VLOOKUP(B3,'SO OR RSO'!$B$4:$O$1048576,10,FALSE),"")</f>
        <v/>
      </c>
      <c r="K3" s="93" t="str">
        <f>IFERROR(IF(VLOOKUP(B3,'SO OR RSO'!$B$4:$M$1048576,12,FALSE)="","Belum Isi Tanggal",VLOOKUP(B3,'SO OR RSO'!$B$4:$M$1048576,12,FALSE)),"")</f>
        <v/>
      </c>
      <c r="L3" s="82"/>
    </row>
    <row r="4" spans="1:12" ht="30.75" customHeight="1">
      <c r="A4" s="5">
        <v>3</v>
      </c>
      <c r="B4" s="18" t="str">
        <f t="shared" si="0"/>
        <v>EkatunggalTidak TersediaKonfirmasi3</v>
      </c>
      <c r="C4" s="18" t="str">
        <f>IFERROR(VLOOKUP(B4,'SO OR RSO'!$B$4:$O$1048576,3,FALSE),"")</f>
        <v/>
      </c>
      <c r="D4" s="27" t="str">
        <f>IFERROR(VLOOKUP(B4,'SO OR RSO'!$B$4:$O$1048576,4,FALSE),"")</f>
        <v/>
      </c>
      <c r="E4" s="19" t="str">
        <f>IFERROR(VLOOKUP(B4,'SO OR RSO'!$B$4:$O$1048576,5,FALSE),"")</f>
        <v/>
      </c>
      <c r="F4" s="18" t="str">
        <f>IFERROR(VLOOKUP(B4,'SO OR RSO'!$B$4:$O$1048576,6,FALSE),"")</f>
        <v/>
      </c>
      <c r="G4" s="19" t="str">
        <f>IFERROR(VLOOKUP(B4,'SO OR RSO'!$B$4:$O$1048576,7,FALSE),"")</f>
        <v/>
      </c>
      <c r="H4" s="18" t="str">
        <f>IFERROR(VLOOKUP(B4,'SO OR RSO'!$B$4:$O$1048576,8,FALSE),"")</f>
        <v/>
      </c>
      <c r="I4" s="18" t="str">
        <f>IFERROR(VLOOKUP(B4,'SO OR RSO'!$B$4:$O$1048576,9,FALSE),"")</f>
        <v/>
      </c>
      <c r="J4" s="18" t="str">
        <f>IFERROR(VLOOKUP(B4,'SO OR RSO'!$B$4:$O$1048576,10,FALSE),"")</f>
        <v/>
      </c>
      <c r="K4" s="93" t="str">
        <f>IFERROR(IF(VLOOKUP(B4,'SO OR RSO'!$B$4:$M$1048576,12,FALSE)="","Belum Isi Tanggal",VLOOKUP(B4,'SO OR RSO'!$B$4:$M$1048576,12,FALSE)),"")</f>
        <v/>
      </c>
      <c r="L4" s="82"/>
    </row>
    <row r="5" spans="1:12" ht="30.75" customHeight="1">
      <c r="A5" s="6">
        <v>4</v>
      </c>
      <c r="B5" s="18" t="str">
        <f t="shared" si="0"/>
        <v>EkatunggalTidak TersediaKonfirmasi4</v>
      </c>
      <c r="C5" s="18" t="str">
        <f>IFERROR(VLOOKUP(B5,'SO OR RSO'!$B$4:$O$1048576,3,FALSE),"")</f>
        <v/>
      </c>
      <c r="D5" s="27" t="str">
        <f>IFERROR(VLOOKUP(B5,'SO OR RSO'!$B$4:$O$1048576,4,FALSE),"")</f>
        <v/>
      </c>
      <c r="E5" s="19" t="str">
        <f>IFERROR(VLOOKUP(B5,'SO OR RSO'!$B$4:$O$1048576,5,FALSE),"")</f>
        <v/>
      </c>
      <c r="F5" s="18" t="str">
        <f>IFERROR(VLOOKUP(B5,'SO OR RSO'!$B$4:$O$1048576,6,FALSE),"")</f>
        <v/>
      </c>
      <c r="G5" s="19" t="str">
        <f>IFERROR(VLOOKUP(B5,'SO OR RSO'!$B$4:$O$1048576,7,FALSE),"")</f>
        <v/>
      </c>
      <c r="H5" s="18" t="str">
        <f>IFERROR(VLOOKUP(B5,'SO OR RSO'!$B$4:$O$1048576,8,FALSE),"")</f>
        <v/>
      </c>
      <c r="I5" s="18" t="str">
        <f>IFERROR(VLOOKUP(B5,'SO OR RSO'!$B$4:$O$1048576,9,FALSE),"")</f>
        <v/>
      </c>
      <c r="J5" s="18" t="str">
        <f>IFERROR(VLOOKUP(B5,'SO OR RSO'!$B$4:$O$1048576,10,FALSE),"")</f>
        <v/>
      </c>
      <c r="K5" s="93" t="str">
        <f>IFERROR(IF(VLOOKUP(B5,'SO OR RSO'!$B$4:$M$1048576,12,FALSE)="","Belum Isi Tanggal",VLOOKUP(B5,'SO OR RSO'!$B$4:$M$1048576,12,FALSE)),"")</f>
        <v/>
      </c>
      <c r="L5" s="82"/>
    </row>
    <row r="6" spans="1:12" ht="30.75" customHeight="1">
      <c r="A6" s="5">
        <v>5</v>
      </c>
      <c r="B6" s="18" t="str">
        <f t="shared" si="0"/>
        <v>EkatunggalTidak TersediaKonfirmasi5</v>
      </c>
      <c r="C6" s="18" t="str">
        <f>IFERROR(VLOOKUP(B6,'SO OR RSO'!$B$4:$O$1048576,3,FALSE),"")</f>
        <v/>
      </c>
      <c r="D6" s="27" t="str">
        <f>IFERROR(VLOOKUP(B6,'SO OR RSO'!$B$4:$O$1048576,4,FALSE),"")</f>
        <v/>
      </c>
      <c r="E6" s="19" t="str">
        <f>IFERROR(VLOOKUP(B6,'SO OR RSO'!$B$4:$O$1048576,5,FALSE),"")</f>
        <v/>
      </c>
      <c r="F6" s="18" t="str">
        <f>IFERROR(VLOOKUP(B6,'SO OR RSO'!$B$4:$O$1048576,6,FALSE),"")</f>
        <v/>
      </c>
      <c r="G6" s="19" t="str">
        <f>IFERROR(VLOOKUP(B6,'SO OR RSO'!$B$4:$O$1048576,7,FALSE),"")</f>
        <v/>
      </c>
      <c r="H6" s="18" t="str">
        <f>IFERROR(VLOOKUP(B6,'SO OR RSO'!$B$4:$O$1048576,8,FALSE),"")</f>
        <v/>
      </c>
      <c r="I6" s="18" t="str">
        <f>IFERROR(VLOOKUP(B6,'SO OR RSO'!$B$4:$O$1048576,9,FALSE),"")</f>
        <v/>
      </c>
      <c r="J6" s="18" t="str">
        <f>IFERROR(VLOOKUP(B6,'SO OR RSO'!$B$4:$O$1048576,10,FALSE),"")</f>
        <v/>
      </c>
      <c r="K6" s="93" t="str">
        <f>IFERROR(IF(VLOOKUP(B6,'SO OR RSO'!$B$4:$M$1048576,12,FALSE)="","Belum Isi Tanggal",VLOOKUP(B6,'SO OR RSO'!$B$4:$M$1048576,12,FALSE)),"")</f>
        <v/>
      </c>
      <c r="L6" s="82"/>
    </row>
    <row r="7" spans="1:12" ht="30.75" customHeight="1">
      <c r="A7" s="6">
        <v>6</v>
      </c>
      <c r="B7" s="18" t="str">
        <f t="shared" si="0"/>
        <v>EkatunggalTidak TersediaKonfirmasi6</v>
      </c>
      <c r="C7" s="18" t="str">
        <f>IFERROR(VLOOKUP(B7,'SO OR RSO'!$B$4:$O$1048576,3,FALSE),"")</f>
        <v/>
      </c>
      <c r="D7" s="27" t="str">
        <f>IFERROR(VLOOKUP(B7,'SO OR RSO'!$B$4:$O$1048576,4,FALSE),"")</f>
        <v/>
      </c>
      <c r="E7" s="19" t="str">
        <f>IFERROR(VLOOKUP(B7,'SO OR RSO'!$B$4:$O$1048576,5,FALSE),"")</f>
        <v/>
      </c>
      <c r="F7" s="18" t="str">
        <f>IFERROR(VLOOKUP(B7,'SO OR RSO'!$B$4:$O$1048576,6,FALSE),"")</f>
        <v/>
      </c>
      <c r="G7" s="19" t="str">
        <f>IFERROR(VLOOKUP(B7,'SO OR RSO'!$B$4:$O$1048576,7,FALSE),"")</f>
        <v/>
      </c>
      <c r="H7" s="18" t="str">
        <f>IFERROR(VLOOKUP(B7,'SO OR RSO'!$B$4:$O$1048576,8,FALSE),"")</f>
        <v/>
      </c>
      <c r="I7" s="18" t="str">
        <f>IFERROR(VLOOKUP(B7,'SO OR RSO'!$B$4:$O$1048576,9,FALSE),"")</f>
        <v/>
      </c>
      <c r="J7" s="18" t="str">
        <f>IFERROR(VLOOKUP(B7,'SO OR RSO'!$B$4:$O$1048576,10,FALSE),"")</f>
        <v/>
      </c>
      <c r="K7" s="93" t="str">
        <f>IFERROR(IF(VLOOKUP(B7,'SO OR RSO'!$B$4:$M$1048576,12,FALSE)="","Belum Isi Tanggal",VLOOKUP(B7,'SO OR RSO'!$B$4:$M$1048576,12,FALSE)),"")</f>
        <v/>
      </c>
      <c r="L7" s="82"/>
    </row>
    <row r="8" spans="1:12" ht="30.75" customHeight="1">
      <c r="A8" s="5">
        <v>7</v>
      </c>
      <c r="B8" s="18" t="str">
        <f t="shared" si="0"/>
        <v>EkatunggalTidak TersediaKonfirmasi7</v>
      </c>
      <c r="C8" s="18" t="str">
        <f>IFERROR(VLOOKUP(B8,'SO OR RSO'!$B$4:$O$1048576,3,FALSE),"")</f>
        <v/>
      </c>
      <c r="D8" s="27" t="str">
        <f>IFERROR(VLOOKUP(B8,'SO OR RSO'!$B$4:$O$1048576,4,FALSE),"")</f>
        <v/>
      </c>
      <c r="E8" s="19" t="str">
        <f>IFERROR(VLOOKUP(B8,'SO OR RSO'!$B$4:$O$1048576,5,FALSE),"")</f>
        <v/>
      </c>
      <c r="F8" s="18" t="str">
        <f>IFERROR(VLOOKUP(B8,'SO OR RSO'!$B$4:$O$1048576,6,FALSE),"")</f>
        <v/>
      </c>
      <c r="G8" s="19" t="str">
        <f>IFERROR(VLOOKUP(B8,'SO OR RSO'!$B$4:$O$1048576,7,FALSE),"")</f>
        <v/>
      </c>
      <c r="H8" s="18" t="str">
        <f>IFERROR(VLOOKUP(B8,'SO OR RSO'!$B$4:$O$1048576,8,FALSE),"")</f>
        <v/>
      </c>
      <c r="I8" s="18" t="str">
        <f>IFERROR(VLOOKUP(B8,'SO OR RSO'!$B$4:$O$1048576,9,FALSE),"")</f>
        <v/>
      </c>
      <c r="J8" s="18" t="str">
        <f>IFERROR(VLOOKUP(B8,'SO OR RSO'!$B$4:$O$1048576,10,FALSE),"")</f>
        <v/>
      </c>
      <c r="K8" s="93" t="str">
        <f>IFERROR(IF(VLOOKUP(B8,'SO OR RSO'!$B$4:$M$1048576,12,FALSE)="","Belum Isi Tanggal",VLOOKUP(B8,'SO OR RSO'!$B$4:$M$1048576,12,FALSE)),"")</f>
        <v/>
      </c>
      <c r="L8" s="82"/>
    </row>
    <row r="9" spans="1:12" ht="30.75" customHeight="1">
      <c r="A9" s="6">
        <v>8</v>
      </c>
      <c r="B9" s="18" t="str">
        <f t="shared" si="0"/>
        <v>EkatunggalTidak TersediaKonfirmasi8</v>
      </c>
      <c r="C9" s="18" t="str">
        <f>IFERROR(VLOOKUP(B9,'SO OR RSO'!$B$4:$O$1048576,3,FALSE),"")</f>
        <v/>
      </c>
      <c r="D9" s="27" t="str">
        <f>IFERROR(VLOOKUP(B9,'SO OR RSO'!$B$4:$O$1048576,4,FALSE),"")</f>
        <v/>
      </c>
      <c r="E9" s="19" t="str">
        <f>IFERROR(VLOOKUP(B9,'SO OR RSO'!$B$4:$O$1048576,5,FALSE),"")</f>
        <v/>
      </c>
      <c r="F9" s="18" t="str">
        <f>IFERROR(VLOOKUP(B9,'SO OR RSO'!$B$4:$O$1048576,6,FALSE),"")</f>
        <v/>
      </c>
      <c r="G9" s="19" t="str">
        <f>IFERROR(VLOOKUP(B9,'SO OR RSO'!$B$4:$O$1048576,7,FALSE),"")</f>
        <v/>
      </c>
      <c r="H9" s="18" t="str">
        <f>IFERROR(VLOOKUP(B9,'SO OR RSO'!$B$4:$O$1048576,8,FALSE),"")</f>
        <v/>
      </c>
      <c r="I9" s="18" t="str">
        <f>IFERROR(VLOOKUP(B9,'SO OR RSO'!$B$4:$O$1048576,9,FALSE),"")</f>
        <v/>
      </c>
      <c r="J9" s="18" t="str">
        <f>IFERROR(VLOOKUP(B9,'SO OR RSO'!$B$4:$O$1048576,10,FALSE),"")</f>
        <v/>
      </c>
      <c r="K9" s="93" t="str">
        <f>IFERROR(IF(VLOOKUP(B9,'SO OR RSO'!$B$4:$M$1048576,12,FALSE)="","Belum Isi Tanggal",VLOOKUP(B9,'SO OR RSO'!$B$4:$M$1048576,12,FALSE)),"")</f>
        <v/>
      </c>
      <c r="L9" s="82"/>
    </row>
    <row r="10" spans="1:12" ht="30.75" customHeight="1">
      <c r="A10" s="5">
        <v>9</v>
      </c>
      <c r="B10" s="18" t="str">
        <f t="shared" si="0"/>
        <v>EkatunggalTidak TersediaKonfirmasi9</v>
      </c>
      <c r="C10" s="18" t="str">
        <f>IFERROR(VLOOKUP(B10,'SO OR RSO'!$B$4:$O$1048576,3,FALSE),"")</f>
        <v/>
      </c>
      <c r="D10" s="27" t="str">
        <f>IFERROR(VLOOKUP(B10,'SO OR RSO'!$B$4:$O$1048576,4,FALSE),"")</f>
        <v/>
      </c>
      <c r="E10" s="19" t="str">
        <f>IFERROR(VLOOKUP(B10,'SO OR RSO'!$B$4:$O$1048576,5,FALSE),"")</f>
        <v/>
      </c>
      <c r="F10" s="18" t="str">
        <f>IFERROR(VLOOKUP(B10,'SO OR RSO'!$B$4:$O$1048576,6,FALSE),"")</f>
        <v/>
      </c>
      <c r="G10" s="19" t="str">
        <f>IFERROR(VLOOKUP(B10,'SO OR RSO'!$B$4:$O$1048576,7,FALSE),"")</f>
        <v/>
      </c>
      <c r="H10" s="18" t="str">
        <f>IFERROR(VLOOKUP(B10,'SO OR RSO'!$B$4:$O$1048576,8,FALSE),"")</f>
        <v/>
      </c>
      <c r="I10" s="18" t="str">
        <f>IFERROR(VLOOKUP(B10,'SO OR RSO'!$B$4:$O$1048576,9,FALSE),"")</f>
        <v/>
      </c>
      <c r="J10" s="18" t="str">
        <f>IFERROR(VLOOKUP(B10,'SO OR RSO'!$B$4:$O$1048576,10,FALSE),"")</f>
        <v/>
      </c>
      <c r="K10" s="93" t="str">
        <f>IFERROR(IF(VLOOKUP(B10,'SO OR RSO'!$B$4:$M$1048576,12,FALSE)="","Belum Isi Tanggal",VLOOKUP(B10,'SO OR RSO'!$B$4:$M$1048576,12,FALSE)),"")</f>
        <v/>
      </c>
      <c r="L10" s="82"/>
    </row>
    <row r="11" spans="1:12" ht="30.75" customHeight="1">
      <c r="A11" s="6">
        <v>10</v>
      </c>
      <c r="B11" s="18" t="str">
        <f t="shared" si="0"/>
        <v>EkatunggalTidak TersediaKonfirmasi10</v>
      </c>
      <c r="C11" s="18" t="str">
        <f>IFERROR(VLOOKUP(B11,'SO OR RSO'!$B$4:$O$1048576,3,FALSE),"")</f>
        <v/>
      </c>
      <c r="D11" s="27" t="str">
        <f>IFERROR(VLOOKUP(B11,'SO OR RSO'!$B$4:$O$1048576,4,FALSE),"")</f>
        <v/>
      </c>
      <c r="E11" s="19" t="str">
        <f>IFERROR(VLOOKUP(B11,'SO OR RSO'!$B$4:$O$1048576,5,FALSE),"")</f>
        <v/>
      </c>
      <c r="F11" s="18" t="str">
        <f>IFERROR(VLOOKUP(B11,'SO OR RSO'!$B$4:$O$1048576,6,FALSE),"")</f>
        <v/>
      </c>
      <c r="G11" s="19" t="str">
        <f>IFERROR(VLOOKUP(B11,'SO OR RSO'!$B$4:$O$1048576,7,FALSE),"")</f>
        <v/>
      </c>
      <c r="H11" s="18" t="str">
        <f>IFERROR(VLOOKUP(B11,'SO OR RSO'!$B$4:$O$1048576,8,FALSE),"")</f>
        <v/>
      </c>
      <c r="I11" s="18" t="str">
        <f>IFERROR(VLOOKUP(B11,'SO OR RSO'!$B$4:$O$1048576,9,FALSE),"")</f>
        <v/>
      </c>
      <c r="J11" s="18" t="str">
        <f>IFERROR(VLOOKUP(B11,'SO OR RSO'!$B$4:$O$1048576,10,FALSE),"")</f>
        <v/>
      </c>
      <c r="K11" s="93" t="str">
        <f>IFERROR(IF(VLOOKUP(B11,'SO OR RSO'!$B$4:$M$1048576,12,FALSE)="","Belum Isi Tanggal",VLOOKUP(B11,'SO OR RSO'!$B$4:$M$1048576,12,FALSE)),"")</f>
        <v/>
      </c>
      <c r="L11" s="82"/>
    </row>
    <row r="12" spans="1:12" ht="30.75" customHeight="1">
      <c r="A12" s="5">
        <v>11</v>
      </c>
      <c r="B12" s="18" t="str">
        <f t="shared" si="0"/>
        <v>EkatunggalTidak TersediaKonfirmasi11</v>
      </c>
      <c r="C12" s="18" t="str">
        <f>IFERROR(VLOOKUP(B12,'SO OR RSO'!$B$4:$O$1048576,3,FALSE),"")</f>
        <v/>
      </c>
      <c r="D12" s="27" t="str">
        <f>IFERROR(VLOOKUP(B12,'SO OR RSO'!$B$4:$O$1048576,4,FALSE),"")</f>
        <v/>
      </c>
      <c r="E12" s="19" t="str">
        <f>IFERROR(VLOOKUP(B12,'SO OR RSO'!$B$4:$O$1048576,5,FALSE),"")</f>
        <v/>
      </c>
      <c r="F12" s="18" t="str">
        <f>IFERROR(VLOOKUP(B12,'SO OR RSO'!$B$4:$O$1048576,6,FALSE),"")</f>
        <v/>
      </c>
      <c r="G12" s="19" t="str">
        <f>IFERROR(VLOOKUP(B12,'SO OR RSO'!$B$4:$O$1048576,7,FALSE),"")</f>
        <v/>
      </c>
      <c r="H12" s="18" t="str">
        <f>IFERROR(VLOOKUP(B12,'SO OR RSO'!$B$4:$O$1048576,8,FALSE),"")</f>
        <v/>
      </c>
      <c r="I12" s="18" t="str">
        <f>IFERROR(VLOOKUP(B12,'SO OR RSO'!$B$4:$O$1048576,9,FALSE),"")</f>
        <v/>
      </c>
      <c r="J12" s="18" t="str">
        <f>IFERROR(VLOOKUP(B12,'SO OR RSO'!$B$4:$O$1048576,10,FALSE),"")</f>
        <v/>
      </c>
      <c r="K12" s="93" t="str">
        <f>IFERROR(IF(VLOOKUP(B12,'SO OR RSO'!$B$4:$M$1048576,12,FALSE)="","Belum Isi Tanggal",VLOOKUP(B12,'SO OR RSO'!$B$4:$M$1048576,12,FALSE)),"")</f>
        <v/>
      </c>
      <c r="L12" s="82"/>
    </row>
    <row r="13" spans="1:12" ht="30.75" customHeight="1">
      <c r="A13" s="6">
        <v>12</v>
      </c>
      <c r="B13" s="18" t="str">
        <f t="shared" si="0"/>
        <v>EkatunggalTidak TersediaKonfirmasi12</v>
      </c>
      <c r="C13" s="18" t="str">
        <f>IFERROR(VLOOKUP(B13,'SO OR RSO'!$B$4:$O$1048576,3,FALSE),"")</f>
        <v/>
      </c>
      <c r="D13" s="27" t="str">
        <f>IFERROR(VLOOKUP(B13,'SO OR RSO'!$B$4:$O$1048576,4,FALSE),"")</f>
        <v/>
      </c>
      <c r="E13" s="19" t="str">
        <f>IFERROR(VLOOKUP(B13,'SO OR RSO'!$B$4:$O$1048576,5,FALSE),"")</f>
        <v/>
      </c>
      <c r="F13" s="18" t="str">
        <f>IFERROR(VLOOKUP(B13,'SO OR RSO'!$B$4:$O$1048576,6,FALSE),"")</f>
        <v/>
      </c>
      <c r="G13" s="19" t="str">
        <f>IFERROR(VLOOKUP(B13,'SO OR RSO'!$B$4:$O$1048576,7,FALSE),"")</f>
        <v/>
      </c>
      <c r="H13" s="18" t="str">
        <f>IFERROR(VLOOKUP(B13,'SO OR RSO'!$B$4:$O$1048576,8,FALSE),"")</f>
        <v/>
      </c>
      <c r="I13" s="18" t="str">
        <f>IFERROR(VLOOKUP(B13,'SO OR RSO'!$B$4:$O$1048576,9,FALSE),"")</f>
        <v/>
      </c>
      <c r="J13" s="18" t="str">
        <f>IFERROR(VLOOKUP(B13,'SO OR RSO'!$B$4:$O$1048576,10,FALSE),"")</f>
        <v/>
      </c>
      <c r="K13" s="93" t="str">
        <f>IFERROR(IF(VLOOKUP(B13,'SO OR RSO'!$B$4:$M$1048576,12,FALSE)="","Belum Isi Tanggal",VLOOKUP(B13,'SO OR RSO'!$B$4:$M$1048576,12,FALSE)),"")</f>
        <v/>
      </c>
      <c r="L13" s="82"/>
    </row>
    <row r="14" spans="1:12" ht="30.75" customHeight="1">
      <c r="A14" s="5">
        <v>13</v>
      </c>
      <c r="B14" s="18" t="str">
        <f t="shared" si="0"/>
        <v>EkatunggalTidak TersediaKonfirmasi13</v>
      </c>
      <c r="C14" s="18" t="str">
        <f>IFERROR(VLOOKUP(B14,'SO OR RSO'!$B$4:$O$1048576,3,FALSE),"")</f>
        <v/>
      </c>
      <c r="D14" s="27" t="str">
        <f>IFERROR(VLOOKUP(B14,'SO OR RSO'!$B$4:$O$1048576,4,FALSE),"")</f>
        <v/>
      </c>
      <c r="E14" s="19" t="str">
        <f>IFERROR(VLOOKUP(B14,'SO OR RSO'!$B$4:$O$1048576,5,FALSE),"")</f>
        <v/>
      </c>
      <c r="F14" s="18" t="str">
        <f>IFERROR(VLOOKUP(B14,'SO OR RSO'!$B$4:$O$1048576,6,FALSE),"")</f>
        <v/>
      </c>
      <c r="G14" s="19" t="str">
        <f>IFERROR(VLOOKUP(B14,'SO OR RSO'!$B$4:$O$1048576,7,FALSE),"")</f>
        <v/>
      </c>
      <c r="H14" s="18" t="str">
        <f>IFERROR(VLOOKUP(B14,'SO OR RSO'!$B$4:$O$1048576,8,FALSE),"")</f>
        <v/>
      </c>
      <c r="I14" s="18" t="str">
        <f>IFERROR(VLOOKUP(B14,'SO OR RSO'!$B$4:$O$1048576,9,FALSE),"")</f>
        <v/>
      </c>
      <c r="J14" s="18" t="str">
        <f>IFERROR(VLOOKUP(B14,'SO OR RSO'!$B$4:$O$1048576,10,FALSE),"")</f>
        <v/>
      </c>
      <c r="K14" s="93" t="str">
        <f>IFERROR(IF(VLOOKUP(B14,'SO OR RSO'!$B$4:$M$1048576,12,FALSE)="","Belum Isi Tanggal",VLOOKUP(B14,'SO OR RSO'!$B$4:$M$1048576,12,FALSE)),"")</f>
        <v/>
      </c>
      <c r="L14" s="82"/>
    </row>
    <row r="15" spans="1:12" ht="30.75" customHeight="1">
      <c r="A15" s="6">
        <v>14</v>
      </c>
      <c r="B15" s="18" t="str">
        <f t="shared" si="0"/>
        <v>EkatunggalTidak TersediaKonfirmasi14</v>
      </c>
      <c r="C15" s="18" t="str">
        <f>IFERROR(VLOOKUP(B15,'SO OR RSO'!$B$4:$O$1048576,3,FALSE),"")</f>
        <v/>
      </c>
      <c r="D15" s="27" t="str">
        <f>IFERROR(VLOOKUP(B15,'SO OR RSO'!$B$4:$O$1048576,4,FALSE),"")</f>
        <v/>
      </c>
      <c r="E15" s="19" t="str">
        <f>IFERROR(VLOOKUP(B15,'SO OR RSO'!$B$4:$O$1048576,5,FALSE),"")</f>
        <v/>
      </c>
      <c r="F15" s="18" t="str">
        <f>IFERROR(VLOOKUP(B15,'SO OR RSO'!$B$4:$O$1048576,6,FALSE),"")</f>
        <v/>
      </c>
      <c r="G15" s="19" t="str">
        <f>IFERROR(VLOOKUP(B15,'SO OR RSO'!$B$4:$O$1048576,7,FALSE),"")</f>
        <v/>
      </c>
      <c r="H15" s="18" t="str">
        <f>IFERROR(VLOOKUP(B15,'SO OR RSO'!$B$4:$O$1048576,8,FALSE),"")</f>
        <v/>
      </c>
      <c r="I15" s="18" t="str">
        <f>IFERROR(VLOOKUP(B15,'SO OR RSO'!$B$4:$O$1048576,9,FALSE),"")</f>
        <v/>
      </c>
      <c r="J15" s="18" t="str">
        <f>IFERROR(VLOOKUP(B15,'SO OR RSO'!$B$4:$O$1048576,10,FALSE),"")</f>
        <v/>
      </c>
      <c r="K15" s="93" t="str">
        <f>IFERROR(IF(VLOOKUP(B15,'SO OR RSO'!$B$4:$M$1048576,12,FALSE)="","Belum Isi Tanggal",VLOOKUP(B15,'SO OR RSO'!$B$4:$M$1048576,12,FALSE)),"")</f>
        <v/>
      </c>
      <c r="L15" s="82"/>
    </row>
    <row r="16" spans="1:12" ht="30.75" customHeight="1">
      <c r="A16" s="5">
        <v>15</v>
      </c>
      <c r="B16" s="18" t="str">
        <f t="shared" si="0"/>
        <v>EkatunggalTidak TersediaKonfirmasi15</v>
      </c>
      <c r="C16" s="18" t="str">
        <f>IFERROR(VLOOKUP(B16,'SO OR RSO'!$B$4:$O$1048576,3,FALSE),"")</f>
        <v/>
      </c>
      <c r="D16" s="27" t="str">
        <f>IFERROR(VLOOKUP(B16,'SO OR RSO'!$B$4:$O$1048576,4,FALSE),"")</f>
        <v/>
      </c>
      <c r="E16" s="19" t="str">
        <f>IFERROR(VLOOKUP(B16,'SO OR RSO'!$B$4:$O$1048576,5,FALSE),"")</f>
        <v/>
      </c>
      <c r="F16" s="18" t="str">
        <f>IFERROR(VLOOKUP(B16,'SO OR RSO'!$B$4:$O$1048576,6,FALSE),"")</f>
        <v/>
      </c>
      <c r="G16" s="19" t="str">
        <f>IFERROR(VLOOKUP(B16,'SO OR RSO'!$B$4:$O$1048576,7,FALSE),"")</f>
        <v/>
      </c>
      <c r="H16" s="18" t="str">
        <f>IFERROR(VLOOKUP(B16,'SO OR RSO'!$B$4:$O$1048576,8,FALSE),"")</f>
        <v/>
      </c>
      <c r="I16" s="18" t="str">
        <f>IFERROR(VLOOKUP(B16,'SO OR RSO'!$B$4:$O$1048576,9,FALSE),"")</f>
        <v/>
      </c>
      <c r="J16" s="18" t="str">
        <f>IFERROR(VLOOKUP(B16,'SO OR RSO'!$B$4:$O$1048576,10,FALSE),"")</f>
        <v/>
      </c>
      <c r="K16" s="93" t="str">
        <f>IFERROR(IF(VLOOKUP(B16,'SO OR RSO'!$B$4:$M$1048576,12,FALSE)="","Belum Isi Tanggal",VLOOKUP(B16,'SO OR RSO'!$B$4:$M$1048576,12,FALSE)),"")</f>
        <v/>
      </c>
      <c r="L16" s="82"/>
    </row>
    <row r="17" spans="1:12" ht="30.75" customHeight="1">
      <c r="A17" s="6">
        <v>16</v>
      </c>
      <c r="B17" s="18" t="str">
        <f t="shared" si="0"/>
        <v>EkatunggalTidak TersediaKonfirmasi16</v>
      </c>
      <c r="C17" s="18" t="str">
        <f>IFERROR(VLOOKUP(B17,'SO OR RSO'!$B$4:$O$1048576,3,FALSE),"")</f>
        <v/>
      </c>
      <c r="D17" s="27" t="str">
        <f>IFERROR(VLOOKUP(B17,'SO OR RSO'!$B$4:$O$1048576,4,FALSE),"")</f>
        <v/>
      </c>
      <c r="E17" s="19" t="str">
        <f>IFERROR(VLOOKUP(B17,'SO OR RSO'!$B$4:$O$1048576,5,FALSE),"")</f>
        <v/>
      </c>
      <c r="F17" s="18" t="str">
        <f>IFERROR(VLOOKUP(B17,'SO OR RSO'!$B$4:$O$1048576,6,FALSE),"")</f>
        <v/>
      </c>
      <c r="G17" s="19" t="str">
        <f>IFERROR(VLOOKUP(B17,'SO OR RSO'!$B$4:$O$1048576,7,FALSE),"")</f>
        <v/>
      </c>
      <c r="H17" s="18" t="str">
        <f>IFERROR(VLOOKUP(B17,'SO OR RSO'!$B$4:$O$1048576,8,FALSE),"")</f>
        <v/>
      </c>
      <c r="I17" s="18" t="str">
        <f>IFERROR(VLOOKUP(B17,'SO OR RSO'!$B$4:$O$1048576,9,FALSE),"")</f>
        <v/>
      </c>
      <c r="J17" s="18" t="str">
        <f>IFERROR(VLOOKUP(B17,'SO OR RSO'!$B$4:$O$1048576,10,FALSE),"")</f>
        <v/>
      </c>
      <c r="K17" s="93" t="str">
        <f>IFERROR(IF(VLOOKUP(B17,'SO OR RSO'!$B$4:$M$1048576,12,FALSE)="","Belum Isi Tanggal",VLOOKUP(B17,'SO OR RSO'!$B$4:$M$1048576,12,FALSE)),"")</f>
        <v/>
      </c>
      <c r="L17" s="82"/>
    </row>
    <row r="18" spans="1:12" ht="30.75" customHeight="1">
      <c r="A18" s="5">
        <v>17</v>
      </c>
      <c r="B18" s="18" t="str">
        <f t="shared" si="0"/>
        <v>EkatunggalTidak TersediaKonfirmasi17</v>
      </c>
      <c r="C18" s="18" t="str">
        <f>IFERROR(VLOOKUP(B18,'SO OR RSO'!$B$4:$O$1048576,3,FALSE),"")</f>
        <v/>
      </c>
      <c r="D18" s="27" t="str">
        <f>IFERROR(VLOOKUP(B18,'SO OR RSO'!$B$4:$O$1048576,4,FALSE),"")</f>
        <v/>
      </c>
      <c r="E18" s="19" t="str">
        <f>IFERROR(VLOOKUP(B18,'SO OR RSO'!$B$4:$O$1048576,5,FALSE),"")</f>
        <v/>
      </c>
      <c r="F18" s="18" t="str">
        <f>IFERROR(VLOOKUP(B18,'SO OR RSO'!$B$4:$O$1048576,6,FALSE),"")</f>
        <v/>
      </c>
      <c r="G18" s="19" t="str">
        <f>IFERROR(VLOOKUP(B18,'SO OR RSO'!$B$4:$O$1048576,7,FALSE),"")</f>
        <v/>
      </c>
      <c r="H18" s="18" t="str">
        <f>IFERROR(VLOOKUP(B18,'SO OR RSO'!$B$4:$O$1048576,8,FALSE),"")</f>
        <v/>
      </c>
      <c r="I18" s="18" t="str">
        <f>IFERROR(VLOOKUP(B18,'SO OR RSO'!$B$4:$O$1048576,9,FALSE),"")</f>
        <v/>
      </c>
      <c r="J18" s="18" t="str">
        <f>IFERROR(VLOOKUP(B18,'SO OR RSO'!$B$4:$O$1048576,10,FALSE),"")</f>
        <v/>
      </c>
      <c r="K18" s="93" t="str">
        <f>IFERROR(IF(VLOOKUP(B18,'SO OR RSO'!$B$4:$M$1048576,12,FALSE)="","Belum Isi Tanggal",VLOOKUP(B18,'SO OR RSO'!$B$4:$M$1048576,12,FALSE)),"")</f>
        <v/>
      </c>
      <c r="L18" s="82"/>
    </row>
    <row r="19" spans="1:12" ht="30.75" customHeight="1">
      <c r="A19" s="6">
        <v>18</v>
      </c>
      <c r="B19" s="18" t="str">
        <f t="shared" si="0"/>
        <v>EkatunggalTidak TersediaKonfirmasi18</v>
      </c>
      <c r="C19" s="18" t="str">
        <f>IFERROR(VLOOKUP(B19,'SO OR RSO'!$B$4:$O$1048576,3,FALSE),"")</f>
        <v/>
      </c>
      <c r="D19" s="27" t="str">
        <f>IFERROR(VLOOKUP(B19,'SO OR RSO'!$B$4:$O$1048576,4,FALSE),"")</f>
        <v/>
      </c>
      <c r="E19" s="19" t="str">
        <f>IFERROR(VLOOKUP(B19,'SO OR RSO'!$B$4:$O$1048576,5,FALSE),"")</f>
        <v/>
      </c>
      <c r="F19" s="18" t="str">
        <f>IFERROR(VLOOKUP(B19,'SO OR RSO'!$B$4:$O$1048576,6,FALSE),"")</f>
        <v/>
      </c>
      <c r="G19" s="19" t="str">
        <f>IFERROR(VLOOKUP(B19,'SO OR RSO'!$B$4:$O$1048576,7,FALSE),"")</f>
        <v/>
      </c>
      <c r="H19" s="18" t="str">
        <f>IFERROR(VLOOKUP(B19,'SO OR RSO'!$B$4:$O$1048576,8,FALSE),"")</f>
        <v/>
      </c>
      <c r="I19" s="18" t="str">
        <f>IFERROR(VLOOKUP(B19,'SO OR RSO'!$B$4:$O$1048576,9,FALSE),"")</f>
        <v/>
      </c>
      <c r="J19" s="18" t="str">
        <f>IFERROR(VLOOKUP(B19,'SO OR RSO'!$B$4:$O$1048576,10,FALSE),"")</f>
        <v/>
      </c>
      <c r="K19" s="93" t="str">
        <f>IFERROR(IF(VLOOKUP(B19,'SO OR RSO'!$B$4:$M$1048576,12,FALSE)="","Belum Isi Tanggal",VLOOKUP(B19,'SO OR RSO'!$B$4:$M$1048576,12,FALSE)),"")</f>
        <v/>
      </c>
      <c r="L19" s="82"/>
    </row>
    <row r="20" spans="1:12" ht="30.75" customHeight="1">
      <c r="A20" s="5">
        <v>19</v>
      </c>
      <c r="B20" s="18" t="str">
        <f t="shared" si="0"/>
        <v>EkatunggalTidak TersediaKonfirmasi19</v>
      </c>
      <c r="C20" s="18" t="str">
        <f>IFERROR(VLOOKUP(B20,'SO OR RSO'!$B$4:$O$1048576,3,FALSE),"")</f>
        <v/>
      </c>
      <c r="D20" s="27" t="str">
        <f>IFERROR(VLOOKUP(B20,'SO OR RSO'!$B$4:$O$1048576,4,FALSE),"")</f>
        <v/>
      </c>
      <c r="E20" s="19" t="str">
        <f>IFERROR(VLOOKUP(B20,'SO OR RSO'!$B$4:$O$1048576,5,FALSE),"")</f>
        <v/>
      </c>
      <c r="F20" s="18" t="str">
        <f>IFERROR(VLOOKUP(B20,'SO OR RSO'!$B$4:$O$1048576,6,FALSE),"")</f>
        <v/>
      </c>
      <c r="G20" s="19" t="str">
        <f>IFERROR(VLOOKUP(B20,'SO OR RSO'!$B$4:$O$1048576,7,FALSE),"")</f>
        <v/>
      </c>
      <c r="H20" s="18" t="str">
        <f>IFERROR(VLOOKUP(B20,'SO OR RSO'!$B$4:$O$1048576,8,FALSE),"")</f>
        <v/>
      </c>
      <c r="I20" s="18" t="str">
        <f>IFERROR(VLOOKUP(B20,'SO OR RSO'!$B$4:$O$1048576,9,FALSE),"")</f>
        <v/>
      </c>
      <c r="J20" s="18" t="str">
        <f>IFERROR(VLOOKUP(B20,'SO OR RSO'!$B$4:$O$1048576,10,FALSE),"")</f>
        <v/>
      </c>
      <c r="K20" s="93" t="str">
        <f>IFERROR(IF(VLOOKUP(B20,'SO OR RSO'!$B$4:$M$1048576,12,FALSE)="","Belum Isi Tanggal",VLOOKUP(B20,'SO OR RSO'!$B$4:$M$1048576,12,FALSE)),"")</f>
        <v/>
      </c>
      <c r="L20" s="82"/>
    </row>
    <row r="21" spans="1:12" ht="30.75" customHeight="1">
      <c r="A21" s="6">
        <v>20</v>
      </c>
      <c r="B21" s="18" t="str">
        <f t="shared" si="0"/>
        <v>EkatunggalTidak TersediaKonfirmasi20</v>
      </c>
      <c r="C21" s="18" t="str">
        <f>IFERROR(VLOOKUP(B21,'SO OR RSO'!$B$4:$O$1048576,3,FALSE),"")</f>
        <v/>
      </c>
      <c r="D21" s="27" t="str">
        <f>IFERROR(VLOOKUP(B21,'SO OR RSO'!$B$4:$O$1048576,4,FALSE),"")</f>
        <v/>
      </c>
      <c r="E21" s="19" t="str">
        <f>IFERROR(VLOOKUP(B21,'SO OR RSO'!$B$4:$O$1048576,5,FALSE),"")</f>
        <v/>
      </c>
      <c r="F21" s="18" t="str">
        <f>IFERROR(VLOOKUP(B21,'SO OR RSO'!$B$4:$O$1048576,6,FALSE),"")</f>
        <v/>
      </c>
      <c r="G21" s="19" t="str">
        <f>IFERROR(VLOOKUP(B21,'SO OR RSO'!$B$4:$O$1048576,7,FALSE),"")</f>
        <v/>
      </c>
      <c r="H21" s="18" t="str">
        <f>IFERROR(VLOOKUP(B21,'SO OR RSO'!$B$4:$O$1048576,8,FALSE),"")</f>
        <v/>
      </c>
      <c r="I21" s="18" t="str">
        <f>IFERROR(VLOOKUP(B21,'SO OR RSO'!$B$4:$O$1048576,9,FALSE),"")</f>
        <v/>
      </c>
      <c r="J21" s="18" t="str">
        <f>IFERROR(VLOOKUP(B21,'SO OR RSO'!$B$4:$O$1048576,10,FALSE),"")</f>
        <v/>
      </c>
      <c r="K21" s="93" t="str">
        <f>IFERROR(IF(VLOOKUP(B21,'SO OR RSO'!$B$4:$M$1048576,12,FALSE)="","Belum Isi Tanggal",VLOOKUP(B21,'SO OR RSO'!$B$4:$M$1048576,12,FALSE)),"")</f>
        <v/>
      </c>
      <c r="L21" s="82"/>
    </row>
    <row r="22" spans="1:12" ht="30.75" customHeight="1">
      <c r="A22" s="5">
        <v>21</v>
      </c>
      <c r="B22" s="18" t="str">
        <f t="shared" si="0"/>
        <v>EkatunggalTidak TersediaKonfirmasi21</v>
      </c>
      <c r="C22" s="18" t="str">
        <f>IFERROR(VLOOKUP(B22,'SO OR RSO'!$B$4:$O$1048576,3,FALSE),"")</f>
        <v/>
      </c>
      <c r="D22" s="27" t="str">
        <f>IFERROR(VLOOKUP(B22,'SO OR RSO'!$B$4:$O$1048576,4,FALSE),"")</f>
        <v/>
      </c>
      <c r="E22" s="19" t="str">
        <f>IFERROR(VLOOKUP(B22,'SO OR RSO'!$B$4:$O$1048576,5,FALSE),"")</f>
        <v/>
      </c>
      <c r="F22" s="18" t="str">
        <f>IFERROR(VLOOKUP(B22,'SO OR RSO'!$B$4:$O$1048576,6,FALSE),"")</f>
        <v/>
      </c>
      <c r="G22" s="19" t="str">
        <f>IFERROR(VLOOKUP(B22,'SO OR RSO'!$B$4:$O$1048576,7,FALSE),"")</f>
        <v/>
      </c>
      <c r="H22" s="18" t="str">
        <f>IFERROR(VLOOKUP(B22,'SO OR RSO'!$B$4:$O$1048576,8,FALSE),"")</f>
        <v/>
      </c>
      <c r="I22" s="18" t="str">
        <f>IFERROR(VLOOKUP(B22,'SO OR RSO'!$B$4:$O$1048576,9,FALSE),"")</f>
        <v/>
      </c>
      <c r="J22" s="18" t="str">
        <f>IFERROR(VLOOKUP(B22,'SO OR RSO'!$B$4:$O$1048576,10,FALSE),"")</f>
        <v/>
      </c>
      <c r="K22" s="93" t="str">
        <f>IFERROR(IF(VLOOKUP(B22,'SO OR RSO'!$B$4:$M$1048576,12,FALSE)="","Belum Isi Tanggal",VLOOKUP(B22,'SO OR RSO'!$B$4:$M$1048576,12,FALSE)),"")</f>
        <v/>
      </c>
      <c r="L22" s="82"/>
    </row>
    <row r="23" spans="1:12" ht="30.75" customHeight="1">
      <c r="A23" s="6">
        <v>22</v>
      </c>
      <c r="B23" s="18" t="str">
        <f t="shared" si="0"/>
        <v>EkatunggalTidak TersediaKonfirmasi22</v>
      </c>
      <c r="C23" s="18" t="str">
        <f>IFERROR(VLOOKUP(B23,'SO OR RSO'!$B$4:$O$1048576,3,FALSE),"")</f>
        <v/>
      </c>
      <c r="D23" s="27" t="str">
        <f>IFERROR(VLOOKUP(B23,'SO OR RSO'!$B$4:$O$1048576,4,FALSE),"")</f>
        <v/>
      </c>
      <c r="E23" s="19" t="str">
        <f>IFERROR(VLOOKUP(B23,'SO OR RSO'!$B$4:$O$1048576,5,FALSE),"")</f>
        <v/>
      </c>
      <c r="F23" s="18" t="str">
        <f>IFERROR(VLOOKUP(B23,'SO OR RSO'!$B$4:$O$1048576,6,FALSE),"")</f>
        <v/>
      </c>
      <c r="G23" s="19" t="str">
        <f>IFERROR(VLOOKUP(B23,'SO OR RSO'!$B$4:$O$1048576,7,FALSE),"")</f>
        <v/>
      </c>
      <c r="H23" s="18" t="str">
        <f>IFERROR(VLOOKUP(B23,'SO OR RSO'!$B$4:$O$1048576,8,FALSE),"")</f>
        <v/>
      </c>
      <c r="I23" s="18" t="str">
        <f>IFERROR(VLOOKUP(B23,'SO OR RSO'!$B$4:$O$1048576,9,FALSE),"")</f>
        <v/>
      </c>
      <c r="J23" s="18" t="str">
        <f>IFERROR(VLOOKUP(B23,'SO OR RSO'!$B$4:$O$1048576,10,FALSE),"")</f>
        <v/>
      </c>
      <c r="K23" s="93" t="str">
        <f>IFERROR(IF(VLOOKUP(B23,'SO OR RSO'!$B$4:$M$1048576,12,FALSE)="","Belum Isi Tanggal",VLOOKUP(B23,'SO OR RSO'!$B$4:$M$1048576,12,FALSE)),"")</f>
        <v/>
      </c>
      <c r="L23" s="82"/>
    </row>
    <row r="24" spans="1:12" ht="30.75" customHeight="1">
      <c r="A24" s="5">
        <v>23</v>
      </c>
      <c r="B24" s="18" t="str">
        <f t="shared" si="0"/>
        <v>EkatunggalTidak TersediaKonfirmasi23</v>
      </c>
      <c r="C24" s="18" t="str">
        <f>IFERROR(VLOOKUP(B24,'SO OR RSO'!$B$4:$O$1048576,3,FALSE),"")</f>
        <v/>
      </c>
      <c r="D24" s="27" t="str">
        <f>IFERROR(VLOOKUP(B24,'SO OR RSO'!$B$4:$O$1048576,4,FALSE),"")</f>
        <v/>
      </c>
      <c r="E24" s="19" t="str">
        <f>IFERROR(VLOOKUP(B24,'SO OR RSO'!$B$4:$O$1048576,5,FALSE),"")</f>
        <v/>
      </c>
      <c r="F24" s="18" t="str">
        <f>IFERROR(VLOOKUP(B24,'SO OR RSO'!$B$4:$O$1048576,6,FALSE),"")</f>
        <v/>
      </c>
      <c r="G24" s="19" t="str">
        <f>IFERROR(VLOOKUP(B24,'SO OR RSO'!$B$4:$O$1048576,7,FALSE),"")</f>
        <v/>
      </c>
      <c r="H24" s="18" t="str">
        <f>IFERROR(VLOOKUP(B24,'SO OR RSO'!$B$4:$O$1048576,8,FALSE),"")</f>
        <v/>
      </c>
      <c r="I24" s="18" t="str">
        <f>IFERROR(VLOOKUP(B24,'SO OR RSO'!$B$4:$O$1048576,9,FALSE),"")</f>
        <v/>
      </c>
      <c r="J24" s="18" t="str">
        <f>IFERROR(VLOOKUP(B24,'SO OR RSO'!$B$4:$O$1048576,10,FALSE),"")</f>
        <v/>
      </c>
      <c r="K24" s="93" t="str">
        <f>IFERROR(IF(VLOOKUP(B24,'SO OR RSO'!$B$4:$M$1048576,12,FALSE)="","Belum Isi Tanggal",VLOOKUP(B24,'SO OR RSO'!$B$4:$M$1048576,12,FALSE)),"")</f>
        <v/>
      </c>
      <c r="L24" s="82"/>
    </row>
    <row r="25" spans="1:12" ht="30.75" customHeight="1">
      <c r="A25" s="6">
        <v>24</v>
      </c>
      <c r="B25" s="18" t="str">
        <f t="shared" si="0"/>
        <v>EkatunggalTidak TersediaKonfirmasi24</v>
      </c>
      <c r="C25" s="18" t="str">
        <f>IFERROR(VLOOKUP(B25,'SO OR RSO'!$B$4:$O$1048576,3,FALSE),"")</f>
        <v/>
      </c>
      <c r="D25" s="27" t="str">
        <f>IFERROR(VLOOKUP(B25,'SO OR RSO'!$B$4:$O$1048576,4,FALSE),"")</f>
        <v/>
      </c>
      <c r="E25" s="19" t="str">
        <f>IFERROR(VLOOKUP(B25,'SO OR RSO'!$B$4:$O$1048576,5,FALSE),"")</f>
        <v/>
      </c>
      <c r="F25" s="18" t="str">
        <f>IFERROR(VLOOKUP(B25,'SO OR RSO'!$B$4:$O$1048576,6,FALSE),"")</f>
        <v/>
      </c>
      <c r="G25" s="19" t="str">
        <f>IFERROR(VLOOKUP(B25,'SO OR RSO'!$B$4:$O$1048576,7,FALSE),"")</f>
        <v/>
      </c>
      <c r="H25" s="18" t="str">
        <f>IFERROR(VLOOKUP(B25,'SO OR RSO'!$B$4:$O$1048576,8,FALSE),"")</f>
        <v/>
      </c>
      <c r="I25" s="18" t="str">
        <f>IFERROR(VLOOKUP(B25,'SO OR RSO'!$B$4:$O$1048576,9,FALSE),"")</f>
        <v/>
      </c>
      <c r="J25" s="18" t="str">
        <f>IFERROR(VLOOKUP(B25,'SO OR RSO'!$B$4:$O$1048576,10,FALSE),"")</f>
        <v/>
      </c>
      <c r="K25" s="93" t="str">
        <f>IFERROR(IF(VLOOKUP(B25,'SO OR RSO'!$B$4:$M$1048576,12,FALSE)="","Belum Isi Tanggal",VLOOKUP(B25,'SO OR RSO'!$B$4:$M$1048576,12,FALSE)),"")</f>
        <v/>
      </c>
      <c r="L25" s="82"/>
    </row>
    <row r="26" spans="1:12" ht="30.75" customHeight="1">
      <c r="A26" s="5">
        <v>25</v>
      </c>
      <c r="B26" s="18" t="str">
        <f t="shared" si="0"/>
        <v>EkatunggalTidak TersediaKonfirmasi25</v>
      </c>
      <c r="C26" s="18" t="str">
        <f>IFERROR(VLOOKUP(B26,'SO OR RSO'!$B$4:$O$1048576,3,FALSE),"")</f>
        <v/>
      </c>
      <c r="D26" s="27" t="str">
        <f>IFERROR(VLOOKUP(B26,'SO OR RSO'!$B$4:$O$1048576,4,FALSE),"")</f>
        <v/>
      </c>
      <c r="E26" s="19" t="str">
        <f>IFERROR(VLOOKUP(B26,'SO OR RSO'!$B$4:$O$1048576,5,FALSE),"")</f>
        <v/>
      </c>
      <c r="F26" s="18" t="str">
        <f>IFERROR(VLOOKUP(B26,'SO OR RSO'!$B$4:$O$1048576,6,FALSE),"")</f>
        <v/>
      </c>
      <c r="G26" s="19" t="str">
        <f>IFERROR(VLOOKUP(B26,'SO OR RSO'!$B$4:$O$1048576,7,FALSE),"")</f>
        <v/>
      </c>
      <c r="H26" s="18" t="str">
        <f>IFERROR(VLOOKUP(B26,'SO OR RSO'!$B$4:$O$1048576,8,FALSE),"")</f>
        <v/>
      </c>
      <c r="I26" s="18" t="str">
        <f>IFERROR(VLOOKUP(B26,'SO OR RSO'!$B$4:$O$1048576,9,FALSE),"")</f>
        <v/>
      </c>
      <c r="J26" s="18" t="str">
        <f>IFERROR(VLOOKUP(B26,'SO OR RSO'!$B$4:$O$1048576,10,FALSE),"")</f>
        <v/>
      </c>
      <c r="K26" s="93" t="str">
        <f>IFERROR(IF(VLOOKUP(B26,'SO OR RSO'!$B$4:$M$1048576,12,FALSE)="","Belum Isi Tanggal",VLOOKUP(B26,'SO OR RSO'!$B$4:$M$1048576,12,FALSE)),"")</f>
        <v/>
      </c>
      <c r="L26" s="82"/>
    </row>
    <row r="27" spans="1:12" ht="30.75" customHeight="1">
      <c r="A27" s="6">
        <v>26</v>
      </c>
      <c r="B27" s="18" t="str">
        <f t="shared" si="0"/>
        <v>EkatunggalTidak TersediaKonfirmasi26</v>
      </c>
      <c r="C27" s="18" t="str">
        <f>IFERROR(VLOOKUP(B27,'SO OR RSO'!$B$4:$O$1048576,3,FALSE),"")</f>
        <v/>
      </c>
      <c r="D27" s="27" t="str">
        <f>IFERROR(VLOOKUP(B27,'SO OR RSO'!$B$4:$O$1048576,4,FALSE),"")</f>
        <v/>
      </c>
      <c r="E27" s="19" t="str">
        <f>IFERROR(VLOOKUP(B27,'SO OR RSO'!$B$4:$O$1048576,5,FALSE),"")</f>
        <v/>
      </c>
      <c r="F27" s="18" t="str">
        <f>IFERROR(VLOOKUP(B27,'SO OR RSO'!$B$4:$O$1048576,6,FALSE),"")</f>
        <v/>
      </c>
      <c r="G27" s="19" t="str">
        <f>IFERROR(VLOOKUP(B27,'SO OR RSO'!$B$4:$O$1048576,7,FALSE),"")</f>
        <v/>
      </c>
      <c r="H27" s="18" t="str">
        <f>IFERROR(VLOOKUP(B27,'SO OR RSO'!$B$4:$O$1048576,8,FALSE),"")</f>
        <v/>
      </c>
      <c r="I27" s="18" t="str">
        <f>IFERROR(VLOOKUP(B27,'SO OR RSO'!$B$4:$O$1048576,9,FALSE),"")</f>
        <v/>
      </c>
      <c r="J27" s="18" t="str">
        <f>IFERROR(VLOOKUP(B27,'SO OR RSO'!$B$4:$O$1048576,10,FALSE),"")</f>
        <v/>
      </c>
      <c r="K27" s="93" t="str">
        <f>IFERROR(IF(VLOOKUP(B27,'SO OR RSO'!$B$4:$M$1048576,12,FALSE)="","Belum Isi Tanggal",VLOOKUP(B27,'SO OR RSO'!$B$4:$M$1048576,12,FALSE)),"")</f>
        <v/>
      </c>
      <c r="L27" s="82"/>
    </row>
    <row r="28" spans="1:12" ht="30.75" customHeight="1">
      <c r="A28" s="5">
        <v>27</v>
      </c>
      <c r="B28" s="18" t="str">
        <f t="shared" si="0"/>
        <v>EkatunggalTidak TersediaKonfirmasi27</v>
      </c>
      <c r="C28" s="18" t="str">
        <f>IFERROR(VLOOKUP(B28,'SO OR RSO'!$B$4:$O$1048576,3,FALSE),"")</f>
        <v/>
      </c>
      <c r="D28" s="27" t="str">
        <f>IFERROR(VLOOKUP(B28,'SO OR RSO'!$B$4:$O$1048576,4,FALSE),"")</f>
        <v/>
      </c>
      <c r="E28" s="19" t="str">
        <f>IFERROR(VLOOKUP(B28,'SO OR RSO'!$B$4:$O$1048576,5,FALSE),"")</f>
        <v/>
      </c>
      <c r="F28" s="18" t="str">
        <f>IFERROR(VLOOKUP(B28,'SO OR RSO'!$B$4:$O$1048576,6,FALSE),"")</f>
        <v/>
      </c>
      <c r="G28" s="19" t="str">
        <f>IFERROR(VLOOKUP(B28,'SO OR RSO'!$B$4:$O$1048576,7,FALSE),"")</f>
        <v/>
      </c>
      <c r="H28" s="18" t="str">
        <f>IFERROR(VLOOKUP(B28,'SO OR RSO'!$B$4:$O$1048576,8,FALSE),"")</f>
        <v/>
      </c>
      <c r="I28" s="18" t="str">
        <f>IFERROR(VLOOKUP(B28,'SO OR RSO'!$B$4:$O$1048576,9,FALSE),"")</f>
        <v/>
      </c>
      <c r="J28" s="18" t="str">
        <f>IFERROR(VLOOKUP(B28,'SO OR RSO'!$B$4:$O$1048576,10,FALSE),"")</f>
        <v/>
      </c>
      <c r="K28" s="93" t="str">
        <f>IFERROR(IF(VLOOKUP(B28,'SO OR RSO'!$B$4:$M$1048576,12,FALSE)="","Belum Isi Tanggal",VLOOKUP(B28,'SO OR RSO'!$B$4:$M$1048576,12,FALSE)),"")</f>
        <v/>
      </c>
      <c r="L28" s="82"/>
    </row>
    <row r="29" spans="1:12" ht="30.75" customHeight="1">
      <c r="A29" s="6">
        <v>28</v>
      </c>
      <c r="B29" s="18" t="str">
        <f t="shared" si="0"/>
        <v>EkatunggalTidak TersediaKonfirmasi28</v>
      </c>
      <c r="C29" s="18" t="str">
        <f>IFERROR(VLOOKUP(B29,'SO OR RSO'!$B$4:$O$1048576,3,FALSE),"")</f>
        <v/>
      </c>
      <c r="D29" s="27" t="str">
        <f>IFERROR(VLOOKUP(B29,'SO OR RSO'!$B$4:$O$1048576,4,FALSE),"")</f>
        <v/>
      </c>
      <c r="E29" s="19" t="str">
        <f>IFERROR(VLOOKUP(B29,'SO OR RSO'!$B$4:$O$1048576,5,FALSE),"")</f>
        <v/>
      </c>
      <c r="F29" s="18" t="str">
        <f>IFERROR(VLOOKUP(B29,'SO OR RSO'!$B$4:$O$1048576,6,FALSE),"")</f>
        <v/>
      </c>
      <c r="G29" s="19" t="str">
        <f>IFERROR(VLOOKUP(B29,'SO OR RSO'!$B$4:$O$1048576,7,FALSE),"")</f>
        <v/>
      </c>
      <c r="H29" s="18" t="str">
        <f>IFERROR(VLOOKUP(B29,'SO OR RSO'!$B$4:$O$1048576,8,FALSE),"")</f>
        <v/>
      </c>
      <c r="I29" s="18" t="str">
        <f>IFERROR(VLOOKUP(B29,'SO OR RSO'!$B$4:$O$1048576,9,FALSE),"")</f>
        <v/>
      </c>
      <c r="J29" s="18" t="str">
        <f>IFERROR(VLOOKUP(B29,'SO OR RSO'!$B$4:$O$1048576,10,FALSE),"")</f>
        <v/>
      </c>
      <c r="K29" s="93" t="str">
        <f>IFERROR(IF(VLOOKUP(B29,'SO OR RSO'!$B$4:$M$1048576,12,FALSE)="","Belum Isi Tanggal",VLOOKUP(B29,'SO OR RSO'!$B$4:$M$1048576,12,FALSE)),"")</f>
        <v/>
      </c>
      <c r="L29" s="82"/>
    </row>
    <row r="30" spans="1:12" ht="30.75" customHeight="1">
      <c r="A30" s="5">
        <v>29</v>
      </c>
      <c r="B30" s="18" t="str">
        <f t="shared" si="0"/>
        <v>EkatunggalTidak TersediaKonfirmasi29</v>
      </c>
      <c r="C30" s="18" t="str">
        <f>IFERROR(VLOOKUP(B30,'SO OR RSO'!$B$4:$O$1048576,3,FALSE),"")</f>
        <v/>
      </c>
      <c r="D30" s="27" t="str">
        <f>IFERROR(VLOOKUP(B30,'SO OR RSO'!$B$4:$O$1048576,4,FALSE),"")</f>
        <v/>
      </c>
      <c r="E30" s="19" t="str">
        <f>IFERROR(VLOOKUP(B30,'SO OR RSO'!$B$4:$O$1048576,5,FALSE),"")</f>
        <v/>
      </c>
      <c r="F30" s="18" t="str">
        <f>IFERROR(VLOOKUP(B30,'SO OR RSO'!$B$4:$O$1048576,6,FALSE),"")</f>
        <v/>
      </c>
      <c r="G30" s="19" t="str">
        <f>IFERROR(VLOOKUP(B30,'SO OR RSO'!$B$4:$O$1048576,7,FALSE),"")</f>
        <v/>
      </c>
      <c r="H30" s="18" t="str">
        <f>IFERROR(VLOOKUP(B30,'SO OR RSO'!$B$4:$O$1048576,8,FALSE),"")</f>
        <v/>
      </c>
      <c r="I30" s="18" t="str">
        <f>IFERROR(VLOOKUP(B30,'SO OR RSO'!$B$4:$O$1048576,9,FALSE),"")</f>
        <v/>
      </c>
      <c r="J30" s="18" t="str">
        <f>IFERROR(VLOOKUP(B30,'SO OR RSO'!$B$4:$O$1048576,10,FALSE),"")</f>
        <v/>
      </c>
      <c r="K30" s="93" t="str">
        <f>IFERROR(IF(VLOOKUP(B30,'SO OR RSO'!$B$4:$M$1048576,12,FALSE)="","Belum Isi Tanggal",VLOOKUP(B30,'SO OR RSO'!$B$4:$M$1048576,12,FALSE)),"")</f>
        <v/>
      </c>
      <c r="L30" s="82"/>
    </row>
    <row r="31" spans="1:12" ht="30.75" customHeight="1">
      <c r="A31" s="6">
        <v>30</v>
      </c>
      <c r="B31" s="18" t="str">
        <f t="shared" si="0"/>
        <v>EkatunggalTidak TersediaKonfirmasi30</v>
      </c>
      <c r="C31" s="18" t="str">
        <f>IFERROR(VLOOKUP(B31,'SO OR RSO'!$B$4:$O$1048576,3,FALSE),"")</f>
        <v/>
      </c>
      <c r="D31" s="27" t="str">
        <f>IFERROR(VLOOKUP(B31,'SO OR RSO'!$B$4:$O$1048576,4,FALSE),"")</f>
        <v/>
      </c>
      <c r="E31" s="19" t="str">
        <f>IFERROR(VLOOKUP(B31,'SO OR RSO'!$B$4:$O$1048576,5,FALSE),"")</f>
        <v/>
      </c>
      <c r="F31" s="18" t="str">
        <f>IFERROR(VLOOKUP(B31,'SO OR RSO'!$B$4:$O$1048576,6,FALSE),"")</f>
        <v/>
      </c>
      <c r="G31" s="19" t="str">
        <f>IFERROR(VLOOKUP(B31,'SO OR RSO'!$B$4:$O$1048576,7,FALSE),"")</f>
        <v/>
      </c>
      <c r="H31" s="18" t="str">
        <f>IFERROR(VLOOKUP(B31,'SO OR RSO'!$B$4:$O$1048576,8,FALSE),"")</f>
        <v/>
      </c>
      <c r="I31" s="18" t="str">
        <f>IFERROR(VLOOKUP(B31,'SO OR RSO'!$B$4:$O$1048576,9,FALSE),"")</f>
        <v/>
      </c>
      <c r="J31" s="18" t="str">
        <f>IFERROR(VLOOKUP(B31,'SO OR RSO'!$B$4:$O$1048576,10,FALSE),"")</f>
        <v/>
      </c>
      <c r="K31" s="93" t="str">
        <f>IFERROR(IF(VLOOKUP(B31,'SO OR RSO'!$B$4:$M$1048576,12,FALSE)="","Belum Isi Tanggal",VLOOKUP(B31,'SO OR RSO'!$B$4:$M$1048576,12,FALSE)),"")</f>
        <v/>
      </c>
      <c r="L31" s="82"/>
    </row>
    <row r="32" spans="1:12" ht="30.75" customHeight="1">
      <c r="A32" s="5">
        <v>31</v>
      </c>
      <c r="B32" s="18" t="str">
        <f t="shared" si="0"/>
        <v>EkatunggalTidak TersediaKonfirmasi31</v>
      </c>
      <c r="C32" s="18" t="str">
        <f>IFERROR(VLOOKUP(B32,'SO OR RSO'!$B$4:$O$1048576,3,FALSE),"")</f>
        <v/>
      </c>
      <c r="D32" s="27" t="str">
        <f>IFERROR(VLOOKUP(B32,'SO OR RSO'!$B$4:$O$1048576,4,FALSE),"")</f>
        <v/>
      </c>
      <c r="E32" s="19" t="str">
        <f>IFERROR(VLOOKUP(B32,'SO OR RSO'!$B$4:$O$1048576,5,FALSE),"")</f>
        <v/>
      </c>
      <c r="F32" s="18" t="str">
        <f>IFERROR(VLOOKUP(B32,'SO OR RSO'!$B$4:$O$1048576,6,FALSE),"")</f>
        <v/>
      </c>
      <c r="G32" s="19" t="str">
        <f>IFERROR(VLOOKUP(B32,'SO OR RSO'!$B$4:$O$1048576,7,FALSE),"")</f>
        <v/>
      </c>
      <c r="H32" s="18" t="str">
        <f>IFERROR(VLOOKUP(B32,'SO OR RSO'!$B$4:$O$1048576,8,FALSE),"")</f>
        <v/>
      </c>
      <c r="I32" s="18" t="str">
        <f>IFERROR(VLOOKUP(B32,'SO OR RSO'!$B$4:$O$1048576,9,FALSE),"")</f>
        <v/>
      </c>
      <c r="J32" s="18" t="str">
        <f>IFERROR(VLOOKUP(B32,'SO OR RSO'!$B$4:$O$1048576,10,FALSE),"")</f>
        <v/>
      </c>
      <c r="K32" s="93" t="str">
        <f>IFERROR(IF(VLOOKUP(B32,'SO OR RSO'!$B$4:$M$1048576,12,FALSE)="","Belum Isi Tanggal",VLOOKUP(B32,'SO OR RSO'!$B$4:$M$1048576,12,FALSE)),"")</f>
        <v/>
      </c>
      <c r="L32" s="82"/>
    </row>
    <row r="33" spans="1:12" ht="30.75" customHeight="1">
      <c r="A33" s="6">
        <v>32</v>
      </c>
      <c r="B33" s="18" t="str">
        <f t="shared" si="0"/>
        <v>EkatunggalTidak TersediaKonfirmasi32</v>
      </c>
      <c r="C33" s="18" t="str">
        <f>IFERROR(VLOOKUP(B33,'SO OR RSO'!$B$4:$O$1048576,3,FALSE),"")</f>
        <v/>
      </c>
      <c r="D33" s="27" t="str">
        <f>IFERROR(VLOOKUP(B33,'SO OR RSO'!$B$4:$O$1048576,4,FALSE),"")</f>
        <v/>
      </c>
      <c r="E33" s="19" t="str">
        <f>IFERROR(VLOOKUP(B33,'SO OR RSO'!$B$4:$O$1048576,5,FALSE),"")</f>
        <v/>
      </c>
      <c r="F33" s="18" t="str">
        <f>IFERROR(VLOOKUP(B33,'SO OR RSO'!$B$4:$O$1048576,6,FALSE),"")</f>
        <v/>
      </c>
      <c r="G33" s="19" t="str">
        <f>IFERROR(VLOOKUP(B33,'SO OR RSO'!$B$4:$O$1048576,7,FALSE),"")</f>
        <v/>
      </c>
      <c r="H33" s="18" t="str">
        <f>IFERROR(VLOOKUP(B33,'SO OR RSO'!$B$4:$O$1048576,8,FALSE),"")</f>
        <v/>
      </c>
      <c r="I33" s="18" t="str">
        <f>IFERROR(VLOOKUP(B33,'SO OR RSO'!$B$4:$O$1048576,9,FALSE),"")</f>
        <v/>
      </c>
      <c r="J33" s="18" t="str">
        <f>IFERROR(VLOOKUP(B33,'SO OR RSO'!$B$4:$O$1048576,10,FALSE),"")</f>
        <v/>
      </c>
      <c r="K33" s="93" t="str">
        <f>IFERROR(IF(VLOOKUP(B33,'SO OR RSO'!$B$4:$M$1048576,12,FALSE)="","Belum Isi Tanggal",VLOOKUP(B33,'SO OR RSO'!$B$4:$M$1048576,12,FALSE)),"")</f>
        <v/>
      </c>
      <c r="L33" s="82"/>
    </row>
    <row r="34" spans="1:12" ht="30.75" customHeight="1">
      <c r="A34" s="5">
        <v>33</v>
      </c>
      <c r="B34" s="18" t="str">
        <f t="shared" si="0"/>
        <v>EkatunggalTidak TersediaKonfirmasi33</v>
      </c>
      <c r="C34" s="18" t="str">
        <f>IFERROR(VLOOKUP(B34,'SO OR RSO'!$B$4:$O$1048576,3,FALSE),"")</f>
        <v/>
      </c>
      <c r="D34" s="27" t="str">
        <f>IFERROR(VLOOKUP(B34,'SO OR RSO'!$B$4:$O$1048576,4,FALSE),"")</f>
        <v/>
      </c>
      <c r="E34" s="19" t="str">
        <f>IFERROR(VLOOKUP(B34,'SO OR RSO'!$B$4:$O$1048576,5,FALSE),"")</f>
        <v/>
      </c>
      <c r="F34" s="18" t="str">
        <f>IFERROR(VLOOKUP(B34,'SO OR RSO'!$B$4:$O$1048576,6,FALSE),"")</f>
        <v/>
      </c>
      <c r="G34" s="19" t="str">
        <f>IFERROR(VLOOKUP(B34,'SO OR RSO'!$B$4:$O$1048576,7,FALSE),"")</f>
        <v/>
      </c>
      <c r="H34" s="18" t="str">
        <f>IFERROR(VLOOKUP(B34,'SO OR RSO'!$B$4:$O$1048576,8,FALSE),"")</f>
        <v/>
      </c>
      <c r="I34" s="18" t="str">
        <f>IFERROR(VLOOKUP(B34,'SO OR RSO'!$B$4:$O$1048576,9,FALSE),"")</f>
        <v/>
      </c>
      <c r="J34" s="18" t="str">
        <f>IFERROR(VLOOKUP(B34,'SO OR RSO'!$B$4:$O$1048576,10,FALSE),"")</f>
        <v/>
      </c>
      <c r="K34" s="93" t="str">
        <f>IFERROR(IF(VLOOKUP(B34,'SO OR RSO'!$B$4:$M$1048576,12,FALSE)="","Belum Isi Tanggal",VLOOKUP(B34,'SO OR RSO'!$B$4:$M$1048576,12,FALSE)),"")</f>
        <v/>
      </c>
      <c r="L34" s="82"/>
    </row>
    <row r="35" spans="1:12" ht="30.75" customHeight="1">
      <c r="A35" s="6">
        <v>34</v>
      </c>
      <c r="B35" s="18" t="str">
        <f t="shared" si="0"/>
        <v>EkatunggalTidak TersediaKonfirmasi34</v>
      </c>
      <c r="C35" s="18" t="str">
        <f>IFERROR(VLOOKUP(B35,'SO OR RSO'!$B$4:$O$1048576,3,FALSE),"")</f>
        <v/>
      </c>
      <c r="D35" s="27" t="str">
        <f>IFERROR(VLOOKUP(B35,'SO OR RSO'!$B$4:$O$1048576,4,FALSE),"")</f>
        <v/>
      </c>
      <c r="E35" s="19" t="str">
        <f>IFERROR(VLOOKUP(B35,'SO OR RSO'!$B$4:$O$1048576,5,FALSE),"")</f>
        <v/>
      </c>
      <c r="F35" s="18" t="str">
        <f>IFERROR(VLOOKUP(B35,'SO OR RSO'!$B$4:$O$1048576,6,FALSE),"")</f>
        <v/>
      </c>
      <c r="G35" s="19" t="str">
        <f>IFERROR(VLOOKUP(B35,'SO OR RSO'!$B$4:$O$1048576,7,FALSE),"")</f>
        <v/>
      </c>
      <c r="H35" s="18" t="str">
        <f>IFERROR(VLOOKUP(B35,'SO OR RSO'!$B$4:$O$1048576,8,FALSE),"")</f>
        <v/>
      </c>
      <c r="I35" s="18" t="str">
        <f>IFERROR(VLOOKUP(B35,'SO OR RSO'!$B$4:$O$1048576,9,FALSE),"")</f>
        <v/>
      </c>
      <c r="J35" s="18" t="str">
        <f>IFERROR(VLOOKUP(B35,'SO OR RSO'!$B$4:$O$1048576,10,FALSE),"")</f>
        <v/>
      </c>
      <c r="K35" s="93" t="str">
        <f>IFERROR(IF(VLOOKUP(B35,'SO OR RSO'!$B$4:$M$1048576,12,FALSE)="","Belum Isi Tanggal",VLOOKUP(B35,'SO OR RSO'!$B$4:$M$1048576,12,FALSE)),"")</f>
        <v/>
      </c>
      <c r="L35" s="82"/>
    </row>
    <row r="36" spans="1:12" ht="30.75" customHeight="1">
      <c r="A36" s="5">
        <v>35</v>
      </c>
      <c r="B36" s="18" t="str">
        <f t="shared" si="0"/>
        <v>EkatunggalTidak TersediaKonfirmasi35</v>
      </c>
      <c r="C36" s="18" t="str">
        <f>IFERROR(VLOOKUP(B36,'SO OR RSO'!$B$4:$O$1048576,3,FALSE),"")</f>
        <v/>
      </c>
      <c r="D36" s="27" t="str">
        <f>IFERROR(VLOOKUP(B36,'SO OR RSO'!$B$4:$O$1048576,4,FALSE),"")</f>
        <v/>
      </c>
      <c r="E36" s="19" t="str">
        <f>IFERROR(VLOOKUP(B36,'SO OR RSO'!$B$4:$O$1048576,5,FALSE),"")</f>
        <v/>
      </c>
      <c r="F36" s="18" t="str">
        <f>IFERROR(VLOOKUP(B36,'SO OR RSO'!$B$4:$O$1048576,6,FALSE),"")</f>
        <v/>
      </c>
      <c r="G36" s="19" t="str">
        <f>IFERROR(VLOOKUP(B36,'SO OR RSO'!$B$4:$O$1048576,7,FALSE),"")</f>
        <v/>
      </c>
      <c r="H36" s="18" t="str">
        <f>IFERROR(VLOOKUP(B36,'SO OR RSO'!$B$4:$O$1048576,8,FALSE),"")</f>
        <v/>
      </c>
      <c r="I36" s="18" t="str">
        <f>IFERROR(VLOOKUP(B36,'SO OR RSO'!$B$4:$O$1048576,9,FALSE),"")</f>
        <v/>
      </c>
      <c r="J36" s="18" t="str">
        <f>IFERROR(VLOOKUP(B36,'SO OR RSO'!$B$4:$O$1048576,10,FALSE),"")</f>
        <v/>
      </c>
      <c r="K36" s="93" t="str">
        <f>IFERROR(IF(VLOOKUP(B36,'SO OR RSO'!$B$4:$M$1048576,12,FALSE)="","Belum Isi Tanggal",VLOOKUP(B36,'SO OR RSO'!$B$4:$M$1048576,12,FALSE)),"")</f>
        <v/>
      </c>
      <c r="L36" s="82"/>
    </row>
    <row r="37" spans="1:12" ht="30.75" customHeight="1">
      <c r="A37" s="6">
        <v>36</v>
      </c>
      <c r="B37" s="18" t="str">
        <f t="shared" si="0"/>
        <v>EkatunggalTidak TersediaKonfirmasi36</v>
      </c>
      <c r="C37" s="18" t="str">
        <f>IFERROR(VLOOKUP(B37,'SO OR RSO'!$B$4:$O$1048576,3,FALSE),"")</f>
        <v/>
      </c>
      <c r="D37" s="27" t="str">
        <f>IFERROR(VLOOKUP(B37,'SO OR RSO'!$B$4:$O$1048576,4,FALSE),"")</f>
        <v/>
      </c>
      <c r="E37" s="19" t="str">
        <f>IFERROR(VLOOKUP(B37,'SO OR RSO'!$B$4:$O$1048576,5,FALSE),"")</f>
        <v/>
      </c>
      <c r="F37" s="18" t="str">
        <f>IFERROR(VLOOKUP(B37,'SO OR RSO'!$B$4:$O$1048576,6,FALSE),"")</f>
        <v/>
      </c>
      <c r="G37" s="19" t="str">
        <f>IFERROR(VLOOKUP(B37,'SO OR RSO'!$B$4:$O$1048576,7,FALSE),"")</f>
        <v/>
      </c>
      <c r="H37" s="18" t="str">
        <f>IFERROR(VLOOKUP(B37,'SO OR RSO'!$B$4:$O$1048576,8,FALSE),"")</f>
        <v/>
      </c>
      <c r="I37" s="18" t="str">
        <f>IFERROR(VLOOKUP(B37,'SO OR RSO'!$B$4:$O$1048576,9,FALSE),"")</f>
        <v/>
      </c>
      <c r="J37" s="18" t="str">
        <f>IFERROR(VLOOKUP(B37,'SO OR RSO'!$B$4:$O$1048576,10,FALSE),"")</f>
        <v/>
      </c>
      <c r="K37" s="93" t="str">
        <f>IFERROR(IF(VLOOKUP(B37,'SO OR RSO'!$B$4:$M$1048576,12,FALSE)="","Belum Isi Tanggal",VLOOKUP(B37,'SO OR RSO'!$B$4:$M$1048576,12,FALSE)),"")</f>
        <v/>
      </c>
      <c r="L37" s="82"/>
    </row>
    <row r="38" spans="1:12" ht="30.75" customHeight="1">
      <c r="A38" s="5">
        <v>37</v>
      </c>
      <c r="B38" s="18" t="str">
        <f t="shared" si="0"/>
        <v>EkatunggalTidak TersediaKonfirmasi37</v>
      </c>
      <c r="C38" s="18" t="str">
        <f>IFERROR(VLOOKUP(B38,'SO OR RSO'!$B$4:$O$1048576,3,FALSE),"")</f>
        <v/>
      </c>
      <c r="D38" s="27" t="str">
        <f>IFERROR(VLOOKUP(B38,'SO OR RSO'!$B$4:$O$1048576,4,FALSE),"")</f>
        <v/>
      </c>
      <c r="E38" s="19" t="str">
        <f>IFERROR(VLOOKUP(B38,'SO OR RSO'!$B$4:$O$1048576,5,FALSE),"")</f>
        <v/>
      </c>
      <c r="F38" s="18" t="str">
        <f>IFERROR(VLOOKUP(B38,'SO OR RSO'!$B$4:$O$1048576,6,FALSE),"")</f>
        <v/>
      </c>
      <c r="G38" s="19" t="str">
        <f>IFERROR(VLOOKUP(B38,'SO OR RSO'!$B$4:$O$1048576,7,FALSE),"")</f>
        <v/>
      </c>
      <c r="H38" s="18" t="str">
        <f>IFERROR(VLOOKUP(B38,'SO OR RSO'!$B$4:$O$1048576,8,FALSE),"")</f>
        <v/>
      </c>
      <c r="I38" s="18" t="str">
        <f>IFERROR(VLOOKUP(B38,'SO OR RSO'!$B$4:$O$1048576,9,FALSE),"")</f>
        <v/>
      </c>
      <c r="J38" s="18" t="str">
        <f>IFERROR(VLOOKUP(B38,'SO OR RSO'!$B$4:$O$1048576,10,FALSE),"")</f>
        <v/>
      </c>
      <c r="K38" s="93" t="str">
        <f>IFERROR(IF(VLOOKUP(B38,'SO OR RSO'!$B$4:$M$1048576,12,FALSE)="","Belum Isi Tanggal",VLOOKUP(B38,'SO OR RSO'!$B$4:$M$1048576,12,FALSE)),"")</f>
        <v/>
      </c>
      <c r="L38" s="82"/>
    </row>
    <row r="39" spans="1:12" ht="30.75" customHeight="1">
      <c r="A39" s="6">
        <v>38</v>
      </c>
      <c r="B39" s="18" t="str">
        <f t="shared" si="0"/>
        <v>EkatunggalTidak TersediaKonfirmasi38</v>
      </c>
      <c r="C39" s="18" t="str">
        <f>IFERROR(VLOOKUP(B39,'SO OR RSO'!$B$4:$O$1048576,3,FALSE),"")</f>
        <v/>
      </c>
      <c r="D39" s="27" t="str">
        <f>IFERROR(VLOOKUP(B39,'SO OR RSO'!$B$4:$O$1048576,4,FALSE),"")</f>
        <v/>
      </c>
      <c r="E39" s="19" t="str">
        <f>IFERROR(VLOOKUP(B39,'SO OR RSO'!$B$4:$O$1048576,5,FALSE),"")</f>
        <v/>
      </c>
      <c r="F39" s="18" t="str">
        <f>IFERROR(VLOOKUP(B39,'SO OR RSO'!$B$4:$O$1048576,6,FALSE),"")</f>
        <v/>
      </c>
      <c r="G39" s="19" t="str">
        <f>IFERROR(VLOOKUP(B39,'SO OR RSO'!$B$4:$O$1048576,7,FALSE),"")</f>
        <v/>
      </c>
      <c r="H39" s="18" t="str">
        <f>IFERROR(VLOOKUP(B39,'SO OR RSO'!$B$4:$O$1048576,8,FALSE),"")</f>
        <v/>
      </c>
      <c r="I39" s="18" t="str">
        <f>IFERROR(VLOOKUP(B39,'SO OR RSO'!$B$4:$O$1048576,9,FALSE),"")</f>
        <v/>
      </c>
      <c r="J39" s="18" t="str">
        <f>IFERROR(VLOOKUP(B39,'SO OR RSO'!$B$4:$O$1048576,10,FALSE),"")</f>
        <v/>
      </c>
      <c r="K39" s="93" t="str">
        <f>IFERROR(IF(VLOOKUP(B39,'SO OR RSO'!$B$4:$M$1048576,12,FALSE)="","Belum Isi Tanggal",VLOOKUP(B39,'SO OR RSO'!$B$4:$M$1048576,12,FALSE)),"")</f>
        <v/>
      </c>
      <c r="L39" s="82"/>
    </row>
    <row r="40" spans="1:12" ht="30.75" customHeight="1">
      <c r="A40" s="5">
        <v>39</v>
      </c>
      <c r="B40" s="18" t="str">
        <f t="shared" si="0"/>
        <v>EkatunggalTidak TersediaKonfirmasi39</v>
      </c>
      <c r="C40" s="18" t="str">
        <f>IFERROR(VLOOKUP(B40,'SO OR RSO'!$B$4:$O$1048576,3,FALSE),"")</f>
        <v/>
      </c>
      <c r="D40" s="27" t="str">
        <f>IFERROR(VLOOKUP(B40,'SO OR RSO'!$B$4:$O$1048576,4,FALSE),"")</f>
        <v/>
      </c>
      <c r="E40" s="19" t="str">
        <f>IFERROR(VLOOKUP(B40,'SO OR RSO'!$B$4:$O$1048576,5,FALSE),"")</f>
        <v/>
      </c>
      <c r="F40" s="18" t="str">
        <f>IFERROR(VLOOKUP(B40,'SO OR RSO'!$B$4:$O$1048576,6,FALSE),"")</f>
        <v/>
      </c>
      <c r="G40" s="19" t="str">
        <f>IFERROR(VLOOKUP(B40,'SO OR RSO'!$B$4:$O$1048576,7,FALSE),"")</f>
        <v/>
      </c>
      <c r="H40" s="18" t="str">
        <f>IFERROR(VLOOKUP(B40,'SO OR RSO'!$B$4:$O$1048576,8,FALSE),"")</f>
        <v/>
      </c>
      <c r="I40" s="18" t="str">
        <f>IFERROR(VLOOKUP(B40,'SO OR RSO'!$B$4:$O$1048576,9,FALSE),"")</f>
        <v/>
      </c>
      <c r="J40" s="18" t="str">
        <f>IFERROR(VLOOKUP(B40,'SO OR RSO'!$B$4:$O$1048576,10,FALSE),"")</f>
        <v/>
      </c>
      <c r="K40" s="93" t="str">
        <f>IFERROR(IF(VLOOKUP(B40,'SO OR RSO'!$B$4:$M$1048576,12,FALSE)="","Belum Isi Tanggal",VLOOKUP(B40,'SO OR RSO'!$B$4:$M$1048576,12,FALSE)),"")</f>
        <v/>
      </c>
      <c r="L40" s="82"/>
    </row>
    <row r="41" spans="1:12" ht="30.75" customHeight="1">
      <c r="A41" s="6">
        <v>40</v>
      </c>
      <c r="B41" s="18" t="str">
        <f t="shared" si="0"/>
        <v>EkatunggalTidak TersediaKonfirmasi40</v>
      </c>
      <c r="C41" s="18" t="str">
        <f>IFERROR(VLOOKUP(B41,'SO OR RSO'!$B$4:$O$1048576,3,FALSE),"")</f>
        <v/>
      </c>
      <c r="D41" s="27" t="str">
        <f>IFERROR(VLOOKUP(B41,'SO OR RSO'!$B$4:$O$1048576,4,FALSE),"")</f>
        <v/>
      </c>
      <c r="E41" s="19" t="str">
        <f>IFERROR(VLOOKUP(B41,'SO OR RSO'!$B$4:$O$1048576,5,FALSE),"")</f>
        <v/>
      </c>
      <c r="F41" s="18" t="str">
        <f>IFERROR(VLOOKUP(B41,'SO OR RSO'!$B$4:$O$1048576,6,FALSE),"")</f>
        <v/>
      </c>
      <c r="G41" s="19" t="str">
        <f>IFERROR(VLOOKUP(B41,'SO OR RSO'!$B$4:$O$1048576,7,FALSE),"")</f>
        <v/>
      </c>
      <c r="H41" s="18" t="str">
        <f>IFERROR(VLOOKUP(B41,'SO OR RSO'!$B$4:$O$1048576,8,FALSE),"")</f>
        <v/>
      </c>
      <c r="I41" s="18" t="str">
        <f>IFERROR(VLOOKUP(B41,'SO OR RSO'!$B$4:$O$1048576,9,FALSE),"")</f>
        <v/>
      </c>
      <c r="J41" s="18" t="str">
        <f>IFERROR(VLOOKUP(B41,'SO OR RSO'!$B$4:$O$1048576,10,FALSE),"")</f>
        <v/>
      </c>
      <c r="K41" s="93" t="str">
        <f>IFERROR(IF(VLOOKUP(B41,'SO OR RSO'!$B$4:$M$1048576,12,FALSE)="","Belum Isi Tanggal",VLOOKUP(B41,'SO OR RSO'!$B$4:$M$1048576,12,FALSE)),"")</f>
        <v/>
      </c>
      <c r="L41" s="82"/>
    </row>
    <row r="42" spans="1:12" ht="30.75" customHeight="1">
      <c r="A42" s="5">
        <v>41</v>
      </c>
      <c r="B42" s="18" t="str">
        <f t="shared" si="0"/>
        <v>EkatunggalTidak TersediaKonfirmasi41</v>
      </c>
      <c r="C42" s="18" t="str">
        <f>IFERROR(VLOOKUP(B42,'SO OR RSO'!$B$4:$O$1048576,3,FALSE),"")</f>
        <v/>
      </c>
      <c r="D42" s="27" t="str">
        <f>IFERROR(VLOOKUP(B42,'SO OR RSO'!$B$4:$O$1048576,4,FALSE),"")</f>
        <v/>
      </c>
      <c r="E42" s="19" t="str">
        <f>IFERROR(VLOOKUP(B42,'SO OR RSO'!$B$4:$O$1048576,5,FALSE),"")</f>
        <v/>
      </c>
      <c r="F42" s="18" t="str">
        <f>IFERROR(VLOOKUP(B42,'SO OR RSO'!$B$4:$O$1048576,6,FALSE),"")</f>
        <v/>
      </c>
      <c r="G42" s="19" t="str">
        <f>IFERROR(VLOOKUP(B42,'SO OR RSO'!$B$4:$O$1048576,7,FALSE),"")</f>
        <v/>
      </c>
      <c r="H42" s="18" t="str">
        <f>IFERROR(VLOOKUP(B42,'SO OR RSO'!$B$4:$O$1048576,8,FALSE),"")</f>
        <v/>
      </c>
      <c r="I42" s="18" t="str">
        <f>IFERROR(VLOOKUP(B42,'SO OR RSO'!$B$4:$O$1048576,9,FALSE),"")</f>
        <v/>
      </c>
      <c r="J42" s="18" t="str">
        <f>IFERROR(VLOOKUP(B42,'SO OR RSO'!$B$4:$O$1048576,10,FALSE),"")</f>
        <v/>
      </c>
      <c r="K42" s="93" t="str">
        <f>IFERROR(IF(VLOOKUP(B42,'SO OR RSO'!$B$4:$M$1048576,12,FALSE)="","Belum Isi Tanggal",VLOOKUP(B42,'SO OR RSO'!$B$4:$M$1048576,12,FALSE)),"")</f>
        <v/>
      </c>
      <c r="L42" s="82"/>
    </row>
    <row r="43" spans="1:12" ht="30.75" customHeight="1">
      <c r="A43" s="6">
        <v>42</v>
      </c>
      <c r="B43" s="18" t="str">
        <f t="shared" si="0"/>
        <v>EkatunggalTidak TersediaKonfirmasi42</v>
      </c>
      <c r="C43" s="18" t="str">
        <f>IFERROR(VLOOKUP(B43,'SO OR RSO'!$B$4:$O$1048576,3,FALSE),"")</f>
        <v/>
      </c>
      <c r="D43" s="27" t="str">
        <f>IFERROR(VLOOKUP(B43,'SO OR RSO'!$B$4:$O$1048576,4,FALSE),"")</f>
        <v/>
      </c>
      <c r="E43" s="19" t="str">
        <f>IFERROR(VLOOKUP(B43,'SO OR RSO'!$B$4:$O$1048576,5,FALSE),"")</f>
        <v/>
      </c>
      <c r="F43" s="18" t="str">
        <f>IFERROR(VLOOKUP(B43,'SO OR RSO'!$B$4:$O$1048576,6,FALSE),"")</f>
        <v/>
      </c>
      <c r="G43" s="19" t="str">
        <f>IFERROR(VLOOKUP(B43,'SO OR RSO'!$B$4:$O$1048576,7,FALSE),"")</f>
        <v/>
      </c>
      <c r="H43" s="18" t="str">
        <f>IFERROR(VLOOKUP(B43,'SO OR RSO'!$B$4:$O$1048576,8,FALSE),"")</f>
        <v/>
      </c>
      <c r="I43" s="18" t="str">
        <f>IFERROR(VLOOKUP(B43,'SO OR RSO'!$B$4:$O$1048576,9,FALSE),"")</f>
        <v/>
      </c>
      <c r="J43" s="18" t="str">
        <f>IFERROR(VLOOKUP(B43,'SO OR RSO'!$B$4:$O$1048576,10,FALSE),"")</f>
        <v/>
      </c>
      <c r="K43" s="93" t="str">
        <f>IFERROR(IF(VLOOKUP(B43,'SO OR RSO'!$B$4:$M$1048576,12,FALSE)="","Belum Isi Tanggal",VLOOKUP(B43,'SO OR RSO'!$B$4:$M$1048576,12,FALSE)),"")</f>
        <v/>
      </c>
      <c r="L43" s="82"/>
    </row>
    <row r="44" spans="1:12" ht="30.75" customHeight="1">
      <c r="A44" s="5">
        <v>43</v>
      </c>
      <c r="B44" s="18" t="str">
        <f t="shared" si="0"/>
        <v>EkatunggalTidak TersediaKonfirmasi43</v>
      </c>
      <c r="C44" s="18" t="str">
        <f>IFERROR(VLOOKUP(B44,'SO OR RSO'!$B$4:$O$1048576,3,FALSE),"")</f>
        <v/>
      </c>
      <c r="D44" s="27" t="str">
        <f>IFERROR(VLOOKUP(B44,'SO OR RSO'!$B$4:$O$1048576,4,FALSE),"")</f>
        <v/>
      </c>
      <c r="E44" s="19" t="str">
        <f>IFERROR(VLOOKUP(B44,'SO OR RSO'!$B$4:$O$1048576,5,FALSE),"")</f>
        <v/>
      </c>
      <c r="F44" s="18" t="str">
        <f>IFERROR(VLOOKUP(B44,'SO OR RSO'!$B$4:$O$1048576,6,FALSE),"")</f>
        <v/>
      </c>
      <c r="G44" s="19" t="str">
        <f>IFERROR(VLOOKUP(B44,'SO OR RSO'!$B$4:$O$1048576,7,FALSE),"")</f>
        <v/>
      </c>
      <c r="H44" s="18" t="str">
        <f>IFERROR(VLOOKUP(B44,'SO OR RSO'!$B$4:$O$1048576,8,FALSE),"")</f>
        <v/>
      </c>
      <c r="I44" s="18" t="str">
        <f>IFERROR(VLOOKUP(B44,'SO OR RSO'!$B$4:$O$1048576,9,FALSE),"")</f>
        <v/>
      </c>
      <c r="J44" s="18" t="str">
        <f>IFERROR(VLOOKUP(B44,'SO OR RSO'!$B$4:$O$1048576,10,FALSE),"")</f>
        <v/>
      </c>
      <c r="K44" s="93" t="str">
        <f>IFERROR(IF(VLOOKUP(B44,'SO OR RSO'!$B$4:$M$1048576,12,FALSE)="","Belum Isi Tanggal",VLOOKUP(B44,'SO OR RSO'!$B$4:$M$1048576,12,FALSE)),"")</f>
        <v/>
      </c>
      <c r="L44" s="82"/>
    </row>
    <row r="45" spans="1:12" ht="30.75" customHeight="1">
      <c r="A45" s="6">
        <v>44</v>
      </c>
      <c r="B45" s="18" t="str">
        <f t="shared" si="0"/>
        <v>EkatunggalTidak TersediaKonfirmasi44</v>
      </c>
      <c r="C45" s="18" t="str">
        <f>IFERROR(VLOOKUP(B45,'SO OR RSO'!$B$4:$O$1048576,3,FALSE),"")</f>
        <v/>
      </c>
      <c r="D45" s="27" t="str">
        <f>IFERROR(VLOOKUP(B45,'SO OR RSO'!$B$4:$O$1048576,4,FALSE),"")</f>
        <v/>
      </c>
      <c r="E45" s="19" t="str">
        <f>IFERROR(VLOOKUP(B45,'SO OR RSO'!$B$4:$O$1048576,5,FALSE),"")</f>
        <v/>
      </c>
      <c r="F45" s="18" t="str">
        <f>IFERROR(VLOOKUP(B45,'SO OR RSO'!$B$4:$O$1048576,6,FALSE),"")</f>
        <v/>
      </c>
      <c r="G45" s="19" t="str">
        <f>IFERROR(VLOOKUP(B45,'SO OR RSO'!$B$4:$O$1048576,7,FALSE),"")</f>
        <v/>
      </c>
      <c r="H45" s="18" t="str">
        <f>IFERROR(VLOOKUP(B45,'SO OR RSO'!$B$4:$O$1048576,8,FALSE),"")</f>
        <v/>
      </c>
      <c r="I45" s="18" t="str">
        <f>IFERROR(VLOOKUP(B45,'SO OR RSO'!$B$4:$O$1048576,9,FALSE),"")</f>
        <v/>
      </c>
      <c r="J45" s="18" t="str">
        <f>IFERROR(VLOOKUP(B45,'SO OR RSO'!$B$4:$O$1048576,10,FALSE),"")</f>
        <v/>
      </c>
      <c r="K45" s="93" t="str">
        <f>IFERROR(IF(VLOOKUP(B45,'SO OR RSO'!$B$4:$M$1048576,12,FALSE)="","Belum Isi Tanggal",VLOOKUP(B45,'SO OR RSO'!$B$4:$M$1048576,12,FALSE)),"")</f>
        <v/>
      </c>
      <c r="L45" s="82"/>
    </row>
    <row r="46" spans="1:12" ht="30.75" customHeight="1">
      <c r="A46" s="5">
        <v>45</v>
      </c>
      <c r="B46" s="18" t="str">
        <f t="shared" si="0"/>
        <v>EkatunggalTidak TersediaKonfirmasi45</v>
      </c>
      <c r="C46" s="18" t="str">
        <f>IFERROR(VLOOKUP(B46,'SO OR RSO'!$B$4:$O$1048576,3,FALSE),"")</f>
        <v/>
      </c>
      <c r="D46" s="27" t="str">
        <f>IFERROR(VLOOKUP(B46,'SO OR RSO'!$B$4:$O$1048576,4,FALSE),"")</f>
        <v/>
      </c>
      <c r="E46" s="19" t="str">
        <f>IFERROR(VLOOKUP(B46,'SO OR RSO'!$B$4:$O$1048576,5,FALSE),"")</f>
        <v/>
      </c>
      <c r="F46" s="18" t="str">
        <f>IFERROR(VLOOKUP(B46,'SO OR RSO'!$B$4:$O$1048576,6,FALSE),"")</f>
        <v/>
      </c>
      <c r="G46" s="19" t="str">
        <f>IFERROR(VLOOKUP(B46,'SO OR RSO'!$B$4:$O$1048576,7,FALSE),"")</f>
        <v/>
      </c>
      <c r="H46" s="18" t="str">
        <f>IFERROR(VLOOKUP(B46,'SO OR RSO'!$B$4:$O$1048576,8,FALSE),"")</f>
        <v/>
      </c>
      <c r="I46" s="18" t="str">
        <f>IFERROR(VLOOKUP(B46,'SO OR RSO'!$B$4:$O$1048576,9,FALSE),"")</f>
        <v/>
      </c>
      <c r="J46" s="18" t="str">
        <f>IFERROR(VLOOKUP(B46,'SO OR RSO'!$B$4:$O$1048576,10,FALSE),"")</f>
        <v/>
      </c>
      <c r="K46" s="93" t="str">
        <f>IFERROR(IF(VLOOKUP(B46,'SO OR RSO'!$B$4:$M$1048576,12,FALSE)="","Belum Isi Tanggal",VLOOKUP(B46,'SO OR RSO'!$B$4:$M$1048576,12,FALSE)),"")</f>
        <v/>
      </c>
      <c r="L46" s="82"/>
    </row>
    <row r="47" spans="1:12" ht="30.75" customHeight="1">
      <c r="A47" s="6">
        <v>46</v>
      </c>
      <c r="B47" s="18" t="str">
        <f t="shared" si="0"/>
        <v>EkatunggalTidak TersediaKonfirmasi46</v>
      </c>
      <c r="C47" s="18" t="str">
        <f>IFERROR(VLOOKUP(B47,'SO OR RSO'!$B$4:$O$1048576,3,FALSE),"")</f>
        <v/>
      </c>
      <c r="D47" s="27" t="str">
        <f>IFERROR(VLOOKUP(B47,'SO OR RSO'!$B$4:$O$1048576,4,FALSE),"")</f>
        <v/>
      </c>
      <c r="E47" s="19" t="str">
        <f>IFERROR(VLOOKUP(B47,'SO OR RSO'!$B$4:$O$1048576,5,FALSE),"")</f>
        <v/>
      </c>
      <c r="F47" s="18" t="str">
        <f>IFERROR(VLOOKUP(B47,'SO OR RSO'!$B$4:$O$1048576,6,FALSE),"")</f>
        <v/>
      </c>
      <c r="G47" s="19" t="str">
        <f>IFERROR(VLOOKUP(B47,'SO OR RSO'!$B$4:$O$1048576,7,FALSE),"")</f>
        <v/>
      </c>
      <c r="H47" s="18" t="str">
        <f>IFERROR(VLOOKUP(B47,'SO OR RSO'!$B$4:$O$1048576,8,FALSE),"")</f>
        <v/>
      </c>
      <c r="I47" s="18" t="str">
        <f>IFERROR(VLOOKUP(B47,'SO OR RSO'!$B$4:$O$1048576,9,FALSE),"")</f>
        <v/>
      </c>
      <c r="J47" s="18" t="str">
        <f>IFERROR(VLOOKUP(B47,'SO OR RSO'!$B$4:$O$1048576,10,FALSE),"")</f>
        <v/>
      </c>
      <c r="K47" s="93" t="str">
        <f>IFERROR(IF(VLOOKUP(B47,'SO OR RSO'!$B$4:$M$1048576,12,FALSE)="","Belum Isi Tanggal",VLOOKUP(B47,'SO OR RSO'!$B$4:$M$1048576,12,FALSE)),"")</f>
        <v/>
      </c>
      <c r="L47" s="82"/>
    </row>
    <row r="48" spans="1:12" ht="30.75" customHeight="1">
      <c r="A48" s="5">
        <v>47</v>
      </c>
      <c r="B48" s="18" t="str">
        <f t="shared" si="0"/>
        <v>EkatunggalTidak TersediaKonfirmasi47</v>
      </c>
      <c r="C48" s="18" t="str">
        <f>IFERROR(VLOOKUP(B48,'SO OR RSO'!$B$4:$O$1048576,3,FALSE),"")</f>
        <v/>
      </c>
      <c r="D48" s="27" t="str">
        <f>IFERROR(VLOOKUP(B48,'SO OR RSO'!$B$4:$O$1048576,4,FALSE),"")</f>
        <v/>
      </c>
      <c r="E48" s="19" t="str">
        <f>IFERROR(VLOOKUP(B48,'SO OR RSO'!$B$4:$O$1048576,5,FALSE),"")</f>
        <v/>
      </c>
      <c r="F48" s="18" t="str">
        <f>IFERROR(VLOOKUP(B48,'SO OR RSO'!$B$4:$O$1048576,6,FALSE),"")</f>
        <v/>
      </c>
      <c r="G48" s="19" t="str">
        <f>IFERROR(VLOOKUP(B48,'SO OR RSO'!$B$4:$O$1048576,7,FALSE),"")</f>
        <v/>
      </c>
      <c r="H48" s="18" t="str">
        <f>IFERROR(VLOOKUP(B48,'SO OR RSO'!$B$4:$O$1048576,8,FALSE),"")</f>
        <v/>
      </c>
      <c r="I48" s="18" t="str">
        <f>IFERROR(VLOOKUP(B48,'SO OR RSO'!$B$4:$O$1048576,9,FALSE),"")</f>
        <v/>
      </c>
      <c r="J48" s="18" t="str">
        <f>IFERROR(VLOOKUP(B48,'SO OR RSO'!$B$4:$O$1048576,10,FALSE),"")</f>
        <v/>
      </c>
      <c r="K48" s="93" t="str">
        <f>IFERROR(IF(VLOOKUP(B48,'SO OR RSO'!$B$4:$M$1048576,12,FALSE)="","Belum Isi Tanggal",VLOOKUP(B48,'SO OR RSO'!$B$4:$M$1048576,12,FALSE)),"")</f>
        <v/>
      </c>
      <c r="L48" s="82"/>
    </row>
    <row r="49" spans="1:12" ht="30.75" customHeight="1">
      <c r="A49" s="6">
        <v>48</v>
      </c>
      <c r="B49" s="18" t="str">
        <f t="shared" si="0"/>
        <v>EkatunggalTidak TersediaKonfirmasi48</v>
      </c>
      <c r="C49" s="18" t="str">
        <f>IFERROR(VLOOKUP(B49,'SO OR RSO'!$B$4:$O$1048576,3,FALSE),"")</f>
        <v/>
      </c>
      <c r="D49" s="27" t="str">
        <f>IFERROR(VLOOKUP(B49,'SO OR RSO'!$B$4:$O$1048576,4,FALSE),"")</f>
        <v/>
      </c>
      <c r="E49" s="19" t="str">
        <f>IFERROR(VLOOKUP(B49,'SO OR RSO'!$B$4:$O$1048576,5,FALSE),"")</f>
        <v/>
      </c>
      <c r="F49" s="18" t="str">
        <f>IFERROR(VLOOKUP(B49,'SO OR RSO'!$B$4:$O$1048576,6,FALSE),"")</f>
        <v/>
      </c>
      <c r="G49" s="19" t="str">
        <f>IFERROR(VLOOKUP(B49,'SO OR RSO'!$B$4:$O$1048576,7,FALSE),"")</f>
        <v/>
      </c>
      <c r="H49" s="18" t="str">
        <f>IFERROR(VLOOKUP(B49,'SO OR RSO'!$B$4:$O$1048576,8,FALSE),"")</f>
        <v/>
      </c>
      <c r="I49" s="18" t="str">
        <f>IFERROR(VLOOKUP(B49,'SO OR RSO'!$B$4:$O$1048576,9,FALSE),"")</f>
        <v/>
      </c>
      <c r="J49" s="18" t="str">
        <f>IFERROR(VLOOKUP(B49,'SO OR RSO'!$B$4:$O$1048576,10,FALSE),"")</f>
        <v/>
      </c>
      <c r="K49" s="93" t="str">
        <f>IFERROR(IF(VLOOKUP(B49,'SO OR RSO'!$B$4:$M$1048576,12,FALSE)="","Belum Isi Tanggal",VLOOKUP(B49,'SO OR RSO'!$B$4:$M$1048576,12,FALSE)),"")</f>
        <v/>
      </c>
      <c r="L49" s="82"/>
    </row>
    <row r="50" spans="1:12" ht="30.75" customHeight="1">
      <c r="A50" s="5">
        <v>49</v>
      </c>
      <c r="B50" s="18" t="str">
        <f t="shared" si="0"/>
        <v>EkatunggalTidak TersediaKonfirmasi49</v>
      </c>
      <c r="C50" s="18" t="str">
        <f>IFERROR(VLOOKUP(B50,'SO OR RSO'!$B$4:$O$1048576,3,FALSE),"")</f>
        <v/>
      </c>
      <c r="D50" s="27" t="str">
        <f>IFERROR(VLOOKUP(B50,'SO OR RSO'!$B$4:$O$1048576,4,FALSE),"")</f>
        <v/>
      </c>
      <c r="E50" s="19" t="str">
        <f>IFERROR(VLOOKUP(B50,'SO OR RSO'!$B$4:$O$1048576,5,FALSE),"")</f>
        <v/>
      </c>
      <c r="F50" s="18" t="str">
        <f>IFERROR(VLOOKUP(B50,'SO OR RSO'!$B$4:$O$1048576,6,FALSE),"")</f>
        <v/>
      </c>
      <c r="G50" s="19" t="str">
        <f>IFERROR(VLOOKUP(B50,'SO OR RSO'!$B$4:$O$1048576,7,FALSE),"")</f>
        <v/>
      </c>
      <c r="H50" s="18" t="str">
        <f>IFERROR(VLOOKUP(B50,'SO OR RSO'!$B$4:$O$1048576,8,FALSE),"")</f>
        <v/>
      </c>
      <c r="I50" s="18" t="str">
        <f>IFERROR(VLOOKUP(B50,'SO OR RSO'!$B$4:$O$1048576,9,FALSE),"")</f>
        <v/>
      </c>
      <c r="J50" s="18" t="str">
        <f>IFERROR(VLOOKUP(B50,'SO OR RSO'!$B$4:$O$1048576,10,FALSE),"")</f>
        <v/>
      </c>
      <c r="K50" s="93" t="str">
        <f>IFERROR(IF(VLOOKUP(B50,'SO OR RSO'!$B$4:$M$1048576,12,FALSE)="","Belum Isi Tanggal",VLOOKUP(B50,'SO OR RSO'!$B$4:$M$1048576,12,FALSE)),"")</f>
        <v/>
      </c>
      <c r="L50" s="82"/>
    </row>
    <row r="51" spans="1:12" ht="30.75" customHeight="1">
      <c r="A51" s="6">
        <v>50</v>
      </c>
      <c r="B51" s="18" t="str">
        <f t="shared" si="0"/>
        <v>EkatunggalTidak TersediaKonfirmasi50</v>
      </c>
      <c r="C51" s="18" t="str">
        <f>IFERROR(VLOOKUP(B51,'SO OR RSO'!$B$4:$O$1048576,3,FALSE),"")</f>
        <v/>
      </c>
      <c r="D51" s="27" t="str">
        <f>IFERROR(VLOOKUP(B51,'SO OR RSO'!$B$4:$O$1048576,4,FALSE),"")</f>
        <v/>
      </c>
      <c r="E51" s="19" t="str">
        <f>IFERROR(VLOOKUP(B51,'SO OR RSO'!$B$4:$O$1048576,5,FALSE),"")</f>
        <v/>
      </c>
      <c r="F51" s="18" t="str">
        <f>IFERROR(VLOOKUP(B51,'SO OR RSO'!$B$4:$O$1048576,6,FALSE),"")</f>
        <v/>
      </c>
      <c r="G51" s="19" t="str">
        <f>IFERROR(VLOOKUP(B51,'SO OR RSO'!$B$4:$O$1048576,7,FALSE),"")</f>
        <v/>
      </c>
      <c r="H51" s="18" t="str">
        <f>IFERROR(VLOOKUP(B51,'SO OR RSO'!$B$4:$O$1048576,8,FALSE),"")</f>
        <v/>
      </c>
      <c r="I51" s="18" t="str">
        <f>IFERROR(VLOOKUP(B51,'SO OR RSO'!$B$4:$O$1048576,9,FALSE),"")</f>
        <v/>
      </c>
      <c r="J51" s="18" t="str">
        <f>IFERROR(VLOOKUP(B51,'SO OR RSO'!$B$4:$O$1048576,10,FALSE),"")</f>
        <v/>
      </c>
      <c r="K51" s="93" t="str">
        <f>IFERROR(IF(VLOOKUP(B51,'SO OR RSO'!$B$4:$M$1048576,12,FALSE)="","Belum Isi Tanggal",VLOOKUP(B51,'SO OR RSO'!$B$4:$M$1048576,12,FALSE)),"")</f>
        <v/>
      </c>
      <c r="L51" s="82"/>
    </row>
    <row r="52" spans="1:12" ht="30.75" customHeight="1">
      <c r="A52" s="5">
        <v>51</v>
      </c>
      <c r="B52" s="18" t="str">
        <f t="shared" si="0"/>
        <v>EkatunggalTidak TersediaKonfirmasi51</v>
      </c>
      <c r="C52" s="18" t="str">
        <f>IFERROR(VLOOKUP(B52,'SO OR RSO'!$B$4:$O$1048576,3,FALSE),"")</f>
        <v/>
      </c>
      <c r="D52" s="27" t="str">
        <f>IFERROR(VLOOKUP(B52,'SO OR RSO'!$B$4:$O$1048576,4,FALSE),"")</f>
        <v/>
      </c>
      <c r="E52" s="19" t="str">
        <f>IFERROR(VLOOKUP(B52,'SO OR RSO'!$B$4:$O$1048576,5,FALSE),"")</f>
        <v/>
      </c>
      <c r="F52" s="18" t="str">
        <f>IFERROR(VLOOKUP(B52,'SO OR RSO'!$B$4:$O$1048576,6,FALSE),"")</f>
        <v/>
      </c>
      <c r="G52" s="19" t="str">
        <f>IFERROR(VLOOKUP(B52,'SO OR RSO'!$B$4:$O$1048576,7,FALSE),"")</f>
        <v/>
      </c>
      <c r="H52" s="18" t="str">
        <f>IFERROR(VLOOKUP(B52,'SO OR RSO'!$B$4:$O$1048576,8,FALSE),"")</f>
        <v/>
      </c>
      <c r="I52" s="18" t="str">
        <f>IFERROR(VLOOKUP(B52,'SO OR RSO'!$B$4:$O$1048576,9,FALSE),"")</f>
        <v/>
      </c>
      <c r="J52" s="18" t="str">
        <f>IFERROR(VLOOKUP(B52,'SO OR RSO'!$B$4:$O$1048576,10,FALSE),"")</f>
        <v/>
      </c>
      <c r="K52" s="93" t="str">
        <f>IFERROR(IF(VLOOKUP(B52,'SO OR RSO'!$B$4:$M$1048576,12,FALSE)="","Belum Isi Tanggal",VLOOKUP(B52,'SO OR RSO'!$B$4:$M$1048576,12,FALSE)),"")</f>
        <v/>
      </c>
      <c r="L52" s="82"/>
    </row>
    <row r="53" spans="1:12" ht="30.75" customHeight="1">
      <c r="A53" s="6">
        <v>52</v>
      </c>
      <c r="B53" s="18" t="str">
        <f t="shared" si="0"/>
        <v>EkatunggalTidak TersediaKonfirmasi52</v>
      </c>
      <c r="C53" s="18" t="str">
        <f>IFERROR(VLOOKUP(B53,'SO OR RSO'!$B$4:$O$1048576,3,FALSE),"")</f>
        <v/>
      </c>
      <c r="D53" s="27" t="str">
        <f>IFERROR(VLOOKUP(B53,'SO OR RSO'!$B$4:$O$1048576,4,FALSE),"")</f>
        <v/>
      </c>
      <c r="E53" s="19" t="str">
        <f>IFERROR(VLOOKUP(B53,'SO OR RSO'!$B$4:$O$1048576,5,FALSE),"")</f>
        <v/>
      </c>
      <c r="F53" s="18" t="str">
        <f>IFERROR(VLOOKUP(B53,'SO OR RSO'!$B$4:$O$1048576,6,FALSE),"")</f>
        <v/>
      </c>
      <c r="G53" s="19" t="str">
        <f>IFERROR(VLOOKUP(B53,'SO OR RSO'!$B$4:$O$1048576,7,FALSE),"")</f>
        <v/>
      </c>
      <c r="H53" s="18" t="str">
        <f>IFERROR(VLOOKUP(B53,'SO OR RSO'!$B$4:$O$1048576,8,FALSE),"")</f>
        <v/>
      </c>
      <c r="I53" s="18" t="str">
        <f>IFERROR(VLOOKUP(B53,'SO OR RSO'!$B$4:$O$1048576,9,FALSE),"")</f>
        <v/>
      </c>
      <c r="J53" s="18" t="str">
        <f>IFERROR(VLOOKUP(B53,'SO OR RSO'!$B$4:$O$1048576,10,FALSE),"")</f>
        <v/>
      </c>
      <c r="K53" s="93" t="str">
        <f>IFERROR(IF(VLOOKUP(B53,'SO OR RSO'!$B$4:$M$1048576,12,FALSE)="","Belum Isi Tanggal",VLOOKUP(B53,'SO OR RSO'!$B$4:$M$1048576,12,FALSE)),"")</f>
        <v/>
      </c>
      <c r="L53" s="82"/>
    </row>
    <row r="54" spans="1:12" ht="30.75" customHeight="1">
      <c r="A54" s="5">
        <v>53</v>
      </c>
      <c r="B54" s="18" t="str">
        <f t="shared" si="0"/>
        <v>EkatunggalTidak TersediaKonfirmasi53</v>
      </c>
      <c r="C54" s="18" t="str">
        <f>IFERROR(VLOOKUP(B54,'SO OR RSO'!$B$4:$O$1048576,3,FALSE),"")</f>
        <v/>
      </c>
      <c r="D54" s="27" t="str">
        <f>IFERROR(VLOOKUP(B54,'SO OR RSO'!$B$4:$O$1048576,4,FALSE),"")</f>
        <v/>
      </c>
      <c r="E54" s="19" t="str">
        <f>IFERROR(VLOOKUP(B54,'SO OR RSO'!$B$4:$O$1048576,5,FALSE),"")</f>
        <v/>
      </c>
      <c r="F54" s="18" t="str">
        <f>IFERROR(VLOOKUP(B54,'SO OR RSO'!$B$4:$O$1048576,6,FALSE),"")</f>
        <v/>
      </c>
      <c r="G54" s="19" t="str">
        <f>IFERROR(VLOOKUP(B54,'SO OR RSO'!$B$4:$O$1048576,7,FALSE),"")</f>
        <v/>
      </c>
      <c r="H54" s="18" t="str">
        <f>IFERROR(VLOOKUP(B54,'SO OR RSO'!$B$4:$O$1048576,8,FALSE),"")</f>
        <v/>
      </c>
      <c r="I54" s="18" t="str">
        <f>IFERROR(VLOOKUP(B54,'SO OR RSO'!$B$4:$O$1048576,9,FALSE),"")</f>
        <v/>
      </c>
      <c r="J54" s="18" t="str">
        <f>IFERROR(VLOOKUP(B54,'SO OR RSO'!$B$4:$O$1048576,10,FALSE),"")</f>
        <v/>
      </c>
      <c r="K54" s="93" t="str">
        <f>IFERROR(IF(VLOOKUP(B54,'SO OR RSO'!$B$4:$M$1048576,12,FALSE)="","Belum Isi Tanggal",VLOOKUP(B54,'SO OR RSO'!$B$4:$M$1048576,12,FALSE)),"")</f>
        <v/>
      </c>
      <c r="L54" s="82"/>
    </row>
    <row r="55" spans="1:12" ht="30.75" customHeight="1">
      <c r="A55" s="6">
        <v>54</v>
      </c>
      <c r="B55" s="18" t="str">
        <f t="shared" si="0"/>
        <v>EkatunggalTidak TersediaKonfirmasi54</v>
      </c>
      <c r="C55" s="18" t="str">
        <f>IFERROR(VLOOKUP(B55,'SO OR RSO'!$B$4:$O$1048576,3,FALSE),"")</f>
        <v/>
      </c>
      <c r="D55" s="27" t="str">
        <f>IFERROR(VLOOKUP(B55,'SO OR RSO'!$B$4:$O$1048576,4,FALSE),"")</f>
        <v/>
      </c>
      <c r="E55" s="19" t="str">
        <f>IFERROR(VLOOKUP(B55,'SO OR RSO'!$B$4:$O$1048576,5,FALSE),"")</f>
        <v/>
      </c>
      <c r="F55" s="18" t="str">
        <f>IFERROR(VLOOKUP(B55,'SO OR RSO'!$B$4:$O$1048576,6,FALSE),"")</f>
        <v/>
      </c>
      <c r="G55" s="19" t="str">
        <f>IFERROR(VLOOKUP(B55,'SO OR RSO'!$B$4:$O$1048576,7,FALSE),"")</f>
        <v/>
      </c>
      <c r="H55" s="18" t="str">
        <f>IFERROR(VLOOKUP(B55,'SO OR RSO'!$B$4:$O$1048576,8,FALSE),"")</f>
        <v/>
      </c>
      <c r="I55" s="18" t="str">
        <f>IFERROR(VLOOKUP(B55,'SO OR RSO'!$B$4:$O$1048576,9,FALSE),"")</f>
        <v/>
      </c>
      <c r="J55" s="18" t="str">
        <f>IFERROR(VLOOKUP(B55,'SO OR RSO'!$B$4:$O$1048576,10,FALSE),"")</f>
        <v/>
      </c>
      <c r="K55" s="93" t="str">
        <f>IFERROR(IF(VLOOKUP(B55,'SO OR RSO'!$B$4:$M$1048576,12,FALSE)="","Belum Isi Tanggal",VLOOKUP(B55,'SO OR RSO'!$B$4:$M$1048576,12,FALSE)),"")</f>
        <v/>
      </c>
      <c r="L55" s="82"/>
    </row>
    <row r="56" spans="1:12" ht="30.75" customHeight="1">
      <c r="A56" s="5">
        <v>55</v>
      </c>
      <c r="B56" s="18" t="str">
        <f t="shared" si="0"/>
        <v>EkatunggalTidak TersediaKonfirmasi55</v>
      </c>
      <c r="C56" s="18" t="str">
        <f>IFERROR(VLOOKUP(B56,'SO OR RSO'!$B$4:$O$1048576,3,FALSE),"")</f>
        <v/>
      </c>
      <c r="D56" s="27" t="str">
        <f>IFERROR(VLOOKUP(B56,'SO OR RSO'!$B$4:$O$1048576,4,FALSE),"")</f>
        <v/>
      </c>
      <c r="E56" s="19" t="str">
        <f>IFERROR(VLOOKUP(B56,'SO OR RSO'!$B$4:$O$1048576,5,FALSE),"")</f>
        <v/>
      </c>
      <c r="F56" s="18" t="str">
        <f>IFERROR(VLOOKUP(B56,'SO OR RSO'!$B$4:$O$1048576,6,FALSE),"")</f>
        <v/>
      </c>
      <c r="G56" s="19" t="str">
        <f>IFERROR(VLOOKUP(B56,'SO OR RSO'!$B$4:$O$1048576,7,FALSE),"")</f>
        <v/>
      </c>
      <c r="H56" s="18" t="str">
        <f>IFERROR(VLOOKUP(B56,'SO OR RSO'!$B$4:$O$1048576,8,FALSE),"")</f>
        <v/>
      </c>
      <c r="I56" s="18" t="str">
        <f>IFERROR(VLOOKUP(B56,'SO OR RSO'!$B$4:$O$1048576,9,FALSE),"")</f>
        <v/>
      </c>
      <c r="J56" s="18" t="str">
        <f>IFERROR(VLOOKUP(B56,'SO OR RSO'!$B$4:$O$1048576,10,FALSE),"")</f>
        <v/>
      </c>
      <c r="K56" s="93" t="str">
        <f>IFERROR(IF(VLOOKUP(B56,'SO OR RSO'!$B$4:$M$1048576,12,FALSE)="","Belum Isi Tanggal",VLOOKUP(B56,'SO OR RSO'!$B$4:$M$1048576,12,FALSE)),"")</f>
        <v/>
      </c>
      <c r="L56" s="82"/>
    </row>
    <row r="57" spans="1:12" ht="30.75" customHeight="1">
      <c r="A57" s="6">
        <v>56</v>
      </c>
      <c r="B57" s="18" t="str">
        <f t="shared" si="0"/>
        <v>EkatunggalTidak TersediaKonfirmasi56</v>
      </c>
      <c r="C57" s="18" t="str">
        <f>IFERROR(VLOOKUP(B57,'SO OR RSO'!$B$4:$O$1048576,3,FALSE),"")</f>
        <v/>
      </c>
      <c r="D57" s="27" t="str">
        <f>IFERROR(VLOOKUP(B57,'SO OR RSO'!$B$4:$O$1048576,4,FALSE),"")</f>
        <v/>
      </c>
      <c r="E57" s="19" t="str">
        <f>IFERROR(VLOOKUP(B57,'SO OR RSO'!$B$4:$O$1048576,5,FALSE),"")</f>
        <v/>
      </c>
      <c r="F57" s="18" t="str">
        <f>IFERROR(VLOOKUP(B57,'SO OR RSO'!$B$4:$O$1048576,6,FALSE),"")</f>
        <v/>
      </c>
      <c r="G57" s="19" t="str">
        <f>IFERROR(VLOOKUP(B57,'SO OR RSO'!$B$4:$O$1048576,7,FALSE),"")</f>
        <v/>
      </c>
      <c r="H57" s="18" t="str">
        <f>IFERROR(VLOOKUP(B57,'SO OR RSO'!$B$4:$O$1048576,8,FALSE),"")</f>
        <v/>
      </c>
      <c r="I57" s="18" t="str">
        <f>IFERROR(VLOOKUP(B57,'SO OR RSO'!$B$4:$O$1048576,9,FALSE),"")</f>
        <v/>
      </c>
      <c r="J57" s="18" t="str">
        <f>IFERROR(VLOOKUP(B57,'SO OR RSO'!$B$4:$O$1048576,10,FALSE),"")</f>
        <v/>
      </c>
      <c r="K57" s="93" t="str">
        <f>IFERROR(IF(VLOOKUP(B57,'SO OR RSO'!$B$4:$M$1048576,12,FALSE)="","Belum Isi Tanggal",VLOOKUP(B57,'SO OR RSO'!$B$4:$M$1048576,12,FALSE)),"")</f>
        <v/>
      </c>
      <c r="L57" s="82"/>
    </row>
    <row r="58" spans="1:12" ht="30.75" customHeight="1">
      <c r="A58" s="5">
        <v>57</v>
      </c>
      <c r="B58" s="18" t="str">
        <f t="shared" si="0"/>
        <v>EkatunggalTidak TersediaKonfirmasi57</v>
      </c>
      <c r="C58" s="18" t="str">
        <f>IFERROR(VLOOKUP(B58,'SO OR RSO'!$B$4:$O$1048576,3,FALSE),"")</f>
        <v/>
      </c>
      <c r="D58" s="27" t="str">
        <f>IFERROR(VLOOKUP(B58,'SO OR RSO'!$B$4:$O$1048576,4,FALSE),"")</f>
        <v/>
      </c>
      <c r="E58" s="19" t="str">
        <f>IFERROR(VLOOKUP(B58,'SO OR RSO'!$B$4:$O$1048576,5,FALSE),"")</f>
        <v/>
      </c>
      <c r="F58" s="18" t="str">
        <f>IFERROR(VLOOKUP(B58,'SO OR RSO'!$B$4:$O$1048576,6,FALSE),"")</f>
        <v/>
      </c>
      <c r="G58" s="19" t="str">
        <f>IFERROR(VLOOKUP(B58,'SO OR RSO'!$B$4:$O$1048576,7,FALSE),"")</f>
        <v/>
      </c>
      <c r="H58" s="18" t="str">
        <f>IFERROR(VLOOKUP(B58,'SO OR RSO'!$B$4:$O$1048576,8,FALSE),"")</f>
        <v/>
      </c>
      <c r="I58" s="18" t="str">
        <f>IFERROR(VLOOKUP(B58,'SO OR RSO'!$B$4:$O$1048576,9,FALSE),"")</f>
        <v/>
      </c>
      <c r="J58" s="18" t="str">
        <f>IFERROR(VLOOKUP(B58,'SO OR RSO'!$B$4:$O$1048576,10,FALSE),"")</f>
        <v/>
      </c>
      <c r="K58" s="93" t="str">
        <f>IFERROR(IF(VLOOKUP(B58,'SO OR RSO'!$B$4:$M$1048576,12,FALSE)="","Belum Isi Tanggal",VLOOKUP(B58,'SO OR RSO'!$B$4:$M$1048576,12,FALSE)),"")</f>
        <v/>
      </c>
      <c r="L58" s="82"/>
    </row>
    <row r="59" spans="1:12" ht="30.75" customHeight="1">
      <c r="A59" s="6">
        <v>58</v>
      </c>
      <c r="B59" s="18" t="str">
        <f t="shared" si="0"/>
        <v>EkatunggalTidak TersediaKonfirmasi58</v>
      </c>
      <c r="C59" s="18" t="str">
        <f>IFERROR(VLOOKUP(B59,'SO OR RSO'!$B$4:$O$1048576,3,FALSE),"")</f>
        <v/>
      </c>
      <c r="D59" s="27" t="str">
        <f>IFERROR(VLOOKUP(B59,'SO OR RSO'!$B$4:$O$1048576,4,FALSE),"")</f>
        <v/>
      </c>
      <c r="E59" s="19" t="str">
        <f>IFERROR(VLOOKUP(B59,'SO OR RSO'!$B$4:$O$1048576,5,FALSE),"")</f>
        <v/>
      </c>
      <c r="F59" s="18" t="str">
        <f>IFERROR(VLOOKUP(B59,'SO OR RSO'!$B$4:$O$1048576,6,FALSE),"")</f>
        <v/>
      </c>
      <c r="G59" s="19" t="str">
        <f>IFERROR(VLOOKUP(B59,'SO OR RSO'!$B$4:$O$1048576,7,FALSE),"")</f>
        <v/>
      </c>
      <c r="H59" s="18" t="str">
        <f>IFERROR(VLOOKUP(B59,'SO OR RSO'!$B$4:$O$1048576,8,FALSE),"")</f>
        <v/>
      </c>
      <c r="I59" s="18" t="str">
        <f>IFERROR(VLOOKUP(B59,'SO OR RSO'!$B$4:$O$1048576,9,FALSE),"")</f>
        <v/>
      </c>
      <c r="J59" s="18" t="str">
        <f>IFERROR(VLOOKUP(B59,'SO OR RSO'!$B$4:$O$1048576,10,FALSE),"")</f>
        <v/>
      </c>
      <c r="K59" s="93" t="str">
        <f>IFERROR(IF(VLOOKUP(B59,'SO OR RSO'!$B$4:$M$1048576,12,FALSE)="","Belum Isi Tanggal",VLOOKUP(B59,'SO OR RSO'!$B$4:$M$1048576,12,FALSE)),"")</f>
        <v/>
      </c>
      <c r="L59" s="82"/>
    </row>
    <row r="60" spans="1:12" ht="30.75" customHeight="1">
      <c r="A60" s="5">
        <v>59</v>
      </c>
      <c r="B60" s="18" t="str">
        <f t="shared" si="0"/>
        <v>EkatunggalTidak TersediaKonfirmasi59</v>
      </c>
      <c r="C60" s="18" t="str">
        <f>IFERROR(VLOOKUP(B60,'SO OR RSO'!$B$4:$O$1048576,3,FALSE),"")</f>
        <v/>
      </c>
      <c r="D60" s="27" t="str">
        <f>IFERROR(VLOOKUP(B60,'SO OR RSO'!$B$4:$O$1048576,4,FALSE),"")</f>
        <v/>
      </c>
      <c r="E60" s="19" t="str">
        <f>IFERROR(VLOOKUP(B60,'SO OR RSO'!$B$4:$O$1048576,5,FALSE),"")</f>
        <v/>
      </c>
      <c r="F60" s="18" t="str">
        <f>IFERROR(VLOOKUP(B60,'SO OR RSO'!$B$4:$O$1048576,6,FALSE),"")</f>
        <v/>
      </c>
      <c r="G60" s="19" t="str">
        <f>IFERROR(VLOOKUP(B60,'SO OR RSO'!$B$4:$O$1048576,7,FALSE),"")</f>
        <v/>
      </c>
      <c r="H60" s="18" t="str">
        <f>IFERROR(VLOOKUP(B60,'SO OR RSO'!$B$4:$O$1048576,8,FALSE),"")</f>
        <v/>
      </c>
      <c r="I60" s="18" t="str">
        <f>IFERROR(VLOOKUP(B60,'SO OR RSO'!$B$4:$O$1048576,9,FALSE),"")</f>
        <v/>
      </c>
      <c r="J60" s="18" t="str">
        <f>IFERROR(VLOOKUP(B60,'SO OR RSO'!$B$4:$O$1048576,10,FALSE),"")</f>
        <v/>
      </c>
      <c r="K60" s="93" t="str">
        <f>IFERROR(IF(VLOOKUP(B60,'SO OR RSO'!$B$4:$M$1048576,12,FALSE)="","Belum Isi Tanggal",VLOOKUP(B60,'SO OR RSO'!$B$4:$M$1048576,12,FALSE)),"")</f>
        <v/>
      </c>
      <c r="L60" s="82"/>
    </row>
    <row r="61" spans="1:12" ht="30.75" customHeight="1">
      <c r="A61" s="6">
        <v>60</v>
      </c>
      <c r="B61" s="18" t="str">
        <f t="shared" si="0"/>
        <v>EkatunggalTidak TersediaKonfirmasi60</v>
      </c>
      <c r="C61" s="18" t="str">
        <f>IFERROR(VLOOKUP(B61,'SO OR RSO'!$B$4:$O$1048576,3,FALSE),"")</f>
        <v/>
      </c>
      <c r="D61" s="27" t="str">
        <f>IFERROR(VLOOKUP(B61,'SO OR RSO'!$B$4:$O$1048576,4,FALSE),"")</f>
        <v/>
      </c>
      <c r="E61" s="19" t="str">
        <f>IFERROR(VLOOKUP(B61,'SO OR RSO'!$B$4:$O$1048576,5,FALSE),"")</f>
        <v/>
      </c>
      <c r="F61" s="18" t="str">
        <f>IFERROR(VLOOKUP(B61,'SO OR RSO'!$B$4:$O$1048576,6,FALSE),"")</f>
        <v/>
      </c>
      <c r="G61" s="19" t="str">
        <f>IFERROR(VLOOKUP(B61,'SO OR RSO'!$B$4:$O$1048576,7,FALSE),"")</f>
        <v/>
      </c>
      <c r="H61" s="18" t="str">
        <f>IFERROR(VLOOKUP(B61,'SO OR RSO'!$B$4:$O$1048576,8,FALSE),"")</f>
        <v/>
      </c>
      <c r="I61" s="18" t="str">
        <f>IFERROR(VLOOKUP(B61,'SO OR RSO'!$B$4:$O$1048576,9,FALSE),"")</f>
        <v/>
      </c>
      <c r="J61" s="18" t="str">
        <f>IFERROR(VLOOKUP(B61,'SO OR RSO'!$B$4:$O$1048576,10,FALSE),"")</f>
        <v/>
      </c>
      <c r="K61" s="93" t="str">
        <f>IFERROR(IF(VLOOKUP(B61,'SO OR RSO'!$B$4:$M$1048576,12,FALSE)="","Belum Isi Tanggal",VLOOKUP(B61,'SO OR RSO'!$B$4:$M$1048576,12,FALSE)),"")</f>
        <v/>
      </c>
      <c r="L61" s="82"/>
    </row>
    <row r="62" spans="1:12" ht="30.75" customHeight="1">
      <c r="A62" s="5">
        <v>61</v>
      </c>
      <c r="B62" s="18" t="str">
        <f t="shared" si="0"/>
        <v>EkatunggalTidak TersediaKonfirmasi61</v>
      </c>
      <c r="C62" s="18" t="str">
        <f>IFERROR(VLOOKUP(B62,'SO OR RSO'!$B$4:$O$1048576,3,FALSE),"")</f>
        <v/>
      </c>
      <c r="D62" s="27" t="str">
        <f>IFERROR(VLOOKUP(B62,'SO OR RSO'!$B$4:$O$1048576,4,FALSE),"")</f>
        <v/>
      </c>
      <c r="E62" s="19" t="str">
        <f>IFERROR(VLOOKUP(B62,'SO OR RSO'!$B$4:$O$1048576,5,FALSE),"")</f>
        <v/>
      </c>
      <c r="F62" s="18" t="str">
        <f>IFERROR(VLOOKUP(B62,'SO OR RSO'!$B$4:$O$1048576,6,FALSE),"")</f>
        <v/>
      </c>
      <c r="G62" s="19" t="str">
        <f>IFERROR(VLOOKUP(B62,'SO OR RSO'!$B$4:$O$1048576,7,FALSE),"")</f>
        <v/>
      </c>
      <c r="H62" s="18" t="str">
        <f>IFERROR(VLOOKUP(B62,'SO OR RSO'!$B$4:$O$1048576,8,FALSE),"")</f>
        <v/>
      </c>
      <c r="I62" s="18" t="str">
        <f>IFERROR(VLOOKUP(B62,'SO OR RSO'!$B$4:$O$1048576,9,FALSE),"")</f>
        <v/>
      </c>
      <c r="J62" s="18" t="str">
        <f>IFERROR(VLOOKUP(B62,'SO OR RSO'!$B$4:$O$1048576,10,FALSE),"")</f>
        <v/>
      </c>
      <c r="K62" s="93" t="str">
        <f>IFERROR(IF(VLOOKUP(B62,'SO OR RSO'!$B$4:$M$1048576,12,FALSE)="","Belum Isi Tanggal",VLOOKUP(B62,'SO OR RSO'!$B$4:$M$1048576,12,FALSE)),"")</f>
        <v/>
      </c>
      <c r="L62" s="82"/>
    </row>
    <row r="63" spans="1:12" ht="30.75" customHeight="1">
      <c r="A63" s="6">
        <v>62</v>
      </c>
      <c r="B63" s="18" t="str">
        <f t="shared" si="0"/>
        <v>EkatunggalTidak TersediaKonfirmasi62</v>
      </c>
      <c r="C63" s="18" t="str">
        <f>IFERROR(VLOOKUP(B63,'SO OR RSO'!$B$4:$O$1048576,3,FALSE),"")</f>
        <v/>
      </c>
      <c r="D63" s="27" t="str">
        <f>IFERROR(VLOOKUP(B63,'SO OR RSO'!$B$4:$O$1048576,4,FALSE),"")</f>
        <v/>
      </c>
      <c r="E63" s="19" t="str">
        <f>IFERROR(VLOOKUP(B63,'SO OR RSO'!$B$4:$O$1048576,5,FALSE),"")</f>
        <v/>
      </c>
      <c r="F63" s="18" t="str">
        <f>IFERROR(VLOOKUP(B63,'SO OR RSO'!$B$4:$O$1048576,6,FALSE),"")</f>
        <v/>
      </c>
      <c r="G63" s="19" t="str">
        <f>IFERROR(VLOOKUP(B63,'SO OR RSO'!$B$4:$O$1048576,7,FALSE),"")</f>
        <v/>
      </c>
      <c r="H63" s="18" t="str">
        <f>IFERROR(VLOOKUP(B63,'SO OR RSO'!$B$4:$O$1048576,8,FALSE),"")</f>
        <v/>
      </c>
      <c r="I63" s="18" t="str">
        <f>IFERROR(VLOOKUP(B63,'SO OR RSO'!$B$4:$O$1048576,9,FALSE),"")</f>
        <v/>
      </c>
      <c r="J63" s="18" t="str">
        <f>IFERROR(VLOOKUP(B63,'SO OR RSO'!$B$4:$O$1048576,10,FALSE),"")</f>
        <v/>
      </c>
      <c r="K63" s="93" t="str">
        <f>IFERROR(IF(VLOOKUP(B63,'SO OR RSO'!$B$4:$M$1048576,12,FALSE)="","Belum Isi Tanggal",VLOOKUP(B63,'SO OR RSO'!$B$4:$M$1048576,12,FALSE)),"")</f>
        <v/>
      </c>
      <c r="L63" s="82"/>
    </row>
    <row r="64" spans="1:12" ht="30.75" customHeight="1">
      <c r="A64" s="5">
        <v>63</v>
      </c>
      <c r="B64" s="18" t="str">
        <f t="shared" si="0"/>
        <v>EkatunggalTidak TersediaKonfirmasi63</v>
      </c>
      <c r="C64" s="18" t="str">
        <f>IFERROR(VLOOKUP(B64,'SO OR RSO'!$B$4:$O$1048576,3,FALSE),"")</f>
        <v/>
      </c>
      <c r="D64" s="27" t="str">
        <f>IFERROR(VLOOKUP(B64,'SO OR RSO'!$B$4:$O$1048576,4,FALSE),"")</f>
        <v/>
      </c>
      <c r="E64" s="19" t="str">
        <f>IFERROR(VLOOKUP(B64,'SO OR RSO'!$B$4:$O$1048576,5,FALSE),"")</f>
        <v/>
      </c>
      <c r="F64" s="18" t="str">
        <f>IFERROR(VLOOKUP(B64,'SO OR RSO'!$B$4:$O$1048576,6,FALSE),"")</f>
        <v/>
      </c>
      <c r="G64" s="19" t="str">
        <f>IFERROR(VLOOKUP(B64,'SO OR RSO'!$B$4:$O$1048576,7,FALSE),"")</f>
        <v/>
      </c>
      <c r="H64" s="18" t="str">
        <f>IFERROR(VLOOKUP(B64,'SO OR RSO'!$B$4:$O$1048576,8,FALSE),"")</f>
        <v/>
      </c>
      <c r="I64" s="18" t="str">
        <f>IFERROR(VLOOKUP(B64,'SO OR RSO'!$B$4:$O$1048576,9,FALSE),"")</f>
        <v/>
      </c>
      <c r="J64" s="18" t="str">
        <f>IFERROR(VLOOKUP(B64,'SO OR RSO'!$B$4:$O$1048576,10,FALSE),"")</f>
        <v/>
      </c>
      <c r="K64" s="93" t="str">
        <f>IFERROR(IF(VLOOKUP(B64,'SO OR RSO'!$B$4:$M$1048576,12,FALSE)="","Belum Isi Tanggal",VLOOKUP(B64,'SO OR RSO'!$B$4:$M$1048576,12,FALSE)),"")</f>
        <v/>
      </c>
      <c r="L64" s="82"/>
    </row>
    <row r="65" spans="1:12" ht="30.75" customHeight="1">
      <c r="A65" s="6">
        <v>64</v>
      </c>
      <c r="B65" s="18" t="str">
        <f t="shared" si="0"/>
        <v>EkatunggalTidak TersediaKonfirmasi64</v>
      </c>
      <c r="C65" s="18" t="str">
        <f>IFERROR(VLOOKUP(B65,'SO OR RSO'!$B$4:$O$1048576,3,FALSE),"")</f>
        <v/>
      </c>
      <c r="D65" s="27" t="str">
        <f>IFERROR(VLOOKUP(B65,'SO OR RSO'!$B$4:$O$1048576,4,FALSE),"")</f>
        <v/>
      </c>
      <c r="E65" s="19" t="str">
        <f>IFERROR(VLOOKUP(B65,'SO OR RSO'!$B$4:$O$1048576,5,FALSE),"")</f>
        <v/>
      </c>
      <c r="F65" s="18" t="str">
        <f>IFERROR(VLOOKUP(B65,'SO OR RSO'!$B$4:$O$1048576,6,FALSE),"")</f>
        <v/>
      </c>
      <c r="G65" s="19" t="str">
        <f>IFERROR(VLOOKUP(B65,'SO OR RSO'!$B$4:$O$1048576,7,FALSE),"")</f>
        <v/>
      </c>
      <c r="H65" s="18" t="str">
        <f>IFERROR(VLOOKUP(B65,'SO OR RSO'!$B$4:$O$1048576,8,FALSE),"")</f>
        <v/>
      </c>
      <c r="I65" s="18" t="str">
        <f>IFERROR(VLOOKUP(B65,'SO OR RSO'!$B$4:$O$1048576,9,FALSE),"")</f>
        <v/>
      </c>
      <c r="J65" s="18" t="str">
        <f>IFERROR(VLOOKUP(B65,'SO OR RSO'!$B$4:$O$1048576,10,FALSE),"")</f>
        <v/>
      </c>
      <c r="K65" s="93" t="str">
        <f>IFERROR(IF(VLOOKUP(B65,'SO OR RSO'!$B$4:$M$1048576,12,FALSE)="","Belum Isi Tanggal",VLOOKUP(B65,'SO OR RSO'!$B$4:$M$1048576,12,FALSE)),"")</f>
        <v/>
      </c>
      <c r="L65" s="82"/>
    </row>
    <row r="66" spans="1:12" ht="30.75" customHeight="1">
      <c r="A66" s="5">
        <v>65</v>
      </c>
      <c r="B66" s="18" t="str">
        <f t="shared" si="0"/>
        <v>EkatunggalTidak TersediaKonfirmasi65</v>
      </c>
      <c r="C66" s="18" t="str">
        <f>IFERROR(VLOOKUP(B66,'SO OR RSO'!$B$4:$O$1048576,3,FALSE),"")</f>
        <v/>
      </c>
      <c r="D66" s="27" t="str">
        <f>IFERROR(VLOOKUP(B66,'SO OR RSO'!$B$4:$O$1048576,4,FALSE),"")</f>
        <v/>
      </c>
      <c r="E66" s="19" t="str">
        <f>IFERROR(VLOOKUP(B66,'SO OR RSO'!$B$4:$O$1048576,5,FALSE),"")</f>
        <v/>
      </c>
      <c r="F66" s="18" t="str">
        <f>IFERROR(VLOOKUP(B66,'SO OR RSO'!$B$4:$O$1048576,6,FALSE),"")</f>
        <v/>
      </c>
      <c r="G66" s="19" t="str">
        <f>IFERROR(VLOOKUP(B66,'SO OR RSO'!$B$4:$O$1048576,7,FALSE),"")</f>
        <v/>
      </c>
      <c r="H66" s="18" t="str">
        <f>IFERROR(VLOOKUP(B66,'SO OR RSO'!$B$4:$O$1048576,8,FALSE),"")</f>
        <v/>
      </c>
      <c r="I66" s="18" t="str">
        <f>IFERROR(VLOOKUP(B66,'SO OR RSO'!$B$4:$O$1048576,9,FALSE),"")</f>
        <v/>
      </c>
      <c r="J66" s="18" t="str">
        <f>IFERROR(VLOOKUP(B66,'SO OR RSO'!$B$4:$O$1048576,10,FALSE),"")</f>
        <v/>
      </c>
      <c r="K66" s="93" t="str">
        <f>IFERROR(IF(VLOOKUP(B66,'SO OR RSO'!$B$4:$M$1048576,12,FALSE)="","Belum Isi Tanggal",VLOOKUP(B66,'SO OR RSO'!$B$4:$M$1048576,12,FALSE)),"")</f>
        <v/>
      </c>
      <c r="L66" s="82"/>
    </row>
    <row r="67" spans="1:12" ht="30.75" customHeight="1">
      <c r="A67" s="6">
        <v>66</v>
      </c>
      <c r="B67" s="18" t="str">
        <f t="shared" ref="B67:B79" si="1">CONCATENATE($B$1,"Tidak TersediaKonfirmasi",A67)</f>
        <v>EkatunggalTidak TersediaKonfirmasi66</v>
      </c>
      <c r="C67" s="18" t="str">
        <f>IFERROR(VLOOKUP(B67,'SO OR RSO'!$B$4:$O$1048576,3,FALSE),"")</f>
        <v/>
      </c>
      <c r="D67" s="27" t="str">
        <f>IFERROR(VLOOKUP(B67,'SO OR RSO'!$B$4:$O$1048576,4,FALSE),"")</f>
        <v/>
      </c>
      <c r="E67" s="19" t="str">
        <f>IFERROR(VLOOKUP(B67,'SO OR RSO'!$B$4:$O$1048576,5,FALSE),"")</f>
        <v/>
      </c>
      <c r="F67" s="18" t="str">
        <f>IFERROR(VLOOKUP(B67,'SO OR RSO'!$B$4:$O$1048576,6,FALSE),"")</f>
        <v/>
      </c>
      <c r="G67" s="19" t="str">
        <f>IFERROR(VLOOKUP(B67,'SO OR RSO'!$B$4:$O$1048576,7,FALSE),"")</f>
        <v/>
      </c>
      <c r="H67" s="18" t="str">
        <f>IFERROR(VLOOKUP(B67,'SO OR RSO'!$B$4:$O$1048576,8,FALSE),"")</f>
        <v/>
      </c>
      <c r="I67" s="18" t="str">
        <f>IFERROR(VLOOKUP(B67,'SO OR RSO'!$B$4:$O$1048576,9,FALSE),"")</f>
        <v/>
      </c>
      <c r="J67" s="18" t="str">
        <f>IFERROR(VLOOKUP(B67,'SO OR RSO'!$B$4:$O$1048576,10,FALSE),"")</f>
        <v/>
      </c>
      <c r="K67" s="93" t="str">
        <f>IFERROR(IF(VLOOKUP(B67,'SO OR RSO'!$B$4:$M$1048576,12,FALSE)="","Belum Isi Tanggal",VLOOKUP(B67,'SO OR RSO'!$B$4:$M$1048576,12,FALSE)),"")</f>
        <v/>
      </c>
      <c r="L67" s="82"/>
    </row>
    <row r="68" spans="1:12" ht="30.75" customHeight="1">
      <c r="A68" s="5">
        <v>67</v>
      </c>
      <c r="B68" s="18" t="str">
        <f t="shared" si="1"/>
        <v>EkatunggalTidak TersediaKonfirmasi67</v>
      </c>
      <c r="C68" s="18" t="str">
        <f>IFERROR(VLOOKUP(B68,'SO OR RSO'!$B$4:$O$1048576,3,FALSE),"")</f>
        <v/>
      </c>
      <c r="D68" s="27" t="str">
        <f>IFERROR(VLOOKUP(B68,'SO OR RSO'!$B$4:$O$1048576,4,FALSE),"")</f>
        <v/>
      </c>
      <c r="E68" s="19" t="str">
        <f>IFERROR(VLOOKUP(B68,'SO OR RSO'!$B$4:$O$1048576,5,FALSE),"")</f>
        <v/>
      </c>
      <c r="F68" s="18" t="str">
        <f>IFERROR(VLOOKUP(B68,'SO OR RSO'!$B$4:$O$1048576,6,FALSE),"")</f>
        <v/>
      </c>
      <c r="G68" s="19" t="str">
        <f>IFERROR(VLOOKUP(B68,'SO OR RSO'!$B$4:$O$1048576,7,FALSE),"")</f>
        <v/>
      </c>
      <c r="H68" s="18" t="str">
        <f>IFERROR(VLOOKUP(B68,'SO OR RSO'!$B$4:$O$1048576,8,FALSE),"")</f>
        <v/>
      </c>
      <c r="I68" s="18" t="str">
        <f>IFERROR(VLOOKUP(B68,'SO OR RSO'!$B$4:$O$1048576,9,FALSE),"")</f>
        <v/>
      </c>
      <c r="J68" s="18" t="str">
        <f>IFERROR(VLOOKUP(B68,'SO OR RSO'!$B$4:$O$1048576,10,FALSE),"")</f>
        <v/>
      </c>
      <c r="K68" s="93" t="str">
        <f>IFERROR(IF(VLOOKUP(B68,'SO OR RSO'!$B$4:$M$1048576,12,FALSE)="","Belum Isi Tanggal",VLOOKUP(B68,'SO OR RSO'!$B$4:$M$1048576,12,FALSE)),"")</f>
        <v/>
      </c>
      <c r="L68" s="82"/>
    </row>
    <row r="69" spans="1:12" ht="30.75" customHeight="1">
      <c r="A69" s="6">
        <v>68</v>
      </c>
      <c r="B69" s="18" t="str">
        <f t="shared" si="1"/>
        <v>EkatunggalTidak TersediaKonfirmasi68</v>
      </c>
      <c r="C69" s="18" t="str">
        <f>IFERROR(VLOOKUP(B69,'SO OR RSO'!$B$4:$O$1048576,3,FALSE),"")</f>
        <v/>
      </c>
      <c r="D69" s="27" t="str">
        <f>IFERROR(VLOOKUP(B69,'SO OR RSO'!$B$4:$O$1048576,4,FALSE),"")</f>
        <v/>
      </c>
      <c r="E69" s="19" t="str">
        <f>IFERROR(VLOOKUP(B69,'SO OR RSO'!$B$4:$O$1048576,5,FALSE),"")</f>
        <v/>
      </c>
      <c r="F69" s="18" t="str">
        <f>IFERROR(VLOOKUP(B69,'SO OR RSO'!$B$4:$O$1048576,6,FALSE),"")</f>
        <v/>
      </c>
      <c r="G69" s="19" t="str">
        <f>IFERROR(VLOOKUP(B69,'SO OR RSO'!$B$4:$O$1048576,7,FALSE),"")</f>
        <v/>
      </c>
      <c r="H69" s="18" t="str">
        <f>IFERROR(VLOOKUP(B69,'SO OR RSO'!$B$4:$O$1048576,8,FALSE),"")</f>
        <v/>
      </c>
      <c r="I69" s="18" t="str">
        <f>IFERROR(VLOOKUP(B69,'SO OR RSO'!$B$4:$O$1048576,9,FALSE),"")</f>
        <v/>
      </c>
      <c r="J69" s="18" t="str">
        <f>IFERROR(VLOOKUP(B69,'SO OR RSO'!$B$4:$O$1048576,10,FALSE),"")</f>
        <v/>
      </c>
      <c r="K69" s="93" t="str">
        <f>IFERROR(IF(VLOOKUP(B69,'SO OR RSO'!$B$4:$M$1048576,12,FALSE)="","Belum Isi Tanggal",VLOOKUP(B69,'SO OR RSO'!$B$4:$M$1048576,12,FALSE)),"")</f>
        <v/>
      </c>
      <c r="L69" s="82"/>
    </row>
    <row r="70" spans="1:12" ht="30.75" customHeight="1">
      <c r="A70" s="5">
        <v>69</v>
      </c>
      <c r="B70" s="18" t="str">
        <f t="shared" si="1"/>
        <v>EkatunggalTidak TersediaKonfirmasi69</v>
      </c>
      <c r="C70" s="18" t="str">
        <f>IFERROR(VLOOKUP(B70,'SO OR RSO'!$B$4:$O$1048576,3,FALSE),"")</f>
        <v/>
      </c>
      <c r="D70" s="27" t="str">
        <f>IFERROR(VLOOKUP(B70,'SO OR RSO'!$B$4:$O$1048576,4,FALSE),"")</f>
        <v/>
      </c>
      <c r="E70" s="19" t="str">
        <f>IFERROR(VLOOKUP(B70,'SO OR RSO'!$B$4:$O$1048576,5,FALSE),"")</f>
        <v/>
      </c>
      <c r="F70" s="18" t="str">
        <f>IFERROR(VLOOKUP(B70,'SO OR RSO'!$B$4:$O$1048576,6,FALSE),"")</f>
        <v/>
      </c>
      <c r="G70" s="19" t="str">
        <f>IFERROR(VLOOKUP(B70,'SO OR RSO'!$B$4:$O$1048576,7,FALSE),"")</f>
        <v/>
      </c>
      <c r="H70" s="18" t="str">
        <f>IFERROR(VLOOKUP(B70,'SO OR RSO'!$B$4:$O$1048576,8,FALSE),"")</f>
        <v/>
      </c>
      <c r="I70" s="18" t="str">
        <f>IFERROR(VLOOKUP(B70,'SO OR RSO'!$B$4:$O$1048576,9,FALSE),"")</f>
        <v/>
      </c>
      <c r="J70" s="18" t="str">
        <f>IFERROR(VLOOKUP(B70,'SO OR RSO'!$B$4:$O$1048576,10,FALSE),"")</f>
        <v/>
      </c>
      <c r="K70" s="93" t="str">
        <f>IFERROR(IF(VLOOKUP(B70,'SO OR RSO'!$B$4:$M$1048576,12,FALSE)="","Belum Isi Tanggal",VLOOKUP(B70,'SO OR RSO'!$B$4:$M$1048576,12,FALSE)),"")</f>
        <v/>
      </c>
      <c r="L70" s="82"/>
    </row>
    <row r="71" spans="1:12" ht="30.75" customHeight="1">
      <c r="A71" s="6">
        <v>70</v>
      </c>
      <c r="B71" s="18" t="str">
        <f t="shared" si="1"/>
        <v>EkatunggalTidak TersediaKonfirmasi70</v>
      </c>
      <c r="C71" s="18" t="str">
        <f>IFERROR(VLOOKUP(B71,'SO OR RSO'!$B$4:$O$1048576,3,FALSE),"")</f>
        <v/>
      </c>
      <c r="D71" s="27" t="str">
        <f>IFERROR(VLOOKUP(B71,'SO OR RSO'!$B$4:$O$1048576,4,FALSE),"")</f>
        <v/>
      </c>
      <c r="E71" s="19" t="str">
        <f>IFERROR(VLOOKUP(B71,'SO OR RSO'!$B$4:$O$1048576,5,FALSE),"")</f>
        <v/>
      </c>
      <c r="F71" s="18" t="str">
        <f>IFERROR(VLOOKUP(B71,'SO OR RSO'!$B$4:$O$1048576,6,FALSE),"")</f>
        <v/>
      </c>
      <c r="G71" s="19" t="str">
        <f>IFERROR(VLOOKUP(B71,'SO OR RSO'!$B$4:$O$1048576,7,FALSE),"")</f>
        <v/>
      </c>
      <c r="H71" s="18" t="str">
        <f>IFERROR(VLOOKUP(B71,'SO OR RSO'!$B$4:$O$1048576,8,FALSE),"")</f>
        <v/>
      </c>
      <c r="I71" s="18" t="str">
        <f>IFERROR(VLOOKUP(B71,'SO OR RSO'!$B$4:$O$1048576,9,FALSE),"")</f>
        <v/>
      </c>
      <c r="J71" s="18" t="str">
        <f>IFERROR(VLOOKUP(B71,'SO OR RSO'!$B$4:$O$1048576,10,FALSE),"")</f>
        <v/>
      </c>
      <c r="K71" s="93" t="str">
        <f>IFERROR(IF(VLOOKUP(B71,'SO OR RSO'!$B$4:$M$1048576,12,FALSE)="","Belum Isi Tanggal",VLOOKUP(B71,'SO OR RSO'!$B$4:$M$1048576,12,FALSE)),"")</f>
        <v/>
      </c>
      <c r="L71" s="82"/>
    </row>
    <row r="72" spans="1:12" ht="30.75" customHeight="1">
      <c r="A72" s="5">
        <v>71</v>
      </c>
      <c r="B72" s="18" t="str">
        <f t="shared" si="1"/>
        <v>EkatunggalTidak TersediaKonfirmasi71</v>
      </c>
      <c r="C72" s="18" t="str">
        <f>IFERROR(VLOOKUP(B72,'SO OR RSO'!$B$4:$O$1048576,3,FALSE),"")</f>
        <v/>
      </c>
      <c r="D72" s="27" t="str">
        <f>IFERROR(VLOOKUP(B72,'SO OR RSO'!$B$4:$O$1048576,4,FALSE),"")</f>
        <v/>
      </c>
      <c r="E72" s="19" t="str">
        <f>IFERROR(VLOOKUP(B72,'SO OR RSO'!$B$4:$O$1048576,5,FALSE),"")</f>
        <v/>
      </c>
      <c r="F72" s="18" t="str">
        <f>IFERROR(VLOOKUP(B72,'SO OR RSO'!$B$4:$O$1048576,6,FALSE),"")</f>
        <v/>
      </c>
      <c r="G72" s="19" t="str">
        <f>IFERROR(VLOOKUP(B72,'SO OR RSO'!$B$4:$O$1048576,7,FALSE),"")</f>
        <v/>
      </c>
      <c r="H72" s="18" t="str">
        <f>IFERROR(VLOOKUP(B72,'SO OR RSO'!$B$4:$O$1048576,8,FALSE),"")</f>
        <v/>
      </c>
      <c r="I72" s="18" t="str">
        <f>IFERROR(VLOOKUP(B72,'SO OR RSO'!$B$4:$O$1048576,9,FALSE),"")</f>
        <v/>
      </c>
      <c r="J72" s="18" t="str">
        <f>IFERROR(VLOOKUP(B72,'SO OR RSO'!$B$4:$O$1048576,10,FALSE),"")</f>
        <v/>
      </c>
      <c r="K72" s="93" t="str">
        <f>IFERROR(IF(VLOOKUP(B72,'SO OR RSO'!$B$4:$M$1048576,12,FALSE)="","Belum Isi Tanggal",VLOOKUP(B72,'SO OR RSO'!$B$4:$M$1048576,12,FALSE)),"")</f>
        <v/>
      </c>
      <c r="L72" s="82"/>
    </row>
    <row r="73" spans="1:12" ht="30.75" customHeight="1">
      <c r="A73" s="6">
        <v>72</v>
      </c>
      <c r="B73" s="18" t="str">
        <f t="shared" si="1"/>
        <v>EkatunggalTidak TersediaKonfirmasi72</v>
      </c>
      <c r="C73" s="18" t="str">
        <f>IFERROR(VLOOKUP(B73,'SO OR RSO'!$B$4:$O$1048576,3,FALSE),"")</f>
        <v/>
      </c>
      <c r="D73" s="27" t="str">
        <f>IFERROR(VLOOKUP(B73,'SO OR RSO'!$B$4:$O$1048576,4,FALSE),"")</f>
        <v/>
      </c>
      <c r="E73" s="19" t="str">
        <f>IFERROR(VLOOKUP(B73,'SO OR RSO'!$B$4:$O$1048576,5,FALSE),"")</f>
        <v/>
      </c>
      <c r="F73" s="18" t="str">
        <f>IFERROR(VLOOKUP(B73,'SO OR RSO'!$B$4:$O$1048576,6,FALSE),"")</f>
        <v/>
      </c>
      <c r="G73" s="19" t="str">
        <f>IFERROR(VLOOKUP(B73,'SO OR RSO'!$B$4:$O$1048576,7,FALSE),"")</f>
        <v/>
      </c>
      <c r="H73" s="18" t="str">
        <f>IFERROR(VLOOKUP(B73,'SO OR RSO'!$B$4:$O$1048576,8,FALSE),"")</f>
        <v/>
      </c>
      <c r="I73" s="18" t="str">
        <f>IFERROR(VLOOKUP(B73,'SO OR RSO'!$B$4:$O$1048576,9,FALSE),"")</f>
        <v/>
      </c>
      <c r="J73" s="18" t="str">
        <f>IFERROR(VLOOKUP(B73,'SO OR RSO'!$B$4:$O$1048576,10,FALSE),"")</f>
        <v/>
      </c>
      <c r="K73" s="93" t="str">
        <f>IFERROR(IF(VLOOKUP(B73,'SO OR RSO'!$B$4:$M$1048576,12,FALSE)="","Belum Isi Tanggal",VLOOKUP(B73,'SO OR RSO'!$B$4:$M$1048576,12,FALSE)),"")</f>
        <v/>
      </c>
      <c r="L73" s="82"/>
    </row>
    <row r="74" spans="1:12" ht="30.75" customHeight="1">
      <c r="A74" s="5">
        <v>73</v>
      </c>
      <c r="B74" s="18" t="str">
        <f t="shared" si="1"/>
        <v>EkatunggalTidak TersediaKonfirmasi73</v>
      </c>
      <c r="C74" s="18" t="str">
        <f>IFERROR(VLOOKUP(B74,'SO OR RSO'!$B$4:$O$1048576,3,FALSE),"")</f>
        <v/>
      </c>
      <c r="D74" s="27" t="str">
        <f>IFERROR(VLOOKUP(B74,'SO OR RSO'!$B$4:$O$1048576,4,FALSE),"")</f>
        <v/>
      </c>
      <c r="E74" s="19" t="str">
        <f>IFERROR(VLOOKUP(B74,'SO OR RSO'!$B$4:$O$1048576,5,FALSE),"")</f>
        <v/>
      </c>
      <c r="F74" s="18" t="str">
        <f>IFERROR(VLOOKUP(B74,'SO OR RSO'!$B$4:$O$1048576,6,FALSE),"")</f>
        <v/>
      </c>
      <c r="G74" s="19" t="str">
        <f>IFERROR(VLOOKUP(B74,'SO OR RSO'!$B$4:$O$1048576,7,FALSE),"")</f>
        <v/>
      </c>
      <c r="H74" s="18" t="str">
        <f>IFERROR(VLOOKUP(B74,'SO OR RSO'!$B$4:$O$1048576,8,FALSE),"")</f>
        <v/>
      </c>
      <c r="I74" s="18" t="str">
        <f>IFERROR(VLOOKUP(B74,'SO OR RSO'!$B$4:$O$1048576,9,FALSE),"")</f>
        <v/>
      </c>
      <c r="J74" s="18" t="str">
        <f>IFERROR(VLOOKUP(B74,'SO OR RSO'!$B$4:$O$1048576,10,FALSE),"")</f>
        <v/>
      </c>
      <c r="K74" s="93" t="str">
        <f>IFERROR(IF(VLOOKUP(B74,'SO OR RSO'!$B$4:$M$1048576,12,FALSE)="","Belum Isi Tanggal",VLOOKUP(B74,'SO OR RSO'!$B$4:$M$1048576,12,FALSE)),"")</f>
        <v/>
      </c>
      <c r="L74" s="82"/>
    </row>
    <row r="75" spans="1:12" ht="30.75" customHeight="1">
      <c r="A75" s="6">
        <v>74</v>
      </c>
      <c r="B75" s="18" t="str">
        <f t="shared" si="1"/>
        <v>EkatunggalTidak TersediaKonfirmasi74</v>
      </c>
      <c r="C75" s="18" t="str">
        <f>IFERROR(VLOOKUP(B75,'SO OR RSO'!$B$4:$O$1048576,3,FALSE),"")</f>
        <v/>
      </c>
      <c r="D75" s="27" t="str">
        <f>IFERROR(VLOOKUP(B75,'SO OR RSO'!$B$4:$O$1048576,4,FALSE),"")</f>
        <v/>
      </c>
      <c r="E75" s="19" t="str">
        <f>IFERROR(VLOOKUP(B75,'SO OR RSO'!$B$4:$O$1048576,5,FALSE),"")</f>
        <v/>
      </c>
      <c r="F75" s="18" t="str">
        <f>IFERROR(VLOOKUP(B75,'SO OR RSO'!$B$4:$O$1048576,6,FALSE),"")</f>
        <v/>
      </c>
      <c r="G75" s="19" t="str">
        <f>IFERROR(VLOOKUP(B75,'SO OR RSO'!$B$4:$O$1048576,7,FALSE),"")</f>
        <v/>
      </c>
      <c r="H75" s="18" t="str">
        <f>IFERROR(VLOOKUP(B75,'SO OR RSO'!$B$4:$O$1048576,8,FALSE),"")</f>
        <v/>
      </c>
      <c r="I75" s="18" t="str">
        <f>IFERROR(VLOOKUP(B75,'SO OR RSO'!$B$4:$O$1048576,9,FALSE),"")</f>
        <v/>
      </c>
      <c r="J75" s="18" t="str">
        <f>IFERROR(VLOOKUP(B75,'SO OR RSO'!$B$4:$O$1048576,10,FALSE),"")</f>
        <v/>
      </c>
      <c r="K75" s="93" t="str">
        <f>IFERROR(IF(VLOOKUP(B75,'SO OR RSO'!$B$4:$M$1048576,12,FALSE)="","Belum Isi Tanggal",VLOOKUP(B75,'SO OR RSO'!$B$4:$M$1048576,12,FALSE)),"")</f>
        <v/>
      </c>
      <c r="L75" s="82"/>
    </row>
    <row r="76" spans="1:12" ht="30.75" customHeight="1">
      <c r="A76" s="5">
        <v>75</v>
      </c>
      <c r="B76" s="18" t="str">
        <f t="shared" si="1"/>
        <v>EkatunggalTidak TersediaKonfirmasi75</v>
      </c>
      <c r="C76" s="18" t="str">
        <f>IFERROR(VLOOKUP(B76,'SO OR RSO'!$B$4:$O$1048576,3,FALSE),"")</f>
        <v/>
      </c>
      <c r="D76" s="27" t="str">
        <f>IFERROR(VLOOKUP(B76,'SO OR RSO'!$B$4:$O$1048576,4,FALSE),"")</f>
        <v/>
      </c>
      <c r="E76" s="19" t="str">
        <f>IFERROR(VLOOKUP(B76,'SO OR RSO'!$B$4:$O$1048576,5,FALSE),"")</f>
        <v/>
      </c>
      <c r="F76" s="18" t="str">
        <f>IFERROR(VLOOKUP(B76,'SO OR RSO'!$B$4:$O$1048576,6,FALSE),"")</f>
        <v/>
      </c>
      <c r="G76" s="19" t="str">
        <f>IFERROR(VLOOKUP(B76,'SO OR RSO'!$B$4:$O$1048576,7,FALSE),"")</f>
        <v/>
      </c>
      <c r="H76" s="18" t="str">
        <f>IFERROR(VLOOKUP(B76,'SO OR RSO'!$B$4:$O$1048576,8,FALSE),"")</f>
        <v/>
      </c>
      <c r="I76" s="18" t="str">
        <f>IFERROR(VLOOKUP(B76,'SO OR RSO'!$B$4:$O$1048576,9,FALSE),"")</f>
        <v/>
      </c>
      <c r="J76" s="18" t="str">
        <f>IFERROR(VLOOKUP(B76,'SO OR RSO'!$B$4:$O$1048576,10,FALSE),"")</f>
        <v/>
      </c>
      <c r="K76" s="93" t="str">
        <f>IFERROR(IF(VLOOKUP(B76,'SO OR RSO'!$B$4:$M$1048576,12,FALSE)="","Belum Isi Tanggal",VLOOKUP(B76,'SO OR RSO'!$B$4:$M$1048576,12,FALSE)),"")</f>
        <v/>
      </c>
      <c r="L76" s="82"/>
    </row>
    <row r="77" spans="1:12" ht="30.75" customHeight="1">
      <c r="A77" s="6">
        <v>76</v>
      </c>
      <c r="B77" s="18" t="str">
        <f t="shared" si="1"/>
        <v>EkatunggalTidak TersediaKonfirmasi76</v>
      </c>
      <c r="C77" s="18" t="str">
        <f>IFERROR(VLOOKUP(B77,'SO OR RSO'!$B$4:$O$1048576,3,FALSE),"")</f>
        <v/>
      </c>
      <c r="D77" s="27" t="str">
        <f>IFERROR(VLOOKUP(B77,'SO OR RSO'!$B$4:$O$1048576,4,FALSE),"")</f>
        <v/>
      </c>
      <c r="E77" s="19" t="str">
        <f>IFERROR(VLOOKUP(B77,'SO OR RSO'!$B$4:$O$1048576,5,FALSE),"")</f>
        <v/>
      </c>
      <c r="F77" s="18" t="str">
        <f>IFERROR(VLOOKUP(B77,'SO OR RSO'!$B$4:$O$1048576,6,FALSE),"")</f>
        <v/>
      </c>
      <c r="G77" s="19" t="str">
        <f>IFERROR(VLOOKUP(B77,'SO OR RSO'!$B$4:$O$1048576,7,FALSE),"")</f>
        <v/>
      </c>
      <c r="H77" s="18" t="str">
        <f>IFERROR(VLOOKUP(B77,'SO OR RSO'!$B$4:$O$1048576,8,FALSE),"")</f>
        <v/>
      </c>
      <c r="I77" s="18" t="str">
        <f>IFERROR(VLOOKUP(B77,'SO OR RSO'!$B$4:$O$1048576,9,FALSE),"")</f>
        <v/>
      </c>
      <c r="J77" s="18" t="str">
        <f>IFERROR(VLOOKUP(B77,'SO OR RSO'!$B$4:$O$1048576,10,FALSE),"")</f>
        <v/>
      </c>
      <c r="K77" s="93" t="str">
        <f>IFERROR(IF(VLOOKUP(B77,'SO OR RSO'!$B$4:$M$1048576,12,FALSE)="","Belum Isi Tanggal",VLOOKUP(B77,'SO OR RSO'!$B$4:$M$1048576,12,FALSE)),"")</f>
        <v/>
      </c>
      <c r="L77" s="82"/>
    </row>
    <row r="78" spans="1:12" ht="30.75" customHeight="1">
      <c r="A78" s="5">
        <v>77</v>
      </c>
      <c r="B78" s="18" t="str">
        <f t="shared" si="1"/>
        <v>EkatunggalTidak TersediaKonfirmasi77</v>
      </c>
      <c r="C78" s="18" t="str">
        <f>IFERROR(VLOOKUP(B78,'SO OR RSO'!$B$4:$O$1048576,3,FALSE),"")</f>
        <v/>
      </c>
      <c r="D78" s="27" t="str">
        <f>IFERROR(VLOOKUP(B78,'SO OR RSO'!$B$4:$O$1048576,4,FALSE),"")</f>
        <v/>
      </c>
      <c r="E78" s="19" t="str">
        <f>IFERROR(VLOOKUP(B78,'SO OR RSO'!$B$4:$O$1048576,5,FALSE),"")</f>
        <v/>
      </c>
      <c r="F78" s="18" t="str">
        <f>IFERROR(VLOOKUP(B78,'SO OR RSO'!$B$4:$O$1048576,6,FALSE),"")</f>
        <v/>
      </c>
      <c r="G78" s="19" t="str">
        <f>IFERROR(VLOOKUP(B78,'SO OR RSO'!$B$4:$O$1048576,7,FALSE),"")</f>
        <v/>
      </c>
      <c r="H78" s="18" t="str">
        <f>IFERROR(VLOOKUP(B78,'SO OR RSO'!$B$4:$O$1048576,8,FALSE),"")</f>
        <v/>
      </c>
      <c r="I78" s="18" t="str">
        <f>IFERROR(VLOOKUP(B78,'SO OR RSO'!$B$4:$O$1048576,9,FALSE),"")</f>
        <v/>
      </c>
      <c r="J78" s="18" t="str">
        <f>IFERROR(VLOOKUP(B78,'SO OR RSO'!$B$4:$O$1048576,10,FALSE),"")</f>
        <v/>
      </c>
      <c r="K78" s="93" t="str">
        <f>IFERROR(IF(VLOOKUP(B78,'SO OR RSO'!$B$4:$M$1048576,12,FALSE)="","Belum Isi Tanggal",VLOOKUP(B78,'SO OR RSO'!$B$4:$M$1048576,12,FALSE)),"")</f>
        <v/>
      </c>
      <c r="L78" s="82"/>
    </row>
    <row r="79" spans="1:12" ht="30.75" customHeight="1">
      <c r="A79" s="6">
        <v>78</v>
      </c>
      <c r="B79" s="18" t="str">
        <f t="shared" si="1"/>
        <v>EkatunggalTidak TersediaKonfirmasi78</v>
      </c>
      <c r="C79" s="18" t="str">
        <f>IFERROR(VLOOKUP(B79,'SO OR RSO'!$B$4:$O$1048576,3,FALSE),"")</f>
        <v/>
      </c>
      <c r="D79" s="27" t="str">
        <f>IFERROR(VLOOKUP(B79,'SO OR RSO'!$B$4:$O$1048576,4,FALSE),"")</f>
        <v/>
      </c>
      <c r="E79" s="19" t="str">
        <f>IFERROR(VLOOKUP(B79,'SO OR RSO'!$B$4:$O$1048576,5,FALSE),"")</f>
        <v/>
      </c>
      <c r="F79" s="18" t="str">
        <f>IFERROR(VLOOKUP(B79,'SO OR RSO'!$B$4:$O$1048576,6,FALSE),"")</f>
        <v/>
      </c>
      <c r="G79" s="19" t="str">
        <f>IFERROR(VLOOKUP(B79,'SO OR RSO'!$B$4:$O$1048576,7,FALSE),"")</f>
        <v/>
      </c>
      <c r="H79" s="18" t="str">
        <f>IFERROR(VLOOKUP(B79,'SO OR RSO'!$B$4:$O$1048576,8,FALSE),"")</f>
        <v/>
      </c>
      <c r="I79" s="18" t="str">
        <f>IFERROR(VLOOKUP(B79,'SO OR RSO'!$B$4:$O$1048576,9,FALSE),"")</f>
        <v/>
      </c>
      <c r="J79" s="18" t="str">
        <f>IFERROR(VLOOKUP(B79,'SO OR RSO'!$B$4:$O$1048576,10,FALSE),"")</f>
        <v/>
      </c>
      <c r="K79" s="93" t="str">
        <f>IFERROR(IF(VLOOKUP(B79,'SO OR RSO'!$B$4:$M$1048576,12,FALSE)="","Belum Isi Tanggal",VLOOKUP(B79,'SO OR RSO'!$B$4:$M$1048576,12,FALSE)),"")</f>
        <v/>
      </c>
      <c r="L79" s="82"/>
    </row>
    <row r="80" spans="1:12" ht="30.75" customHeight="1">
      <c r="A80" s="6">
        <v>79</v>
      </c>
      <c r="B80" s="18" t="str">
        <f t="shared" ref="B80:B143" si="2">CONCATENATE($B$1,"Tidak TersediaKonfirmasi",A80)</f>
        <v>EkatunggalTidak TersediaKonfirmasi79</v>
      </c>
      <c r="C80" s="18" t="str">
        <f>IFERROR(VLOOKUP(B80,'SO OR RSO'!$B$4:$O$1048576,3,FALSE),"")</f>
        <v/>
      </c>
      <c r="D80" s="27" t="str">
        <f>IFERROR(VLOOKUP(B80,'SO OR RSO'!$B$4:$O$1048576,4,FALSE),"")</f>
        <v/>
      </c>
      <c r="E80" s="19" t="str">
        <f>IFERROR(VLOOKUP(B80,'SO OR RSO'!$B$4:$O$1048576,5,FALSE),"")</f>
        <v/>
      </c>
      <c r="F80" s="18" t="str">
        <f>IFERROR(VLOOKUP(B80,'SO OR RSO'!$B$4:$O$1048576,6,FALSE),"")</f>
        <v/>
      </c>
      <c r="G80" s="19" t="str">
        <f>IFERROR(VLOOKUP(B80,'SO OR RSO'!$B$4:$O$1048576,7,FALSE),"")</f>
        <v/>
      </c>
      <c r="H80" s="18" t="str">
        <f>IFERROR(VLOOKUP(B80,'SO OR RSO'!$B$4:$O$1048576,8,FALSE),"")</f>
        <v/>
      </c>
      <c r="I80" s="18" t="str">
        <f>IFERROR(VLOOKUP(B80,'SO OR RSO'!$B$4:$O$1048576,9,FALSE),"")</f>
        <v/>
      </c>
      <c r="J80" s="18" t="str">
        <f>IFERROR(VLOOKUP(B80,'SO OR RSO'!$B$4:$O$1048576,10,FALSE),"")</f>
        <v/>
      </c>
      <c r="K80" s="93" t="str">
        <f>IFERROR(IF(VLOOKUP(B80,'SO OR RSO'!$B$4:$M$1048576,12,FALSE)="","Belum Isi Tanggal",VLOOKUP(B80,'SO OR RSO'!$B$4:$M$1048576,12,FALSE)),"")</f>
        <v/>
      </c>
      <c r="L80" s="82"/>
    </row>
    <row r="81" spans="1:12" ht="30.75" customHeight="1">
      <c r="A81" s="6">
        <v>80</v>
      </c>
      <c r="B81" s="18" t="str">
        <f t="shared" si="2"/>
        <v>EkatunggalTidak TersediaKonfirmasi80</v>
      </c>
      <c r="C81" s="18" t="str">
        <f>IFERROR(VLOOKUP(B81,'SO OR RSO'!$B$4:$O$1048576,3,FALSE),"")</f>
        <v/>
      </c>
      <c r="D81" s="27" t="str">
        <f>IFERROR(VLOOKUP(B81,'SO OR RSO'!$B$4:$O$1048576,4,FALSE),"")</f>
        <v/>
      </c>
      <c r="E81" s="19" t="str">
        <f>IFERROR(VLOOKUP(B81,'SO OR RSO'!$B$4:$O$1048576,5,FALSE),"")</f>
        <v/>
      </c>
      <c r="F81" s="18" t="str">
        <f>IFERROR(VLOOKUP(B81,'SO OR RSO'!$B$4:$O$1048576,6,FALSE),"")</f>
        <v/>
      </c>
      <c r="G81" s="19" t="str">
        <f>IFERROR(VLOOKUP(B81,'SO OR RSO'!$B$4:$O$1048576,7,FALSE),"")</f>
        <v/>
      </c>
      <c r="H81" s="18" t="str">
        <f>IFERROR(VLOOKUP(B81,'SO OR RSO'!$B$4:$O$1048576,8,FALSE),"")</f>
        <v/>
      </c>
      <c r="I81" s="18" t="str">
        <f>IFERROR(VLOOKUP(B81,'SO OR RSO'!$B$4:$O$1048576,9,FALSE),"")</f>
        <v/>
      </c>
      <c r="J81" s="18" t="str">
        <f>IFERROR(VLOOKUP(B81,'SO OR RSO'!$B$4:$O$1048576,10,FALSE),"")</f>
        <v/>
      </c>
      <c r="K81" s="93" t="str">
        <f>IFERROR(IF(VLOOKUP(B81,'SO OR RSO'!$B$4:$M$1048576,12,FALSE)="","Belum Isi Tanggal",VLOOKUP(B81,'SO OR RSO'!$B$4:$M$1048576,12,FALSE)),"")</f>
        <v/>
      </c>
      <c r="L81" s="82"/>
    </row>
    <row r="82" spans="1:12" ht="30.75" customHeight="1">
      <c r="A82" s="6">
        <v>81</v>
      </c>
      <c r="B82" s="18" t="str">
        <f t="shared" si="2"/>
        <v>EkatunggalTidak TersediaKonfirmasi81</v>
      </c>
      <c r="C82" s="18" t="str">
        <f>IFERROR(VLOOKUP(B82,'SO OR RSO'!$B$4:$O$1048576,3,FALSE),"")</f>
        <v/>
      </c>
      <c r="D82" s="27" t="str">
        <f>IFERROR(VLOOKUP(B82,'SO OR RSO'!$B$4:$O$1048576,4,FALSE),"")</f>
        <v/>
      </c>
      <c r="E82" s="19" t="str">
        <f>IFERROR(VLOOKUP(B82,'SO OR RSO'!$B$4:$O$1048576,5,FALSE),"")</f>
        <v/>
      </c>
      <c r="F82" s="18" t="str">
        <f>IFERROR(VLOOKUP(B82,'SO OR RSO'!$B$4:$O$1048576,6,FALSE),"")</f>
        <v/>
      </c>
      <c r="G82" s="19" t="str">
        <f>IFERROR(VLOOKUP(B82,'SO OR RSO'!$B$4:$O$1048576,7,FALSE),"")</f>
        <v/>
      </c>
      <c r="H82" s="18" t="str">
        <f>IFERROR(VLOOKUP(B82,'SO OR RSO'!$B$4:$O$1048576,8,FALSE),"")</f>
        <v/>
      </c>
      <c r="I82" s="18" t="str">
        <f>IFERROR(VLOOKUP(B82,'SO OR RSO'!$B$4:$O$1048576,9,FALSE),"")</f>
        <v/>
      </c>
      <c r="J82" s="18" t="str">
        <f>IFERROR(VLOOKUP(B82,'SO OR RSO'!$B$4:$O$1048576,10,FALSE),"")</f>
        <v/>
      </c>
      <c r="K82" s="93" t="str">
        <f>IFERROR(IF(VLOOKUP(B82,'SO OR RSO'!$B$4:$M$1048576,12,FALSE)="","Belum Isi Tanggal",VLOOKUP(B82,'SO OR RSO'!$B$4:$M$1048576,12,FALSE)),"")</f>
        <v/>
      </c>
      <c r="L82" s="82"/>
    </row>
    <row r="83" spans="1:12" ht="30.75" customHeight="1">
      <c r="A83" s="6">
        <v>82</v>
      </c>
      <c r="B83" s="18" t="str">
        <f t="shared" si="2"/>
        <v>EkatunggalTidak TersediaKonfirmasi82</v>
      </c>
      <c r="C83" s="18" t="str">
        <f>IFERROR(VLOOKUP(B83,'SO OR RSO'!$B$4:$O$1048576,3,FALSE),"")</f>
        <v/>
      </c>
      <c r="D83" s="27" t="str">
        <f>IFERROR(VLOOKUP(B83,'SO OR RSO'!$B$4:$O$1048576,4,FALSE),"")</f>
        <v/>
      </c>
      <c r="E83" s="19" t="str">
        <f>IFERROR(VLOOKUP(B83,'SO OR RSO'!$B$4:$O$1048576,5,FALSE),"")</f>
        <v/>
      </c>
      <c r="F83" s="18" t="str">
        <f>IFERROR(VLOOKUP(B83,'SO OR RSO'!$B$4:$O$1048576,6,FALSE),"")</f>
        <v/>
      </c>
      <c r="G83" s="19" t="str">
        <f>IFERROR(VLOOKUP(B83,'SO OR RSO'!$B$4:$O$1048576,7,FALSE),"")</f>
        <v/>
      </c>
      <c r="H83" s="18" t="str">
        <f>IFERROR(VLOOKUP(B83,'SO OR RSO'!$B$4:$O$1048576,8,FALSE),"")</f>
        <v/>
      </c>
      <c r="I83" s="18" t="str">
        <f>IFERROR(VLOOKUP(B83,'SO OR RSO'!$B$4:$O$1048576,9,FALSE),"")</f>
        <v/>
      </c>
      <c r="J83" s="18" t="str">
        <f>IFERROR(VLOOKUP(B83,'SO OR RSO'!$B$4:$O$1048576,10,FALSE),"")</f>
        <v/>
      </c>
      <c r="K83" s="93" t="str">
        <f>IFERROR(IF(VLOOKUP(B83,'SO OR RSO'!$B$4:$M$1048576,12,FALSE)="","Belum Isi Tanggal",VLOOKUP(B83,'SO OR RSO'!$B$4:$M$1048576,12,FALSE)),"")</f>
        <v/>
      </c>
      <c r="L83" s="82"/>
    </row>
    <row r="84" spans="1:12" ht="30.75" customHeight="1">
      <c r="A84" s="6">
        <v>83</v>
      </c>
      <c r="B84" s="18" t="str">
        <f t="shared" si="2"/>
        <v>EkatunggalTidak TersediaKonfirmasi83</v>
      </c>
      <c r="C84" s="18" t="str">
        <f>IFERROR(VLOOKUP(B84,'SO OR RSO'!$B$4:$O$1048576,3,FALSE),"")</f>
        <v/>
      </c>
      <c r="D84" s="27" t="str">
        <f>IFERROR(VLOOKUP(B84,'SO OR RSO'!$B$4:$O$1048576,4,FALSE),"")</f>
        <v/>
      </c>
      <c r="E84" s="19" t="str">
        <f>IFERROR(VLOOKUP(B84,'SO OR RSO'!$B$4:$O$1048576,5,FALSE),"")</f>
        <v/>
      </c>
      <c r="F84" s="18" t="str">
        <f>IFERROR(VLOOKUP(B84,'SO OR RSO'!$B$4:$O$1048576,6,FALSE),"")</f>
        <v/>
      </c>
      <c r="G84" s="19" t="str">
        <f>IFERROR(VLOOKUP(B84,'SO OR RSO'!$B$4:$O$1048576,7,FALSE),"")</f>
        <v/>
      </c>
      <c r="H84" s="18" t="str">
        <f>IFERROR(VLOOKUP(B84,'SO OR RSO'!$B$4:$O$1048576,8,FALSE),"")</f>
        <v/>
      </c>
      <c r="I84" s="18" t="str">
        <f>IFERROR(VLOOKUP(B84,'SO OR RSO'!$B$4:$O$1048576,9,FALSE),"")</f>
        <v/>
      </c>
      <c r="J84" s="18" t="str">
        <f>IFERROR(VLOOKUP(B84,'SO OR RSO'!$B$4:$O$1048576,10,FALSE),"")</f>
        <v/>
      </c>
      <c r="K84" s="93" t="str">
        <f>IFERROR(IF(VLOOKUP(B84,'SO OR RSO'!$B$4:$M$1048576,12,FALSE)="","Belum Isi Tanggal",VLOOKUP(B84,'SO OR RSO'!$B$4:$M$1048576,12,FALSE)),"")</f>
        <v/>
      </c>
      <c r="L84" s="82"/>
    </row>
    <row r="85" spans="1:12" ht="30.75" customHeight="1">
      <c r="A85" s="6">
        <v>84</v>
      </c>
      <c r="B85" s="18" t="str">
        <f t="shared" si="2"/>
        <v>EkatunggalTidak TersediaKonfirmasi84</v>
      </c>
      <c r="C85" s="18" t="str">
        <f>IFERROR(VLOOKUP(B85,'SO OR RSO'!$B$4:$O$1048576,3,FALSE),"")</f>
        <v/>
      </c>
      <c r="D85" s="27" t="str">
        <f>IFERROR(VLOOKUP(B85,'SO OR RSO'!$B$4:$O$1048576,4,FALSE),"")</f>
        <v/>
      </c>
      <c r="E85" s="19" t="str">
        <f>IFERROR(VLOOKUP(B85,'SO OR RSO'!$B$4:$O$1048576,5,FALSE),"")</f>
        <v/>
      </c>
      <c r="F85" s="18" t="str">
        <f>IFERROR(VLOOKUP(B85,'SO OR RSO'!$B$4:$O$1048576,6,FALSE),"")</f>
        <v/>
      </c>
      <c r="G85" s="19" t="str">
        <f>IFERROR(VLOOKUP(B85,'SO OR RSO'!$B$4:$O$1048576,7,FALSE),"")</f>
        <v/>
      </c>
      <c r="H85" s="18" t="str">
        <f>IFERROR(VLOOKUP(B85,'SO OR RSO'!$B$4:$O$1048576,8,FALSE),"")</f>
        <v/>
      </c>
      <c r="I85" s="18" t="str">
        <f>IFERROR(VLOOKUP(B85,'SO OR RSO'!$B$4:$O$1048576,9,FALSE),"")</f>
        <v/>
      </c>
      <c r="J85" s="18" t="str">
        <f>IFERROR(VLOOKUP(B85,'SO OR RSO'!$B$4:$O$1048576,10,FALSE),"")</f>
        <v/>
      </c>
      <c r="K85" s="93" t="str">
        <f>IFERROR(IF(VLOOKUP(B85,'SO OR RSO'!$B$4:$M$1048576,12,FALSE)="","Belum Isi Tanggal",VLOOKUP(B85,'SO OR RSO'!$B$4:$M$1048576,12,FALSE)),"")</f>
        <v/>
      </c>
      <c r="L85" s="82"/>
    </row>
    <row r="86" spans="1:12" ht="30.75" customHeight="1">
      <c r="A86" s="6">
        <v>85</v>
      </c>
      <c r="B86" s="18" t="str">
        <f t="shared" si="2"/>
        <v>EkatunggalTidak TersediaKonfirmasi85</v>
      </c>
      <c r="C86" s="18" t="str">
        <f>IFERROR(VLOOKUP(B86,'SO OR RSO'!$B$4:$O$1048576,3,FALSE),"")</f>
        <v/>
      </c>
      <c r="D86" s="27" t="str">
        <f>IFERROR(VLOOKUP(B86,'SO OR RSO'!$B$4:$O$1048576,4,FALSE),"")</f>
        <v/>
      </c>
      <c r="E86" s="19" t="str">
        <f>IFERROR(VLOOKUP(B86,'SO OR RSO'!$B$4:$O$1048576,5,FALSE),"")</f>
        <v/>
      </c>
      <c r="F86" s="18" t="str">
        <f>IFERROR(VLOOKUP(B86,'SO OR RSO'!$B$4:$O$1048576,6,FALSE),"")</f>
        <v/>
      </c>
      <c r="G86" s="19" t="str">
        <f>IFERROR(VLOOKUP(B86,'SO OR RSO'!$B$4:$O$1048576,7,FALSE),"")</f>
        <v/>
      </c>
      <c r="H86" s="18" t="str">
        <f>IFERROR(VLOOKUP(B86,'SO OR RSO'!$B$4:$O$1048576,8,FALSE),"")</f>
        <v/>
      </c>
      <c r="I86" s="18" t="str">
        <f>IFERROR(VLOOKUP(B86,'SO OR RSO'!$B$4:$O$1048576,9,FALSE),"")</f>
        <v/>
      </c>
      <c r="J86" s="18" t="str">
        <f>IFERROR(VLOOKUP(B86,'SO OR RSO'!$B$4:$O$1048576,10,FALSE),"")</f>
        <v/>
      </c>
      <c r="K86" s="93" t="str">
        <f>IFERROR(IF(VLOOKUP(B86,'SO OR RSO'!$B$4:$M$1048576,12,FALSE)="","Belum Isi Tanggal",VLOOKUP(B86,'SO OR RSO'!$B$4:$M$1048576,12,FALSE)),"")</f>
        <v/>
      </c>
      <c r="L86" s="82"/>
    </row>
    <row r="87" spans="1:12" ht="30.75" customHeight="1">
      <c r="A87" s="6">
        <v>86</v>
      </c>
      <c r="B87" s="18" t="str">
        <f t="shared" si="2"/>
        <v>EkatunggalTidak TersediaKonfirmasi86</v>
      </c>
      <c r="C87" s="18" t="str">
        <f>IFERROR(VLOOKUP(B87,'SO OR RSO'!$B$4:$O$1048576,3,FALSE),"")</f>
        <v/>
      </c>
      <c r="D87" s="27" t="str">
        <f>IFERROR(VLOOKUP(B87,'SO OR RSO'!$B$4:$O$1048576,4,FALSE),"")</f>
        <v/>
      </c>
      <c r="E87" s="19" t="str">
        <f>IFERROR(VLOOKUP(B87,'SO OR RSO'!$B$4:$O$1048576,5,FALSE),"")</f>
        <v/>
      </c>
      <c r="F87" s="18" t="str">
        <f>IFERROR(VLOOKUP(B87,'SO OR RSO'!$B$4:$O$1048576,6,FALSE),"")</f>
        <v/>
      </c>
      <c r="G87" s="19" t="str">
        <f>IFERROR(VLOOKUP(B87,'SO OR RSO'!$B$4:$O$1048576,7,FALSE),"")</f>
        <v/>
      </c>
      <c r="H87" s="18" t="str">
        <f>IFERROR(VLOOKUP(B87,'SO OR RSO'!$B$4:$O$1048576,8,FALSE),"")</f>
        <v/>
      </c>
      <c r="I87" s="18" t="str">
        <f>IFERROR(VLOOKUP(B87,'SO OR RSO'!$B$4:$O$1048576,9,FALSE),"")</f>
        <v/>
      </c>
      <c r="J87" s="18" t="str">
        <f>IFERROR(VLOOKUP(B87,'SO OR RSO'!$B$4:$O$1048576,10,FALSE),"")</f>
        <v/>
      </c>
      <c r="K87" s="93" t="str">
        <f>IFERROR(IF(VLOOKUP(B87,'SO OR RSO'!$B$4:$M$1048576,12,FALSE)="","Belum Isi Tanggal",VLOOKUP(B87,'SO OR RSO'!$B$4:$M$1048576,12,FALSE)),"")</f>
        <v/>
      </c>
      <c r="L87" s="82"/>
    </row>
    <row r="88" spans="1:12" ht="30.75" customHeight="1">
      <c r="A88" s="6">
        <v>87</v>
      </c>
      <c r="B88" s="18" t="str">
        <f t="shared" si="2"/>
        <v>EkatunggalTidak TersediaKonfirmasi87</v>
      </c>
      <c r="C88" s="18" t="str">
        <f>IFERROR(VLOOKUP(B88,'SO OR RSO'!$B$4:$O$1048576,3,FALSE),"")</f>
        <v/>
      </c>
      <c r="D88" s="27" t="str">
        <f>IFERROR(VLOOKUP(B88,'SO OR RSO'!$B$4:$O$1048576,4,FALSE),"")</f>
        <v/>
      </c>
      <c r="E88" s="19" t="str">
        <f>IFERROR(VLOOKUP(B88,'SO OR RSO'!$B$4:$O$1048576,5,FALSE),"")</f>
        <v/>
      </c>
      <c r="F88" s="18" t="str">
        <f>IFERROR(VLOOKUP(B88,'SO OR RSO'!$B$4:$O$1048576,6,FALSE),"")</f>
        <v/>
      </c>
      <c r="G88" s="19" t="str">
        <f>IFERROR(VLOOKUP(B88,'SO OR RSO'!$B$4:$O$1048576,7,FALSE),"")</f>
        <v/>
      </c>
      <c r="H88" s="18" t="str">
        <f>IFERROR(VLOOKUP(B88,'SO OR RSO'!$B$4:$O$1048576,8,FALSE),"")</f>
        <v/>
      </c>
      <c r="I88" s="18" t="str">
        <f>IFERROR(VLOOKUP(B88,'SO OR RSO'!$B$4:$O$1048576,9,FALSE),"")</f>
        <v/>
      </c>
      <c r="J88" s="18" t="str">
        <f>IFERROR(VLOOKUP(B88,'SO OR RSO'!$B$4:$O$1048576,10,FALSE),"")</f>
        <v/>
      </c>
      <c r="K88" s="93" t="str">
        <f>IFERROR(IF(VLOOKUP(B88,'SO OR RSO'!$B$4:$M$1048576,12,FALSE)="","Belum Isi Tanggal",VLOOKUP(B88,'SO OR RSO'!$B$4:$M$1048576,12,FALSE)),"")</f>
        <v/>
      </c>
      <c r="L88" s="82"/>
    </row>
    <row r="89" spans="1:12" ht="30.75" customHeight="1">
      <c r="A89" s="6">
        <v>88</v>
      </c>
      <c r="B89" s="18" t="str">
        <f t="shared" si="2"/>
        <v>EkatunggalTidak TersediaKonfirmasi88</v>
      </c>
      <c r="C89" s="18" t="str">
        <f>IFERROR(VLOOKUP(B89,'SO OR RSO'!$B$4:$O$1048576,3,FALSE),"")</f>
        <v/>
      </c>
      <c r="D89" s="27" t="str">
        <f>IFERROR(VLOOKUP(B89,'SO OR RSO'!$B$4:$O$1048576,4,FALSE),"")</f>
        <v/>
      </c>
      <c r="E89" s="19" t="str">
        <f>IFERROR(VLOOKUP(B89,'SO OR RSO'!$B$4:$O$1048576,5,FALSE),"")</f>
        <v/>
      </c>
      <c r="F89" s="18" t="str">
        <f>IFERROR(VLOOKUP(B89,'SO OR RSO'!$B$4:$O$1048576,6,FALSE),"")</f>
        <v/>
      </c>
      <c r="G89" s="19" t="str">
        <f>IFERROR(VLOOKUP(B89,'SO OR RSO'!$B$4:$O$1048576,7,FALSE),"")</f>
        <v/>
      </c>
      <c r="H89" s="18" t="str">
        <f>IFERROR(VLOOKUP(B89,'SO OR RSO'!$B$4:$O$1048576,8,FALSE),"")</f>
        <v/>
      </c>
      <c r="I89" s="18" t="str">
        <f>IFERROR(VLOOKUP(B89,'SO OR RSO'!$B$4:$O$1048576,9,FALSE),"")</f>
        <v/>
      </c>
      <c r="J89" s="18" t="str">
        <f>IFERROR(VLOOKUP(B89,'SO OR RSO'!$B$4:$O$1048576,10,FALSE),"")</f>
        <v/>
      </c>
      <c r="K89" s="93" t="str">
        <f>IFERROR(IF(VLOOKUP(B89,'SO OR RSO'!$B$4:$M$1048576,12,FALSE)="","Belum Isi Tanggal",VLOOKUP(B89,'SO OR RSO'!$B$4:$M$1048576,12,FALSE)),"")</f>
        <v/>
      </c>
      <c r="L89" s="82"/>
    </row>
    <row r="90" spans="1:12" ht="30.75" customHeight="1">
      <c r="A90" s="6">
        <v>89</v>
      </c>
      <c r="B90" s="18" t="str">
        <f t="shared" si="2"/>
        <v>EkatunggalTidak TersediaKonfirmasi89</v>
      </c>
      <c r="C90" s="18" t="str">
        <f>IFERROR(VLOOKUP(B90,'SO OR RSO'!$B$4:$O$1048576,3,FALSE),"")</f>
        <v/>
      </c>
      <c r="D90" s="27" t="str">
        <f>IFERROR(VLOOKUP(B90,'SO OR RSO'!$B$4:$O$1048576,4,FALSE),"")</f>
        <v/>
      </c>
      <c r="E90" s="19" t="str">
        <f>IFERROR(VLOOKUP(B90,'SO OR RSO'!$B$4:$O$1048576,5,FALSE),"")</f>
        <v/>
      </c>
      <c r="F90" s="18" t="str">
        <f>IFERROR(VLOOKUP(B90,'SO OR RSO'!$B$4:$O$1048576,6,FALSE),"")</f>
        <v/>
      </c>
      <c r="G90" s="19" t="str">
        <f>IFERROR(VLOOKUP(B90,'SO OR RSO'!$B$4:$O$1048576,7,FALSE),"")</f>
        <v/>
      </c>
      <c r="H90" s="18" t="str">
        <f>IFERROR(VLOOKUP(B90,'SO OR RSO'!$B$4:$O$1048576,8,FALSE),"")</f>
        <v/>
      </c>
      <c r="I90" s="18" t="str">
        <f>IFERROR(VLOOKUP(B90,'SO OR RSO'!$B$4:$O$1048576,9,FALSE),"")</f>
        <v/>
      </c>
      <c r="J90" s="18" t="str">
        <f>IFERROR(VLOOKUP(B90,'SO OR RSO'!$B$4:$O$1048576,10,FALSE),"")</f>
        <v/>
      </c>
      <c r="K90" s="93" t="str">
        <f>IFERROR(IF(VLOOKUP(B90,'SO OR RSO'!$B$4:$M$1048576,12,FALSE)="","Belum Isi Tanggal",VLOOKUP(B90,'SO OR RSO'!$B$4:$M$1048576,12,FALSE)),"")</f>
        <v/>
      </c>
      <c r="L90" s="82"/>
    </row>
    <row r="91" spans="1:12" ht="30.75" customHeight="1">
      <c r="A91" s="6">
        <v>90</v>
      </c>
      <c r="B91" s="18" t="str">
        <f t="shared" si="2"/>
        <v>EkatunggalTidak TersediaKonfirmasi90</v>
      </c>
      <c r="C91" s="18" t="str">
        <f>IFERROR(VLOOKUP(B91,'SO OR RSO'!$B$4:$O$1048576,3,FALSE),"")</f>
        <v/>
      </c>
      <c r="D91" s="27" t="str">
        <f>IFERROR(VLOOKUP(B91,'SO OR RSO'!$B$4:$O$1048576,4,FALSE),"")</f>
        <v/>
      </c>
      <c r="E91" s="19" t="str">
        <f>IFERROR(VLOOKUP(B91,'SO OR RSO'!$B$4:$O$1048576,5,FALSE),"")</f>
        <v/>
      </c>
      <c r="F91" s="18" t="str">
        <f>IFERROR(VLOOKUP(B91,'SO OR RSO'!$B$4:$O$1048576,6,FALSE),"")</f>
        <v/>
      </c>
      <c r="G91" s="19" t="str">
        <f>IFERROR(VLOOKUP(B91,'SO OR RSO'!$B$4:$O$1048576,7,FALSE),"")</f>
        <v/>
      </c>
      <c r="H91" s="18" t="str">
        <f>IFERROR(VLOOKUP(B91,'SO OR RSO'!$B$4:$O$1048576,8,FALSE),"")</f>
        <v/>
      </c>
      <c r="I91" s="18" t="str">
        <f>IFERROR(VLOOKUP(B91,'SO OR RSO'!$B$4:$O$1048576,9,FALSE),"")</f>
        <v/>
      </c>
      <c r="J91" s="18" t="str">
        <f>IFERROR(VLOOKUP(B91,'SO OR RSO'!$B$4:$O$1048576,10,FALSE),"")</f>
        <v/>
      </c>
      <c r="K91" s="93" t="str">
        <f>IFERROR(IF(VLOOKUP(B91,'SO OR RSO'!$B$4:$M$1048576,12,FALSE)="","Belum Isi Tanggal",VLOOKUP(B91,'SO OR RSO'!$B$4:$M$1048576,12,FALSE)),"")</f>
        <v/>
      </c>
      <c r="L91" s="82"/>
    </row>
    <row r="92" spans="1:12" ht="30.75" customHeight="1">
      <c r="A92" s="6">
        <v>91</v>
      </c>
      <c r="B92" s="18" t="str">
        <f t="shared" si="2"/>
        <v>EkatunggalTidak TersediaKonfirmasi91</v>
      </c>
      <c r="C92" s="18" t="str">
        <f>IFERROR(VLOOKUP(B92,'SO OR RSO'!$B$4:$O$1048576,3,FALSE),"")</f>
        <v/>
      </c>
      <c r="D92" s="27" t="str">
        <f>IFERROR(VLOOKUP(B92,'SO OR RSO'!$B$4:$O$1048576,4,FALSE),"")</f>
        <v/>
      </c>
      <c r="E92" s="19" t="str">
        <f>IFERROR(VLOOKUP(B92,'SO OR RSO'!$B$4:$O$1048576,5,FALSE),"")</f>
        <v/>
      </c>
      <c r="F92" s="18" t="str">
        <f>IFERROR(VLOOKUP(B92,'SO OR RSO'!$B$4:$O$1048576,6,FALSE),"")</f>
        <v/>
      </c>
      <c r="G92" s="19" t="str">
        <f>IFERROR(VLOOKUP(B92,'SO OR RSO'!$B$4:$O$1048576,7,FALSE),"")</f>
        <v/>
      </c>
      <c r="H92" s="18" t="str">
        <f>IFERROR(VLOOKUP(B92,'SO OR RSO'!$B$4:$O$1048576,8,FALSE),"")</f>
        <v/>
      </c>
      <c r="I92" s="18" t="str">
        <f>IFERROR(VLOOKUP(B92,'SO OR RSO'!$B$4:$O$1048576,9,FALSE),"")</f>
        <v/>
      </c>
      <c r="J92" s="18" t="str">
        <f>IFERROR(VLOOKUP(B92,'SO OR RSO'!$B$4:$O$1048576,10,FALSE),"")</f>
        <v/>
      </c>
      <c r="K92" s="93" t="str">
        <f>IFERROR(IF(VLOOKUP(B92,'SO OR RSO'!$B$4:$M$1048576,12,FALSE)="","Belum Isi Tanggal",VLOOKUP(B92,'SO OR RSO'!$B$4:$M$1048576,12,FALSE)),"")</f>
        <v/>
      </c>
      <c r="L92" s="82"/>
    </row>
    <row r="93" spans="1:12" ht="30.75" customHeight="1">
      <c r="A93" s="6">
        <v>92</v>
      </c>
      <c r="B93" s="18" t="str">
        <f t="shared" si="2"/>
        <v>EkatunggalTidak TersediaKonfirmasi92</v>
      </c>
      <c r="C93" s="18" t="str">
        <f>IFERROR(VLOOKUP(B93,'SO OR RSO'!$B$4:$O$1048576,3,FALSE),"")</f>
        <v/>
      </c>
      <c r="D93" s="27" t="str">
        <f>IFERROR(VLOOKUP(B93,'SO OR RSO'!$B$4:$O$1048576,4,FALSE),"")</f>
        <v/>
      </c>
      <c r="E93" s="19" t="str">
        <f>IFERROR(VLOOKUP(B93,'SO OR RSO'!$B$4:$O$1048576,5,FALSE),"")</f>
        <v/>
      </c>
      <c r="F93" s="18" t="str">
        <f>IFERROR(VLOOKUP(B93,'SO OR RSO'!$B$4:$O$1048576,6,FALSE),"")</f>
        <v/>
      </c>
      <c r="G93" s="19" t="str">
        <f>IFERROR(VLOOKUP(B93,'SO OR RSO'!$B$4:$O$1048576,7,FALSE),"")</f>
        <v/>
      </c>
      <c r="H93" s="18" t="str">
        <f>IFERROR(VLOOKUP(B93,'SO OR RSO'!$B$4:$O$1048576,8,FALSE),"")</f>
        <v/>
      </c>
      <c r="I93" s="18" t="str">
        <f>IFERROR(VLOOKUP(B93,'SO OR RSO'!$B$4:$O$1048576,9,FALSE),"")</f>
        <v/>
      </c>
      <c r="J93" s="18" t="str">
        <f>IFERROR(VLOOKUP(B93,'SO OR RSO'!$B$4:$O$1048576,10,FALSE),"")</f>
        <v/>
      </c>
      <c r="K93" s="93" t="str">
        <f>IFERROR(IF(VLOOKUP(B93,'SO OR RSO'!$B$4:$M$1048576,12,FALSE)="","Belum Isi Tanggal",VLOOKUP(B93,'SO OR RSO'!$B$4:$M$1048576,12,FALSE)),"")</f>
        <v/>
      </c>
      <c r="L93" s="82"/>
    </row>
    <row r="94" spans="1:12" ht="30.75" customHeight="1">
      <c r="A94" s="6">
        <v>93</v>
      </c>
      <c r="B94" s="18" t="str">
        <f t="shared" si="2"/>
        <v>EkatunggalTidak TersediaKonfirmasi93</v>
      </c>
      <c r="C94" s="18" t="str">
        <f>IFERROR(VLOOKUP(B94,'SO OR RSO'!$B$4:$O$1048576,3,FALSE),"")</f>
        <v/>
      </c>
      <c r="D94" s="27" t="str">
        <f>IFERROR(VLOOKUP(B94,'SO OR RSO'!$B$4:$O$1048576,4,FALSE),"")</f>
        <v/>
      </c>
      <c r="E94" s="19" t="str">
        <f>IFERROR(VLOOKUP(B94,'SO OR RSO'!$B$4:$O$1048576,5,FALSE),"")</f>
        <v/>
      </c>
      <c r="F94" s="18" t="str">
        <f>IFERROR(VLOOKUP(B94,'SO OR RSO'!$B$4:$O$1048576,6,FALSE),"")</f>
        <v/>
      </c>
      <c r="G94" s="19" t="str">
        <f>IFERROR(VLOOKUP(B94,'SO OR RSO'!$B$4:$O$1048576,7,FALSE),"")</f>
        <v/>
      </c>
      <c r="H94" s="18" t="str">
        <f>IFERROR(VLOOKUP(B94,'SO OR RSO'!$B$4:$O$1048576,8,FALSE),"")</f>
        <v/>
      </c>
      <c r="I94" s="18" t="str">
        <f>IFERROR(VLOOKUP(B94,'SO OR RSO'!$B$4:$O$1048576,9,FALSE),"")</f>
        <v/>
      </c>
      <c r="J94" s="18" t="str">
        <f>IFERROR(VLOOKUP(B94,'SO OR RSO'!$B$4:$O$1048576,10,FALSE),"")</f>
        <v/>
      </c>
      <c r="K94" s="93" t="str">
        <f>IFERROR(IF(VLOOKUP(B94,'SO OR RSO'!$B$4:$M$1048576,12,FALSE)="","Belum Isi Tanggal",VLOOKUP(B94,'SO OR RSO'!$B$4:$M$1048576,12,FALSE)),"")</f>
        <v/>
      </c>
      <c r="L94" s="82"/>
    </row>
    <row r="95" spans="1:12" ht="30.75" customHeight="1">
      <c r="A95" s="6">
        <v>94</v>
      </c>
      <c r="B95" s="18" t="str">
        <f t="shared" si="2"/>
        <v>EkatunggalTidak TersediaKonfirmasi94</v>
      </c>
      <c r="C95" s="18" t="str">
        <f>IFERROR(VLOOKUP(B95,'SO OR RSO'!$B$4:$O$1048576,3,FALSE),"")</f>
        <v/>
      </c>
      <c r="D95" s="27" t="str">
        <f>IFERROR(VLOOKUP(B95,'SO OR RSO'!$B$4:$O$1048576,4,FALSE),"")</f>
        <v/>
      </c>
      <c r="E95" s="19" t="str">
        <f>IFERROR(VLOOKUP(B95,'SO OR RSO'!$B$4:$O$1048576,5,FALSE),"")</f>
        <v/>
      </c>
      <c r="F95" s="18" t="str">
        <f>IFERROR(VLOOKUP(B95,'SO OR RSO'!$B$4:$O$1048576,6,FALSE),"")</f>
        <v/>
      </c>
      <c r="G95" s="19" t="str">
        <f>IFERROR(VLOOKUP(B95,'SO OR RSO'!$B$4:$O$1048576,7,FALSE),"")</f>
        <v/>
      </c>
      <c r="H95" s="18" t="str">
        <f>IFERROR(VLOOKUP(B95,'SO OR RSO'!$B$4:$O$1048576,8,FALSE),"")</f>
        <v/>
      </c>
      <c r="I95" s="18" t="str">
        <f>IFERROR(VLOOKUP(B95,'SO OR RSO'!$B$4:$O$1048576,9,FALSE),"")</f>
        <v/>
      </c>
      <c r="J95" s="18" t="str">
        <f>IFERROR(VLOOKUP(B95,'SO OR RSO'!$B$4:$O$1048576,10,FALSE),"")</f>
        <v/>
      </c>
      <c r="K95" s="93" t="str">
        <f>IFERROR(IF(VLOOKUP(B95,'SO OR RSO'!$B$4:$M$1048576,12,FALSE)="","Belum Isi Tanggal",VLOOKUP(B95,'SO OR RSO'!$B$4:$M$1048576,12,FALSE)),"")</f>
        <v/>
      </c>
      <c r="L95" s="82"/>
    </row>
    <row r="96" spans="1:12" ht="30.75" customHeight="1">
      <c r="A96" s="6">
        <v>95</v>
      </c>
      <c r="B96" s="18" t="str">
        <f t="shared" si="2"/>
        <v>EkatunggalTidak TersediaKonfirmasi95</v>
      </c>
      <c r="C96" s="18" t="str">
        <f>IFERROR(VLOOKUP(B96,'SO OR RSO'!$B$4:$O$1048576,3,FALSE),"")</f>
        <v/>
      </c>
      <c r="D96" s="27" t="str">
        <f>IFERROR(VLOOKUP(B96,'SO OR RSO'!$B$4:$O$1048576,4,FALSE),"")</f>
        <v/>
      </c>
      <c r="E96" s="19" t="str">
        <f>IFERROR(VLOOKUP(B96,'SO OR RSO'!$B$4:$O$1048576,5,FALSE),"")</f>
        <v/>
      </c>
      <c r="F96" s="18" t="str">
        <f>IFERROR(VLOOKUP(B96,'SO OR RSO'!$B$4:$O$1048576,6,FALSE),"")</f>
        <v/>
      </c>
      <c r="G96" s="19" t="str">
        <f>IFERROR(VLOOKUP(B96,'SO OR RSO'!$B$4:$O$1048576,7,FALSE),"")</f>
        <v/>
      </c>
      <c r="H96" s="18" t="str">
        <f>IFERROR(VLOOKUP(B96,'SO OR RSO'!$B$4:$O$1048576,8,FALSE),"")</f>
        <v/>
      </c>
      <c r="I96" s="18" t="str">
        <f>IFERROR(VLOOKUP(B96,'SO OR RSO'!$B$4:$O$1048576,9,FALSE),"")</f>
        <v/>
      </c>
      <c r="J96" s="18" t="str">
        <f>IFERROR(VLOOKUP(B96,'SO OR RSO'!$B$4:$O$1048576,10,FALSE),"")</f>
        <v/>
      </c>
      <c r="K96" s="93" t="str">
        <f>IFERROR(IF(VLOOKUP(B96,'SO OR RSO'!$B$4:$M$1048576,12,FALSE)="","Belum Isi Tanggal",VLOOKUP(B96,'SO OR RSO'!$B$4:$M$1048576,12,FALSE)),"")</f>
        <v/>
      </c>
      <c r="L96" s="82"/>
    </row>
    <row r="97" spans="1:12" ht="30.75" customHeight="1">
      <c r="A97" s="6">
        <v>96</v>
      </c>
      <c r="B97" s="18" t="str">
        <f t="shared" si="2"/>
        <v>EkatunggalTidak TersediaKonfirmasi96</v>
      </c>
      <c r="C97" s="18" t="str">
        <f>IFERROR(VLOOKUP(B97,'SO OR RSO'!$B$4:$O$1048576,3,FALSE),"")</f>
        <v/>
      </c>
      <c r="D97" s="27" t="str">
        <f>IFERROR(VLOOKUP(B97,'SO OR RSO'!$B$4:$O$1048576,4,FALSE),"")</f>
        <v/>
      </c>
      <c r="E97" s="19" t="str">
        <f>IFERROR(VLOOKUP(B97,'SO OR RSO'!$B$4:$O$1048576,5,FALSE),"")</f>
        <v/>
      </c>
      <c r="F97" s="18" t="str">
        <f>IFERROR(VLOOKUP(B97,'SO OR RSO'!$B$4:$O$1048576,6,FALSE),"")</f>
        <v/>
      </c>
      <c r="G97" s="19" t="str">
        <f>IFERROR(VLOOKUP(B97,'SO OR RSO'!$B$4:$O$1048576,7,FALSE),"")</f>
        <v/>
      </c>
      <c r="H97" s="18" t="str">
        <f>IFERROR(VLOOKUP(B97,'SO OR RSO'!$B$4:$O$1048576,8,FALSE),"")</f>
        <v/>
      </c>
      <c r="I97" s="18" t="str">
        <f>IFERROR(VLOOKUP(B97,'SO OR RSO'!$B$4:$O$1048576,9,FALSE),"")</f>
        <v/>
      </c>
      <c r="J97" s="18" t="str">
        <f>IFERROR(VLOOKUP(B97,'SO OR RSO'!$B$4:$O$1048576,10,FALSE),"")</f>
        <v/>
      </c>
      <c r="K97" s="93" t="str">
        <f>IFERROR(IF(VLOOKUP(B97,'SO OR RSO'!$B$4:$M$1048576,12,FALSE)="","Belum Isi Tanggal",VLOOKUP(B97,'SO OR RSO'!$B$4:$M$1048576,12,FALSE)),"")</f>
        <v/>
      </c>
      <c r="L97" s="82"/>
    </row>
    <row r="98" spans="1:12" ht="30.75" customHeight="1">
      <c r="A98" s="6">
        <v>97</v>
      </c>
      <c r="B98" s="18" t="str">
        <f t="shared" si="2"/>
        <v>EkatunggalTidak TersediaKonfirmasi97</v>
      </c>
      <c r="C98" s="18" t="str">
        <f>IFERROR(VLOOKUP(B98,'SO OR RSO'!$B$4:$O$1048576,3,FALSE),"")</f>
        <v/>
      </c>
      <c r="D98" s="27" t="str">
        <f>IFERROR(VLOOKUP(B98,'SO OR RSO'!$B$4:$O$1048576,4,FALSE),"")</f>
        <v/>
      </c>
      <c r="E98" s="19" t="str">
        <f>IFERROR(VLOOKUP(B98,'SO OR RSO'!$B$4:$O$1048576,5,FALSE),"")</f>
        <v/>
      </c>
      <c r="F98" s="18" t="str">
        <f>IFERROR(VLOOKUP(B98,'SO OR RSO'!$B$4:$O$1048576,6,FALSE),"")</f>
        <v/>
      </c>
      <c r="G98" s="19" t="str">
        <f>IFERROR(VLOOKUP(B98,'SO OR RSO'!$B$4:$O$1048576,7,FALSE),"")</f>
        <v/>
      </c>
      <c r="H98" s="18" t="str">
        <f>IFERROR(VLOOKUP(B98,'SO OR RSO'!$B$4:$O$1048576,8,FALSE),"")</f>
        <v/>
      </c>
      <c r="I98" s="18" t="str">
        <f>IFERROR(VLOOKUP(B98,'SO OR RSO'!$B$4:$O$1048576,9,FALSE),"")</f>
        <v/>
      </c>
      <c r="J98" s="18" t="str">
        <f>IFERROR(VLOOKUP(B98,'SO OR RSO'!$B$4:$O$1048576,10,FALSE),"")</f>
        <v/>
      </c>
      <c r="K98" s="93" t="str">
        <f>IFERROR(IF(VLOOKUP(B98,'SO OR RSO'!$B$4:$M$1048576,12,FALSE)="","Belum Isi Tanggal",VLOOKUP(B98,'SO OR RSO'!$B$4:$M$1048576,12,FALSE)),"")</f>
        <v/>
      </c>
      <c r="L98" s="82"/>
    </row>
    <row r="99" spans="1:12" ht="30.75" customHeight="1">
      <c r="A99" s="6">
        <v>98</v>
      </c>
      <c r="B99" s="18" t="str">
        <f t="shared" si="2"/>
        <v>EkatunggalTidak TersediaKonfirmasi98</v>
      </c>
      <c r="C99" s="18" t="str">
        <f>IFERROR(VLOOKUP(B99,'SO OR RSO'!$B$4:$O$1048576,3,FALSE),"")</f>
        <v/>
      </c>
      <c r="D99" s="27" t="str">
        <f>IFERROR(VLOOKUP(B99,'SO OR RSO'!$B$4:$O$1048576,4,FALSE),"")</f>
        <v/>
      </c>
      <c r="E99" s="19" t="str">
        <f>IFERROR(VLOOKUP(B99,'SO OR RSO'!$B$4:$O$1048576,5,FALSE),"")</f>
        <v/>
      </c>
      <c r="F99" s="18" t="str">
        <f>IFERROR(VLOOKUP(B99,'SO OR RSO'!$B$4:$O$1048576,6,FALSE),"")</f>
        <v/>
      </c>
      <c r="G99" s="19" t="str">
        <f>IFERROR(VLOOKUP(B99,'SO OR RSO'!$B$4:$O$1048576,7,FALSE),"")</f>
        <v/>
      </c>
      <c r="H99" s="18" t="str">
        <f>IFERROR(VLOOKUP(B99,'SO OR RSO'!$B$4:$O$1048576,8,FALSE),"")</f>
        <v/>
      </c>
      <c r="I99" s="18" t="str">
        <f>IFERROR(VLOOKUP(B99,'SO OR RSO'!$B$4:$O$1048576,9,FALSE),"")</f>
        <v/>
      </c>
      <c r="J99" s="18" t="str">
        <f>IFERROR(VLOOKUP(B99,'SO OR RSO'!$B$4:$O$1048576,10,FALSE),"")</f>
        <v/>
      </c>
      <c r="K99" s="93" t="str">
        <f>IFERROR(IF(VLOOKUP(B99,'SO OR RSO'!$B$4:$M$1048576,12,FALSE)="","Belum Isi Tanggal",VLOOKUP(B99,'SO OR RSO'!$B$4:$M$1048576,12,FALSE)),"")</f>
        <v/>
      </c>
      <c r="L99" s="82"/>
    </row>
    <row r="100" spans="1:12" ht="30.75" customHeight="1">
      <c r="A100" s="6">
        <v>99</v>
      </c>
      <c r="B100" s="18" t="str">
        <f t="shared" si="2"/>
        <v>EkatunggalTidak TersediaKonfirmasi99</v>
      </c>
      <c r="C100" s="18" t="str">
        <f>IFERROR(VLOOKUP(B100,'SO OR RSO'!$B$4:$O$1048576,3,FALSE),"")</f>
        <v/>
      </c>
      <c r="D100" s="27" t="str">
        <f>IFERROR(VLOOKUP(B100,'SO OR RSO'!$B$4:$O$1048576,4,FALSE),"")</f>
        <v/>
      </c>
      <c r="E100" s="19" t="str">
        <f>IFERROR(VLOOKUP(B100,'SO OR RSO'!$B$4:$O$1048576,5,FALSE),"")</f>
        <v/>
      </c>
      <c r="F100" s="18" t="str">
        <f>IFERROR(VLOOKUP(B100,'SO OR RSO'!$B$4:$O$1048576,6,FALSE),"")</f>
        <v/>
      </c>
      <c r="G100" s="19" t="str">
        <f>IFERROR(VLOOKUP(B100,'SO OR RSO'!$B$4:$O$1048576,7,FALSE),"")</f>
        <v/>
      </c>
      <c r="H100" s="18" t="str">
        <f>IFERROR(VLOOKUP(B100,'SO OR RSO'!$B$4:$O$1048576,8,FALSE),"")</f>
        <v/>
      </c>
      <c r="I100" s="18" t="str">
        <f>IFERROR(VLOOKUP(B100,'SO OR RSO'!$B$4:$O$1048576,9,FALSE),"")</f>
        <v/>
      </c>
      <c r="J100" s="18" t="str">
        <f>IFERROR(VLOOKUP(B100,'SO OR RSO'!$B$4:$O$1048576,10,FALSE),"")</f>
        <v/>
      </c>
      <c r="K100" s="93" t="str">
        <f>IFERROR(IF(VLOOKUP(B100,'SO OR RSO'!$B$4:$M$1048576,12,FALSE)="","Belum Isi Tanggal",VLOOKUP(B100,'SO OR RSO'!$B$4:$M$1048576,12,FALSE)),"")</f>
        <v/>
      </c>
      <c r="L100" s="82"/>
    </row>
    <row r="101" spans="1:12" ht="30.75" customHeight="1">
      <c r="A101" s="6">
        <v>100</v>
      </c>
      <c r="B101" s="18" t="str">
        <f t="shared" si="2"/>
        <v>EkatunggalTidak TersediaKonfirmasi100</v>
      </c>
      <c r="C101" s="18" t="str">
        <f>IFERROR(VLOOKUP(B101,'SO OR RSO'!$B$4:$O$1048576,3,FALSE),"")</f>
        <v/>
      </c>
      <c r="D101" s="27" t="str">
        <f>IFERROR(VLOOKUP(B101,'SO OR RSO'!$B$4:$O$1048576,4,FALSE),"")</f>
        <v/>
      </c>
      <c r="E101" s="19" t="str">
        <f>IFERROR(VLOOKUP(B101,'SO OR RSO'!$B$4:$O$1048576,5,FALSE),"")</f>
        <v/>
      </c>
      <c r="F101" s="18" t="str">
        <f>IFERROR(VLOOKUP(B101,'SO OR RSO'!$B$4:$O$1048576,6,FALSE),"")</f>
        <v/>
      </c>
      <c r="G101" s="19" t="str">
        <f>IFERROR(VLOOKUP(B101,'SO OR RSO'!$B$4:$O$1048576,7,FALSE),"")</f>
        <v/>
      </c>
      <c r="H101" s="18" t="str">
        <f>IFERROR(VLOOKUP(B101,'SO OR RSO'!$B$4:$O$1048576,8,FALSE),"")</f>
        <v/>
      </c>
      <c r="I101" s="18" t="str">
        <f>IFERROR(VLOOKUP(B101,'SO OR RSO'!$B$4:$O$1048576,9,FALSE),"")</f>
        <v/>
      </c>
      <c r="J101" s="18" t="str">
        <f>IFERROR(VLOOKUP(B101,'SO OR RSO'!$B$4:$O$1048576,10,FALSE),"")</f>
        <v/>
      </c>
      <c r="K101" s="93" t="str">
        <f>IFERROR(IF(VLOOKUP(B101,'SO OR RSO'!$B$4:$M$1048576,12,FALSE)="","Belum Isi Tanggal",VLOOKUP(B101,'SO OR RSO'!$B$4:$M$1048576,12,FALSE)),"")</f>
        <v/>
      </c>
      <c r="L101" s="82"/>
    </row>
    <row r="102" spans="1:12" ht="30.75" customHeight="1">
      <c r="A102" s="6">
        <v>101</v>
      </c>
      <c r="B102" s="18" t="str">
        <f t="shared" si="2"/>
        <v>EkatunggalTidak TersediaKonfirmasi101</v>
      </c>
      <c r="C102" s="18" t="str">
        <f>IFERROR(VLOOKUP(B102,'SO OR RSO'!$B$4:$O$1048576,3,FALSE),"")</f>
        <v/>
      </c>
      <c r="D102" s="27" t="str">
        <f>IFERROR(VLOOKUP(B102,'SO OR RSO'!$B$4:$O$1048576,4,FALSE),"")</f>
        <v/>
      </c>
      <c r="E102" s="19" t="str">
        <f>IFERROR(VLOOKUP(B102,'SO OR RSO'!$B$4:$O$1048576,5,FALSE),"")</f>
        <v/>
      </c>
      <c r="F102" s="18" t="str">
        <f>IFERROR(VLOOKUP(B102,'SO OR RSO'!$B$4:$O$1048576,6,FALSE),"")</f>
        <v/>
      </c>
      <c r="G102" s="19" t="str">
        <f>IFERROR(VLOOKUP(B102,'SO OR RSO'!$B$4:$O$1048576,7,FALSE),"")</f>
        <v/>
      </c>
      <c r="H102" s="18" t="str">
        <f>IFERROR(VLOOKUP(B102,'SO OR RSO'!$B$4:$O$1048576,8,FALSE),"")</f>
        <v/>
      </c>
      <c r="I102" s="18" t="str">
        <f>IFERROR(VLOOKUP(B102,'SO OR RSO'!$B$4:$O$1048576,9,FALSE),"")</f>
        <v/>
      </c>
      <c r="J102" s="18" t="str">
        <f>IFERROR(VLOOKUP(B102,'SO OR RSO'!$B$4:$O$1048576,10,FALSE),"")</f>
        <v/>
      </c>
      <c r="K102" s="93" t="str">
        <f>IFERROR(IF(VLOOKUP(B102,'SO OR RSO'!$B$4:$M$1048576,12,FALSE)="","Belum Isi Tanggal",VLOOKUP(B102,'SO OR RSO'!$B$4:$M$1048576,12,FALSE)),"")</f>
        <v/>
      </c>
      <c r="L102" s="82"/>
    </row>
    <row r="103" spans="1:12" ht="30.75" customHeight="1">
      <c r="A103" s="6">
        <v>102</v>
      </c>
      <c r="B103" s="18" t="str">
        <f t="shared" si="2"/>
        <v>EkatunggalTidak TersediaKonfirmasi102</v>
      </c>
      <c r="C103" s="18" t="str">
        <f>IFERROR(VLOOKUP(B103,'SO OR RSO'!$B$4:$O$1048576,3,FALSE),"")</f>
        <v/>
      </c>
      <c r="D103" s="27" t="str">
        <f>IFERROR(VLOOKUP(B103,'SO OR RSO'!$B$4:$O$1048576,4,FALSE),"")</f>
        <v/>
      </c>
      <c r="E103" s="19" t="str">
        <f>IFERROR(VLOOKUP(B103,'SO OR RSO'!$B$4:$O$1048576,5,FALSE),"")</f>
        <v/>
      </c>
      <c r="F103" s="18" t="str">
        <f>IFERROR(VLOOKUP(B103,'SO OR RSO'!$B$4:$O$1048576,6,FALSE),"")</f>
        <v/>
      </c>
      <c r="G103" s="19" t="str">
        <f>IFERROR(VLOOKUP(B103,'SO OR RSO'!$B$4:$O$1048576,7,FALSE),"")</f>
        <v/>
      </c>
      <c r="H103" s="18" t="str">
        <f>IFERROR(VLOOKUP(B103,'SO OR RSO'!$B$4:$O$1048576,8,FALSE),"")</f>
        <v/>
      </c>
      <c r="I103" s="18" t="str">
        <f>IFERROR(VLOOKUP(B103,'SO OR RSO'!$B$4:$O$1048576,9,FALSE),"")</f>
        <v/>
      </c>
      <c r="J103" s="18" t="str">
        <f>IFERROR(VLOOKUP(B103,'SO OR RSO'!$B$4:$O$1048576,10,FALSE),"")</f>
        <v/>
      </c>
      <c r="K103" s="93" t="str">
        <f>IFERROR(IF(VLOOKUP(B103,'SO OR RSO'!$B$4:$M$1048576,12,FALSE)="","Belum Isi Tanggal",VLOOKUP(B103,'SO OR RSO'!$B$4:$M$1048576,12,FALSE)),"")</f>
        <v/>
      </c>
      <c r="L103" s="82"/>
    </row>
    <row r="104" spans="1:12" ht="30.75" customHeight="1">
      <c r="A104" s="6">
        <v>103</v>
      </c>
      <c r="B104" s="18" t="str">
        <f t="shared" si="2"/>
        <v>EkatunggalTidak TersediaKonfirmasi103</v>
      </c>
      <c r="C104" s="18" t="str">
        <f>IFERROR(VLOOKUP(B104,'SO OR RSO'!$B$4:$O$1048576,3,FALSE),"")</f>
        <v/>
      </c>
      <c r="D104" s="27" t="str">
        <f>IFERROR(VLOOKUP(B104,'SO OR RSO'!$B$4:$O$1048576,4,FALSE),"")</f>
        <v/>
      </c>
      <c r="E104" s="19" t="str">
        <f>IFERROR(VLOOKUP(B104,'SO OR RSO'!$B$4:$O$1048576,5,FALSE),"")</f>
        <v/>
      </c>
      <c r="F104" s="18" t="str">
        <f>IFERROR(VLOOKUP(B104,'SO OR RSO'!$B$4:$O$1048576,6,FALSE),"")</f>
        <v/>
      </c>
      <c r="G104" s="19" t="str">
        <f>IFERROR(VLOOKUP(B104,'SO OR RSO'!$B$4:$O$1048576,7,FALSE),"")</f>
        <v/>
      </c>
      <c r="H104" s="18" t="str">
        <f>IFERROR(VLOOKUP(B104,'SO OR RSO'!$B$4:$O$1048576,8,FALSE),"")</f>
        <v/>
      </c>
      <c r="I104" s="18" t="str">
        <f>IFERROR(VLOOKUP(B104,'SO OR RSO'!$B$4:$O$1048576,9,FALSE),"")</f>
        <v/>
      </c>
      <c r="J104" s="18" t="str">
        <f>IFERROR(VLOOKUP(B104,'SO OR RSO'!$B$4:$O$1048576,10,FALSE),"")</f>
        <v/>
      </c>
      <c r="K104" s="93" t="str">
        <f>IFERROR(IF(VLOOKUP(B104,'SO OR RSO'!$B$4:$M$1048576,12,FALSE)="","Belum Isi Tanggal",VLOOKUP(B104,'SO OR RSO'!$B$4:$M$1048576,12,FALSE)),"")</f>
        <v/>
      </c>
      <c r="L104" s="82"/>
    </row>
    <row r="105" spans="1:12" ht="30.75" customHeight="1">
      <c r="A105" s="6">
        <v>104</v>
      </c>
      <c r="B105" s="18" t="str">
        <f t="shared" si="2"/>
        <v>EkatunggalTidak TersediaKonfirmasi104</v>
      </c>
      <c r="C105" s="18" t="str">
        <f>IFERROR(VLOOKUP(B105,'SO OR RSO'!$B$4:$O$1048576,3,FALSE),"")</f>
        <v/>
      </c>
      <c r="D105" s="27" t="str">
        <f>IFERROR(VLOOKUP(B105,'SO OR RSO'!$B$4:$O$1048576,4,FALSE),"")</f>
        <v/>
      </c>
      <c r="E105" s="19" t="str">
        <f>IFERROR(VLOOKUP(B105,'SO OR RSO'!$B$4:$O$1048576,5,FALSE),"")</f>
        <v/>
      </c>
      <c r="F105" s="18" t="str">
        <f>IFERROR(VLOOKUP(B105,'SO OR RSO'!$B$4:$O$1048576,6,FALSE),"")</f>
        <v/>
      </c>
      <c r="G105" s="19" t="str">
        <f>IFERROR(VLOOKUP(B105,'SO OR RSO'!$B$4:$O$1048576,7,FALSE),"")</f>
        <v/>
      </c>
      <c r="H105" s="18" t="str">
        <f>IFERROR(VLOOKUP(B105,'SO OR RSO'!$B$4:$O$1048576,8,FALSE),"")</f>
        <v/>
      </c>
      <c r="I105" s="18" t="str">
        <f>IFERROR(VLOOKUP(B105,'SO OR RSO'!$B$4:$O$1048576,9,FALSE),"")</f>
        <v/>
      </c>
      <c r="J105" s="18" t="str">
        <f>IFERROR(VLOOKUP(B105,'SO OR RSO'!$B$4:$O$1048576,10,FALSE),"")</f>
        <v/>
      </c>
      <c r="K105" s="93" t="str">
        <f>IFERROR(IF(VLOOKUP(B105,'SO OR RSO'!$B$4:$M$1048576,12,FALSE)="","Belum Isi Tanggal",VLOOKUP(B105,'SO OR RSO'!$B$4:$M$1048576,12,FALSE)),"")</f>
        <v/>
      </c>
      <c r="L105" s="82"/>
    </row>
    <row r="106" spans="1:12" ht="30.75" customHeight="1">
      <c r="A106" s="6">
        <v>105</v>
      </c>
      <c r="B106" s="18" t="str">
        <f t="shared" si="2"/>
        <v>EkatunggalTidak TersediaKonfirmasi105</v>
      </c>
      <c r="C106" s="18" t="str">
        <f>IFERROR(VLOOKUP(B106,'SO OR RSO'!$B$4:$O$1048576,3,FALSE),"")</f>
        <v/>
      </c>
      <c r="D106" s="27" t="str">
        <f>IFERROR(VLOOKUP(B106,'SO OR RSO'!$B$4:$O$1048576,4,FALSE),"")</f>
        <v/>
      </c>
      <c r="E106" s="19" t="str">
        <f>IFERROR(VLOOKUP(B106,'SO OR RSO'!$B$4:$O$1048576,5,FALSE),"")</f>
        <v/>
      </c>
      <c r="F106" s="18" t="str">
        <f>IFERROR(VLOOKUP(B106,'SO OR RSO'!$B$4:$O$1048576,6,FALSE),"")</f>
        <v/>
      </c>
      <c r="G106" s="19" t="str">
        <f>IFERROR(VLOOKUP(B106,'SO OR RSO'!$B$4:$O$1048576,7,FALSE),"")</f>
        <v/>
      </c>
      <c r="H106" s="18" t="str">
        <f>IFERROR(VLOOKUP(B106,'SO OR RSO'!$B$4:$O$1048576,8,FALSE),"")</f>
        <v/>
      </c>
      <c r="I106" s="18" t="str">
        <f>IFERROR(VLOOKUP(B106,'SO OR RSO'!$B$4:$O$1048576,9,FALSE),"")</f>
        <v/>
      </c>
      <c r="J106" s="18" t="str">
        <f>IFERROR(VLOOKUP(B106,'SO OR RSO'!$B$4:$O$1048576,10,FALSE),"")</f>
        <v/>
      </c>
      <c r="K106" s="93" t="str">
        <f>IFERROR(IF(VLOOKUP(B106,'SO OR RSO'!$B$4:$M$1048576,12,FALSE)="","Belum Isi Tanggal",VLOOKUP(B106,'SO OR RSO'!$B$4:$M$1048576,12,FALSE)),"")</f>
        <v/>
      </c>
      <c r="L106" s="82"/>
    </row>
    <row r="107" spans="1:12" ht="30.75" customHeight="1">
      <c r="A107" s="6">
        <v>106</v>
      </c>
      <c r="B107" s="18" t="str">
        <f t="shared" si="2"/>
        <v>EkatunggalTidak TersediaKonfirmasi106</v>
      </c>
      <c r="C107" s="18" t="str">
        <f>IFERROR(VLOOKUP(B107,'SO OR RSO'!$B$4:$O$1048576,3,FALSE),"")</f>
        <v/>
      </c>
      <c r="D107" s="27" t="str">
        <f>IFERROR(VLOOKUP(B107,'SO OR RSO'!$B$4:$O$1048576,4,FALSE),"")</f>
        <v/>
      </c>
      <c r="E107" s="19" t="str">
        <f>IFERROR(VLOOKUP(B107,'SO OR RSO'!$B$4:$O$1048576,5,FALSE),"")</f>
        <v/>
      </c>
      <c r="F107" s="18" t="str">
        <f>IFERROR(VLOOKUP(B107,'SO OR RSO'!$B$4:$O$1048576,6,FALSE),"")</f>
        <v/>
      </c>
      <c r="G107" s="19" t="str">
        <f>IFERROR(VLOOKUP(B107,'SO OR RSO'!$B$4:$O$1048576,7,FALSE),"")</f>
        <v/>
      </c>
      <c r="H107" s="18" t="str">
        <f>IFERROR(VLOOKUP(B107,'SO OR RSO'!$B$4:$O$1048576,8,FALSE),"")</f>
        <v/>
      </c>
      <c r="I107" s="18" t="str">
        <f>IFERROR(VLOOKUP(B107,'SO OR RSO'!$B$4:$O$1048576,9,FALSE),"")</f>
        <v/>
      </c>
      <c r="J107" s="18" t="str">
        <f>IFERROR(VLOOKUP(B107,'SO OR RSO'!$B$4:$O$1048576,10,FALSE),"")</f>
        <v/>
      </c>
      <c r="K107" s="93" t="str">
        <f>IFERROR(IF(VLOOKUP(B107,'SO OR RSO'!$B$4:$M$1048576,12,FALSE)="","Belum Isi Tanggal",VLOOKUP(B107,'SO OR RSO'!$B$4:$M$1048576,12,FALSE)),"")</f>
        <v/>
      </c>
      <c r="L107" s="82"/>
    </row>
    <row r="108" spans="1:12" ht="30.75" customHeight="1">
      <c r="A108" s="6">
        <v>107</v>
      </c>
      <c r="B108" s="18" t="str">
        <f t="shared" si="2"/>
        <v>EkatunggalTidak TersediaKonfirmasi107</v>
      </c>
      <c r="C108" s="18" t="str">
        <f>IFERROR(VLOOKUP(B108,'SO OR RSO'!$B$4:$O$1048576,3,FALSE),"")</f>
        <v/>
      </c>
      <c r="D108" s="27" t="str">
        <f>IFERROR(VLOOKUP(B108,'SO OR RSO'!$B$4:$O$1048576,4,FALSE),"")</f>
        <v/>
      </c>
      <c r="E108" s="19" t="str">
        <f>IFERROR(VLOOKUP(B108,'SO OR RSO'!$B$4:$O$1048576,5,FALSE),"")</f>
        <v/>
      </c>
      <c r="F108" s="18" t="str">
        <f>IFERROR(VLOOKUP(B108,'SO OR RSO'!$B$4:$O$1048576,6,FALSE),"")</f>
        <v/>
      </c>
      <c r="G108" s="19" t="str">
        <f>IFERROR(VLOOKUP(B108,'SO OR RSO'!$B$4:$O$1048576,7,FALSE),"")</f>
        <v/>
      </c>
      <c r="H108" s="18" t="str">
        <f>IFERROR(VLOOKUP(B108,'SO OR RSO'!$B$4:$O$1048576,8,FALSE),"")</f>
        <v/>
      </c>
      <c r="I108" s="18" t="str">
        <f>IFERROR(VLOOKUP(B108,'SO OR RSO'!$B$4:$O$1048576,9,FALSE),"")</f>
        <v/>
      </c>
      <c r="J108" s="18" t="str">
        <f>IFERROR(VLOOKUP(B108,'SO OR RSO'!$B$4:$O$1048576,10,FALSE),"")</f>
        <v/>
      </c>
      <c r="K108" s="93" t="str">
        <f>IFERROR(IF(VLOOKUP(B108,'SO OR RSO'!$B$4:$M$1048576,12,FALSE)="","Belum Isi Tanggal",VLOOKUP(B108,'SO OR RSO'!$B$4:$M$1048576,12,FALSE)),"")</f>
        <v/>
      </c>
      <c r="L108" s="82"/>
    </row>
    <row r="109" spans="1:12" ht="30.75" customHeight="1">
      <c r="A109" s="6">
        <v>108</v>
      </c>
      <c r="B109" s="18" t="str">
        <f t="shared" si="2"/>
        <v>EkatunggalTidak TersediaKonfirmasi108</v>
      </c>
      <c r="C109" s="18" t="str">
        <f>IFERROR(VLOOKUP(B109,'SO OR RSO'!$B$4:$O$1048576,3,FALSE),"")</f>
        <v/>
      </c>
      <c r="D109" s="27" t="str">
        <f>IFERROR(VLOOKUP(B109,'SO OR RSO'!$B$4:$O$1048576,4,FALSE),"")</f>
        <v/>
      </c>
      <c r="E109" s="19" t="str">
        <f>IFERROR(VLOOKUP(B109,'SO OR RSO'!$B$4:$O$1048576,5,FALSE),"")</f>
        <v/>
      </c>
      <c r="F109" s="18" t="str">
        <f>IFERROR(VLOOKUP(B109,'SO OR RSO'!$B$4:$O$1048576,6,FALSE),"")</f>
        <v/>
      </c>
      <c r="G109" s="19" t="str">
        <f>IFERROR(VLOOKUP(B109,'SO OR RSO'!$B$4:$O$1048576,7,FALSE),"")</f>
        <v/>
      </c>
      <c r="H109" s="18" t="str">
        <f>IFERROR(VLOOKUP(B109,'SO OR RSO'!$B$4:$O$1048576,8,FALSE),"")</f>
        <v/>
      </c>
      <c r="I109" s="18" t="str">
        <f>IFERROR(VLOOKUP(B109,'SO OR RSO'!$B$4:$O$1048576,9,FALSE),"")</f>
        <v/>
      </c>
      <c r="J109" s="18" t="str">
        <f>IFERROR(VLOOKUP(B109,'SO OR RSO'!$B$4:$O$1048576,10,FALSE),"")</f>
        <v/>
      </c>
      <c r="K109" s="93" t="str">
        <f>IFERROR(IF(VLOOKUP(B109,'SO OR RSO'!$B$4:$M$1048576,12,FALSE)="","Belum Isi Tanggal",VLOOKUP(B109,'SO OR RSO'!$B$4:$M$1048576,12,FALSE)),"")</f>
        <v/>
      </c>
      <c r="L109" s="82"/>
    </row>
    <row r="110" spans="1:12" ht="30.75" customHeight="1">
      <c r="A110" s="6">
        <v>109</v>
      </c>
      <c r="B110" s="18" t="str">
        <f t="shared" si="2"/>
        <v>EkatunggalTidak TersediaKonfirmasi109</v>
      </c>
      <c r="C110" s="18" t="str">
        <f>IFERROR(VLOOKUP(B110,'SO OR RSO'!$B$4:$O$1048576,3,FALSE),"")</f>
        <v/>
      </c>
      <c r="D110" s="27" t="str">
        <f>IFERROR(VLOOKUP(B110,'SO OR RSO'!$B$4:$O$1048576,4,FALSE),"")</f>
        <v/>
      </c>
      <c r="E110" s="19" t="str">
        <f>IFERROR(VLOOKUP(B110,'SO OR RSO'!$B$4:$O$1048576,5,FALSE),"")</f>
        <v/>
      </c>
      <c r="F110" s="18" t="str">
        <f>IFERROR(VLOOKUP(B110,'SO OR RSO'!$B$4:$O$1048576,6,FALSE),"")</f>
        <v/>
      </c>
      <c r="G110" s="19" t="str">
        <f>IFERROR(VLOOKUP(B110,'SO OR RSO'!$B$4:$O$1048576,7,FALSE),"")</f>
        <v/>
      </c>
      <c r="H110" s="18" t="str">
        <f>IFERROR(VLOOKUP(B110,'SO OR RSO'!$B$4:$O$1048576,8,FALSE),"")</f>
        <v/>
      </c>
      <c r="I110" s="18" t="str">
        <f>IFERROR(VLOOKUP(B110,'SO OR RSO'!$B$4:$O$1048576,9,FALSE),"")</f>
        <v/>
      </c>
      <c r="J110" s="18" t="str">
        <f>IFERROR(VLOOKUP(B110,'SO OR RSO'!$B$4:$O$1048576,10,FALSE),"")</f>
        <v/>
      </c>
      <c r="K110" s="93" t="str">
        <f>IFERROR(IF(VLOOKUP(B110,'SO OR RSO'!$B$4:$M$1048576,12,FALSE)="","Belum Isi Tanggal",VLOOKUP(B110,'SO OR RSO'!$B$4:$M$1048576,12,FALSE)),"")</f>
        <v/>
      </c>
      <c r="L110" s="82"/>
    </row>
    <row r="111" spans="1:12" ht="30.75" customHeight="1">
      <c r="A111" s="6">
        <v>110</v>
      </c>
      <c r="B111" s="18" t="str">
        <f t="shared" si="2"/>
        <v>EkatunggalTidak TersediaKonfirmasi110</v>
      </c>
      <c r="C111" s="18" t="str">
        <f>IFERROR(VLOOKUP(B111,'SO OR RSO'!$B$4:$O$1048576,3,FALSE),"")</f>
        <v/>
      </c>
      <c r="D111" s="27" t="str">
        <f>IFERROR(VLOOKUP(B111,'SO OR RSO'!$B$4:$O$1048576,4,FALSE),"")</f>
        <v/>
      </c>
      <c r="E111" s="19" t="str">
        <f>IFERROR(VLOOKUP(B111,'SO OR RSO'!$B$4:$O$1048576,5,FALSE),"")</f>
        <v/>
      </c>
      <c r="F111" s="18" t="str">
        <f>IFERROR(VLOOKUP(B111,'SO OR RSO'!$B$4:$O$1048576,6,FALSE),"")</f>
        <v/>
      </c>
      <c r="G111" s="19" t="str">
        <f>IFERROR(VLOOKUP(B111,'SO OR RSO'!$B$4:$O$1048576,7,FALSE),"")</f>
        <v/>
      </c>
      <c r="H111" s="18" t="str">
        <f>IFERROR(VLOOKUP(B111,'SO OR RSO'!$B$4:$O$1048576,8,FALSE),"")</f>
        <v/>
      </c>
      <c r="I111" s="18" t="str">
        <f>IFERROR(VLOOKUP(B111,'SO OR RSO'!$B$4:$O$1048576,9,FALSE),"")</f>
        <v/>
      </c>
      <c r="J111" s="18" t="str">
        <f>IFERROR(VLOOKUP(B111,'SO OR RSO'!$B$4:$O$1048576,10,FALSE),"")</f>
        <v/>
      </c>
      <c r="K111" s="93" t="str">
        <f>IFERROR(IF(VLOOKUP(B111,'SO OR RSO'!$B$4:$M$1048576,12,FALSE)="","Belum Isi Tanggal",VLOOKUP(B111,'SO OR RSO'!$B$4:$M$1048576,12,FALSE)),"")</f>
        <v/>
      </c>
      <c r="L111" s="82"/>
    </row>
    <row r="112" spans="1:12" ht="30.75" customHeight="1">
      <c r="A112" s="6">
        <v>111</v>
      </c>
      <c r="B112" s="18" t="str">
        <f t="shared" si="2"/>
        <v>EkatunggalTidak TersediaKonfirmasi111</v>
      </c>
      <c r="C112" s="18" t="str">
        <f>IFERROR(VLOOKUP(B112,'SO OR RSO'!$B$4:$O$1048576,3,FALSE),"")</f>
        <v/>
      </c>
      <c r="D112" s="27" t="str">
        <f>IFERROR(VLOOKUP(B112,'SO OR RSO'!$B$4:$O$1048576,4,FALSE),"")</f>
        <v/>
      </c>
      <c r="E112" s="19" t="str">
        <f>IFERROR(VLOOKUP(B112,'SO OR RSO'!$B$4:$O$1048576,5,FALSE),"")</f>
        <v/>
      </c>
      <c r="F112" s="18" t="str">
        <f>IFERROR(VLOOKUP(B112,'SO OR RSO'!$B$4:$O$1048576,6,FALSE),"")</f>
        <v/>
      </c>
      <c r="G112" s="19" t="str">
        <f>IFERROR(VLOOKUP(B112,'SO OR RSO'!$B$4:$O$1048576,7,FALSE),"")</f>
        <v/>
      </c>
      <c r="H112" s="18" t="str">
        <f>IFERROR(VLOOKUP(B112,'SO OR RSO'!$B$4:$O$1048576,8,FALSE),"")</f>
        <v/>
      </c>
      <c r="I112" s="18" t="str">
        <f>IFERROR(VLOOKUP(B112,'SO OR RSO'!$B$4:$O$1048576,9,FALSE),"")</f>
        <v/>
      </c>
      <c r="J112" s="18" t="str">
        <f>IFERROR(VLOOKUP(B112,'SO OR RSO'!$B$4:$O$1048576,10,FALSE),"")</f>
        <v/>
      </c>
      <c r="K112" s="93" t="str">
        <f>IFERROR(IF(VLOOKUP(B112,'SO OR RSO'!$B$4:$M$1048576,12,FALSE)="","Belum Isi Tanggal",VLOOKUP(B112,'SO OR RSO'!$B$4:$M$1048576,12,FALSE)),"")</f>
        <v/>
      </c>
      <c r="L112" s="82"/>
    </row>
    <row r="113" spans="1:12" ht="30.75" customHeight="1">
      <c r="A113" s="6">
        <v>112</v>
      </c>
      <c r="B113" s="18" t="str">
        <f t="shared" si="2"/>
        <v>EkatunggalTidak TersediaKonfirmasi112</v>
      </c>
      <c r="C113" s="18" t="str">
        <f>IFERROR(VLOOKUP(B113,'SO OR RSO'!$B$4:$O$1048576,3,FALSE),"")</f>
        <v/>
      </c>
      <c r="D113" s="27" t="str">
        <f>IFERROR(VLOOKUP(B113,'SO OR RSO'!$B$4:$O$1048576,4,FALSE),"")</f>
        <v/>
      </c>
      <c r="E113" s="19" t="str">
        <f>IFERROR(VLOOKUP(B113,'SO OR RSO'!$B$4:$O$1048576,5,FALSE),"")</f>
        <v/>
      </c>
      <c r="F113" s="18" t="str">
        <f>IFERROR(VLOOKUP(B113,'SO OR RSO'!$B$4:$O$1048576,6,FALSE),"")</f>
        <v/>
      </c>
      <c r="G113" s="19" t="str">
        <f>IFERROR(VLOOKUP(B113,'SO OR RSO'!$B$4:$O$1048576,7,FALSE),"")</f>
        <v/>
      </c>
      <c r="H113" s="18" t="str">
        <f>IFERROR(VLOOKUP(B113,'SO OR RSO'!$B$4:$O$1048576,8,FALSE),"")</f>
        <v/>
      </c>
      <c r="I113" s="18" t="str">
        <f>IFERROR(VLOOKUP(B113,'SO OR RSO'!$B$4:$O$1048576,9,FALSE),"")</f>
        <v/>
      </c>
      <c r="J113" s="18" t="str">
        <f>IFERROR(VLOOKUP(B113,'SO OR RSO'!$B$4:$O$1048576,10,FALSE),"")</f>
        <v/>
      </c>
      <c r="K113" s="93" t="str">
        <f>IFERROR(IF(VLOOKUP(B113,'SO OR RSO'!$B$4:$M$1048576,12,FALSE)="","Belum Isi Tanggal",VLOOKUP(B113,'SO OR RSO'!$B$4:$M$1048576,12,FALSE)),"")</f>
        <v/>
      </c>
      <c r="L113" s="82"/>
    </row>
    <row r="114" spans="1:12" ht="30.75" customHeight="1">
      <c r="A114" s="6">
        <v>113</v>
      </c>
      <c r="B114" s="18" t="str">
        <f t="shared" si="2"/>
        <v>EkatunggalTidak TersediaKonfirmasi113</v>
      </c>
      <c r="C114" s="18" t="str">
        <f>IFERROR(VLOOKUP(B114,'SO OR RSO'!$B$4:$O$1048576,3,FALSE),"")</f>
        <v/>
      </c>
      <c r="D114" s="27" t="str">
        <f>IFERROR(VLOOKUP(B114,'SO OR RSO'!$B$4:$O$1048576,4,FALSE),"")</f>
        <v/>
      </c>
      <c r="E114" s="19" t="str">
        <f>IFERROR(VLOOKUP(B114,'SO OR RSO'!$B$4:$O$1048576,5,FALSE),"")</f>
        <v/>
      </c>
      <c r="F114" s="18" t="str">
        <f>IFERROR(VLOOKUP(B114,'SO OR RSO'!$B$4:$O$1048576,6,FALSE),"")</f>
        <v/>
      </c>
      <c r="G114" s="19" t="str">
        <f>IFERROR(VLOOKUP(B114,'SO OR RSO'!$B$4:$O$1048576,7,FALSE),"")</f>
        <v/>
      </c>
      <c r="H114" s="18" t="str">
        <f>IFERROR(VLOOKUP(B114,'SO OR RSO'!$B$4:$O$1048576,8,FALSE),"")</f>
        <v/>
      </c>
      <c r="I114" s="18" t="str">
        <f>IFERROR(VLOOKUP(B114,'SO OR RSO'!$B$4:$O$1048576,9,FALSE),"")</f>
        <v/>
      </c>
      <c r="J114" s="18" t="str">
        <f>IFERROR(VLOOKUP(B114,'SO OR RSO'!$B$4:$O$1048576,10,FALSE),"")</f>
        <v/>
      </c>
      <c r="K114" s="93" t="str">
        <f>IFERROR(IF(VLOOKUP(B114,'SO OR RSO'!$B$4:$M$1048576,12,FALSE)="","Belum Isi Tanggal",VLOOKUP(B114,'SO OR RSO'!$B$4:$M$1048576,12,FALSE)),"")</f>
        <v/>
      </c>
      <c r="L114" s="82"/>
    </row>
    <row r="115" spans="1:12" ht="30.75" customHeight="1">
      <c r="A115" s="6">
        <v>114</v>
      </c>
      <c r="B115" s="18" t="str">
        <f t="shared" si="2"/>
        <v>EkatunggalTidak TersediaKonfirmasi114</v>
      </c>
      <c r="C115" s="18" t="str">
        <f>IFERROR(VLOOKUP(B115,'SO OR RSO'!$B$4:$O$1048576,3,FALSE),"")</f>
        <v/>
      </c>
      <c r="D115" s="27" t="str">
        <f>IFERROR(VLOOKUP(B115,'SO OR RSO'!$B$4:$O$1048576,4,FALSE),"")</f>
        <v/>
      </c>
      <c r="E115" s="19" t="str">
        <f>IFERROR(VLOOKUP(B115,'SO OR RSO'!$B$4:$O$1048576,5,FALSE),"")</f>
        <v/>
      </c>
      <c r="F115" s="18" t="str">
        <f>IFERROR(VLOOKUP(B115,'SO OR RSO'!$B$4:$O$1048576,6,FALSE),"")</f>
        <v/>
      </c>
      <c r="G115" s="19" t="str">
        <f>IFERROR(VLOOKUP(B115,'SO OR RSO'!$B$4:$O$1048576,7,FALSE),"")</f>
        <v/>
      </c>
      <c r="H115" s="18" t="str">
        <f>IFERROR(VLOOKUP(B115,'SO OR RSO'!$B$4:$O$1048576,8,FALSE),"")</f>
        <v/>
      </c>
      <c r="I115" s="18" t="str">
        <f>IFERROR(VLOOKUP(B115,'SO OR RSO'!$B$4:$O$1048576,9,FALSE),"")</f>
        <v/>
      </c>
      <c r="J115" s="18" t="str">
        <f>IFERROR(VLOOKUP(B115,'SO OR RSO'!$B$4:$O$1048576,10,FALSE),"")</f>
        <v/>
      </c>
      <c r="K115" s="93" t="str">
        <f>IFERROR(IF(VLOOKUP(B115,'SO OR RSO'!$B$4:$M$1048576,12,FALSE)="","Belum Isi Tanggal",VLOOKUP(B115,'SO OR RSO'!$B$4:$M$1048576,12,FALSE)),"")</f>
        <v/>
      </c>
      <c r="L115" s="82"/>
    </row>
    <row r="116" spans="1:12" ht="30.75" customHeight="1">
      <c r="A116" s="6">
        <v>115</v>
      </c>
      <c r="B116" s="18" t="str">
        <f t="shared" si="2"/>
        <v>EkatunggalTidak TersediaKonfirmasi115</v>
      </c>
      <c r="C116" s="18" t="str">
        <f>IFERROR(VLOOKUP(B116,'SO OR RSO'!$B$4:$O$1048576,3,FALSE),"")</f>
        <v/>
      </c>
      <c r="D116" s="27" t="str">
        <f>IFERROR(VLOOKUP(B116,'SO OR RSO'!$B$4:$O$1048576,4,FALSE),"")</f>
        <v/>
      </c>
      <c r="E116" s="19" t="str">
        <f>IFERROR(VLOOKUP(B116,'SO OR RSO'!$B$4:$O$1048576,5,FALSE),"")</f>
        <v/>
      </c>
      <c r="F116" s="18" t="str">
        <f>IFERROR(VLOOKUP(B116,'SO OR RSO'!$B$4:$O$1048576,6,FALSE),"")</f>
        <v/>
      </c>
      <c r="G116" s="19" t="str">
        <f>IFERROR(VLOOKUP(B116,'SO OR RSO'!$B$4:$O$1048576,7,FALSE),"")</f>
        <v/>
      </c>
      <c r="H116" s="18" t="str">
        <f>IFERROR(VLOOKUP(B116,'SO OR RSO'!$B$4:$O$1048576,8,FALSE),"")</f>
        <v/>
      </c>
      <c r="I116" s="18" t="str">
        <f>IFERROR(VLOOKUP(B116,'SO OR RSO'!$B$4:$O$1048576,9,FALSE),"")</f>
        <v/>
      </c>
      <c r="J116" s="18" t="str">
        <f>IFERROR(VLOOKUP(B116,'SO OR RSO'!$B$4:$O$1048576,10,FALSE),"")</f>
        <v/>
      </c>
      <c r="K116" s="93" t="str">
        <f>IFERROR(IF(VLOOKUP(B116,'SO OR RSO'!$B$4:$M$1048576,12,FALSE)="","Belum Isi Tanggal",VLOOKUP(B116,'SO OR RSO'!$B$4:$M$1048576,12,FALSE)),"")</f>
        <v/>
      </c>
      <c r="L116" s="82"/>
    </row>
    <row r="117" spans="1:12" ht="30.75" customHeight="1">
      <c r="A117" s="6">
        <v>116</v>
      </c>
      <c r="B117" s="18" t="str">
        <f t="shared" si="2"/>
        <v>EkatunggalTidak TersediaKonfirmasi116</v>
      </c>
      <c r="C117" s="18" t="str">
        <f>IFERROR(VLOOKUP(B117,'SO OR RSO'!$B$4:$O$1048576,3,FALSE),"")</f>
        <v/>
      </c>
      <c r="D117" s="27" t="str">
        <f>IFERROR(VLOOKUP(B117,'SO OR RSO'!$B$4:$O$1048576,4,FALSE),"")</f>
        <v/>
      </c>
      <c r="E117" s="19" t="str">
        <f>IFERROR(VLOOKUP(B117,'SO OR RSO'!$B$4:$O$1048576,5,FALSE),"")</f>
        <v/>
      </c>
      <c r="F117" s="18" t="str">
        <f>IFERROR(VLOOKUP(B117,'SO OR RSO'!$B$4:$O$1048576,6,FALSE),"")</f>
        <v/>
      </c>
      <c r="G117" s="19" t="str">
        <f>IFERROR(VLOOKUP(B117,'SO OR RSO'!$B$4:$O$1048576,7,FALSE),"")</f>
        <v/>
      </c>
      <c r="H117" s="18" t="str">
        <f>IFERROR(VLOOKUP(B117,'SO OR RSO'!$B$4:$O$1048576,8,FALSE),"")</f>
        <v/>
      </c>
      <c r="I117" s="18" t="str">
        <f>IFERROR(VLOOKUP(B117,'SO OR RSO'!$B$4:$O$1048576,9,FALSE),"")</f>
        <v/>
      </c>
      <c r="J117" s="18" t="str">
        <f>IFERROR(VLOOKUP(B117,'SO OR RSO'!$B$4:$O$1048576,10,FALSE),"")</f>
        <v/>
      </c>
      <c r="K117" s="93" t="str">
        <f>IFERROR(IF(VLOOKUP(B117,'SO OR RSO'!$B$4:$M$1048576,12,FALSE)="","Belum Isi Tanggal",VLOOKUP(B117,'SO OR RSO'!$B$4:$M$1048576,12,FALSE)),"")</f>
        <v/>
      </c>
      <c r="L117" s="82"/>
    </row>
    <row r="118" spans="1:12" ht="30.75" customHeight="1">
      <c r="A118" s="6">
        <v>117</v>
      </c>
      <c r="B118" s="18" t="str">
        <f t="shared" si="2"/>
        <v>EkatunggalTidak TersediaKonfirmasi117</v>
      </c>
      <c r="C118" s="18" t="str">
        <f>IFERROR(VLOOKUP(B118,'SO OR RSO'!$B$4:$O$1048576,3,FALSE),"")</f>
        <v/>
      </c>
      <c r="D118" s="27" t="str">
        <f>IFERROR(VLOOKUP(B118,'SO OR RSO'!$B$4:$O$1048576,4,FALSE),"")</f>
        <v/>
      </c>
      <c r="E118" s="19" t="str">
        <f>IFERROR(VLOOKUP(B118,'SO OR RSO'!$B$4:$O$1048576,5,FALSE),"")</f>
        <v/>
      </c>
      <c r="F118" s="18" t="str">
        <f>IFERROR(VLOOKUP(B118,'SO OR RSO'!$B$4:$O$1048576,6,FALSE),"")</f>
        <v/>
      </c>
      <c r="G118" s="19" t="str">
        <f>IFERROR(VLOOKUP(B118,'SO OR RSO'!$B$4:$O$1048576,7,FALSE),"")</f>
        <v/>
      </c>
      <c r="H118" s="18" t="str">
        <f>IFERROR(VLOOKUP(B118,'SO OR RSO'!$B$4:$O$1048576,8,FALSE),"")</f>
        <v/>
      </c>
      <c r="I118" s="18" t="str">
        <f>IFERROR(VLOOKUP(B118,'SO OR RSO'!$B$4:$O$1048576,9,FALSE),"")</f>
        <v/>
      </c>
      <c r="J118" s="18" t="str">
        <f>IFERROR(VLOOKUP(B118,'SO OR RSO'!$B$4:$O$1048576,10,FALSE),"")</f>
        <v/>
      </c>
      <c r="K118" s="93" t="str">
        <f>IFERROR(IF(VLOOKUP(B118,'SO OR RSO'!$B$4:$M$1048576,12,FALSE)="","Belum Isi Tanggal",VLOOKUP(B118,'SO OR RSO'!$B$4:$M$1048576,12,FALSE)),"")</f>
        <v/>
      </c>
      <c r="L118" s="82"/>
    </row>
    <row r="119" spans="1:12" ht="30.75" customHeight="1">
      <c r="A119" s="6">
        <v>118</v>
      </c>
      <c r="B119" s="18" t="str">
        <f t="shared" si="2"/>
        <v>EkatunggalTidak TersediaKonfirmasi118</v>
      </c>
      <c r="C119" s="18" t="str">
        <f>IFERROR(VLOOKUP(B119,'SO OR RSO'!$B$4:$O$1048576,3,FALSE),"")</f>
        <v/>
      </c>
      <c r="D119" s="27" t="str">
        <f>IFERROR(VLOOKUP(B119,'SO OR RSO'!$B$4:$O$1048576,4,FALSE),"")</f>
        <v/>
      </c>
      <c r="E119" s="19" t="str">
        <f>IFERROR(VLOOKUP(B119,'SO OR RSO'!$B$4:$O$1048576,5,FALSE),"")</f>
        <v/>
      </c>
      <c r="F119" s="18" t="str">
        <f>IFERROR(VLOOKUP(B119,'SO OR RSO'!$B$4:$O$1048576,6,FALSE),"")</f>
        <v/>
      </c>
      <c r="G119" s="19" t="str">
        <f>IFERROR(VLOOKUP(B119,'SO OR RSO'!$B$4:$O$1048576,7,FALSE),"")</f>
        <v/>
      </c>
      <c r="H119" s="18" t="str">
        <f>IFERROR(VLOOKUP(B119,'SO OR RSO'!$B$4:$O$1048576,8,FALSE),"")</f>
        <v/>
      </c>
      <c r="I119" s="18" t="str">
        <f>IFERROR(VLOOKUP(B119,'SO OR RSO'!$B$4:$O$1048576,9,FALSE),"")</f>
        <v/>
      </c>
      <c r="J119" s="18" t="str">
        <f>IFERROR(VLOOKUP(B119,'SO OR RSO'!$B$4:$O$1048576,10,FALSE),"")</f>
        <v/>
      </c>
      <c r="K119" s="93" t="str">
        <f>IFERROR(IF(VLOOKUP(B119,'SO OR RSO'!$B$4:$M$1048576,12,FALSE)="","Belum Isi Tanggal",VLOOKUP(B119,'SO OR RSO'!$B$4:$M$1048576,12,FALSE)),"")</f>
        <v/>
      </c>
      <c r="L119" s="82"/>
    </row>
    <row r="120" spans="1:12" ht="30.75" customHeight="1">
      <c r="A120" s="6">
        <v>119</v>
      </c>
      <c r="B120" s="18" t="str">
        <f t="shared" si="2"/>
        <v>EkatunggalTidak TersediaKonfirmasi119</v>
      </c>
      <c r="C120" s="18" t="str">
        <f>IFERROR(VLOOKUP(B120,'SO OR RSO'!$B$4:$O$1048576,3,FALSE),"")</f>
        <v/>
      </c>
      <c r="D120" s="27" t="str">
        <f>IFERROR(VLOOKUP(B120,'SO OR RSO'!$B$4:$O$1048576,4,FALSE),"")</f>
        <v/>
      </c>
      <c r="E120" s="19" t="str">
        <f>IFERROR(VLOOKUP(B120,'SO OR RSO'!$B$4:$O$1048576,5,FALSE),"")</f>
        <v/>
      </c>
      <c r="F120" s="18" t="str">
        <f>IFERROR(VLOOKUP(B120,'SO OR RSO'!$B$4:$O$1048576,6,FALSE),"")</f>
        <v/>
      </c>
      <c r="G120" s="19" t="str">
        <f>IFERROR(VLOOKUP(B120,'SO OR RSO'!$B$4:$O$1048576,7,FALSE),"")</f>
        <v/>
      </c>
      <c r="H120" s="18" t="str">
        <f>IFERROR(VLOOKUP(B120,'SO OR RSO'!$B$4:$O$1048576,8,FALSE),"")</f>
        <v/>
      </c>
      <c r="I120" s="18" t="str">
        <f>IFERROR(VLOOKUP(B120,'SO OR RSO'!$B$4:$O$1048576,9,FALSE),"")</f>
        <v/>
      </c>
      <c r="J120" s="18" t="str">
        <f>IFERROR(VLOOKUP(B120,'SO OR RSO'!$B$4:$O$1048576,10,FALSE),"")</f>
        <v/>
      </c>
      <c r="K120" s="93" t="str">
        <f>IFERROR(IF(VLOOKUP(B120,'SO OR RSO'!$B$4:$M$1048576,12,FALSE)="","Belum Isi Tanggal",VLOOKUP(B120,'SO OR RSO'!$B$4:$M$1048576,12,FALSE)),"")</f>
        <v/>
      </c>
      <c r="L120" s="82"/>
    </row>
    <row r="121" spans="1:12" ht="30.75" customHeight="1">
      <c r="A121" s="6">
        <v>120</v>
      </c>
      <c r="B121" s="18" t="str">
        <f t="shared" si="2"/>
        <v>EkatunggalTidak TersediaKonfirmasi120</v>
      </c>
      <c r="C121" s="18" t="str">
        <f>IFERROR(VLOOKUP(B121,'SO OR RSO'!$B$4:$O$1048576,3,FALSE),"")</f>
        <v/>
      </c>
      <c r="D121" s="27" t="str">
        <f>IFERROR(VLOOKUP(B121,'SO OR RSO'!$B$4:$O$1048576,4,FALSE),"")</f>
        <v/>
      </c>
      <c r="E121" s="19" t="str">
        <f>IFERROR(VLOOKUP(B121,'SO OR RSO'!$B$4:$O$1048576,5,FALSE),"")</f>
        <v/>
      </c>
      <c r="F121" s="18" t="str">
        <f>IFERROR(VLOOKUP(B121,'SO OR RSO'!$B$4:$O$1048576,6,FALSE),"")</f>
        <v/>
      </c>
      <c r="G121" s="19" t="str">
        <f>IFERROR(VLOOKUP(B121,'SO OR RSO'!$B$4:$O$1048576,7,FALSE),"")</f>
        <v/>
      </c>
      <c r="H121" s="18" t="str">
        <f>IFERROR(VLOOKUP(B121,'SO OR RSO'!$B$4:$O$1048576,8,FALSE),"")</f>
        <v/>
      </c>
      <c r="I121" s="18" t="str">
        <f>IFERROR(VLOOKUP(B121,'SO OR RSO'!$B$4:$O$1048576,9,FALSE),"")</f>
        <v/>
      </c>
      <c r="J121" s="18" t="str">
        <f>IFERROR(VLOOKUP(B121,'SO OR RSO'!$B$4:$O$1048576,10,FALSE),"")</f>
        <v/>
      </c>
      <c r="K121" s="93" t="str">
        <f>IFERROR(IF(VLOOKUP(B121,'SO OR RSO'!$B$4:$M$1048576,12,FALSE)="","Belum Isi Tanggal",VLOOKUP(B121,'SO OR RSO'!$B$4:$M$1048576,12,FALSE)),"")</f>
        <v/>
      </c>
      <c r="L121" s="82"/>
    </row>
    <row r="122" spans="1:12" ht="30.75" customHeight="1">
      <c r="A122" s="6">
        <v>121</v>
      </c>
      <c r="B122" s="18" t="str">
        <f t="shared" si="2"/>
        <v>EkatunggalTidak TersediaKonfirmasi121</v>
      </c>
      <c r="C122" s="18" t="str">
        <f>IFERROR(VLOOKUP(B122,'SO OR RSO'!$B$4:$O$1048576,3,FALSE),"")</f>
        <v/>
      </c>
      <c r="D122" s="27" t="str">
        <f>IFERROR(VLOOKUP(B122,'SO OR RSO'!$B$4:$O$1048576,4,FALSE),"")</f>
        <v/>
      </c>
      <c r="E122" s="19" t="str">
        <f>IFERROR(VLOOKUP(B122,'SO OR RSO'!$B$4:$O$1048576,5,FALSE),"")</f>
        <v/>
      </c>
      <c r="F122" s="18" t="str">
        <f>IFERROR(VLOOKUP(B122,'SO OR RSO'!$B$4:$O$1048576,6,FALSE),"")</f>
        <v/>
      </c>
      <c r="G122" s="19" t="str">
        <f>IFERROR(VLOOKUP(B122,'SO OR RSO'!$B$4:$O$1048576,7,FALSE),"")</f>
        <v/>
      </c>
      <c r="H122" s="18" t="str">
        <f>IFERROR(VLOOKUP(B122,'SO OR RSO'!$B$4:$O$1048576,8,FALSE),"")</f>
        <v/>
      </c>
      <c r="I122" s="18" t="str">
        <f>IFERROR(VLOOKUP(B122,'SO OR RSO'!$B$4:$O$1048576,9,FALSE),"")</f>
        <v/>
      </c>
      <c r="J122" s="18" t="str">
        <f>IFERROR(VLOOKUP(B122,'SO OR RSO'!$B$4:$O$1048576,10,FALSE),"")</f>
        <v/>
      </c>
      <c r="K122" s="93" t="str">
        <f>IFERROR(IF(VLOOKUP(B122,'SO OR RSO'!$B$4:$M$1048576,12,FALSE)="","Belum Isi Tanggal",VLOOKUP(B122,'SO OR RSO'!$B$4:$M$1048576,12,FALSE)),"")</f>
        <v/>
      </c>
      <c r="L122" s="82"/>
    </row>
    <row r="123" spans="1:12" ht="30.75" customHeight="1">
      <c r="A123" s="6">
        <v>122</v>
      </c>
      <c r="B123" s="18" t="str">
        <f t="shared" si="2"/>
        <v>EkatunggalTidak TersediaKonfirmasi122</v>
      </c>
      <c r="C123" s="18" t="str">
        <f>IFERROR(VLOOKUP(B123,'SO OR RSO'!$B$4:$O$1048576,3,FALSE),"")</f>
        <v/>
      </c>
      <c r="D123" s="27" t="str">
        <f>IFERROR(VLOOKUP(B123,'SO OR RSO'!$B$4:$O$1048576,4,FALSE),"")</f>
        <v/>
      </c>
      <c r="E123" s="19" t="str">
        <f>IFERROR(VLOOKUP(B123,'SO OR RSO'!$B$4:$O$1048576,5,FALSE),"")</f>
        <v/>
      </c>
      <c r="F123" s="18" t="str">
        <f>IFERROR(VLOOKUP(B123,'SO OR RSO'!$B$4:$O$1048576,6,FALSE),"")</f>
        <v/>
      </c>
      <c r="G123" s="19" t="str">
        <f>IFERROR(VLOOKUP(B123,'SO OR RSO'!$B$4:$O$1048576,7,FALSE),"")</f>
        <v/>
      </c>
      <c r="H123" s="18" t="str">
        <f>IFERROR(VLOOKUP(B123,'SO OR RSO'!$B$4:$O$1048576,8,FALSE),"")</f>
        <v/>
      </c>
      <c r="I123" s="18" t="str">
        <f>IFERROR(VLOOKUP(B123,'SO OR RSO'!$B$4:$O$1048576,9,FALSE),"")</f>
        <v/>
      </c>
      <c r="J123" s="18" t="str">
        <f>IFERROR(VLOOKUP(B123,'SO OR RSO'!$B$4:$O$1048576,10,FALSE),"")</f>
        <v/>
      </c>
      <c r="K123" s="93" t="str">
        <f>IFERROR(IF(VLOOKUP(B123,'SO OR RSO'!$B$4:$M$1048576,12,FALSE)="","Belum Isi Tanggal",VLOOKUP(B123,'SO OR RSO'!$B$4:$M$1048576,12,FALSE)),"")</f>
        <v/>
      </c>
      <c r="L123" s="82"/>
    </row>
    <row r="124" spans="1:12" ht="30.75" customHeight="1">
      <c r="A124" s="6">
        <v>123</v>
      </c>
      <c r="B124" s="18" t="str">
        <f t="shared" si="2"/>
        <v>EkatunggalTidak TersediaKonfirmasi123</v>
      </c>
      <c r="C124" s="18" t="str">
        <f>IFERROR(VLOOKUP(B124,'SO OR RSO'!$B$4:$O$1048576,3,FALSE),"")</f>
        <v/>
      </c>
      <c r="D124" s="27" t="str">
        <f>IFERROR(VLOOKUP(B124,'SO OR RSO'!$B$4:$O$1048576,4,FALSE),"")</f>
        <v/>
      </c>
      <c r="E124" s="19" t="str">
        <f>IFERROR(VLOOKUP(B124,'SO OR RSO'!$B$4:$O$1048576,5,FALSE),"")</f>
        <v/>
      </c>
      <c r="F124" s="18" t="str">
        <f>IFERROR(VLOOKUP(B124,'SO OR RSO'!$B$4:$O$1048576,6,FALSE),"")</f>
        <v/>
      </c>
      <c r="G124" s="19" t="str">
        <f>IFERROR(VLOOKUP(B124,'SO OR RSO'!$B$4:$O$1048576,7,FALSE),"")</f>
        <v/>
      </c>
      <c r="H124" s="18" t="str">
        <f>IFERROR(VLOOKUP(B124,'SO OR RSO'!$B$4:$O$1048576,8,FALSE),"")</f>
        <v/>
      </c>
      <c r="I124" s="18" t="str">
        <f>IFERROR(VLOOKUP(B124,'SO OR RSO'!$B$4:$O$1048576,9,FALSE),"")</f>
        <v/>
      </c>
      <c r="J124" s="18" t="str">
        <f>IFERROR(VLOOKUP(B124,'SO OR RSO'!$B$4:$O$1048576,10,FALSE),"")</f>
        <v/>
      </c>
      <c r="K124" s="93" t="str">
        <f>IFERROR(IF(VLOOKUP(B124,'SO OR RSO'!$B$4:$M$1048576,12,FALSE)="","Belum Isi Tanggal",VLOOKUP(B124,'SO OR RSO'!$B$4:$M$1048576,12,FALSE)),"")</f>
        <v/>
      </c>
      <c r="L124" s="82"/>
    </row>
    <row r="125" spans="1:12" ht="30.75" customHeight="1">
      <c r="A125" s="6">
        <v>124</v>
      </c>
      <c r="B125" s="18" t="str">
        <f t="shared" si="2"/>
        <v>EkatunggalTidak TersediaKonfirmasi124</v>
      </c>
      <c r="C125" s="18" t="str">
        <f>IFERROR(VLOOKUP(B125,'SO OR RSO'!$B$4:$O$1048576,3,FALSE),"")</f>
        <v/>
      </c>
      <c r="D125" s="27" t="str">
        <f>IFERROR(VLOOKUP(B125,'SO OR RSO'!$B$4:$O$1048576,4,FALSE),"")</f>
        <v/>
      </c>
      <c r="E125" s="19" t="str">
        <f>IFERROR(VLOOKUP(B125,'SO OR RSO'!$B$4:$O$1048576,5,FALSE),"")</f>
        <v/>
      </c>
      <c r="F125" s="18" t="str">
        <f>IFERROR(VLOOKUP(B125,'SO OR RSO'!$B$4:$O$1048576,6,FALSE),"")</f>
        <v/>
      </c>
      <c r="G125" s="19" t="str">
        <f>IFERROR(VLOOKUP(B125,'SO OR RSO'!$B$4:$O$1048576,7,FALSE),"")</f>
        <v/>
      </c>
      <c r="H125" s="18" t="str">
        <f>IFERROR(VLOOKUP(B125,'SO OR RSO'!$B$4:$O$1048576,8,FALSE),"")</f>
        <v/>
      </c>
      <c r="I125" s="18" t="str">
        <f>IFERROR(VLOOKUP(B125,'SO OR RSO'!$B$4:$O$1048576,9,FALSE),"")</f>
        <v/>
      </c>
      <c r="J125" s="18" t="str">
        <f>IFERROR(VLOOKUP(B125,'SO OR RSO'!$B$4:$O$1048576,10,FALSE),"")</f>
        <v/>
      </c>
      <c r="K125" s="93" t="str">
        <f>IFERROR(IF(VLOOKUP(B125,'SO OR RSO'!$B$4:$M$1048576,12,FALSE)="","Belum Isi Tanggal",VLOOKUP(B125,'SO OR RSO'!$B$4:$M$1048576,12,FALSE)),"")</f>
        <v/>
      </c>
      <c r="L125" s="82"/>
    </row>
    <row r="126" spans="1:12" ht="30.75" customHeight="1">
      <c r="A126" s="6">
        <v>125</v>
      </c>
      <c r="B126" s="18" t="str">
        <f t="shared" si="2"/>
        <v>EkatunggalTidak TersediaKonfirmasi125</v>
      </c>
      <c r="C126" s="18" t="str">
        <f>IFERROR(VLOOKUP(B126,'SO OR RSO'!$B$4:$O$1048576,3,FALSE),"")</f>
        <v/>
      </c>
      <c r="D126" s="27" t="str">
        <f>IFERROR(VLOOKUP(B126,'SO OR RSO'!$B$4:$O$1048576,4,FALSE),"")</f>
        <v/>
      </c>
      <c r="E126" s="19" t="str">
        <f>IFERROR(VLOOKUP(B126,'SO OR RSO'!$B$4:$O$1048576,5,FALSE),"")</f>
        <v/>
      </c>
      <c r="F126" s="18" t="str">
        <f>IFERROR(VLOOKUP(B126,'SO OR RSO'!$B$4:$O$1048576,6,FALSE),"")</f>
        <v/>
      </c>
      <c r="G126" s="19" t="str">
        <f>IFERROR(VLOOKUP(B126,'SO OR RSO'!$B$4:$O$1048576,7,FALSE),"")</f>
        <v/>
      </c>
      <c r="H126" s="18" t="str">
        <f>IFERROR(VLOOKUP(B126,'SO OR RSO'!$B$4:$O$1048576,8,FALSE),"")</f>
        <v/>
      </c>
      <c r="I126" s="18" t="str">
        <f>IFERROR(VLOOKUP(B126,'SO OR RSO'!$B$4:$O$1048576,9,FALSE),"")</f>
        <v/>
      </c>
      <c r="J126" s="18" t="str">
        <f>IFERROR(VLOOKUP(B126,'SO OR RSO'!$B$4:$O$1048576,10,FALSE),"")</f>
        <v/>
      </c>
      <c r="K126" s="93" t="str">
        <f>IFERROR(IF(VLOOKUP(B126,'SO OR RSO'!$B$4:$M$1048576,12,FALSE)="","Belum Isi Tanggal",VLOOKUP(B126,'SO OR RSO'!$B$4:$M$1048576,12,FALSE)),"")</f>
        <v/>
      </c>
      <c r="L126" s="82"/>
    </row>
    <row r="127" spans="1:12" ht="30.75" customHeight="1">
      <c r="A127" s="6">
        <v>126</v>
      </c>
      <c r="B127" s="18" t="str">
        <f t="shared" si="2"/>
        <v>EkatunggalTidak TersediaKonfirmasi126</v>
      </c>
      <c r="C127" s="18" t="str">
        <f>IFERROR(VLOOKUP(B127,'SO OR RSO'!$B$4:$O$1048576,3,FALSE),"")</f>
        <v/>
      </c>
      <c r="D127" s="27" t="str">
        <f>IFERROR(VLOOKUP(B127,'SO OR RSO'!$B$4:$O$1048576,4,FALSE),"")</f>
        <v/>
      </c>
      <c r="E127" s="19" t="str">
        <f>IFERROR(VLOOKUP(B127,'SO OR RSO'!$B$4:$O$1048576,5,FALSE),"")</f>
        <v/>
      </c>
      <c r="F127" s="18" t="str">
        <f>IFERROR(VLOOKUP(B127,'SO OR RSO'!$B$4:$O$1048576,6,FALSE),"")</f>
        <v/>
      </c>
      <c r="G127" s="19" t="str">
        <f>IFERROR(VLOOKUP(B127,'SO OR RSO'!$B$4:$O$1048576,7,FALSE),"")</f>
        <v/>
      </c>
      <c r="H127" s="18" t="str">
        <f>IFERROR(VLOOKUP(B127,'SO OR RSO'!$B$4:$O$1048576,8,FALSE),"")</f>
        <v/>
      </c>
      <c r="I127" s="18" t="str">
        <f>IFERROR(VLOOKUP(B127,'SO OR RSO'!$B$4:$O$1048576,9,FALSE),"")</f>
        <v/>
      </c>
      <c r="J127" s="18" t="str">
        <f>IFERROR(VLOOKUP(B127,'SO OR RSO'!$B$4:$O$1048576,10,FALSE),"")</f>
        <v/>
      </c>
      <c r="K127" s="93" t="str">
        <f>IFERROR(IF(VLOOKUP(B127,'SO OR RSO'!$B$4:$M$1048576,12,FALSE)="","Belum Isi Tanggal",VLOOKUP(B127,'SO OR RSO'!$B$4:$M$1048576,12,FALSE)),"")</f>
        <v/>
      </c>
      <c r="L127" s="82"/>
    </row>
    <row r="128" spans="1:12" ht="30.75" customHeight="1">
      <c r="A128" s="6">
        <v>127</v>
      </c>
      <c r="B128" s="18" t="str">
        <f t="shared" si="2"/>
        <v>EkatunggalTidak TersediaKonfirmasi127</v>
      </c>
      <c r="C128" s="18" t="str">
        <f>IFERROR(VLOOKUP(B128,'SO OR RSO'!$B$4:$O$1048576,3,FALSE),"")</f>
        <v/>
      </c>
      <c r="D128" s="27" t="str">
        <f>IFERROR(VLOOKUP(B128,'SO OR RSO'!$B$4:$O$1048576,4,FALSE),"")</f>
        <v/>
      </c>
      <c r="E128" s="19" t="str">
        <f>IFERROR(VLOOKUP(B128,'SO OR RSO'!$B$4:$O$1048576,5,FALSE),"")</f>
        <v/>
      </c>
      <c r="F128" s="18" t="str">
        <f>IFERROR(VLOOKUP(B128,'SO OR RSO'!$B$4:$O$1048576,6,FALSE),"")</f>
        <v/>
      </c>
      <c r="G128" s="19" t="str">
        <f>IFERROR(VLOOKUP(B128,'SO OR RSO'!$B$4:$O$1048576,7,FALSE),"")</f>
        <v/>
      </c>
      <c r="H128" s="18" t="str">
        <f>IFERROR(VLOOKUP(B128,'SO OR RSO'!$B$4:$O$1048576,8,FALSE),"")</f>
        <v/>
      </c>
      <c r="I128" s="18" t="str">
        <f>IFERROR(VLOOKUP(B128,'SO OR RSO'!$B$4:$O$1048576,9,FALSE),"")</f>
        <v/>
      </c>
      <c r="J128" s="18" t="str">
        <f>IFERROR(VLOOKUP(B128,'SO OR RSO'!$B$4:$O$1048576,10,FALSE),"")</f>
        <v/>
      </c>
      <c r="K128" s="93" t="str">
        <f>IFERROR(IF(VLOOKUP(B128,'SO OR RSO'!$B$4:$M$1048576,12,FALSE)="","Belum Isi Tanggal",VLOOKUP(B128,'SO OR RSO'!$B$4:$M$1048576,12,FALSE)),"")</f>
        <v/>
      </c>
      <c r="L128" s="82"/>
    </row>
    <row r="129" spans="1:12" ht="30.75" customHeight="1">
      <c r="A129" s="6">
        <v>128</v>
      </c>
      <c r="B129" s="18" t="str">
        <f t="shared" si="2"/>
        <v>EkatunggalTidak TersediaKonfirmasi128</v>
      </c>
      <c r="C129" s="18" t="str">
        <f>IFERROR(VLOOKUP(B129,'SO OR RSO'!$B$4:$O$1048576,3,FALSE),"")</f>
        <v/>
      </c>
      <c r="D129" s="27" t="str">
        <f>IFERROR(VLOOKUP(B129,'SO OR RSO'!$B$4:$O$1048576,4,FALSE),"")</f>
        <v/>
      </c>
      <c r="E129" s="19" t="str">
        <f>IFERROR(VLOOKUP(B129,'SO OR RSO'!$B$4:$O$1048576,5,FALSE),"")</f>
        <v/>
      </c>
      <c r="F129" s="18" t="str">
        <f>IFERROR(VLOOKUP(B129,'SO OR RSO'!$B$4:$O$1048576,6,FALSE),"")</f>
        <v/>
      </c>
      <c r="G129" s="19" t="str">
        <f>IFERROR(VLOOKUP(B129,'SO OR RSO'!$B$4:$O$1048576,7,FALSE),"")</f>
        <v/>
      </c>
      <c r="H129" s="18" t="str">
        <f>IFERROR(VLOOKUP(B129,'SO OR RSO'!$B$4:$O$1048576,8,FALSE),"")</f>
        <v/>
      </c>
      <c r="I129" s="18" t="str">
        <f>IFERROR(VLOOKUP(B129,'SO OR RSO'!$B$4:$O$1048576,9,FALSE),"")</f>
        <v/>
      </c>
      <c r="J129" s="18" t="str">
        <f>IFERROR(VLOOKUP(B129,'SO OR RSO'!$B$4:$O$1048576,10,FALSE),"")</f>
        <v/>
      </c>
      <c r="K129" s="93" t="str">
        <f>IFERROR(IF(VLOOKUP(B129,'SO OR RSO'!$B$4:$M$1048576,12,FALSE)="","Belum Isi Tanggal",VLOOKUP(B129,'SO OR RSO'!$B$4:$M$1048576,12,FALSE)),"")</f>
        <v/>
      </c>
      <c r="L129" s="82"/>
    </row>
    <row r="130" spans="1:12" ht="30.75" customHeight="1">
      <c r="A130" s="6">
        <v>129</v>
      </c>
      <c r="B130" s="18" t="str">
        <f t="shared" si="2"/>
        <v>EkatunggalTidak TersediaKonfirmasi129</v>
      </c>
      <c r="C130" s="18" t="str">
        <f>IFERROR(VLOOKUP(B130,'SO OR RSO'!$B$4:$O$1048576,3,FALSE),"")</f>
        <v/>
      </c>
      <c r="D130" s="27" t="str">
        <f>IFERROR(VLOOKUP(B130,'SO OR RSO'!$B$4:$O$1048576,4,FALSE),"")</f>
        <v/>
      </c>
      <c r="E130" s="19" t="str">
        <f>IFERROR(VLOOKUP(B130,'SO OR RSO'!$B$4:$O$1048576,5,FALSE),"")</f>
        <v/>
      </c>
      <c r="F130" s="18" t="str">
        <f>IFERROR(VLOOKUP(B130,'SO OR RSO'!$B$4:$O$1048576,6,FALSE),"")</f>
        <v/>
      </c>
      <c r="G130" s="19" t="str">
        <f>IFERROR(VLOOKUP(B130,'SO OR RSO'!$B$4:$O$1048576,7,FALSE),"")</f>
        <v/>
      </c>
      <c r="H130" s="18" t="str">
        <f>IFERROR(VLOOKUP(B130,'SO OR RSO'!$B$4:$O$1048576,8,FALSE),"")</f>
        <v/>
      </c>
      <c r="I130" s="18" t="str">
        <f>IFERROR(VLOOKUP(B130,'SO OR RSO'!$B$4:$O$1048576,9,FALSE),"")</f>
        <v/>
      </c>
      <c r="J130" s="18" t="str">
        <f>IFERROR(VLOOKUP(B130,'SO OR RSO'!$B$4:$O$1048576,10,FALSE),"")</f>
        <v/>
      </c>
      <c r="K130" s="93" t="str">
        <f>IFERROR(IF(VLOOKUP(B130,'SO OR RSO'!$B$4:$M$1048576,12,FALSE)="","Belum Isi Tanggal",VLOOKUP(B130,'SO OR RSO'!$B$4:$M$1048576,12,FALSE)),"")</f>
        <v/>
      </c>
      <c r="L130" s="82"/>
    </row>
    <row r="131" spans="1:12" ht="30.75" customHeight="1">
      <c r="A131" s="6">
        <v>130</v>
      </c>
      <c r="B131" s="18" t="str">
        <f t="shared" si="2"/>
        <v>EkatunggalTidak TersediaKonfirmasi130</v>
      </c>
      <c r="C131" s="18" t="str">
        <f>IFERROR(VLOOKUP(B131,'SO OR RSO'!$B$4:$O$1048576,3,FALSE),"")</f>
        <v/>
      </c>
      <c r="D131" s="27" t="str">
        <f>IFERROR(VLOOKUP(B131,'SO OR RSO'!$B$4:$O$1048576,4,FALSE),"")</f>
        <v/>
      </c>
      <c r="E131" s="19" t="str">
        <f>IFERROR(VLOOKUP(B131,'SO OR RSO'!$B$4:$O$1048576,5,FALSE),"")</f>
        <v/>
      </c>
      <c r="F131" s="18" t="str">
        <f>IFERROR(VLOOKUP(B131,'SO OR RSO'!$B$4:$O$1048576,6,FALSE),"")</f>
        <v/>
      </c>
      <c r="G131" s="19" t="str">
        <f>IFERROR(VLOOKUP(B131,'SO OR RSO'!$B$4:$O$1048576,7,FALSE),"")</f>
        <v/>
      </c>
      <c r="H131" s="18" t="str">
        <f>IFERROR(VLOOKUP(B131,'SO OR RSO'!$B$4:$O$1048576,8,FALSE),"")</f>
        <v/>
      </c>
      <c r="I131" s="18" t="str">
        <f>IFERROR(VLOOKUP(B131,'SO OR RSO'!$B$4:$O$1048576,9,FALSE),"")</f>
        <v/>
      </c>
      <c r="J131" s="18" t="str">
        <f>IFERROR(VLOOKUP(B131,'SO OR RSO'!$B$4:$O$1048576,10,FALSE),"")</f>
        <v/>
      </c>
      <c r="K131" s="93" t="str">
        <f>IFERROR(IF(VLOOKUP(B131,'SO OR RSO'!$B$4:$M$1048576,12,FALSE)="","Belum Isi Tanggal",VLOOKUP(B131,'SO OR RSO'!$B$4:$M$1048576,12,FALSE)),"")</f>
        <v/>
      </c>
      <c r="L131" s="82"/>
    </row>
    <row r="132" spans="1:12" ht="30.75" customHeight="1">
      <c r="A132" s="6">
        <v>131</v>
      </c>
      <c r="B132" s="18" t="str">
        <f t="shared" si="2"/>
        <v>EkatunggalTidak TersediaKonfirmasi131</v>
      </c>
      <c r="C132" s="18" t="str">
        <f>IFERROR(VLOOKUP(B132,'SO OR RSO'!$B$4:$O$1048576,3,FALSE),"")</f>
        <v/>
      </c>
      <c r="D132" s="27" t="str">
        <f>IFERROR(VLOOKUP(B132,'SO OR RSO'!$B$4:$O$1048576,4,FALSE),"")</f>
        <v/>
      </c>
      <c r="E132" s="19" t="str">
        <f>IFERROR(VLOOKUP(B132,'SO OR RSO'!$B$4:$O$1048576,5,FALSE),"")</f>
        <v/>
      </c>
      <c r="F132" s="18" t="str">
        <f>IFERROR(VLOOKUP(B132,'SO OR RSO'!$B$4:$O$1048576,6,FALSE),"")</f>
        <v/>
      </c>
      <c r="G132" s="19" t="str">
        <f>IFERROR(VLOOKUP(B132,'SO OR RSO'!$B$4:$O$1048576,7,FALSE),"")</f>
        <v/>
      </c>
      <c r="H132" s="18" t="str">
        <f>IFERROR(VLOOKUP(B132,'SO OR RSO'!$B$4:$O$1048576,8,FALSE),"")</f>
        <v/>
      </c>
      <c r="I132" s="18" t="str">
        <f>IFERROR(VLOOKUP(B132,'SO OR RSO'!$B$4:$O$1048576,9,FALSE),"")</f>
        <v/>
      </c>
      <c r="J132" s="18" t="str">
        <f>IFERROR(VLOOKUP(B132,'SO OR RSO'!$B$4:$O$1048576,10,FALSE),"")</f>
        <v/>
      </c>
      <c r="K132" s="93" t="str">
        <f>IFERROR(IF(VLOOKUP(B132,'SO OR RSO'!$B$4:$M$1048576,12,FALSE)="","Belum Isi Tanggal",VLOOKUP(B132,'SO OR RSO'!$B$4:$M$1048576,12,FALSE)),"")</f>
        <v/>
      </c>
      <c r="L132" s="82"/>
    </row>
    <row r="133" spans="1:12" ht="30.75" customHeight="1">
      <c r="A133" s="6">
        <v>132</v>
      </c>
      <c r="B133" s="18" t="str">
        <f t="shared" si="2"/>
        <v>EkatunggalTidak TersediaKonfirmasi132</v>
      </c>
      <c r="C133" s="18" t="str">
        <f>IFERROR(VLOOKUP(B133,'SO OR RSO'!$B$4:$O$1048576,3,FALSE),"")</f>
        <v/>
      </c>
      <c r="D133" s="27" t="str">
        <f>IFERROR(VLOOKUP(B133,'SO OR RSO'!$B$4:$O$1048576,4,FALSE),"")</f>
        <v/>
      </c>
      <c r="E133" s="19" t="str">
        <f>IFERROR(VLOOKUP(B133,'SO OR RSO'!$B$4:$O$1048576,5,FALSE),"")</f>
        <v/>
      </c>
      <c r="F133" s="18" t="str">
        <f>IFERROR(VLOOKUP(B133,'SO OR RSO'!$B$4:$O$1048576,6,FALSE),"")</f>
        <v/>
      </c>
      <c r="G133" s="19" t="str">
        <f>IFERROR(VLOOKUP(B133,'SO OR RSO'!$B$4:$O$1048576,7,FALSE),"")</f>
        <v/>
      </c>
      <c r="H133" s="18" t="str">
        <f>IFERROR(VLOOKUP(B133,'SO OR RSO'!$B$4:$O$1048576,8,FALSE),"")</f>
        <v/>
      </c>
      <c r="I133" s="18" t="str">
        <f>IFERROR(VLOOKUP(B133,'SO OR RSO'!$B$4:$O$1048576,9,FALSE),"")</f>
        <v/>
      </c>
      <c r="J133" s="18" t="str">
        <f>IFERROR(VLOOKUP(B133,'SO OR RSO'!$B$4:$O$1048576,10,FALSE),"")</f>
        <v/>
      </c>
      <c r="K133" s="93" t="str">
        <f>IFERROR(IF(VLOOKUP(B133,'SO OR RSO'!$B$4:$M$1048576,12,FALSE)="","Belum Isi Tanggal",VLOOKUP(B133,'SO OR RSO'!$B$4:$M$1048576,12,FALSE)),"")</f>
        <v/>
      </c>
      <c r="L133" s="82"/>
    </row>
    <row r="134" spans="1:12" ht="30.75" customHeight="1">
      <c r="A134" s="6">
        <v>133</v>
      </c>
      <c r="B134" s="18" t="str">
        <f t="shared" si="2"/>
        <v>EkatunggalTidak TersediaKonfirmasi133</v>
      </c>
      <c r="C134" s="18" t="str">
        <f>IFERROR(VLOOKUP(B134,'SO OR RSO'!$B$4:$O$1048576,3,FALSE),"")</f>
        <v/>
      </c>
      <c r="D134" s="27" t="str">
        <f>IFERROR(VLOOKUP(B134,'SO OR RSO'!$B$4:$O$1048576,4,FALSE),"")</f>
        <v/>
      </c>
      <c r="E134" s="19" t="str">
        <f>IFERROR(VLOOKUP(B134,'SO OR RSO'!$B$4:$O$1048576,5,FALSE),"")</f>
        <v/>
      </c>
      <c r="F134" s="18" t="str">
        <f>IFERROR(VLOOKUP(B134,'SO OR RSO'!$B$4:$O$1048576,6,FALSE),"")</f>
        <v/>
      </c>
      <c r="G134" s="19" t="str">
        <f>IFERROR(VLOOKUP(B134,'SO OR RSO'!$B$4:$O$1048576,7,FALSE),"")</f>
        <v/>
      </c>
      <c r="H134" s="18" t="str">
        <f>IFERROR(VLOOKUP(B134,'SO OR RSO'!$B$4:$O$1048576,8,FALSE),"")</f>
        <v/>
      </c>
      <c r="I134" s="18" t="str">
        <f>IFERROR(VLOOKUP(B134,'SO OR RSO'!$B$4:$O$1048576,9,FALSE),"")</f>
        <v/>
      </c>
      <c r="J134" s="18" t="str">
        <f>IFERROR(VLOOKUP(B134,'SO OR RSO'!$B$4:$O$1048576,10,FALSE),"")</f>
        <v/>
      </c>
      <c r="K134" s="93" t="str">
        <f>IFERROR(IF(VLOOKUP(B134,'SO OR RSO'!$B$4:$M$1048576,12,FALSE)="","Belum Isi Tanggal",VLOOKUP(B134,'SO OR RSO'!$B$4:$M$1048576,12,FALSE)),"")</f>
        <v/>
      </c>
      <c r="L134" s="82"/>
    </row>
    <row r="135" spans="1:12" ht="30.75" customHeight="1">
      <c r="A135" s="6">
        <v>134</v>
      </c>
      <c r="B135" s="18" t="str">
        <f t="shared" si="2"/>
        <v>EkatunggalTidak TersediaKonfirmasi134</v>
      </c>
      <c r="C135" s="18" t="str">
        <f>IFERROR(VLOOKUP(B135,'SO OR RSO'!$B$4:$O$1048576,3,FALSE),"")</f>
        <v/>
      </c>
      <c r="D135" s="27" t="str">
        <f>IFERROR(VLOOKUP(B135,'SO OR RSO'!$B$4:$O$1048576,4,FALSE),"")</f>
        <v/>
      </c>
      <c r="E135" s="19" t="str">
        <f>IFERROR(VLOOKUP(B135,'SO OR RSO'!$B$4:$O$1048576,5,FALSE),"")</f>
        <v/>
      </c>
      <c r="F135" s="18" t="str">
        <f>IFERROR(VLOOKUP(B135,'SO OR RSO'!$B$4:$O$1048576,6,FALSE),"")</f>
        <v/>
      </c>
      <c r="G135" s="19" t="str">
        <f>IFERROR(VLOOKUP(B135,'SO OR RSO'!$B$4:$O$1048576,7,FALSE),"")</f>
        <v/>
      </c>
      <c r="H135" s="18" t="str">
        <f>IFERROR(VLOOKUP(B135,'SO OR RSO'!$B$4:$O$1048576,8,FALSE),"")</f>
        <v/>
      </c>
      <c r="I135" s="18" t="str">
        <f>IFERROR(VLOOKUP(B135,'SO OR RSO'!$B$4:$O$1048576,9,FALSE),"")</f>
        <v/>
      </c>
      <c r="J135" s="18" t="str">
        <f>IFERROR(VLOOKUP(B135,'SO OR RSO'!$B$4:$O$1048576,10,FALSE),"")</f>
        <v/>
      </c>
      <c r="K135" s="93" t="str">
        <f>IFERROR(IF(VLOOKUP(B135,'SO OR RSO'!$B$4:$M$1048576,12,FALSE)="","Belum Isi Tanggal",VLOOKUP(B135,'SO OR RSO'!$B$4:$M$1048576,12,FALSE)),"")</f>
        <v/>
      </c>
      <c r="L135" s="82"/>
    </row>
    <row r="136" spans="1:12" ht="30.75" customHeight="1">
      <c r="A136" s="6">
        <v>135</v>
      </c>
      <c r="B136" s="18" t="str">
        <f t="shared" si="2"/>
        <v>EkatunggalTidak TersediaKonfirmasi135</v>
      </c>
      <c r="C136" s="18" t="str">
        <f>IFERROR(VLOOKUP(B136,'SO OR RSO'!$B$4:$O$1048576,3,FALSE),"")</f>
        <v/>
      </c>
      <c r="D136" s="27" t="str">
        <f>IFERROR(VLOOKUP(B136,'SO OR RSO'!$B$4:$O$1048576,4,FALSE),"")</f>
        <v/>
      </c>
      <c r="E136" s="19" t="str">
        <f>IFERROR(VLOOKUP(B136,'SO OR RSO'!$B$4:$O$1048576,5,FALSE),"")</f>
        <v/>
      </c>
      <c r="F136" s="18" t="str">
        <f>IFERROR(VLOOKUP(B136,'SO OR RSO'!$B$4:$O$1048576,6,FALSE),"")</f>
        <v/>
      </c>
      <c r="G136" s="19" t="str">
        <f>IFERROR(VLOOKUP(B136,'SO OR RSO'!$B$4:$O$1048576,7,FALSE),"")</f>
        <v/>
      </c>
      <c r="H136" s="18" t="str">
        <f>IFERROR(VLOOKUP(B136,'SO OR RSO'!$B$4:$O$1048576,8,FALSE),"")</f>
        <v/>
      </c>
      <c r="I136" s="18" t="str">
        <f>IFERROR(VLOOKUP(B136,'SO OR RSO'!$B$4:$O$1048576,9,FALSE),"")</f>
        <v/>
      </c>
      <c r="J136" s="18" t="str">
        <f>IFERROR(VLOOKUP(B136,'SO OR RSO'!$B$4:$O$1048576,10,FALSE),"")</f>
        <v/>
      </c>
      <c r="K136" s="93" t="str">
        <f>IFERROR(IF(VLOOKUP(B136,'SO OR RSO'!$B$4:$M$1048576,12,FALSE)="","Belum Isi Tanggal",VLOOKUP(B136,'SO OR RSO'!$B$4:$M$1048576,12,FALSE)),"")</f>
        <v/>
      </c>
      <c r="L136" s="82"/>
    </row>
    <row r="137" spans="1:12" ht="30.75" customHeight="1">
      <c r="A137" s="6">
        <v>136</v>
      </c>
      <c r="B137" s="18" t="str">
        <f t="shared" si="2"/>
        <v>EkatunggalTidak TersediaKonfirmasi136</v>
      </c>
      <c r="C137" s="18" t="str">
        <f>IFERROR(VLOOKUP(B137,'SO OR RSO'!$B$4:$O$1048576,3,FALSE),"")</f>
        <v/>
      </c>
      <c r="D137" s="27" t="str">
        <f>IFERROR(VLOOKUP(B137,'SO OR RSO'!$B$4:$O$1048576,4,FALSE),"")</f>
        <v/>
      </c>
      <c r="E137" s="19" t="str">
        <f>IFERROR(VLOOKUP(B137,'SO OR RSO'!$B$4:$O$1048576,5,FALSE),"")</f>
        <v/>
      </c>
      <c r="F137" s="18" t="str">
        <f>IFERROR(VLOOKUP(B137,'SO OR RSO'!$B$4:$O$1048576,6,FALSE),"")</f>
        <v/>
      </c>
      <c r="G137" s="19" t="str">
        <f>IFERROR(VLOOKUP(B137,'SO OR RSO'!$B$4:$O$1048576,7,FALSE),"")</f>
        <v/>
      </c>
      <c r="H137" s="18" t="str">
        <f>IFERROR(VLOOKUP(B137,'SO OR RSO'!$B$4:$O$1048576,8,FALSE),"")</f>
        <v/>
      </c>
      <c r="I137" s="18" t="str">
        <f>IFERROR(VLOOKUP(B137,'SO OR RSO'!$B$4:$O$1048576,9,FALSE),"")</f>
        <v/>
      </c>
      <c r="J137" s="18" t="str">
        <f>IFERROR(VLOOKUP(B137,'SO OR RSO'!$B$4:$O$1048576,10,FALSE),"")</f>
        <v/>
      </c>
      <c r="K137" s="93" t="str">
        <f>IFERROR(IF(VLOOKUP(B137,'SO OR RSO'!$B$4:$M$1048576,12,FALSE)="","Belum Isi Tanggal",VLOOKUP(B137,'SO OR RSO'!$B$4:$M$1048576,12,FALSE)),"")</f>
        <v/>
      </c>
      <c r="L137" s="82"/>
    </row>
    <row r="138" spans="1:12" ht="30.75" customHeight="1">
      <c r="A138" s="6">
        <v>137</v>
      </c>
      <c r="B138" s="18" t="str">
        <f t="shared" si="2"/>
        <v>EkatunggalTidak TersediaKonfirmasi137</v>
      </c>
      <c r="C138" s="18" t="str">
        <f>IFERROR(VLOOKUP(B138,'SO OR RSO'!$B$4:$O$1048576,3,FALSE),"")</f>
        <v/>
      </c>
      <c r="D138" s="27" t="str">
        <f>IFERROR(VLOOKUP(B138,'SO OR RSO'!$B$4:$O$1048576,4,FALSE),"")</f>
        <v/>
      </c>
      <c r="E138" s="19" t="str">
        <f>IFERROR(VLOOKUP(B138,'SO OR RSO'!$B$4:$O$1048576,5,FALSE),"")</f>
        <v/>
      </c>
      <c r="F138" s="18" t="str">
        <f>IFERROR(VLOOKUP(B138,'SO OR RSO'!$B$4:$O$1048576,6,FALSE),"")</f>
        <v/>
      </c>
      <c r="G138" s="19" t="str">
        <f>IFERROR(VLOOKUP(B138,'SO OR RSO'!$B$4:$O$1048576,7,FALSE),"")</f>
        <v/>
      </c>
      <c r="H138" s="18" t="str">
        <f>IFERROR(VLOOKUP(B138,'SO OR RSO'!$B$4:$O$1048576,8,FALSE),"")</f>
        <v/>
      </c>
      <c r="I138" s="18" t="str">
        <f>IFERROR(VLOOKUP(B138,'SO OR RSO'!$B$4:$O$1048576,9,FALSE),"")</f>
        <v/>
      </c>
      <c r="J138" s="18" t="str">
        <f>IFERROR(VLOOKUP(B138,'SO OR RSO'!$B$4:$O$1048576,10,FALSE),"")</f>
        <v/>
      </c>
      <c r="K138" s="93" t="str">
        <f>IFERROR(IF(VLOOKUP(B138,'SO OR RSO'!$B$4:$M$1048576,12,FALSE)="","Belum Isi Tanggal",VLOOKUP(B138,'SO OR RSO'!$B$4:$M$1048576,12,FALSE)),"")</f>
        <v/>
      </c>
      <c r="L138" s="82"/>
    </row>
    <row r="139" spans="1:12" ht="30.75" customHeight="1">
      <c r="A139" s="6">
        <v>138</v>
      </c>
      <c r="B139" s="18" t="str">
        <f t="shared" si="2"/>
        <v>EkatunggalTidak TersediaKonfirmasi138</v>
      </c>
      <c r="C139" s="18" t="str">
        <f>IFERROR(VLOOKUP(B139,'SO OR RSO'!$B$4:$O$1048576,3,FALSE),"")</f>
        <v/>
      </c>
      <c r="D139" s="27" t="str">
        <f>IFERROR(VLOOKUP(B139,'SO OR RSO'!$B$4:$O$1048576,4,FALSE),"")</f>
        <v/>
      </c>
      <c r="E139" s="19" t="str">
        <f>IFERROR(VLOOKUP(B139,'SO OR RSO'!$B$4:$O$1048576,5,FALSE),"")</f>
        <v/>
      </c>
      <c r="F139" s="18" t="str">
        <f>IFERROR(VLOOKUP(B139,'SO OR RSO'!$B$4:$O$1048576,6,FALSE),"")</f>
        <v/>
      </c>
      <c r="G139" s="19" t="str">
        <f>IFERROR(VLOOKUP(B139,'SO OR RSO'!$B$4:$O$1048576,7,FALSE),"")</f>
        <v/>
      </c>
      <c r="H139" s="18" t="str">
        <f>IFERROR(VLOOKUP(B139,'SO OR RSO'!$B$4:$O$1048576,8,FALSE),"")</f>
        <v/>
      </c>
      <c r="I139" s="18" t="str">
        <f>IFERROR(VLOOKUP(B139,'SO OR RSO'!$B$4:$O$1048576,9,FALSE),"")</f>
        <v/>
      </c>
      <c r="J139" s="18" t="str">
        <f>IFERROR(VLOOKUP(B139,'SO OR RSO'!$B$4:$O$1048576,10,FALSE),"")</f>
        <v/>
      </c>
      <c r="K139" s="93" t="str">
        <f>IFERROR(IF(VLOOKUP(B139,'SO OR RSO'!$B$4:$M$1048576,12,FALSE)="","Belum Isi Tanggal",VLOOKUP(B139,'SO OR RSO'!$B$4:$M$1048576,12,FALSE)),"")</f>
        <v/>
      </c>
      <c r="L139" s="82"/>
    </row>
    <row r="140" spans="1:12" ht="30.75" customHeight="1">
      <c r="A140" s="6">
        <v>139</v>
      </c>
      <c r="B140" s="18" t="str">
        <f t="shared" si="2"/>
        <v>EkatunggalTidak TersediaKonfirmasi139</v>
      </c>
      <c r="C140" s="18" t="str">
        <f>IFERROR(VLOOKUP(B140,'SO OR RSO'!$B$4:$O$1048576,3,FALSE),"")</f>
        <v/>
      </c>
      <c r="D140" s="27" t="str">
        <f>IFERROR(VLOOKUP(B140,'SO OR RSO'!$B$4:$O$1048576,4,FALSE),"")</f>
        <v/>
      </c>
      <c r="E140" s="19" t="str">
        <f>IFERROR(VLOOKUP(B140,'SO OR RSO'!$B$4:$O$1048576,5,FALSE),"")</f>
        <v/>
      </c>
      <c r="F140" s="18" t="str">
        <f>IFERROR(VLOOKUP(B140,'SO OR RSO'!$B$4:$O$1048576,6,FALSE),"")</f>
        <v/>
      </c>
      <c r="G140" s="19" t="str">
        <f>IFERROR(VLOOKUP(B140,'SO OR RSO'!$B$4:$O$1048576,7,FALSE),"")</f>
        <v/>
      </c>
      <c r="H140" s="18" t="str">
        <f>IFERROR(VLOOKUP(B140,'SO OR RSO'!$B$4:$O$1048576,8,FALSE),"")</f>
        <v/>
      </c>
      <c r="I140" s="18" t="str">
        <f>IFERROR(VLOOKUP(B140,'SO OR RSO'!$B$4:$O$1048576,9,FALSE),"")</f>
        <v/>
      </c>
      <c r="J140" s="18" t="str">
        <f>IFERROR(VLOOKUP(B140,'SO OR RSO'!$B$4:$O$1048576,10,FALSE),"")</f>
        <v/>
      </c>
      <c r="K140" s="93" t="str">
        <f>IFERROR(IF(VLOOKUP(B140,'SO OR RSO'!$B$4:$M$1048576,12,FALSE)="","Belum Isi Tanggal",VLOOKUP(B140,'SO OR RSO'!$B$4:$M$1048576,12,FALSE)),"")</f>
        <v/>
      </c>
      <c r="L140" s="82"/>
    </row>
    <row r="141" spans="1:12" ht="30.75" customHeight="1">
      <c r="A141" s="6">
        <v>140</v>
      </c>
      <c r="B141" s="18" t="str">
        <f t="shared" si="2"/>
        <v>EkatunggalTidak TersediaKonfirmasi140</v>
      </c>
      <c r="C141" s="18" t="str">
        <f>IFERROR(VLOOKUP(B141,'SO OR RSO'!$B$4:$O$1048576,3,FALSE),"")</f>
        <v/>
      </c>
      <c r="D141" s="27" t="str">
        <f>IFERROR(VLOOKUP(B141,'SO OR RSO'!$B$4:$O$1048576,4,FALSE),"")</f>
        <v/>
      </c>
      <c r="E141" s="19" t="str">
        <f>IFERROR(VLOOKUP(B141,'SO OR RSO'!$B$4:$O$1048576,5,FALSE),"")</f>
        <v/>
      </c>
      <c r="F141" s="18" t="str">
        <f>IFERROR(VLOOKUP(B141,'SO OR RSO'!$B$4:$O$1048576,6,FALSE),"")</f>
        <v/>
      </c>
      <c r="G141" s="19" t="str">
        <f>IFERROR(VLOOKUP(B141,'SO OR RSO'!$B$4:$O$1048576,7,FALSE),"")</f>
        <v/>
      </c>
      <c r="H141" s="18" t="str">
        <f>IFERROR(VLOOKUP(B141,'SO OR RSO'!$B$4:$O$1048576,8,FALSE),"")</f>
        <v/>
      </c>
      <c r="I141" s="18" t="str">
        <f>IFERROR(VLOOKUP(B141,'SO OR RSO'!$B$4:$O$1048576,9,FALSE),"")</f>
        <v/>
      </c>
      <c r="J141" s="18" t="str">
        <f>IFERROR(VLOOKUP(B141,'SO OR RSO'!$B$4:$O$1048576,10,FALSE),"")</f>
        <v/>
      </c>
      <c r="K141" s="93" t="str">
        <f>IFERROR(IF(VLOOKUP(B141,'SO OR RSO'!$B$4:$M$1048576,12,FALSE)="","Belum Isi Tanggal",VLOOKUP(B141,'SO OR RSO'!$B$4:$M$1048576,12,FALSE)),"")</f>
        <v/>
      </c>
      <c r="L141" s="82"/>
    </row>
    <row r="142" spans="1:12" ht="30.75" customHeight="1">
      <c r="A142" s="6">
        <v>141</v>
      </c>
      <c r="B142" s="18" t="str">
        <f t="shared" si="2"/>
        <v>EkatunggalTidak TersediaKonfirmasi141</v>
      </c>
      <c r="C142" s="18" t="str">
        <f>IFERROR(VLOOKUP(B142,'SO OR RSO'!$B$4:$O$1048576,3,FALSE),"")</f>
        <v/>
      </c>
      <c r="D142" s="27" t="str">
        <f>IFERROR(VLOOKUP(B142,'SO OR RSO'!$B$4:$O$1048576,4,FALSE),"")</f>
        <v/>
      </c>
      <c r="E142" s="19" t="str">
        <f>IFERROR(VLOOKUP(B142,'SO OR RSO'!$B$4:$O$1048576,5,FALSE),"")</f>
        <v/>
      </c>
      <c r="F142" s="18" t="str">
        <f>IFERROR(VLOOKUP(B142,'SO OR RSO'!$B$4:$O$1048576,6,FALSE),"")</f>
        <v/>
      </c>
      <c r="G142" s="19" t="str">
        <f>IFERROR(VLOOKUP(B142,'SO OR RSO'!$B$4:$O$1048576,7,FALSE),"")</f>
        <v/>
      </c>
      <c r="H142" s="18" t="str">
        <f>IFERROR(VLOOKUP(B142,'SO OR RSO'!$B$4:$O$1048576,8,FALSE),"")</f>
        <v/>
      </c>
      <c r="I142" s="18" t="str">
        <f>IFERROR(VLOOKUP(B142,'SO OR RSO'!$B$4:$O$1048576,9,FALSE),"")</f>
        <v/>
      </c>
      <c r="J142" s="18" t="str">
        <f>IFERROR(VLOOKUP(B142,'SO OR RSO'!$B$4:$O$1048576,10,FALSE),"")</f>
        <v/>
      </c>
      <c r="K142" s="93" t="str">
        <f>IFERROR(IF(VLOOKUP(B142,'SO OR RSO'!$B$4:$M$1048576,12,FALSE)="","Belum Isi Tanggal",VLOOKUP(B142,'SO OR RSO'!$B$4:$M$1048576,12,FALSE)),"")</f>
        <v/>
      </c>
      <c r="L142" s="82"/>
    </row>
    <row r="143" spans="1:12" ht="30.75" customHeight="1">
      <c r="A143" s="6">
        <v>142</v>
      </c>
      <c r="B143" s="18" t="str">
        <f t="shared" si="2"/>
        <v>EkatunggalTidak TersediaKonfirmasi142</v>
      </c>
      <c r="C143" s="18" t="str">
        <f>IFERROR(VLOOKUP(B143,'SO OR RSO'!$B$4:$O$1048576,3,FALSE),"")</f>
        <v/>
      </c>
      <c r="D143" s="27" t="str">
        <f>IFERROR(VLOOKUP(B143,'SO OR RSO'!$B$4:$O$1048576,4,FALSE),"")</f>
        <v/>
      </c>
      <c r="E143" s="19" t="str">
        <f>IFERROR(VLOOKUP(B143,'SO OR RSO'!$B$4:$O$1048576,5,FALSE),"")</f>
        <v/>
      </c>
      <c r="F143" s="18" t="str">
        <f>IFERROR(VLOOKUP(B143,'SO OR RSO'!$B$4:$O$1048576,6,FALSE),"")</f>
        <v/>
      </c>
      <c r="G143" s="19" t="str">
        <f>IFERROR(VLOOKUP(B143,'SO OR RSO'!$B$4:$O$1048576,7,FALSE),"")</f>
        <v/>
      </c>
      <c r="H143" s="18" t="str">
        <f>IFERROR(VLOOKUP(B143,'SO OR RSO'!$B$4:$O$1048576,8,FALSE),"")</f>
        <v/>
      </c>
      <c r="I143" s="18" t="str">
        <f>IFERROR(VLOOKUP(B143,'SO OR RSO'!$B$4:$O$1048576,9,FALSE),"")</f>
        <v/>
      </c>
      <c r="J143" s="18" t="str">
        <f>IFERROR(VLOOKUP(B143,'SO OR RSO'!$B$4:$O$1048576,10,FALSE),"")</f>
        <v/>
      </c>
      <c r="K143" s="93" t="str">
        <f>IFERROR(IF(VLOOKUP(B143,'SO OR RSO'!$B$4:$M$1048576,12,FALSE)="","Belum Isi Tanggal",VLOOKUP(B143,'SO OR RSO'!$B$4:$M$1048576,12,FALSE)),"")</f>
        <v/>
      </c>
      <c r="L143" s="82"/>
    </row>
    <row r="144" spans="1:12" ht="30.75" customHeight="1">
      <c r="A144" s="6">
        <v>143</v>
      </c>
      <c r="B144" s="18" t="str">
        <f t="shared" ref="B144:B207" si="3">CONCATENATE($B$1,"Tidak TersediaKonfirmasi",A144)</f>
        <v>EkatunggalTidak TersediaKonfirmasi143</v>
      </c>
      <c r="C144" s="18" t="str">
        <f>IFERROR(VLOOKUP(B144,'SO OR RSO'!$B$4:$O$1048576,3,FALSE),"")</f>
        <v/>
      </c>
      <c r="D144" s="27" t="str">
        <f>IFERROR(VLOOKUP(B144,'SO OR RSO'!$B$4:$O$1048576,4,FALSE),"")</f>
        <v/>
      </c>
      <c r="E144" s="19" t="str">
        <f>IFERROR(VLOOKUP(B144,'SO OR RSO'!$B$4:$O$1048576,5,FALSE),"")</f>
        <v/>
      </c>
      <c r="F144" s="18" t="str">
        <f>IFERROR(VLOOKUP(B144,'SO OR RSO'!$B$4:$O$1048576,6,FALSE),"")</f>
        <v/>
      </c>
      <c r="G144" s="19" t="str">
        <f>IFERROR(VLOOKUP(B144,'SO OR RSO'!$B$4:$O$1048576,7,FALSE),"")</f>
        <v/>
      </c>
      <c r="H144" s="18" t="str">
        <f>IFERROR(VLOOKUP(B144,'SO OR RSO'!$B$4:$O$1048576,8,FALSE),"")</f>
        <v/>
      </c>
      <c r="I144" s="18" t="str">
        <f>IFERROR(VLOOKUP(B144,'SO OR RSO'!$B$4:$O$1048576,9,FALSE),"")</f>
        <v/>
      </c>
      <c r="J144" s="18" t="str">
        <f>IFERROR(VLOOKUP(B144,'SO OR RSO'!$B$4:$O$1048576,10,FALSE),"")</f>
        <v/>
      </c>
      <c r="K144" s="93" t="str">
        <f>IFERROR(IF(VLOOKUP(B144,'SO OR RSO'!$B$4:$M$1048576,12,FALSE)="","Belum Isi Tanggal",VLOOKUP(B144,'SO OR RSO'!$B$4:$M$1048576,12,FALSE)),"")</f>
        <v/>
      </c>
      <c r="L144" s="82"/>
    </row>
    <row r="145" spans="1:12" ht="30.75" customHeight="1">
      <c r="A145" s="6">
        <v>144</v>
      </c>
      <c r="B145" s="18" t="str">
        <f t="shared" si="3"/>
        <v>EkatunggalTidak TersediaKonfirmasi144</v>
      </c>
      <c r="C145" s="18" t="str">
        <f>IFERROR(VLOOKUP(B145,'SO OR RSO'!$B$4:$O$1048576,3,FALSE),"")</f>
        <v/>
      </c>
      <c r="D145" s="27" t="str">
        <f>IFERROR(VLOOKUP(B145,'SO OR RSO'!$B$4:$O$1048576,4,FALSE),"")</f>
        <v/>
      </c>
      <c r="E145" s="19" t="str">
        <f>IFERROR(VLOOKUP(B145,'SO OR RSO'!$B$4:$O$1048576,5,FALSE),"")</f>
        <v/>
      </c>
      <c r="F145" s="18" t="str">
        <f>IFERROR(VLOOKUP(B145,'SO OR RSO'!$B$4:$O$1048576,6,FALSE),"")</f>
        <v/>
      </c>
      <c r="G145" s="19" t="str">
        <f>IFERROR(VLOOKUP(B145,'SO OR RSO'!$B$4:$O$1048576,7,FALSE),"")</f>
        <v/>
      </c>
      <c r="H145" s="18" t="str">
        <f>IFERROR(VLOOKUP(B145,'SO OR RSO'!$B$4:$O$1048576,8,FALSE),"")</f>
        <v/>
      </c>
      <c r="I145" s="18" t="str">
        <f>IFERROR(VLOOKUP(B145,'SO OR RSO'!$B$4:$O$1048576,9,FALSE),"")</f>
        <v/>
      </c>
      <c r="J145" s="18" t="str">
        <f>IFERROR(VLOOKUP(B145,'SO OR RSO'!$B$4:$O$1048576,10,FALSE),"")</f>
        <v/>
      </c>
      <c r="K145" s="93" t="str">
        <f>IFERROR(IF(VLOOKUP(B145,'SO OR RSO'!$B$4:$M$1048576,12,FALSE)="","Belum Isi Tanggal",VLOOKUP(B145,'SO OR RSO'!$B$4:$M$1048576,12,FALSE)),"")</f>
        <v/>
      </c>
      <c r="L145" s="82"/>
    </row>
    <row r="146" spans="1:12" ht="30.75" customHeight="1">
      <c r="A146" s="6">
        <v>145</v>
      </c>
      <c r="B146" s="18" t="str">
        <f t="shared" si="3"/>
        <v>EkatunggalTidak TersediaKonfirmasi145</v>
      </c>
      <c r="C146" s="18" t="str">
        <f>IFERROR(VLOOKUP(B146,'SO OR RSO'!$B$4:$O$1048576,3,FALSE),"")</f>
        <v/>
      </c>
      <c r="D146" s="27" t="str">
        <f>IFERROR(VLOOKUP(B146,'SO OR RSO'!$B$4:$O$1048576,4,FALSE),"")</f>
        <v/>
      </c>
      <c r="E146" s="19" t="str">
        <f>IFERROR(VLOOKUP(B146,'SO OR RSO'!$B$4:$O$1048576,5,FALSE),"")</f>
        <v/>
      </c>
      <c r="F146" s="18" t="str">
        <f>IFERROR(VLOOKUP(B146,'SO OR RSO'!$B$4:$O$1048576,6,FALSE),"")</f>
        <v/>
      </c>
      <c r="G146" s="19" t="str">
        <f>IFERROR(VLOOKUP(B146,'SO OR RSO'!$B$4:$O$1048576,7,FALSE),"")</f>
        <v/>
      </c>
      <c r="H146" s="18" t="str">
        <f>IFERROR(VLOOKUP(B146,'SO OR RSO'!$B$4:$O$1048576,8,FALSE),"")</f>
        <v/>
      </c>
      <c r="I146" s="18" t="str">
        <f>IFERROR(VLOOKUP(B146,'SO OR RSO'!$B$4:$O$1048576,9,FALSE),"")</f>
        <v/>
      </c>
      <c r="J146" s="18" t="str">
        <f>IFERROR(VLOOKUP(B146,'SO OR RSO'!$B$4:$O$1048576,10,FALSE),"")</f>
        <v/>
      </c>
      <c r="K146" s="93" t="str">
        <f>IFERROR(IF(VLOOKUP(B146,'SO OR RSO'!$B$4:$M$1048576,12,FALSE)="","Belum Isi Tanggal",VLOOKUP(B146,'SO OR RSO'!$B$4:$M$1048576,12,FALSE)),"")</f>
        <v/>
      </c>
      <c r="L146" s="82"/>
    </row>
    <row r="147" spans="1:12" ht="30.75" customHeight="1">
      <c r="A147" s="6">
        <v>146</v>
      </c>
      <c r="B147" s="18" t="str">
        <f t="shared" si="3"/>
        <v>EkatunggalTidak TersediaKonfirmasi146</v>
      </c>
      <c r="C147" s="18" t="str">
        <f>IFERROR(VLOOKUP(B147,'SO OR RSO'!$B$4:$O$1048576,3,FALSE),"")</f>
        <v/>
      </c>
      <c r="D147" s="27" t="str">
        <f>IFERROR(VLOOKUP(B147,'SO OR RSO'!$B$4:$O$1048576,4,FALSE),"")</f>
        <v/>
      </c>
      <c r="E147" s="19" t="str">
        <f>IFERROR(VLOOKUP(B147,'SO OR RSO'!$B$4:$O$1048576,5,FALSE),"")</f>
        <v/>
      </c>
      <c r="F147" s="18" t="str">
        <f>IFERROR(VLOOKUP(B147,'SO OR RSO'!$B$4:$O$1048576,6,FALSE),"")</f>
        <v/>
      </c>
      <c r="G147" s="19" t="str">
        <f>IFERROR(VLOOKUP(B147,'SO OR RSO'!$B$4:$O$1048576,7,FALSE),"")</f>
        <v/>
      </c>
      <c r="H147" s="18" t="str">
        <f>IFERROR(VLOOKUP(B147,'SO OR RSO'!$B$4:$O$1048576,8,FALSE),"")</f>
        <v/>
      </c>
      <c r="I147" s="18" t="str">
        <f>IFERROR(VLOOKUP(B147,'SO OR RSO'!$B$4:$O$1048576,9,FALSE),"")</f>
        <v/>
      </c>
      <c r="J147" s="18" t="str">
        <f>IFERROR(VLOOKUP(B147,'SO OR RSO'!$B$4:$O$1048576,10,FALSE),"")</f>
        <v/>
      </c>
      <c r="K147" s="93" t="str">
        <f>IFERROR(IF(VLOOKUP(B147,'SO OR RSO'!$B$4:$M$1048576,12,FALSE)="","Belum Isi Tanggal",VLOOKUP(B147,'SO OR RSO'!$B$4:$M$1048576,12,FALSE)),"")</f>
        <v/>
      </c>
      <c r="L147" s="82"/>
    </row>
    <row r="148" spans="1:12" ht="30.75" customHeight="1">
      <c r="A148" s="6">
        <v>147</v>
      </c>
      <c r="B148" s="18" t="str">
        <f t="shared" si="3"/>
        <v>EkatunggalTidak TersediaKonfirmasi147</v>
      </c>
      <c r="C148" s="18" t="str">
        <f>IFERROR(VLOOKUP(B148,'SO OR RSO'!$B$4:$O$1048576,3,FALSE),"")</f>
        <v/>
      </c>
      <c r="D148" s="27" t="str">
        <f>IFERROR(VLOOKUP(B148,'SO OR RSO'!$B$4:$O$1048576,4,FALSE),"")</f>
        <v/>
      </c>
      <c r="E148" s="19" t="str">
        <f>IFERROR(VLOOKUP(B148,'SO OR RSO'!$B$4:$O$1048576,5,FALSE),"")</f>
        <v/>
      </c>
      <c r="F148" s="18" t="str">
        <f>IFERROR(VLOOKUP(B148,'SO OR RSO'!$B$4:$O$1048576,6,FALSE),"")</f>
        <v/>
      </c>
      <c r="G148" s="19" t="str">
        <f>IFERROR(VLOOKUP(B148,'SO OR RSO'!$B$4:$O$1048576,7,FALSE),"")</f>
        <v/>
      </c>
      <c r="H148" s="18" t="str">
        <f>IFERROR(VLOOKUP(B148,'SO OR RSO'!$B$4:$O$1048576,8,FALSE),"")</f>
        <v/>
      </c>
      <c r="I148" s="18" t="str">
        <f>IFERROR(VLOOKUP(B148,'SO OR RSO'!$B$4:$O$1048576,9,FALSE),"")</f>
        <v/>
      </c>
      <c r="J148" s="18" t="str">
        <f>IFERROR(VLOOKUP(B148,'SO OR RSO'!$B$4:$O$1048576,10,FALSE),"")</f>
        <v/>
      </c>
      <c r="K148" s="93" t="str">
        <f>IFERROR(IF(VLOOKUP(B148,'SO OR RSO'!$B$4:$M$1048576,12,FALSE)="","Belum Isi Tanggal",VLOOKUP(B148,'SO OR RSO'!$B$4:$M$1048576,12,FALSE)),"")</f>
        <v/>
      </c>
      <c r="L148" s="82"/>
    </row>
    <row r="149" spans="1:12" ht="30.75" customHeight="1">
      <c r="A149" s="6">
        <v>148</v>
      </c>
      <c r="B149" s="18" t="str">
        <f t="shared" si="3"/>
        <v>EkatunggalTidak TersediaKonfirmasi148</v>
      </c>
      <c r="C149" s="18" t="str">
        <f>IFERROR(VLOOKUP(B149,'SO OR RSO'!$B$4:$O$1048576,3,FALSE),"")</f>
        <v/>
      </c>
      <c r="D149" s="27" t="str">
        <f>IFERROR(VLOOKUP(B149,'SO OR RSO'!$B$4:$O$1048576,4,FALSE),"")</f>
        <v/>
      </c>
      <c r="E149" s="19" t="str">
        <f>IFERROR(VLOOKUP(B149,'SO OR RSO'!$B$4:$O$1048576,5,FALSE),"")</f>
        <v/>
      </c>
      <c r="F149" s="18" t="str">
        <f>IFERROR(VLOOKUP(B149,'SO OR RSO'!$B$4:$O$1048576,6,FALSE),"")</f>
        <v/>
      </c>
      <c r="G149" s="19" t="str">
        <f>IFERROR(VLOOKUP(B149,'SO OR RSO'!$B$4:$O$1048576,7,FALSE),"")</f>
        <v/>
      </c>
      <c r="H149" s="18" t="str">
        <f>IFERROR(VLOOKUP(B149,'SO OR RSO'!$B$4:$O$1048576,8,FALSE),"")</f>
        <v/>
      </c>
      <c r="I149" s="18" t="str">
        <f>IFERROR(VLOOKUP(B149,'SO OR RSO'!$B$4:$O$1048576,9,FALSE),"")</f>
        <v/>
      </c>
      <c r="J149" s="18" t="str">
        <f>IFERROR(VLOOKUP(B149,'SO OR RSO'!$B$4:$O$1048576,10,FALSE),"")</f>
        <v/>
      </c>
      <c r="K149" s="93" t="str">
        <f>IFERROR(IF(VLOOKUP(B149,'SO OR RSO'!$B$4:$M$1048576,12,FALSE)="","Belum Isi Tanggal",VLOOKUP(B149,'SO OR RSO'!$B$4:$M$1048576,12,FALSE)),"")</f>
        <v/>
      </c>
      <c r="L149" s="82"/>
    </row>
    <row r="150" spans="1:12" ht="30.75" customHeight="1">
      <c r="A150" s="6">
        <v>149</v>
      </c>
      <c r="B150" s="18" t="str">
        <f t="shared" si="3"/>
        <v>EkatunggalTidak TersediaKonfirmasi149</v>
      </c>
      <c r="C150" s="18" t="str">
        <f>IFERROR(VLOOKUP(B150,'SO OR RSO'!$B$4:$O$1048576,3,FALSE),"")</f>
        <v/>
      </c>
      <c r="D150" s="27" t="str">
        <f>IFERROR(VLOOKUP(B150,'SO OR RSO'!$B$4:$O$1048576,4,FALSE),"")</f>
        <v/>
      </c>
      <c r="E150" s="19" t="str">
        <f>IFERROR(VLOOKUP(B150,'SO OR RSO'!$B$4:$O$1048576,5,FALSE),"")</f>
        <v/>
      </c>
      <c r="F150" s="18" t="str">
        <f>IFERROR(VLOOKUP(B150,'SO OR RSO'!$B$4:$O$1048576,6,FALSE),"")</f>
        <v/>
      </c>
      <c r="G150" s="19" t="str">
        <f>IFERROR(VLOOKUP(B150,'SO OR RSO'!$B$4:$O$1048576,7,FALSE),"")</f>
        <v/>
      </c>
      <c r="H150" s="18" t="str">
        <f>IFERROR(VLOOKUP(B150,'SO OR RSO'!$B$4:$O$1048576,8,FALSE),"")</f>
        <v/>
      </c>
      <c r="I150" s="18" t="str">
        <f>IFERROR(VLOOKUP(B150,'SO OR RSO'!$B$4:$O$1048576,9,FALSE),"")</f>
        <v/>
      </c>
      <c r="J150" s="18" t="str">
        <f>IFERROR(VLOOKUP(B150,'SO OR RSO'!$B$4:$O$1048576,10,FALSE),"")</f>
        <v/>
      </c>
      <c r="K150" s="93" t="str">
        <f>IFERROR(IF(VLOOKUP(B150,'SO OR RSO'!$B$4:$M$1048576,12,FALSE)="","Belum Isi Tanggal",VLOOKUP(B150,'SO OR RSO'!$B$4:$M$1048576,12,FALSE)),"")</f>
        <v/>
      </c>
      <c r="L150" s="82"/>
    </row>
    <row r="151" spans="1:12" ht="30.75" customHeight="1">
      <c r="A151" s="6">
        <v>150</v>
      </c>
      <c r="B151" s="18" t="str">
        <f t="shared" si="3"/>
        <v>EkatunggalTidak TersediaKonfirmasi150</v>
      </c>
      <c r="C151" s="18" t="str">
        <f>IFERROR(VLOOKUP(B151,'SO OR RSO'!$B$4:$O$1048576,3,FALSE),"")</f>
        <v/>
      </c>
      <c r="D151" s="27" t="str">
        <f>IFERROR(VLOOKUP(B151,'SO OR RSO'!$B$4:$O$1048576,4,FALSE),"")</f>
        <v/>
      </c>
      <c r="E151" s="19" t="str">
        <f>IFERROR(VLOOKUP(B151,'SO OR RSO'!$B$4:$O$1048576,5,FALSE),"")</f>
        <v/>
      </c>
      <c r="F151" s="18" t="str">
        <f>IFERROR(VLOOKUP(B151,'SO OR RSO'!$B$4:$O$1048576,6,FALSE),"")</f>
        <v/>
      </c>
      <c r="G151" s="19" t="str">
        <f>IFERROR(VLOOKUP(B151,'SO OR RSO'!$B$4:$O$1048576,7,FALSE),"")</f>
        <v/>
      </c>
      <c r="H151" s="18" t="str">
        <f>IFERROR(VLOOKUP(B151,'SO OR RSO'!$B$4:$O$1048576,8,FALSE),"")</f>
        <v/>
      </c>
      <c r="I151" s="18" t="str">
        <f>IFERROR(VLOOKUP(B151,'SO OR RSO'!$B$4:$O$1048576,9,FALSE),"")</f>
        <v/>
      </c>
      <c r="J151" s="18" t="str">
        <f>IFERROR(VLOOKUP(B151,'SO OR RSO'!$B$4:$O$1048576,10,FALSE),"")</f>
        <v/>
      </c>
      <c r="K151" s="93" t="str">
        <f>IFERROR(IF(VLOOKUP(B151,'SO OR RSO'!$B$4:$M$1048576,12,FALSE)="","Belum Isi Tanggal",VLOOKUP(B151,'SO OR RSO'!$B$4:$M$1048576,12,FALSE)),"")</f>
        <v/>
      </c>
      <c r="L151" s="82"/>
    </row>
    <row r="152" spans="1:12" ht="30.75" customHeight="1">
      <c r="A152" s="6">
        <v>151</v>
      </c>
      <c r="B152" s="18" t="str">
        <f t="shared" si="3"/>
        <v>EkatunggalTidak TersediaKonfirmasi151</v>
      </c>
      <c r="C152" s="18" t="str">
        <f>IFERROR(VLOOKUP(B152,'SO OR RSO'!$B$4:$O$1048576,3,FALSE),"")</f>
        <v/>
      </c>
      <c r="D152" s="27" t="str">
        <f>IFERROR(VLOOKUP(B152,'SO OR RSO'!$B$4:$O$1048576,4,FALSE),"")</f>
        <v/>
      </c>
      <c r="E152" s="19" t="str">
        <f>IFERROR(VLOOKUP(B152,'SO OR RSO'!$B$4:$O$1048576,5,FALSE),"")</f>
        <v/>
      </c>
      <c r="F152" s="18" t="str">
        <f>IFERROR(VLOOKUP(B152,'SO OR RSO'!$B$4:$O$1048576,6,FALSE),"")</f>
        <v/>
      </c>
      <c r="G152" s="19" t="str">
        <f>IFERROR(VLOOKUP(B152,'SO OR RSO'!$B$4:$O$1048576,7,FALSE),"")</f>
        <v/>
      </c>
      <c r="H152" s="18" t="str">
        <f>IFERROR(VLOOKUP(B152,'SO OR RSO'!$B$4:$O$1048576,8,FALSE),"")</f>
        <v/>
      </c>
      <c r="I152" s="18" t="str">
        <f>IFERROR(VLOOKUP(B152,'SO OR RSO'!$B$4:$O$1048576,9,FALSE),"")</f>
        <v/>
      </c>
      <c r="J152" s="18" t="str">
        <f>IFERROR(VLOOKUP(B152,'SO OR RSO'!$B$4:$O$1048576,10,FALSE),"")</f>
        <v/>
      </c>
      <c r="K152" s="93" t="str">
        <f>IFERROR(IF(VLOOKUP(B152,'SO OR RSO'!$B$4:$M$1048576,12,FALSE)="","Belum Isi Tanggal",VLOOKUP(B152,'SO OR RSO'!$B$4:$M$1048576,12,FALSE)),"")</f>
        <v/>
      </c>
      <c r="L152" s="82"/>
    </row>
    <row r="153" spans="1:12" ht="30.75" customHeight="1">
      <c r="A153" s="6">
        <v>152</v>
      </c>
      <c r="B153" s="18" t="str">
        <f t="shared" si="3"/>
        <v>EkatunggalTidak TersediaKonfirmasi152</v>
      </c>
      <c r="C153" s="18" t="str">
        <f>IFERROR(VLOOKUP(B153,'SO OR RSO'!$B$4:$O$1048576,3,FALSE),"")</f>
        <v/>
      </c>
      <c r="D153" s="27" t="str">
        <f>IFERROR(VLOOKUP(B153,'SO OR RSO'!$B$4:$O$1048576,4,FALSE),"")</f>
        <v/>
      </c>
      <c r="E153" s="19" t="str">
        <f>IFERROR(VLOOKUP(B153,'SO OR RSO'!$B$4:$O$1048576,5,FALSE),"")</f>
        <v/>
      </c>
      <c r="F153" s="18" t="str">
        <f>IFERROR(VLOOKUP(B153,'SO OR RSO'!$B$4:$O$1048576,6,FALSE),"")</f>
        <v/>
      </c>
      <c r="G153" s="19" t="str">
        <f>IFERROR(VLOOKUP(B153,'SO OR RSO'!$B$4:$O$1048576,7,FALSE),"")</f>
        <v/>
      </c>
      <c r="H153" s="18" t="str">
        <f>IFERROR(VLOOKUP(B153,'SO OR RSO'!$B$4:$O$1048576,8,FALSE),"")</f>
        <v/>
      </c>
      <c r="I153" s="18" t="str">
        <f>IFERROR(VLOOKUP(B153,'SO OR RSO'!$B$4:$O$1048576,9,FALSE),"")</f>
        <v/>
      </c>
      <c r="J153" s="18" t="str">
        <f>IFERROR(VLOOKUP(B153,'SO OR RSO'!$B$4:$O$1048576,10,FALSE),"")</f>
        <v/>
      </c>
      <c r="K153" s="93" t="str">
        <f>IFERROR(IF(VLOOKUP(B153,'SO OR RSO'!$B$4:$M$1048576,12,FALSE)="","Belum Isi Tanggal",VLOOKUP(B153,'SO OR RSO'!$B$4:$M$1048576,12,FALSE)),"")</f>
        <v/>
      </c>
      <c r="L153" s="82"/>
    </row>
    <row r="154" spans="1:12" ht="30.75" customHeight="1">
      <c r="A154" s="6">
        <v>153</v>
      </c>
      <c r="B154" s="18" t="str">
        <f t="shared" si="3"/>
        <v>EkatunggalTidak TersediaKonfirmasi153</v>
      </c>
      <c r="C154" s="18" t="str">
        <f>IFERROR(VLOOKUP(B154,'SO OR RSO'!$B$4:$O$1048576,3,FALSE),"")</f>
        <v/>
      </c>
      <c r="D154" s="27" t="str">
        <f>IFERROR(VLOOKUP(B154,'SO OR RSO'!$B$4:$O$1048576,4,FALSE),"")</f>
        <v/>
      </c>
      <c r="E154" s="19" t="str">
        <f>IFERROR(VLOOKUP(B154,'SO OR RSO'!$B$4:$O$1048576,5,FALSE),"")</f>
        <v/>
      </c>
      <c r="F154" s="18" t="str">
        <f>IFERROR(VLOOKUP(B154,'SO OR RSO'!$B$4:$O$1048576,6,FALSE),"")</f>
        <v/>
      </c>
      <c r="G154" s="19" t="str">
        <f>IFERROR(VLOOKUP(B154,'SO OR RSO'!$B$4:$O$1048576,7,FALSE),"")</f>
        <v/>
      </c>
      <c r="H154" s="18" t="str">
        <f>IFERROR(VLOOKUP(B154,'SO OR RSO'!$B$4:$O$1048576,8,FALSE),"")</f>
        <v/>
      </c>
      <c r="I154" s="18" t="str">
        <f>IFERROR(VLOOKUP(B154,'SO OR RSO'!$B$4:$O$1048576,9,FALSE),"")</f>
        <v/>
      </c>
      <c r="J154" s="18" t="str">
        <f>IFERROR(VLOOKUP(B154,'SO OR RSO'!$B$4:$O$1048576,10,FALSE),"")</f>
        <v/>
      </c>
      <c r="K154" s="93" t="str">
        <f>IFERROR(IF(VLOOKUP(B154,'SO OR RSO'!$B$4:$M$1048576,12,FALSE)="","Belum Isi Tanggal",VLOOKUP(B154,'SO OR RSO'!$B$4:$M$1048576,12,FALSE)),"")</f>
        <v/>
      </c>
      <c r="L154" s="82"/>
    </row>
    <row r="155" spans="1:12" ht="30.75" customHeight="1">
      <c r="A155" s="6">
        <v>154</v>
      </c>
      <c r="B155" s="18" t="str">
        <f t="shared" si="3"/>
        <v>EkatunggalTidak TersediaKonfirmasi154</v>
      </c>
      <c r="C155" s="18" t="str">
        <f>IFERROR(VLOOKUP(B155,'SO OR RSO'!$B$4:$O$1048576,3,FALSE),"")</f>
        <v/>
      </c>
      <c r="D155" s="27" t="str">
        <f>IFERROR(VLOOKUP(B155,'SO OR RSO'!$B$4:$O$1048576,4,FALSE),"")</f>
        <v/>
      </c>
      <c r="E155" s="19" t="str">
        <f>IFERROR(VLOOKUP(B155,'SO OR RSO'!$B$4:$O$1048576,5,FALSE),"")</f>
        <v/>
      </c>
      <c r="F155" s="18" t="str">
        <f>IFERROR(VLOOKUP(B155,'SO OR RSO'!$B$4:$O$1048576,6,FALSE),"")</f>
        <v/>
      </c>
      <c r="G155" s="19" t="str">
        <f>IFERROR(VLOOKUP(B155,'SO OR RSO'!$B$4:$O$1048576,7,FALSE),"")</f>
        <v/>
      </c>
      <c r="H155" s="18" t="str">
        <f>IFERROR(VLOOKUP(B155,'SO OR RSO'!$B$4:$O$1048576,8,FALSE),"")</f>
        <v/>
      </c>
      <c r="I155" s="18" t="str">
        <f>IFERROR(VLOOKUP(B155,'SO OR RSO'!$B$4:$O$1048576,9,FALSE),"")</f>
        <v/>
      </c>
      <c r="J155" s="18" t="str">
        <f>IFERROR(VLOOKUP(B155,'SO OR RSO'!$B$4:$O$1048576,10,FALSE),"")</f>
        <v/>
      </c>
      <c r="K155" s="93" t="str">
        <f>IFERROR(IF(VLOOKUP(B155,'SO OR RSO'!$B$4:$M$1048576,12,FALSE)="","Belum Isi Tanggal",VLOOKUP(B155,'SO OR RSO'!$B$4:$M$1048576,12,FALSE)),"")</f>
        <v/>
      </c>
      <c r="L155" s="82"/>
    </row>
    <row r="156" spans="1:12" ht="30.75" customHeight="1">
      <c r="A156" s="6">
        <v>155</v>
      </c>
      <c r="B156" s="18" t="str">
        <f t="shared" si="3"/>
        <v>EkatunggalTidak TersediaKonfirmasi155</v>
      </c>
      <c r="C156" s="18" t="str">
        <f>IFERROR(VLOOKUP(B156,'SO OR RSO'!$B$4:$O$1048576,3,FALSE),"")</f>
        <v/>
      </c>
      <c r="D156" s="27" t="str">
        <f>IFERROR(VLOOKUP(B156,'SO OR RSO'!$B$4:$O$1048576,4,FALSE),"")</f>
        <v/>
      </c>
      <c r="E156" s="19" t="str">
        <f>IFERROR(VLOOKUP(B156,'SO OR RSO'!$B$4:$O$1048576,5,FALSE),"")</f>
        <v/>
      </c>
      <c r="F156" s="18" t="str">
        <f>IFERROR(VLOOKUP(B156,'SO OR RSO'!$B$4:$O$1048576,6,FALSE),"")</f>
        <v/>
      </c>
      <c r="G156" s="19" t="str">
        <f>IFERROR(VLOOKUP(B156,'SO OR RSO'!$B$4:$O$1048576,7,FALSE),"")</f>
        <v/>
      </c>
      <c r="H156" s="18" t="str">
        <f>IFERROR(VLOOKUP(B156,'SO OR RSO'!$B$4:$O$1048576,8,FALSE),"")</f>
        <v/>
      </c>
      <c r="I156" s="18" t="str">
        <f>IFERROR(VLOOKUP(B156,'SO OR RSO'!$B$4:$O$1048576,9,FALSE),"")</f>
        <v/>
      </c>
      <c r="J156" s="18" t="str">
        <f>IFERROR(VLOOKUP(B156,'SO OR RSO'!$B$4:$O$1048576,10,FALSE),"")</f>
        <v/>
      </c>
      <c r="K156" s="93" t="str">
        <f>IFERROR(IF(VLOOKUP(B156,'SO OR RSO'!$B$4:$M$1048576,12,FALSE)="","Belum Isi Tanggal",VLOOKUP(B156,'SO OR RSO'!$B$4:$M$1048576,12,FALSE)),"")</f>
        <v/>
      </c>
      <c r="L156" s="82"/>
    </row>
    <row r="157" spans="1:12" ht="30.75" customHeight="1">
      <c r="A157" s="6">
        <v>156</v>
      </c>
      <c r="B157" s="18" t="str">
        <f t="shared" si="3"/>
        <v>EkatunggalTidak TersediaKonfirmasi156</v>
      </c>
      <c r="C157" s="18" t="str">
        <f>IFERROR(VLOOKUP(B157,'SO OR RSO'!$B$4:$O$1048576,3,FALSE),"")</f>
        <v/>
      </c>
      <c r="D157" s="27" t="str">
        <f>IFERROR(VLOOKUP(B157,'SO OR RSO'!$B$4:$O$1048576,4,FALSE),"")</f>
        <v/>
      </c>
      <c r="E157" s="19" t="str">
        <f>IFERROR(VLOOKUP(B157,'SO OR RSO'!$B$4:$O$1048576,5,FALSE),"")</f>
        <v/>
      </c>
      <c r="F157" s="18" t="str">
        <f>IFERROR(VLOOKUP(B157,'SO OR RSO'!$B$4:$O$1048576,6,FALSE),"")</f>
        <v/>
      </c>
      <c r="G157" s="19" t="str">
        <f>IFERROR(VLOOKUP(B157,'SO OR RSO'!$B$4:$O$1048576,7,FALSE),"")</f>
        <v/>
      </c>
      <c r="H157" s="18" t="str">
        <f>IFERROR(VLOOKUP(B157,'SO OR RSO'!$B$4:$O$1048576,8,FALSE),"")</f>
        <v/>
      </c>
      <c r="I157" s="18" t="str">
        <f>IFERROR(VLOOKUP(B157,'SO OR RSO'!$B$4:$O$1048576,9,FALSE),"")</f>
        <v/>
      </c>
      <c r="J157" s="18" t="str">
        <f>IFERROR(VLOOKUP(B157,'SO OR RSO'!$B$4:$O$1048576,10,FALSE),"")</f>
        <v/>
      </c>
      <c r="K157" s="93" t="str">
        <f>IFERROR(IF(VLOOKUP(B157,'SO OR RSO'!$B$4:$M$1048576,12,FALSE)="","Belum Isi Tanggal",VLOOKUP(B157,'SO OR RSO'!$B$4:$M$1048576,12,FALSE)),"")</f>
        <v/>
      </c>
      <c r="L157" s="82"/>
    </row>
    <row r="158" spans="1:12" ht="30.75" customHeight="1">
      <c r="A158" s="6">
        <v>157</v>
      </c>
      <c r="B158" s="18" t="str">
        <f t="shared" si="3"/>
        <v>EkatunggalTidak TersediaKonfirmasi157</v>
      </c>
      <c r="C158" s="18" t="str">
        <f>IFERROR(VLOOKUP(B158,'SO OR RSO'!$B$4:$O$1048576,3,FALSE),"")</f>
        <v/>
      </c>
      <c r="D158" s="27" t="str">
        <f>IFERROR(VLOOKUP(B158,'SO OR RSO'!$B$4:$O$1048576,4,FALSE),"")</f>
        <v/>
      </c>
      <c r="E158" s="19" t="str">
        <f>IFERROR(VLOOKUP(B158,'SO OR RSO'!$B$4:$O$1048576,5,FALSE),"")</f>
        <v/>
      </c>
      <c r="F158" s="18" t="str">
        <f>IFERROR(VLOOKUP(B158,'SO OR RSO'!$B$4:$O$1048576,6,FALSE),"")</f>
        <v/>
      </c>
      <c r="G158" s="19" t="str">
        <f>IFERROR(VLOOKUP(B158,'SO OR RSO'!$B$4:$O$1048576,7,FALSE),"")</f>
        <v/>
      </c>
      <c r="H158" s="18" t="str">
        <f>IFERROR(VLOOKUP(B158,'SO OR RSO'!$B$4:$O$1048576,8,FALSE),"")</f>
        <v/>
      </c>
      <c r="I158" s="18" t="str">
        <f>IFERROR(VLOOKUP(B158,'SO OR RSO'!$B$4:$O$1048576,9,FALSE),"")</f>
        <v/>
      </c>
      <c r="J158" s="18" t="str">
        <f>IFERROR(VLOOKUP(B158,'SO OR RSO'!$B$4:$O$1048576,10,FALSE),"")</f>
        <v/>
      </c>
      <c r="K158" s="93" t="str">
        <f>IFERROR(IF(VLOOKUP(B158,'SO OR RSO'!$B$4:$M$1048576,12,FALSE)="","Belum Isi Tanggal",VLOOKUP(B158,'SO OR RSO'!$B$4:$M$1048576,12,FALSE)),"")</f>
        <v/>
      </c>
      <c r="L158" s="82"/>
    </row>
    <row r="159" spans="1:12" ht="30.75" customHeight="1">
      <c r="A159" s="6">
        <v>158</v>
      </c>
      <c r="B159" s="18" t="str">
        <f t="shared" si="3"/>
        <v>EkatunggalTidak TersediaKonfirmasi158</v>
      </c>
      <c r="C159" s="18" t="str">
        <f>IFERROR(VLOOKUP(B159,'SO OR RSO'!$B$4:$O$1048576,3,FALSE),"")</f>
        <v/>
      </c>
      <c r="D159" s="27" t="str">
        <f>IFERROR(VLOOKUP(B159,'SO OR RSO'!$B$4:$O$1048576,4,FALSE),"")</f>
        <v/>
      </c>
      <c r="E159" s="19" t="str">
        <f>IFERROR(VLOOKUP(B159,'SO OR RSO'!$B$4:$O$1048576,5,FALSE),"")</f>
        <v/>
      </c>
      <c r="F159" s="18" t="str">
        <f>IFERROR(VLOOKUP(B159,'SO OR RSO'!$B$4:$O$1048576,6,FALSE),"")</f>
        <v/>
      </c>
      <c r="G159" s="19" t="str">
        <f>IFERROR(VLOOKUP(B159,'SO OR RSO'!$B$4:$O$1048576,7,FALSE),"")</f>
        <v/>
      </c>
      <c r="H159" s="18" t="str">
        <f>IFERROR(VLOOKUP(B159,'SO OR RSO'!$B$4:$O$1048576,8,FALSE),"")</f>
        <v/>
      </c>
      <c r="I159" s="18" t="str">
        <f>IFERROR(VLOOKUP(B159,'SO OR RSO'!$B$4:$O$1048576,9,FALSE),"")</f>
        <v/>
      </c>
      <c r="J159" s="18" t="str">
        <f>IFERROR(VLOOKUP(B159,'SO OR RSO'!$B$4:$O$1048576,10,FALSE),"")</f>
        <v/>
      </c>
      <c r="K159" s="93" t="str">
        <f>IFERROR(IF(VLOOKUP(B159,'SO OR RSO'!$B$4:$M$1048576,12,FALSE)="","Belum Isi Tanggal",VLOOKUP(B159,'SO OR RSO'!$B$4:$M$1048576,12,FALSE)),"")</f>
        <v/>
      </c>
      <c r="L159" s="82"/>
    </row>
    <row r="160" spans="1:12" ht="30.75" customHeight="1">
      <c r="A160" s="6">
        <v>159</v>
      </c>
      <c r="B160" s="18" t="str">
        <f t="shared" si="3"/>
        <v>EkatunggalTidak TersediaKonfirmasi159</v>
      </c>
      <c r="C160" s="18" t="str">
        <f>IFERROR(VLOOKUP(B160,'SO OR RSO'!$B$4:$O$1048576,3,FALSE),"")</f>
        <v/>
      </c>
      <c r="D160" s="27" t="str">
        <f>IFERROR(VLOOKUP(B160,'SO OR RSO'!$B$4:$O$1048576,4,FALSE),"")</f>
        <v/>
      </c>
      <c r="E160" s="19" t="str">
        <f>IFERROR(VLOOKUP(B160,'SO OR RSO'!$B$4:$O$1048576,5,FALSE),"")</f>
        <v/>
      </c>
      <c r="F160" s="18" t="str">
        <f>IFERROR(VLOOKUP(B160,'SO OR RSO'!$B$4:$O$1048576,6,FALSE),"")</f>
        <v/>
      </c>
      <c r="G160" s="19" t="str">
        <f>IFERROR(VLOOKUP(B160,'SO OR RSO'!$B$4:$O$1048576,7,FALSE),"")</f>
        <v/>
      </c>
      <c r="H160" s="18" t="str">
        <f>IFERROR(VLOOKUP(B160,'SO OR RSO'!$B$4:$O$1048576,8,FALSE),"")</f>
        <v/>
      </c>
      <c r="I160" s="18" t="str">
        <f>IFERROR(VLOOKUP(B160,'SO OR RSO'!$B$4:$O$1048576,9,FALSE),"")</f>
        <v/>
      </c>
      <c r="J160" s="18" t="str">
        <f>IFERROR(VLOOKUP(B160,'SO OR RSO'!$B$4:$O$1048576,10,FALSE),"")</f>
        <v/>
      </c>
      <c r="K160" s="93" t="str">
        <f>IFERROR(IF(VLOOKUP(B160,'SO OR RSO'!$B$4:$M$1048576,12,FALSE)="","Belum Isi Tanggal",VLOOKUP(B160,'SO OR RSO'!$B$4:$M$1048576,12,FALSE)),"")</f>
        <v/>
      </c>
      <c r="L160" s="82"/>
    </row>
    <row r="161" spans="1:12" ht="30.75" customHeight="1">
      <c r="A161" s="6">
        <v>160</v>
      </c>
      <c r="B161" s="18" t="str">
        <f t="shared" si="3"/>
        <v>EkatunggalTidak TersediaKonfirmasi160</v>
      </c>
      <c r="C161" s="18" t="str">
        <f>IFERROR(VLOOKUP(B161,'SO OR RSO'!$B$4:$O$1048576,3,FALSE),"")</f>
        <v/>
      </c>
      <c r="D161" s="27" t="str">
        <f>IFERROR(VLOOKUP(B161,'SO OR RSO'!$B$4:$O$1048576,4,FALSE),"")</f>
        <v/>
      </c>
      <c r="E161" s="19" t="str">
        <f>IFERROR(VLOOKUP(B161,'SO OR RSO'!$B$4:$O$1048576,5,FALSE),"")</f>
        <v/>
      </c>
      <c r="F161" s="18" t="str">
        <f>IFERROR(VLOOKUP(B161,'SO OR RSO'!$B$4:$O$1048576,6,FALSE),"")</f>
        <v/>
      </c>
      <c r="G161" s="19" t="str">
        <f>IFERROR(VLOOKUP(B161,'SO OR RSO'!$B$4:$O$1048576,7,FALSE),"")</f>
        <v/>
      </c>
      <c r="H161" s="18" t="str">
        <f>IFERROR(VLOOKUP(B161,'SO OR RSO'!$B$4:$O$1048576,8,FALSE),"")</f>
        <v/>
      </c>
      <c r="I161" s="18" t="str">
        <f>IFERROR(VLOOKUP(B161,'SO OR RSO'!$B$4:$O$1048576,9,FALSE),"")</f>
        <v/>
      </c>
      <c r="J161" s="18" t="str">
        <f>IFERROR(VLOOKUP(B161,'SO OR RSO'!$B$4:$O$1048576,10,FALSE),"")</f>
        <v/>
      </c>
      <c r="K161" s="93" t="str">
        <f>IFERROR(IF(VLOOKUP(B161,'SO OR RSO'!$B$4:$M$1048576,12,FALSE)="","Belum Isi Tanggal",VLOOKUP(B161,'SO OR RSO'!$B$4:$M$1048576,12,FALSE)),"")</f>
        <v/>
      </c>
      <c r="L161" s="82"/>
    </row>
    <row r="162" spans="1:12" ht="30.75" customHeight="1">
      <c r="A162" s="6">
        <v>161</v>
      </c>
      <c r="B162" s="18" t="str">
        <f t="shared" si="3"/>
        <v>EkatunggalTidak TersediaKonfirmasi161</v>
      </c>
      <c r="C162" s="18" t="str">
        <f>IFERROR(VLOOKUP(B162,'SO OR RSO'!$B$4:$O$1048576,3,FALSE),"")</f>
        <v/>
      </c>
      <c r="D162" s="27" t="str">
        <f>IFERROR(VLOOKUP(B162,'SO OR RSO'!$B$4:$O$1048576,4,FALSE),"")</f>
        <v/>
      </c>
      <c r="E162" s="19" t="str">
        <f>IFERROR(VLOOKUP(B162,'SO OR RSO'!$B$4:$O$1048576,5,FALSE),"")</f>
        <v/>
      </c>
      <c r="F162" s="18" t="str">
        <f>IFERROR(VLOOKUP(B162,'SO OR RSO'!$B$4:$O$1048576,6,FALSE),"")</f>
        <v/>
      </c>
      <c r="G162" s="19" t="str">
        <f>IFERROR(VLOOKUP(B162,'SO OR RSO'!$B$4:$O$1048576,7,FALSE),"")</f>
        <v/>
      </c>
      <c r="H162" s="18" t="str">
        <f>IFERROR(VLOOKUP(B162,'SO OR RSO'!$B$4:$O$1048576,8,FALSE),"")</f>
        <v/>
      </c>
      <c r="I162" s="18" t="str">
        <f>IFERROR(VLOOKUP(B162,'SO OR RSO'!$B$4:$O$1048576,9,FALSE),"")</f>
        <v/>
      </c>
      <c r="J162" s="18" t="str">
        <f>IFERROR(VLOOKUP(B162,'SO OR RSO'!$B$4:$O$1048576,10,FALSE),"")</f>
        <v/>
      </c>
      <c r="K162" s="93" t="str">
        <f>IFERROR(IF(VLOOKUP(B162,'SO OR RSO'!$B$4:$M$1048576,12,FALSE)="","Belum Isi Tanggal",VLOOKUP(B162,'SO OR RSO'!$B$4:$M$1048576,12,FALSE)),"")</f>
        <v/>
      </c>
      <c r="L162" s="82"/>
    </row>
    <row r="163" spans="1:12" ht="30.75" customHeight="1">
      <c r="A163" s="6">
        <v>162</v>
      </c>
      <c r="B163" s="18" t="str">
        <f t="shared" si="3"/>
        <v>EkatunggalTidak TersediaKonfirmasi162</v>
      </c>
      <c r="C163" s="18" t="str">
        <f>IFERROR(VLOOKUP(B163,'SO OR RSO'!$B$4:$O$1048576,3,FALSE),"")</f>
        <v/>
      </c>
      <c r="D163" s="27" t="str">
        <f>IFERROR(VLOOKUP(B163,'SO OR RSO'!$B$4:$O$1048576,4,FALSE),"")</f>
        <v/>
      </c>
      <c r="E163" s="19" t="str">
        <f>IFERROR(VLOOKUP(B163,'SO OR RSO'!$B$4:$O$1048576,5,FALSE),"")</f>
        <v/>
      </c>
      <c r="F163" s="18" t="str">
        <f>IFERROR(VLOOKUP(B163,'SO OR RSO'!$B$4:$O$1048576,6,FALSE),"")</f>
        <v/>
      </c>
      <c r="G163" s="19" t="str">
        <f>IFERROR(VLOOKUP(B163,'SO OR RSO'!$B$4:$O$1048576,7,FALSE),"")</f>
        <v/>
      </c>
      <c r="H163" s="18" t="str">
        <f>IFERROR(VLOOKUP(B163,'SO OR RSO'!$B$4:$O$1048576,8,FALSE),"")</f>
        <v/>
      </c>
      <c r="I163" s="18" t="str">
        <f>IFERROR(VLOOKUP(B163,'SO OR RSO'!$B$4:$O$1048576,9,FALSE),"")</f>
        <v/>
      </c>
      <c r="J163" s="18" t="str">
        <f>IFERROR(VLOOKUP(B163,'SO OR RSO'!$B$4:$O$1048576,10,FALSE),"")</f>
        <v/>
      </c>
      <c r="K163" s="93" t="str">
        <f>IFERROR(IF(VLOOKUP(B163,'SO OR RSO'!$B$4:$M$1048576,12,FALSE)="","Belum Isi Tanggal",VLOOKUP(B163,'SO OR RSO'!$B$4:$M$1048576,12,FALSE)),"")</f>
        <v/>
      </c>
      <c r="L163" s="82"/>
    </row>
    <row r="164" spans="1:12" ht="30.75" customHeight="1">
      <c r="A164" s="6">
        <v>163</v>
      </c>
      <c r="B164" s="18" t="str">
        <f t="shared" si="3"/>
        <v>EkatunggalTidak TersediaKonfirmasi163</v>
      </c>
      <c r="C164" s="18" t="str">
        <f>IFERROR(VLOOKUP(B164,'SO OR RSO'!$B$4:$O$1048576,3,FALSE),"")</f>
        <v/>
      </c>
      <c r="D164" s="27" t="str">
        <f>IFERROR(VLOOKUP(B164,'SO OR RSO'!$B$4:$O$1048576,4,FALSE),"")</f>
        <v/>
      </c>
      <c r="E164" s="19" t="str">
        <f>IFERROR(VLOOKUP(B164,'SO OR RSO'!$B$4:$O$1048576,5,FALSE),"")</f>
        <v/>
      </c>
      <c r="F164" s="18" t="str">
        <f>IFERROR(VLOOKUP(B164,'SO OR RSO'!$B$4:$O$1048576,6,FALSE),"")</f>
        <v/>
      </c>
      <c r="G164" s="19" t="str">
        <f>IFERROR(VLOOKUP(B164,'SO OR RSO'!$B$4:$O$1048576,7,FALSE),"")</f>
        <v/>
      </c>
      <c r="H164" s="18" t="str">
        <f>IFERROR(VLOOKUP(B164,'SO OR RSO'!$B$4:$O$1048576,8,FALSE),"")</f>
        <v/>
      </c>
      <c r="I164" s="18" t="str">
        <f>IFERROR(VLOOKUP(B164,'SO OR RSO'!$B$4:$O$1048576,9,FALSE),"")</f>
        <v/>
      </c>
      <c r="J164" s="18" t="str">
        <f>IFERROR(VLOOKUP(B164,'SO OR RSO'!$B$4:$O$1048576,10,FALSE),"")</f>
        <v/>
      </c>
      <c r="K164" s="93" t="str">
        <f>IFERROR(IF(VLOOKUP(B164,'SO OR RSO'!$B$4:$M$1048576,12,FALSE)="","Belum Isi Tanggal",VLOOKUP(B164,'SO OR RSO'!$B$4:$M$1048576,12,FALSE)),"")</f>
        <v/>
      </c>
      <c r="L164" s="82"/>
    </row>
    <row r="165" spans="1:12" ht="30.75" customHeight="1">
      <c r="A165" s="6">
        <v>164</v>
      </c>
      <c r="B165" s="18" t="str">
        <f t="shared" si="3"/>
        <v>EkatunggalTidak TersediaKonfirmasi164</v>
      </c>
      <c r="C165" s="18" t="str">
        <f>IFERROR(VLOOKUP(B165,'SO OR RSO'!$B$4:$O$1048576,3,FALSE),"")</f>
        <v/>
      </c>
      <c r="D165" s="27" t="str">
        <f>IFERROR(VLOOKUP(B165,'SO OR RSO'!$B$4:$O$1048576,4,FALSE),"")</f>
        <v/>
      </c>
      <c r="E165" s="19" t="str">
        <f>IFERROR(VLOOKUP(B165,'SO OR RSO'!$B$4:$O$1048576,5,FALSE),"")</f>
        <v/>
      </c>
      <c r="F165" s="18" t="str">
        <f>IFERROR(VLOOKUP(B165,'SO OR RSO'!$B$4:$O$1048576,6,FALSE),"")</f>
        <v/>
      </c>
      <c r="G165" s="19" t="str">
        <f>IFERROR(VLOOKUP(B165,'SO OR RSO'!$B$4:$O$1048576,7,FALSE),"")</f>
        <v/>
      </c>
      <c r="H165" s="18" t="str">
        <f>IFERROR(VLOOKUP(B165,'SO OR RSO'!$B$4:$O$1048576,8,FALSE),"")</f>
        <v/>
      </c>
      <c r="I165" s="18" t="str">
        <f>IFERROR(VLOOKUP(B165,'SO OR RSO'!$B$4:$O$1048576,9,FALSE),"")</f>
        <v/>
      </c>
      <c r="J165" s="18" t="str">
        <f>IFERROR(VLOOKUP(B165,'SO OR RSO'!$B$4:$O$1048576,10,FALSE),"")</f>
        <v/>
      </c>
      <c r="K165" s="93" t="str">
        <f>IFERROR(IF(VLOOKUP(B165,'SO OR RSO'!$B$4:$M$1048576,12,FALSE)="","Belum Isi Tanggal",VLOOKUP(B165,'SO OR RSO'!$B$4:$M$1048576,12,FALSE)),"")</f>
        <v/>
      </c>
      <c r="L165" s="82"/>
    </row>
    <row r="166" spans="1:12" ht="30.75" customHeight="1">
      <c r="A166" s="6">
        <v>165</v>
      </c>
      <c r="B166" s="18" t="str">
        <f t="shared" si="3"/>
        <v>EkatunggalTidak TersediaKonfirmasi165</v>
      </c>
      <c r="C166" s="18" t="str">
        <f>IFERROR(VLOOKUP(B166,'SO OR RSO'!$B$4:$O$1048576,3,FALSE),"")</f>
        <v/>
      </c>
      <c r="D166" s="27" t="str">
        <f>IFERROR(VLOOKUP(B166,'SO OR RSO'!$B$4:$O$1048576,4,FALSE),"")</f>
        <v/>
      </c>
      <c r="E166" s="19" t="str">
        <f>IFERROR(VLOOKUP(B166,'SO OR RSO'!$B$4:$O$1048576,5,FALSE),"")</f>
        <v/>
      </c>
      <c r="F166" s="18" t="str">
        <f>IFERROR(VLOOKUP(B166,'SO OR RSO'!$B$4:$O$1048576,6,FALSE),"")</f>
        <v/>
      </c>
      <c r="G166" s="19" t="str">
        <f>IFERROR(VLOOKUP(B166,'SO OR RSO'!$B$4:$O$1048576,7,FALSE),"")</f>
        <v/>
      </c>
      <c r="H166" s="18" t="str">
        <f>IFERROR(VLOOKUP(B166,'SO OR RSO'!$B$4:$O$1048576,8,FALSE),"")</f>
        <v/>
      </c>
      <c r="I166" s="18" t="str">
        <f>IFERROR(VLOOKUP(B166,'SO OR RSO'!$B$4:$O$1048576,9,FALSE),"")</f>
        <v/>
      </c>
      <c r="J166" s="18" t="str">
        <f>IFERROR(VLOOKUP(B166,'SO OR RSO'!$B$4:$O$1048576,10,FALSE),"")</f>
        <v/>
      </c>
      <c r="K166" s="93" t="str">
        <f>IFERROR(IF(VLOOKUP(B166,'SO OR RSO'!$B$4:$M$1048576,12,FALSE)="","Belum Isi Tanggal",VLOOKUP(B166,'SO OR RSO'!$B$4:$M$1048576,12,FALSE)),"")</f>
        <v/>
      </c>
      <c r="L166" s="82"/>
    </row>
    <row r="167" spans="1:12" ht="30.75" customHeight="1">
      <c r="A167" s="6">
        <v>166</v>
      </c>
      <c r="B167" s="18" t="str">
        <f t="shared" si="3"/>
        <v>EkatunggalTidak TersediaKonfirmasi166</v>
      </c>
      <c r="C167" s="18" t="str">
        <f>IFERROR(VLOOKUP(B167,'SO OR RSO'!$B$4:$O$1048576,3,FALSE),"")</f>
        <v/>
      </c>
      <c r="D167" s="27" t="str">
        <f>IFERROR(VLOOKUP(B167,'SO OR RSO'!$B$4:$O$1048576,4,FALSE),"")</f>
        <v/>
      </c>
      <c r="E167" s="19" t="str">
        <f>IFERROR(VLOOKUP(B167,'SO OR RSO'!$B$4:$O$1048576,5,FALSE),"")</f>
        <v/>
      </c>
      <c r="F167" s="18" t="str">
        <f>IFERROR(VLOOKUP(B167,'SO OR RSO'!$B$4:$O$1048576,6,FALSE),"")</f>
        <v/>
      </c>
      <c r="G167" s="19" t="str">
        <f>IFERROR(VLOOKUP(B167,'SO OR RSO'!$B$4:$O$1048576,7,FALSE),"")</f>
        <v/>
      </c>
      <c r="H167" s="18" t="str">
        <f>IFERROR(VLOOKUP(B167,'SO OR RSO'!$B$4:$O$1048576,8,FALSE),"")</f>
        <v/>
      </c>
      <c r="I167" s="18" t="str">
        <f>IFERROR(VLOOKUP(B167,'SO OR RSO'!$B$4:$O$1048576,9,FALSE),"")</f>
        <v/>
      </c>
      <c r="J167" s="18" t="str">
        <f>IFERROR(VLOOKUP(B167,'SO OR RSO'!$B$4:$O$1048576,10,FALSE),"")</f>
        <v/>
      </c>
      <c r="K167" s="93" t="str">
        <f>IFERROR(IF(VLOOKUP(B167,'SO OR RSO'!$B$4:$M$1048576,12,FALSE)="","Belum Isi Tanggal",VLOOKUP(B167,'SO OR RSO'!$B$4:$M$1048576,12,FALSE)),"")</f>
        <v/>
      </c>
      <c r="L167" s="82"/>
    </row>
    <row r="168" spans="1:12" ht="30.75" customHeight="1">
      <c r="A168" s="6">
        <v>167</v>
      </c>
      <c r="B168" s="18" t="str">
        <f t="shared" si="3"/>
        <v>EkatunggalTidak TersediaKonfirmasi167</v>
      </c>
      <c r="C168" s="18" t="str">
        <f>IFERROR(VLOOKUP(B168,'SO OR RSO'!$B$4:$O$1048576,3,FALSE),"")</f>
        <v/>
      </c>
      <c r="D168" s="27" t="str">
        <f>IFERROR(VLOOKUP(B168,'SO OR RSO'!$B$4:$O$1048576,4,FALSE),"")</f>
        <v/>
      </c>
      <c r="E168" s="19" t="str">
        <f>IFERROR(VLOOKUP(B168,'SO OR RSO'!$B$4:$O$1048576,5,FALSE),"")</f>
        <v/>
      </c>
      <c r="F168" s="18" t="str">
        <f>IFERROR(VLOOKUP(B168,'SO OR RSO'!$B$4:$O$1048576,6,FALSE),"")</f>
        <v/>
      </c>
      <c r="G168" s="19" t="str">
        <f>IFERROR(VLOOKUP(B168,'SO OR RSO'!$B$4:$O$1048576,7,FALSE),"")</f>
        <v/>
      </c>
      <c r="H168" s="18" t="str">
        <f>IFERROR(VLOOKUP(B168,'SO OR RSO'!$B$4:$O$1048576,8,FALSE),"")</f>
        <v/>
      </c>
      <c r="I168" s="18" t="str">
        <f>IFERROR(VLOOKUP(B168,'SO OR RSO'!$B$4:$O$1048576,9,FALSE),"")</f>
        <v/>
      </c>
      <c r="J168" s="18" t="str">
        <f>IFERROR(VLOOKUP(B168,'SO OR RSO'!$B$4:$O$1048576,10,FALSE),"")</f>
        <v/>
      </c>
      <c r="K168" s="93" t="str">
        <f>IFERROR(IF(VLOOKUP(B168,'SO OR RSO'!$B$4:$M$1048576,12,FALSE)="","Belum Isi Tanggal",VLOOKUP(B168,'SO OR RSO'!$B$4:$M$1048576,12,FALSE)),"")</f>
        <v/>
      </c>
      <c r="L168" s="82"/>
    </row>
    <row r="169" spans="1:12" ht="30.75" customHeight="1">
      <c r="A169" s="6">
        <v>168</v>
      </c>
      <c r="B169" s="18" t="str">
        <f t="shared" si="3"/>
        <v>EkatunggalTidak TersediaKonfirmasi168</v>
      </c>
      <c r="C169" s="18" t="str">
        <f>IFERROR(VLOOKUP(B169,'SO OR RSO'!$B$4:$O$1048576,3,FALSE),"")</f>
        <v/>
      </c>
      <c r="D169" s="27" t="str">
        <f>IFERROR(VLOOKUP(B169,'SO OR RSO'!$B$4:$O$1048576,4,FALSE),"")</f>
        <v/>
      </c>
      <c r="E169" s="19" t="str">
        <f>IFERROR(VLOOKUP(B169,'SO OR RSO'!$B$4:$O$1048576,5,FALSE),"")</f>
        <v/>
      </c>
      <c r="F169" s="18" t="str">
        <f>IFERROR(VLOOKUP(B169,'SO OR RSO'!$B$4:$O$1048576,6,FALSE),"")</f>
        <v/>
      </c>
      <c r="G169" s="19" t="str">
        <f>IFERROR(VLOOKUP(B169,'SO OR RSO'!$B$4:$O$1048576,7,FALSE),"")</f>
        <v/>
      </c>
      <c r="H169" s="18" t="str">
        <f>IFERROR(VLOOKUP(B169,'SO OR RSO'!$B$4:$O$1048576,8,FALSE),"")</f>
        <v/>
      </c>
      <c r="I169" s="18" t="str">
        <f>IFERROR(VLOOKUP(B169,'SO OR RSO'!$B$4:$O$1048576,9,FALSE),"")</f>
        <v/>
      </c>
      <c r="J169" s="18" t="str">
        <f>IFERROR(VLOOKUP(B169,'SO OR RSO'!$B$4:$O$1048576,10,FALSE),"")</f>
        <v/>
      </c>
      <c r="K169" s="93" t="str">
        <f>IFERROR(IF(VLOOKUP(B169,'SO OR RSO'!$B$4:$M$1048576,12,FALSE)="","Belum Isi Tanggal",VLOOKUP(B169,'SO OR RSO'!$B$4:$M$1048576,12,FALSE)),"")</f>
        <v/>
      </c>
      <c r="L169" s="82"/>
    </row>
    <row r="170" spans="1:12" ht="30.75" customHeight="1">
      <c r="A170" s="6">
        <v>169</v>
      </c>
      <c r="B170" s="18" t="str">
        <f t="shared" si="3"/>
        <v>EkatunggalTidak TersediaKonfirmasi169</v>
      </c>
      <c r="C170" s="18" t="str">
        <f>IFERROR(VLOOKUP(B170,'SO OR RSO'!$B$4:$O$1048576,3,FALSE),"")</f>
        <v/>
      </c>
      <c r="D170" s="27" t="str">
        <f>IFERROR(VLOOKUP(B170,'SO OR RSO'!$B$4:$O$1048576,4,FALSE),"")</f>
        <v/>
      </c>
      <c r="E170" s="19" t="str">
        <f>IFERROR(VLOOKUP(B170,'SO OR RSO'!$B$4:$O$1048576,5,FALSE),"")</f>
        <v/>
      </c>
      <c r="F170" s="18" t="str">
        <f>IFERROR(VLOOKUP(B170,'SO OR RSO'!$B$4:$O$1048576,6,FALSE),"")</f>
        <v/>
      </c>
      <c r="G170" s="19" t="str">
        <f>IFERROR(VLOOKUP(B170,'SO OR RSO'!$B$4:$O$1048576,7,FALSE),"")</f>
        <v/>
      </c>
      <c r="H170" s="18" t="str">
        <f>IFERROR(VLOOKUP(B170,'SO OR RSO'!$B$4:$O$1048576,8,FALSE),"")</f>
        <v/>
      </c>
      <c r="I170" s="18" t="str">
        <f>IFERROR(VLOOKUP(B170,'SO OR RSO'!$B$4:$O$1048576,9,FALSE),"")</f>
        <v/>
      </c>
      <c r="J170" s="18" t="str">
        <f>IFERROR(VLOOKUP(B170,'SO OR RSO'!$B$4:$O$1048576,10,FALSE),"")</f>
        <v/>
      </c>
      <c r="K170" s="93" t="str">
        <f>IFERROR(IF(VLOOKUP(B170,'SO OR RSO'!$B$4:$M$1048576,12,FALSE)="","Belum Isi Tanggal",VLOOKUP(B170,'SO OR RSO'!$B$4:$M$1048576,12,FALSE)),"")</f>
        <v/>
      </c>
      <c r="L170" s="82"/>
    </row>
    <row r="171" spans="1:12" ht="30.75" customHeight="1">
      <c r="A171" s="6">
        <v>170</v>
      </c>
      <c r="B171" s="18" t="str">
        <f t="shared" si="3"/>
        <v>EkatunggalTidak TersediaKonfirmasi170</v>
      </c>
      <c r="C171" s="18" t="str">
        <f>IFERROR(VLOOKUP(B171,'SO OR RSO'!$B$4:$O$1048576,3,FALSE),"")</f>
        <v/>
      </c>
      <c r="D171" s="27" t="str">
        <f>IFERROR(VLOOKUP(B171,'SO OR RSO'!$B$4:$O$1048576,4,FALSE),"")</f>
        <v/>
      </c>
      <c r="E171" s="19" t="str">
        <f>IFERROR(VLOOKUP(B171,'SO OR RSO'!$B$4:$O$1048576,5,FALSE),"")</f>
        <v/>
      </c>
      <c r="F171" s="18" t="str">
        <f>IFERROR(VLOOKUP(B171,'SO OR RSO'!$B$4:$O$1048576,6,FALSE),"")</f>
        <v/>
      </c>
      <c r="G171" s="19" t="str">
        <f>IFERROR(VLOOKUP(B171,'SO OR RSO'!$B$4:$O$1048576,7,FALSE),"")</f>
        <v/>
      </c>
      <c r="H171" s="18" t="str">
        <f>IFERROR(VLOOKUP(B171,'SO OR RSO'!$B$4:$O$1048576,8,FALSE),"")</f>
        <v/>
      </c>
      <c r="I171" s="18" t="str">
        <f>IFERROR(VLOOKUP(B171,'SO OR RSO'!$B$4:$O$1048576,9,FALSE),"")</f>
        <v/>
      </c>
      <c r="J171" s="18" t="str">
        <f>IFERROR(VLOOKUP(B171,'SO OR RSO'!$B$4:$O$1048576,10,FALSE),"")</f>
        <v/>
      </c>
      <c r="K171" s="93" t="str">
        <f>IFERROR(IF(VLOOKUP(B171,'SO OR RSO'!$B$4:$M$1048576,12,FALSE)="","Belum Isi Tanggal",VLOOKUP(B171,'SO OR RSO'!$B$4:$M$1048576,12,FALSE)),"")</f>
        <v/>
      </c>
      <c r="L171" s="82"/>
    </row>
    <row r="172" spans="1:12" ht="30.75" customHeight="1">
      <c r="A172" s="6">
        <v>171</v>
      </c>
      <c r="B172" s="18" t="str">
        <f t="shared" si="3"/>
        <v>EkatunggalTidak TersediaKonfirmasi171</v>
      </c>
      <c r="C172" s="18" t="str">
        <f>IFERROR(VLOOKUP(B172,'SO OR RSO'!$B$4:$O$1048576,3,FALSE),"")</f>
        <v/>
      </c>
      <c r="D172" s="27" t="str">
        <f>IFERROR(VLOOKUP(B172,'SO OR RSO'!$B$4:$O$1048576,4,FALSE),"")</f>
        <v/>
      </c>
      <c r="E172" s="19" t="str">
        <f>IFERROR(VLOOKUP(B172,'SO OR RSO'!$B$4:$O$1048576,5,FALSE),"")</f>
        <v/>
      </c>
      <c r="F172" s="18" t="str">
        <f>IFERROR(VLOOKUP(B172,'SO OR RSO'!$B$4:$O$1048576,6,FALSE),"")</f>
        <v/>
      </c>
      <c r="G172" s="19" t="str">
        <f>IFERROR(VLOOKUP(B172,'SO OR RSO'!$B$4:$O$1048576,7,FALSE),"")</f>
        <v/>
      </c>
      <c r="H172" s="18" t="str">
        <f>IFERROR(VLOOKUP(B172,'SO OR RSO'!$B$4:$O$1048576,8,FALSE),"")</f>
        <v/>
      </c>
      <c r="I172" s="18" t="str">
        <f>IFERROR(VLOOKUP(B172,'SO OR RSO'!$B$4:$O$1048576,9,FALSE),"")</f>
        <v/>
      </c>
      <c r="J172" s="18" t="str">
        <f>IFERROR(VLOOKUP(B172,'SO OR RSO'!$B$4:$O$1048576,10,FALSE),"")</f>
        <v/>
      </c>
      <c r="K172" s="93" t="str">
        <f>IFERROR(IF(VLOOKUP(B172,'SO OR RSO'!$B$4:$M$1048576,12,FALSE)="","Belum Isi Tanggal",VLOOKUP(B172,'SO OR RSO'!$B$4:$M$1048576,12,FALSE)),"")</f>
        <v/>
      </c>
      <c r="L172" s="82"/>
    </row>
    <row r="173" spans="1:12" ht="30.75" customHeight="1">
      <c r="A173" s="6">
        <v>172</v>
      </c>
      <c r="B173" s="18" t="str">
        <f t="shared" si="3"/>
        <v>EkatunggalTidak TersediaKonfirmasi172</v>
      </c>
      <c r="C173" s="18" t="str">
        <f>IFERROR(VLOOKUP(B173,'SO OR RSO'!$B$4:$O$1048576,3,FALSE),"")</f>
        <v/>
      </c>
      <c r="D173" s="27" t="str">
        <f>IFERROR(VLOOKUP(B173,'SO OR RSO'!$B$4:$O$1048576,4,FALSE),"")</f>
        <v/>
      </c>
      <c r="E173" s="19" t="str">
        <f>IFERROR(VLOOKUP(B173,'SO OR RSO'!$B$4:$O$1048576,5,FALSE),"")</f>
        <v/>
      </c>
      <c r="F173" s="18" t="str">
        <f>IFERROR(VLOOKUP(B173,'SO OR RSO'!$B$4:$O$1048576,6,FALSE),"")</f>
        <v/>
      </c>
      <c r="G173" s="19" t="str">
        <f>IFERROR(VLOOKUP(B173,'SO OR RSO'!$B$4:$O$1048576,7,FALSE),"")</f>
        <v/>
      </c>
      <c r="H173" s="18" t="str">
        <f>IFERROR(VLOOKUP(B173,'SO OR RSO'!$B$4:$O$1048576,8,FALSE),"")</f>
        <v/>
      </c>
      <c r="I173" s="18" t="str">
        <f>IFERROR(VLOOKUP(B173,'SO OR RSO'!$B$4:$O$1048576,9,FALSE),"")</f>
        <v/>
      </c>
      <c r="J173" s="18" t="str">
        <f>IFERROR(VLOOKUP(B173,'SO OR RSO'!$B$4:$O$1048576,10,FALSE),"")</f>
        <v/>
      </c>
      <c r="K173" s="93" t="str">
        <f>IFERROR(IF(VLOOKUP(B173,'SO OR RSO'!$B$4:$M$1048576,12,FALSE)="","Belum Isi Tanggal",VLOOKUP(B173,'SO OR RSO'!$B$4:$M$1048576,12,FALSE)),"")</f>
        <v/>
      </c>
      <c r="L173" s="82"/>
    </row>
    <row r="174" spans="1:12" ht="30.75" customHeight="1">
      <c r="A174" s="6">
        <v>173</v>
      </c>
      <c r="B174" s="18" t="str">
        <f t="shared" si="3"/>
        <v>EkatunggalTidak TersediaKonfirmasi173</v>
      </c>
      <c r="C174" s="18" t="str">
        <f>IFERROR(VLOOKUP(B174,'SO OR RSO'!$B$4:$O$1048576,3,FALSE),"")</f>
        <v/>
      </c>
      <c r="D174" s="27" t="str">
        <f>IFERROR(VLOOKUP(B174,'SO OR RSO'!$B$4:$O$1048576,4,FALSE),"")</f>
        <v/>
      </c>
      <c r="E174" s="19" t="str">
        <f>IFERROR(VLOOKUP(B174,'SO OR RSO'!$B$4:$O$1048576,5,FALSE),"")</f>
        <v/>
      </c>
      <c r="F174" s="18" t="str">
        <f>IFERROR(VLOOKUP(B174,'SO OR RSO'!$B$4:$O$1048576,6,FALSE),"")</f>
        <v/>
      </c>
      <c r="G174" s="19" t="str">
        <f>IFERROR(VLOOKUP(B174,'SO OR RSO'!$B$4:$O$1048576,7,FALSE),"")</f>
        <v/>
      </c>
      <c r="H174" s="18" t="str">
        <f>IFERROR(VLOOKUP(B174,'SO OR RSO'!$B$4:$O$1048576,8,FALSE),"")</f>
        <v/>
      </c>
      <c r="I174" s="18" t="str">
        <f>IFERROR(VLOOKUP(B174,'SO OR RSO'!$B$4:$O$1048576,9,FALSE),"")</f>
        <v/>
      </c>
      <c r="J174" s="18" t="str">
        <f>IFERROR(VLOOKUP(B174,'SO OR RSO'!$B$4:$O$1048576,10,FALSE),"")</f>
        <v/>
      </c>
      <c r="K174" s="93" t="str">
        <f>IFERROR(IF(VLOOKUP(B174,'SO OR RSO'!$B$4:$M$1048576,12,FALSE)="","Belum Isi Tanggal",VLOOKUP(B174,'SO OR RSO'!$B$4:$M$1048576,12,FALSE)),"")</f>
        <v/>
      </c>
      <c r="L174" s="82"/>
    </row>
    <row r="175" spans="1:12" ht="30.75" customHeight="1">
      <c r="A175" s="6">
        <v>174</v>
      </c>
      <c r="B175" s="18" t="str">
        <f t="shared" si="3"/>
        <v>EkatunggalTidak TersediaKonfirmasi174</v>
      </c>
      <c r="C175" s="18" t="str">
        <f>IFERROR(VLOOKUP(B175,'SO OR RSO'!$B$4:$O$1048576,3,FALSE),"")</f>
        <v/>
      </c>
      <c r="D175" s="27" t="str">
        <f>IFERROR(VLOOKUP(B175,'SO OR RSO'!$B$4:$O$1048576,4,FALSE),"")</f>
        <v/>
      </c>
      <c r="E175" s="19" t="str">
        <f>IFERROR(VLOOKUP(B175,'SO OR RSO'!$B$4:$O$1048576,5,FALSE),"")</f>
        <v/>
      </c>
      <c r="F175" s="18" t="str">
        <f>IFERROR(VLOOKUP(B175,'SO OR RSO'!$B$4:$O$1048576,6,FALSE),"")</f>
        <v/>
      </c>
      <c r="G175" s="19" t="str">
        <f>IFERROR(VLOOKUP(B175,'SO OR RSO'!$B$4:$O$1048576,7,FALSE),"")</f>
        <v/>
      </c>
      <c r="H175" s="18" t="str">
        <f>IFERROR(VLOOKUP(B175,'SO OR RSO'!$B$4:$O$1048576,8,FALSE),"")</f>
        <v/>
      </c>
      <c r="I175" s="18" t="str">
        <f>IFERROR(VLOOKUP(B175,'SO OR RSO'!$B$4:$O$1048576,9,FALSE),"")</f>
        <v/>
      </c>
      <c r="J175" s="18" t="str">
        <f>IFERROR(VLOOKUP(B175,'SO OR RSO'!$B$4:$O$1048576,10,FALSE),"")</f>
        <v/>
      </c>
      <c r="K175" s="93" t="str">
        <f>IFERROR(IF(VLOOKUP(B175,'SO OR RSO'!$B$4:$M$1048576,12,FALSE)="","Belum Isi Tanggal",VLOOKUP(B175,'SO OR RSO'!$B$4:$M$1048576,12,FALSE)),"")</f>
        <v/>
      </c>
      <c r="L175" s="82"/>
    </row>
    <row r="176" spans="1:12" ht="30.75" customHeight="1">
      <c r="A176" s="6">
        <v>175</v>
      </c>
      <c r="B176" s="18" t="str">
        <f t="shared" si="3"/>
        <v>EkatunggalTidak TersediaKonfirmasi175</v>
      </c>
      <c r="C176" s="18" t="str">
        <f>IFERROR(VLOOKUP(B176,'SO OR RSO'!$B$4:$O$1048576,3,FALSE),"")</f>
        <v/>
      </c>
      <c r="D176" s="27" t="str">
        <f>IFERROR(VLOOKUP(B176,'SO OR RSO'!$B$4:$O$1048576,4,FALSE),"")</f>
        <v/>
      </c>
      <c r="E176" s="19" t="str">
        <f>IFERROR(VLOOKUP(B176,'SO OR RSO'!$B$4:$O$1048576,5,FALSE),"")</f>
        <v/>
      </c>
      <c r="F176" s="18" t="str">
        <f>IFERROR(VLOOKUP(B176,'SO OR RSO'!$B$4:$O$1048576,6,FALSE),"")</f>
        <v/>
      </c>
      <c r="G176" s="19" t="str">
        <f>IFERROR(VLOOKUP(B176,'SO OR RSO'!$B$4:$O$1048576,7,FALSE),"")</f>
        <v/>
      </c>
      <c r="H176" s="18" t="str">
        <f>IFERROR(VLOOKUP(B176,'SO OR RSO'!$B$4:$O$1048576,8,FALSE),"")</f>
        <v/>
      </c>
      <c r="I176" s="18" t="str">
        <f>IFERROR(VLOOKUP(B176,'SO OR RSO'!$B$4:$O$1048576,9,FALSE),"")</f>
        <v/>
      </c>
      <c r="J176" s="18" t="str">
        <f>IFERROR(VLOOKUP(B176,'SO OR RSO'!$B$4:$O$1048576,10,FALSE),"")</f>
        <v/>
      </c>
      <c r="K176" s="93" t="str">
        <f>IFERROR(IF(VLOOKUP(B176,'SO OR RSO'!$B$4:$M$1048576,12,FALSE)="","Belum Isi Tanggal",VLOOKUP(B176,'SO OR RSO'!$B$4:$M$1048576,12,FALSE)),"")</f>
        <v/>
      </c>
      <c r="L176" s="82"/>
    </row>
    <row r="177" spans="1:12" ht="30.75" customHeight="1">
      <c r="A177" s="6">
        <v>176</v>
      </c>
      <c r="B177" s="18" t="str">
        <f t="shared" si="3"/>
        <v>EkatunggalTidak TersediaKonfirmasi176</v>
      </c>
      <c r="C177" s="18" t="str">
        <f>IFERROR(VLOOKUP(B177,'SO OR RSO'!$B$4:$O$1048576,3,FALSE),"")</f>
        <v/>
      </c>
      <c r="D177" s="27" t="str">
        <f>IFERROR(VLOOKUP(B177,'SO OR RSO'!$B$4:$O$1048576,4,FALSE),"")</f>
        <v/>
      </c>
      <c r="E177" s="19" t="str">
        <f>IFERROR(VLOOKUP(B177,'SO OR RSO'!$B$4:$O$1048576,5,FALSE),"")</f>
        <v/>
      </c>
      <c r="F177" s="18" t="str">
        <f>IFERROR(VLOOKUP(B177,'SO OR RSO'!$B$4:$O$1048576,6,FALSE),"")</f>
        <v/>
      </c>
      <c r="G177" s="19" t="str">
        <f>IFERROR(VLOOKUP(B177,'SO OR RSO'!$B$4:$O$1048576,7,FALSE),"")</f>
        <v/>
      </c>
      <c r="H177" s="18" t="str">
        <f>IFERROR(VLOOKUP(B177,'SO OR RSO'!$B$4:$O$1048576,8,FALSE),"")</f>
        <v/>
      </c>
      <c r="I177" s="18" t="str">
        <f>IFERROR(VLOOKUP(B177,'SO OR RSO'!$B$4:$O$1048576,9,FALSE),"")</f>
        <v/>
      </c>
      <c r="J177" s="18" t="str">
        <f>IFERROR(VLOOKUP(B177,'SO OR RSO'!$B$4:$O$1048576,10,FALSE),"")</f>
        <v/>
      </c>
      <c r="K177" s="93" t="str">
        <f>IFERROR(IF(VLOOKUP(B177,'SO OR RSO'!$B$4:$M$1048576,12,FALSE)="","Belum Isi Tanggal",VLOOKUP(B177,'SO OR RSO'!$B$4:$M$1048576,12,FALSE)),"")</f>
        <v/>
      </c>
      <c r="L177" s="82"/>
    </row>
    <row r="178" spans="1:12" ht="30.75" customHeight="1">
      <c r="A178" s="6">
        <v>177</v>
      </c>
      <c r="B178" s="18" t="str">
        <f t="shared" si="3"/>
        <v>EkatunggalTidak TersediaKonfirmasi177</v>
      </c>
      <c r="C178" s="18" t="str">
        <f>IFERROR(VLOOKUP(B178,'SO OR RSO'!$B$4:$O$1048576,3,FALSE),"")</f>
        <v/>
      </c>
      <c r="D178" s="27" t="str">
        <f>IFERROR(VLOOKUP(B178,'SO OR RSO'!$B$4:$O$1048576,4,FALSE),"")</f>
        <v/>
      </c>
      <c r="E178" s="19" t="str">
        <f>IFERROR(VLOOKUP(B178,'SO OR RSO'!$B$4:$O$1048576,5,FALSE),"")</f>
        <v/>
      </c>
      <c r="F178" s="18" t="str">
        <f>IFERROR(VLOOKUP(B178,'SO OR RSO'!$B$4:$O$1048576,6,FALSE),"")</f>
        <v/>
      </c>
      <c r="G178" s="19" t="str">
        <f>IFERROR(VLOOKUP(B178,'SO OR RSO'!$B$4:$O$1048576,7,FALSE),"")</f>
        <v/>
      </c>
      <c r="H178" s="18" t="str">
        <f>IFERROR(VLOOKUP(B178,'SO OR RSO'!$B$4:$O$1048576,8,FALSE),"")</f>
        <v/>
      </c>
      <c r="I178" s="18" t="str">
        <f>IFERROR(VLOOKUP(B178,'SO OR RSO'!$B$4:$O$1048576,9,FALSE),"")</f>
        <v/>
      </c>
      <c r="J178" s="18" t="str">
        <f>IFERROR(VLOOKUP(B178,'SO OR RSO'!$B$4:$O$1048576,10,FALSE),"")</f>
        <v/>
      </c>
      <c r="K178" s="93" t="str">
        <f>IFERROR(IF(VLOOKUP(B178,'SO OR RSO'!$B$4:$M$1048576,12,FALSE)="","Belum Isi Tanggal",VLOOKUP(B178,'SO OR RSO'!$B$4:$M$1048576,12,FALSE)),"")</f>
        <v/>
      </c>
      <c r="L178" s="82"/>
    </row>
    <row r="179" spans="1:12" ht="30.75" customHeight="1">
      <c r="A179" s="6">
        <v>178</v>
      </c>
      <c r="B179" s="18" t="str">
        <f t="shared" si="3"/>
        <v>EkatunggalTidak TersediaKonfirmasi178</v>
      </c>
      <c r="C179" s="18" t="str">
        <f>IFERROR(VLOOKUP(B179,'SO OR RSO'!$B$4:$O$1048576,3,FALSE),"")</f>
        <v/>
      </c>
      <c r="D179" s="27" t="str">
        <f>IFERROR(VLOOKUP(B179,'SO OR RSO'!$B$4:$O$1048576,4,FALSE),"")</f>
        <v/>
      </c>
      <c r="E179" s="19" t="str">
        <f>IFERROR(VLOOKUP(B179,'SO OR RSO'!$B$4:$O$1048576,5,FALSE),"")</f>
        <v/>
      </c>
      <c r="F179" s="18" t="str">
        <f>IFERROR(VLOOKUP(B179,'SO OR RSO'!$B$4:$O$1048576,6,FALSE),"")</f>
        <v/>
      </c>
      <c r="G179" s="19" t="str">
        <f>IFERROR(VLOOKUP(B179,'SO OR RSO'!$B$4:$O$1048576,7,FALSE),"")</f>
        <v/>
      </c>
      <c r="H179" s="18" t="str">
        <f>IFERROR(VLOOKUP(B179,'SO OR RSO'!$B$4:$O$1048576,8,FALSE),"")</f>
        <v/>
      </c>
      <c r="I179" s="18" t="str">
        <f>IFERROR(VLOOKUP(B179,'SO OR RSO'!$B$4:$O$1048576,9,FALSE),"")</f>
        <v/>
      </c>
      <c r="J179" s="18" t="str">
        <f>IFERROR(VLOOKUP(B179,'SO OR RSO'!$B$4:$O$1048576,10,FALSE),"")</f>
        <v/>
      </c>
      <c r="K179" s="93" t="str">
        <f>IFERROR(IF(VLOOKUP(B179,'SO OR RSO'!$B$4:$M$1048576,12,FALSE)="","Belum Isi Tanggal",VLOOKUP(B179,'SO OR RSO'!$B$4:$M$1048576,12,FALSE)),"")</f>
        <v/>
      </c>
      <c r="L179" s="82"/>
    </row>
    <row r="180" spans="1:12" ht="30.75" customHeight="1">
      <c r="A180" s="6">
        <v>179</v>
      </c>
      <c r="B180" s="18" t="str">
        <f t="shared" si="3"/>
        <v>EkatunggalTidak TersediaKonfirmasi179</v>
      </c>
      <c r="C180" s="18" t="str">
        <f>IFERROR(VLOOKUP(B180,'SO OR RSO'!$B$4:$O$1048576,3,FALSE),"")</f>
        <v/>
      </c>
      <c r="D180" s="27" t="str">
        <f>IFERROR(VLOOKUP(B180,'SO OR RSO'!$B$4:$O$1048576,4,FALSE),"")</f>
        <v/>
      </c>
      <c r="E180" s="19" t="str">
        <f>IFERROR(VLOOKUP(B180,'SO OR RSO'!$B$4:$O$1048576,5,FALSE),"")</f>
        <v/>
      </c>
      <c r="F180" s="18" t="str">
        <f>IFERROR(VLOOKUP(B180,'SO OR RSO'!$B$4:$O$1048576,6,FALSE),"")</f>
        <v/>
      </c>
      <c r="G180" s="19" t="str">
        <f>IFERROR(VLOOKUP(B180,'SO OR RSO'!$B$4:$O$1048576,7,FALSE),"")</f>
        <v/>
      </c>
      <c r="H180" s="18" t="str">
        <f>IFERROR(VLOOKUP(B180,'SO OR RSO'!$B$4:$O$1048576,8,FALSE),"")</f>
        <v/>
      </c>
      <c r="I180" s="18" t="str">
        <f>IFERROR(VLOOKUP(B180,'SO OR RSO'!$B$4:$O$1048576,9,FALSE),"")</f>
        <v/>
      </c>
      <c r="J180" s="18" t="str">
        <f>IFERROR(VLOOKUP(B180,'SO OR RSO'!$B$4:$O$1048576,10,FALSE),"")</f>
        <v/>
      </c>
      <c r="K180" s="93" t="str">
        <f>IFERROR(IF(VLOOKUP(B180,'SO OR RSO'!$B$4:$M$1048576,12,FALSE)="","Belum Isi Tanggal",VLOOKUP(B180,'SO OR RSO'!$B$4:$M$1048576,12,FALSE)),"")</f>
        <v/>
      </c>
      <c r="L180" s="82"/>
    </row>
    <row r="181" spans="1:12" ht="30.75" customHeight="1">
      <c r="A181" s="6">
        <v>180</v>
      </c>
      <c r="B181" s="18" t="str">
        <f t="shared" si="3"/>
        <v>EkatunggalTidak TersediaKonfirmasi180</v>
      </c>
      <c r="C181" s="18" t="str">
        <f>IFERROR(VLOOKUP(B181,'SO OR RSO'!$B$4:$O$1048576,3,FALSE),"")</f>
        <v/>
      </c>
      <c r="D181" s="27" t="str">
        <f>IFERROR(VLOOKUP(B181,'SO OR RSO'!$B$4:$O$1048576,4,FALSE),"")</f>
        <v/>
      </c>
      <c r="E181" s="19" t="str">
        <f>IFERROR(VLOOKUP(B181,'SO OR RSO'!$B$4:$O$1048576,5,FALSE),"")</f>
        <v/>
      </c>
      <c r="F181" s="18" t="str">
        <f>IFERROR(VLOOKUP(B181,'SO OR RSO'!$B$4:$O$1048576,6,FALSE),"")</f>
        <v/>
      </c>
      <c r="G181" s="19" t="str">
        <f>IFERROR(VLOOKUP(B181,'SO OR RSO'!$B$4:$O$1048576,7,FALSE),"")</f>
        <v/>
      </c>
      <c r="H181" s="18" t="str">
        <f>IFERROR(VLOOKUP(B181,'SO OR RSO'!$B$4:$O$1048576,8,FALSE),"")</f>
        <v/>
      </c>
      <c r="I181" s="18" t="str">
        <f>IFERROR(VLOOKUP(B181,'SO OR RSO'!$B$4:$O$1048576,9,FALSE),"")</f>
        <v/>
      </c>
      <c r="J181" s="18" t="str">
        <f>IFERROR(VLOOKUP(B181,'SO OR RSO'!$B$4:$O$1048576,10,FALSE),"")</f>
        <v/>
      </c>
      <c r="K181" s="93" t="str">
        <f>IFERROR(IF(VLOOKUP(B181,'SO OR RSO'!$B$4:$M$1048576,12,FALSE)="","Belum Isi Tanggal",VLOOKUP(B181,'SO OR RSO'!$B$4:$M$1048576,12,FALSE)),"")</f>
        <v/>
      </c>
      <c r="L181" s="82"/>
    </row>
    <row r="182" spans="1:12" ht="30.75" customHeight="1">
      <c r="A182" s="6">
        <v>181</v>
      </c>
      <c r="B182" s="18" t="str">
        <f t="shared" si="3"/>
        <v>EkatunggalTidak TersediaKonfirmasi181</v>
      </c>
      <c r="C182" s="18" t="str">
        <f>IFERROR(VLOOKUP(B182,'SO OR RSO'!$B$4:$O$1048576,3,FALSE),"")</f>
        <v/>
      </c>
      <c r="D182" s="27" t="str">
        <f>IFERROR(VLOOKUP(B182,'SO OR RSO'!$B$4:$O$1048576,4,FALSE),"")</f>
        <v/>
      </c>
      <c r="E182" s="19" t="str">
        <f>IFERROR(VLOOKUP(B182,'SO OR RSO'!$B$4:$O$1048576,5,FALSE),"")</f>
        <v/>
      </c>
      <c r="F182" s="18" t="str">
        <f>IFERROR(VLOOKUP(B182,'SO OR RSO'!$B$4:$O$1048576,6,FALSE),"")</f>
        <v/>
      </c>
      <c r="G182" s="19" t="str">
        <f>IFERROR(VLOOKUP(B182,'SO OR RSO'!$B$4:$O$1048576,7,FALSE),"")</f>
        <v/>
      </c>
      <c r="H182" s="18" t="str">
        <f>IFERROR(VLOOKUP(B182,'SO OR RSO'!$B$4:$O$1048576,8,FALSE),"")</f>
        <v/>
      </c>
      <c r="I182" s="18" t="str">
        <f>IFERROR(VLOOKUP(B182,'SO OR RSO'!$B$4:$O$1048576,9,FALSE),"")</f>
        <v/>
      </c>
      <c r="J182" s="18" t="str">
        <f>IFERROR(VLOOKUP(B182,'SO OR RSO'!$B$4:$O$1048576,10,FALSE),"")</f>
        <v/>
      </c>
      <c r="K182" s="93" t="str">
        <f>IFERROR(IF(VLOOKUP(B182,'SO OR RSO'!$B$4:$M$1048576,12,FALSE)="","Belum Isi Tanggal",VLOOKUP(B182,'SO OR RSO'!$B$4:$M$1048576,12,FALSE)),"")</f>
        <v/>
      </c>
      <c r="L182" s="82"/>
    </row>
    <row r="183" spans="1:12" ht="30.75" customHeight="1">
      <c r="A183" s="6">
        <v>182</v>
      </c>
      <c r="B183" s="18" t="str">
        <f t="shared" si="3"/>
        <v>EkatunggalTidak TersediaKonfirmasi182</v>
      </c>
      <c r="C183" s="18" t="str">
        <f>IFERROR(VLOOKUP(B183,'SO OR RSO'!$B$4:$O$1048576,3,FALSE),"")</f>
        <v/>
      </c>
      <c r="D183" s="27" t="str">
        <f>IFERROR(VLOOKUP(B183,'SO OR RSO'!$B$4:$O$1048576,4,FALSE),"")</f>
        <v/>
      </c>
      <c r="E183" s="19" t="str">
        <f>IFERROR(VLOOKUP(B183,'SO OR RSO'!$B$4:$O$1048576,5,FALSE),"")</f>
        <v/>
      </c>
      <c r="F183" s="18" t="str">
        <f>IFERROR(VLOOKUP(B183,'SO OR RSO'!$B$4:$O$1048576,6,FALSE),"")</f>
        <v/>
      </c>
      <c r="G183" s="19" t="str">
        <f>IFERROR(VLOOKUP(B183,'SO OR RSO'!$B$4:$O$1048576,7,FALSE),"")</f>
        <v/>
      </c>
      <c r="H183" s="18" t="str">
        <f>IFERROR(VLOOKUP(B183,'SO OR RSO'!$B$4:$O$1048576,8,FALSE),"")</f>
        <v/>
      </c>
      <c r="I183" s="18" t="str">
        <f>IFERROR(VLOOKUP(B183,'SO OR RSO'!$B$4:$O$1048576,9,FALSE),"")</f>
        <v/>
      </c>
      <c r="J183" s="18" t="str">
        <f>IFERROR(VLOOKUP(B183,'SO OR RSO'!$B$4:$O$1048576,10,FALSE),"")</f>
        <v/>
      </c>
      <c r="K183" s="93" t="str">
        <f>IFERROR(IF(VLOOKUP(B183,'SO OR RSO'!$B$4:$M$1048576,12,FALSE)="","Belum Isi Tanggal",VLOOKUP(B183,'SO OR RSO'!$B$4:$M$1048576,12,FALSE)),"")</f>
        <v/>
      </c>
      <c r="L183" s="82"/>
    </row>
    <row r="184" spans="1:12" ht="30.75" customHeight="1">
      <c r="A184" s="6">
        <v>183</v>
      </c>
      <c r="B184" s="18" t="str">
        <f t="shared" si="3"/>
        <v>EkatunggalTidak TersediaKonfirmasi183</v>
      </c>
      <c r="C184" s="18" t="str">
        <f>IFERROR(VLOOKUP(B184,'SO OR RSO'!$B$4:$O$1048576,3,FALSE),"")</f>
        <v/>
      </c>
      <c r="D184" s="27" t="str">
        <f>IFERROR(VLOOKUP(B184,'SO OR RSO'!$B$4:$O$1048576,4,FALSE),"")</f>
        <v/>
      </c>
      <c r="E184" s="19" t="str">
        <f>IFERROR(VLOOKUP(B184,'SO OR RSO'!$B$4:$O$1048576,5,FALSE),"")</f>
        <v/>
      </c>
      <c r="F184" s="18" t="str">
        <f>IFERROR(VLOOKUP(B184,'SO OR RSO'!$B$4:$O$1048576,6,FALSE),"")</f>
        <v/>
      </c>
      <c r="G184" s="19" t="str">
        <f>IFERROR(VLOOKUP(B184,'SO OR RSO'!$B$4:$O$1048576,7,FALSE),"")</f>
        <v/>
      </c>
      <c r="H184" s="18" t="str">
        <f>IFERROR(VLOOKUP(B184,'SO OR RSO'!$B$4:$O$1048576,8,FALSE),"")</f>
        <v/>
      </c>
      <c r="I184" s="18" t="str">
        <f>IFERROR(VLOOKUP(B184,'SO OR RSO'!$B$4:$O$1048576,9,FALSE),"")</f>
        <v/>
      </c>
      <c r="J184" s="18" t="str">
        <f>IFERROR(VLOOKUP(B184,'SO OR RSO'!$B$4:$O$1048576,10,FALSE),"")</f>
        <v/>
      </c>
      <c r="K184" s="93" t="str">
        <f>IFERROR(IF(VLOOKUP(B184,'SO OR RSO'!$B$4:$M$1048576,12,FALSE)="","Belum Isi Tanggal",VLOOKUP(B184,'SO OR RSO'!$B$4:$M$1048576,12,FALSE)),"")</f>
        <v/>
      </c>
      <c r="L184" s="82"/>
    </row>
    <row r="185" spans="1:12" ht="30.75" customHeight="1">
      <c r="A185" s="6">
        <v>184</v>
      </c>
      <c r="B185" s="18" t="str">
        <f t="shared" si="3"/>
        <v>EkatunggalTidak TersediaKonfirmasi184</v>
      </c>
      <c r="C185" s="18" t="str">
        <f>IFERROR(VLOOKUP(B185,'SO OR RSO'!$B$4:$O$1048576,3,FALSE),"")</f>
        <v/>
      </c>
      <c r="D185" s="27" t="str">
        <f>IFERROR(VLOOKUP(B185,'SO OR RSO'!$B$4:$O$1048576,4,FALSE),"")</f>
        <v/>
      </c>
      <c r="E185" s="19" t="str">
        <f>IFERROR(VLOOKUP(B185,'SO OR RSO'!$B$4:$O$1048576,5,FALSE),"")</f>
        <v/>
      </c>
      <c r="F185" s="18" t="str">
        <f>IFERROR(VLOOKUP(B185,'SO OR RSO'!$B$4:$O$1048576,6,FALSE),"")</f>
        <v/>
      </c>
      <c r="G185" s="19" t="str">
        <f>IFERROR(VLOOKUP(B185,'SO OR RSO'!$B$4:$O$1048576,7,FALSE),"")</f>
        <v/>
      </c>
      <c r="H185" s="18" t="str">
        <f>IFERROR(VLOOKUP(B185,'SO OR RSO'!$B$4:$O$1048576,8,FALSE),"")</f>
        <v/>
      </c>
      <c r="I185" s="18" t="str">
        <f>IFERROR(VLOOKUP(B185,'SO OR RSO'!$B$4:$O$1048576,9,FALSE),"")</f>
        <v/>
      </c>
      <c r="J185" s="18" t="str">
        <f>IFERROR(VLOOKUP(B185,'SO OR RSO'!$B$4:$O$1048576,10,FALSE),"")</f>
        <v/>
      </c>
      <c r="K185" s="93" t="str">
        <f>IFERROR(IF(VLOOKUP(B185,'SO OR RSO'!$B$4:$M$1048576,12,FALSE)="","Belum Isi Tanggal",VLOOKUP(B185,'SO OR RSO'!$B$4:$M$1048576,12,FALSE)),"")</f>
        <v/>
      </c>
      <c r="L185" s="82"/>
    </row>
    <row r="186" spans="1:12" ht="30.75" customHeight="1">
      <c r="A186" s="6">
        <v>185</v>
      </c>
      <c r="B186" s="18" t="str">
        <f t="shared" si="3"/>
        <v>EkatunggalTidak TersediaKonfirmasi185</v>
      </c>
      <c r="C186" s="18" t="str">
        <f>IFERROR(VLOOKUP(B186,'SO OR RSO'!$B$4:$O$1048576,3,FALSE),"")</f>
        <v/>
      </c>
      <c r="D186" s="27" t="str">
        <f>IFERROR(VLOOKUP(B186,'SO OR RSO'!$B$4:$O$1048576,4,FALSE),"")</f>
        <v/>
      </c>
      <c r="E186" s="19" t="str">
        <f>IFERROR(VLOOKUP(B186,'SO OR RSO'!$B$4:$O$1048576,5,FALSE),"")</f>
        <v/>
      </c>
      <c r="F186" s="18" t="str">
        <f>IFERROR(VLOOKUP(B186,'SO OR RSO'!$B$4:$O$1048576,6,FALSE),"")</f>
        <v/>
      </c>
      <c r="G186" s="19" t="str">
        <f>IFERROR(VLOOKUP(B186,'SO OR RSO'!$B$4:$O$1048576,7,FALSE),"")</f>
        <v/>
      </c>
      <c r="H186" s="18" t="str">
        <f>IFERROR(VLOOKUP(B186,'SO OR RSO'!$B$4:$O$1048576,8,FALSE),"")</f>
        <v/>
      </c>
      <c r="I186" s="18" t="str">
        <f>IFERROR(VLOOKUP(B186,'SO OR RSO'!$B$4:$O$1048576,9,FALSE),"")</f>
        <v/>
      </c>
      <c r="J186" s="18" t="str">
        <f>IFERROR(VLOOKUP(B186,'SO OR RSO'!$B$4:$O$1048576,10,FALSE),"")</f>
        <v/>
      </c>
      <c r="K186" s="93" t="str">
        <f>IFERROR(IF(VLOOKUP(B186,'SO OR RSO'!$B$4:$M$1048576,12,FALSE)="","Belum Isi Tanggal",VLOOKUP(B186,'SO OR RSO'!$B$4:$M$1048576,12,FALSE)),"")</f>
        <v/>
      </c>
      <c r="L186" s="82"/>
    </row>
    <row r="187" spans="1:12" ht="30.75" customHeight="1">
      <c r="A187" s="6">
        <v>186</v>
      </c>
      <c r="B187" s="18" t="str">
        <f t="shared" si="3"/>
        <v>EkatunggalTidak TersediaKonfirmasi186</v>
      </c>
      <c r="C187" s="18" t="str">
        <f>IFERROR(VLOOKUP(B187,'SO OR RSO'!$B$4:$O$1048576,3,FALSE),"")</f>
        <v/>
      </c>
      <c r="D187" s="27" t="str">
        <f>IFERROR(VLOOKUP(B187,'SO OR RSO'!$B$4:$O$1048576,4,FALSE),"")</f>
        <v/>
      </c>
      <c r="E187" s="19" t="str">
        <f>IFERROR(VLOOKUP(B187,'SO OR RSO'!$B$4:$O$1048576,5,FALSE),"")</f>
        <v/>
      </c>
      <c r="F187" s="18" t="str">
        <f>IFERROR(VLOOKUP(B187,'SO OR RSO'!$B$4:$O$1048576,6,FALSE),"")</f>
        <v/>
      </c>
      <c r="G187" s="19" t="str">
        <f>IFERROR(VLOOKUP(B187,'SO OR RSO'!$B$4:$O$1048576,7,FALSE),"")</f>
        <v/>
      </c>
      <c r="H187" s="18" t="str">
        <f>IFERROR(VLOOKUP(B187,'SO OR RSO'!$B$4:$O$1048576,8,FALSE),"")</f>
        <v/>
      </c>
      <c r="I187" s="18" t="str">
        <f>IFERROR(VLOOKUP(B187,'SO OR RSO'!$B$4:$O$1048576,9,FALSE),"")</f>
        <v/>
      </c>
      <c r="J187" s="18" t="str">
        <f>IFERROR(VLOOKUP(B187,'SO OR RSO'!$B$4:$O$1048576,10,FALSE),"")</f>
        <v/>
      </c>
      <c r="K187" s="93" t="str">
        <f>IFERROR(IF(VLOOKUP(B187,'SO OR RSO'!$B$4:$M$1048576,12,FALSE)="","Belum Isi Tanggal",VLOOKUP(B187,'SO OR RSO'!$B$4:$M$1048576,12,FALSE)),"")</f>
        <v/>
      </c>
      <c r="L187" s="82"/>
    </row>
    <row r="188" spans="1:12" ht="30.75" customHeight="1">
      <c r="A188" s="6">
        <v>187</v>
      </c>
      <c r="B188" s="18" t="str">
        <f t="shared" si="3"/>
        <v>EkatunggalTidak TersediaKonfirmasi187</v>
      </c>
      <c r="C188" s="18" t="str">
        <f>IFERROR(VLOOKUP(B188,'SO OR RSO'!$B$4:$O$1048576,3,FALSE),"")</f>
        <v/>
      </c>
      <c r="D188" s="27" t="str">
        <f>IFERROR(VLOOKUP(B188,'SO OR RSO'!$B$4:$O$1048576,4,FALSE),"")</f>
        <v/>
      </c>
      <c r="E188" s="19" t="str">
        <f>IFERROR(VLOOKUP(B188,'SO OR RSO'!$B$4:$O$1048576,5,FALSE),"")</f>
        <v/>
      </c>
      <c r="F188" s="18" t="str">
        <f>IFERROR(VLOOKUP(B188,'SO OR RSO'!$B$4:$O$1048576,6,FALSE),"")</f>
        <v/>
      </c>
      <c r="G188" s="19" t="str">
        <f>IFERROR(VLOOKUP(B188,'SO OR RSO'!$B$4:$O$1048576,7,FALSE),"")</f>
        <v/>
      </c>
      <c r="H188" s="18" t="str">
        <f>IFERROR(VLOOKUP(B188,'SO OR RSO'!$B$4:$O$1048576,8,FALSE),"")</f>
        <v/>
      </c>
      <c r="I188" s="18" t="str">
        <f>IFERROR(VLOOKUP(B188,'SO OR RSO'!$B$4:$O$1048576,9,FALSE),"")</f>
        <v/>
      </c>
      <c r="J188" s="18" t="str">
        <f>IFERROR(VLOOKUP(B188,'SO OR RSO'!$B$4:$O$1048576,10,FALSE),"")</f>
        <v/>
      </c>
      <c r="K188" s="93" t="str">
        <f>IFERROR(IF(VLOOKUP(B188,'SO OR RSO'!$B$4:$M$1048576,12,FALSE)="","Belum Isi Tanggal",VLOOKUP(B188,'SO OR RSO'!$B$4:$M$1048576,12,FALSE)),"")</f>
        <v/>
      </c>
      <c r="L188" s="82"/>
    </row>
    <row r="189" spans="1:12" ht="30.75" customHeight="1">
      <c r="A189" s="6">
        <v>188</v>
      </c>
      <c r="B189" s="18" t="str">
        <f t="shared" si="3"/>
        <v>EkatunggalTidak TersediaKonfirmasi188</v>
      </c>
      <c r="C189" s="18" t="str">
        <f>IFERROR(VLOOKUP(B189,'SO OR RSO'!$B$4:$O$1048576,3,FALSE),"")</f>
        <v/>
      </c>
      <c r="D189" s="27" t="str">
        <f>IFERROR(VLOOKUP(B189,'SO OR RSO'!$B$4:$O$1048576,4,FALSE),"")</f>
        <v/>
      </c>
      <c r="E189" s="19" t="str">
        <f>IFERROR(VLOOKUP(B189,'SO OR RSO'!$B$4:$O$1048576,5,FALSE),"")</f>
        <v/>
      </c>
      <c r="F189" s="18" t="str">
        <f>IFERROR(VLOOKUP(B189,'SO OR RSO'!$B$4:$O$1048576,6,FALSE),"")</f>
        <v/>
      </c>
      <c r="G189" s="19" t="str">
        <f>IFERROR(VLOOKUP(B189,'SO OR RSO'!$B$4:$O$1048576,7,FALSE),"")</f>
        <v/>
      </c>
      <c r="H189" s="18" t="str">
        <f>IFERROR(VLOOKUP(B189,'SO OR RSO'!$B$4:$O$1048576,8,FALSE),"")</f>
        <v/>
      </c>
      <c r="I189" s="18" t="str">
        <f>IFERROR(VLOOKUP(B189,'SO OR RSO'!$B$4:$O$1048576,9,FALSE),"")</f>
        <v/>
      </c>
      <c r="J189" s="18" t="str">
        <f>IFERROR(VLOOKUP(B189,'SO OR RSO'!$B$4:$O$1048576,10,FALSE),"")</f>
        <v/>
      </c>
      <c r="K189" s="93" t="str">
        <f>IFERROR(IF(VLOOKUP(B189,'SO OR RSO'!$B$4:$M$1048576,12,FALSE)="","Belum Isi Tanggal",VLOOKUP(B189,'SO OR RSO'!$B$4:$M$1048576,12,FALSE)),"")</f>
        <v/>
      </c>
      <c r="L189" s="82"/>
    </row>
    <row r="190" spans="1:12" ht="30.75" customHeight="1">
      <c r="A190" s="6">
        <v>189</v>
      </c>
      <c r="B190" s="18" t="str">
        <f t="shared" si="3"/>
        <v>EkatunggalTidak TersediaKonfirmasi189</v>
      </c>
      <c r="C190" s="18" t="str">
        <f>IFERROR(VLOOKUP(B190,'SO OR RSO'!$B$4:$O$1048576,3,FALSE),"")</f>
        <v/>
      </c>
      <c r="D190" s="27" t="str">
        <f>IFERROR(VLOOKUP(B190,'SO OR RSO'!$B$4:$O$1048576,4,FALSE),"")</f>
        <v/>
      </c>
      <c r="E190" s="19" t="str">
        <f>IFERROR(VLOOKUP(B190,'SO OR RSO'!$B$4:$O$1048576,5,FALSE),"")</f>
        <v/>
      </c>
      <c r="F190" s="18" t="str">
        <f>IFERROR(VLOOKUP(B190,'SO OR RSO'!$B$4:$O$1048576,6,FALSE),"")</f>
        <v/>
      </c>
      <c r="G190" s="19" t="str">
        <f>IFERROR(VLOOKUP(B190,'SO OR RSO'!$B$4:$O$1048576,7,FALSE),"")</f>
        <v/>
      </c>
      <c r="H190" s="18" t="str">
        <f>IFERROR(VLOOKUP(B190,'SO OR RSO'!$B$4:$O$1048576,8,FALSE),"")</f>
        <v/>
      </c>
      <c r="I190" s="18" t="str">
        <f>IFERROR(VLOOKUP(B190,'SO OR RSO'!$B$4:$O$1048576,9,FALSE),"")</f>
        <v/>
      </c>
      <c r="J190" s="18" t="str">
        <f>IFERROR(VLOOKUP(B190,'SO OR RSO'!$B$4:$O$1048576,10,FALSE),"")</f>
        <v/>
      </c>
      <c r="K190" s="93" t="str">
        <f>IFERROR(IF(VLOOKUP(B190,'SO OR RSO'!$B$4:$M$1048576,12,FALSE)="","Belum Isi Tanggal",VLOOKUP(B190,'SO OR RSO'!$B$4:$M$1048576,12,FALSE)),"")</f>
        <v/>
      </c>
      <c r="L190" s="82"/>
    </row>
    <row r="191" spans="1:12" ht="30.75" customHeight="1">
      <c r="A191" s="6">
        <v>190</v>
      </c>
      <c r="B191" s="18" t="str">
        <f t="shared" si="3"/>
        <v>EkatunggalTidak TersediaKonfirmasi190</v>
      </c>
      <c r="C191" s="18" t="str">
        <f>IFERROR(VLOOKUP(B191,'SO OR RSO'!$B$4:$O$1048576,3,FALSE),"")</f>
        <v/>
      </c>
      <c r="D191" s="27" t="str">
        <f>IFERROR(VLOOKUP(B191,'SO OR RSO'!$B$4:$O$1048576,4,FALSE),"")</f>
        <v/>
      </c>
      <c r="E191" s="19" t="str">
        <f>IFERROR(VLOOKUP(B191,'SO OR RSO'!$B$4:$O$1048576,5,FALSE),"")</f>
        <v/>
      </c>
      <c r="F191" s="18" t="str">
        <f>IFERROR(VLOOKUP(B191,'SO OR RSO'!$B$4:$O$1048576,6,FALSE),"")</f>
        <v/>
      </c>
      <c r="G191" s="19" t="str">
        <f>IFERROR(VLOOKUP(B191,'SO OR RSO'!$B$4:$O$1048576,7,FALSE),"")</f>
        <v/>
      </c>
      <c r="H191" s="18" t="str">
        <f>IFERROR(VLOOKUP(B191,'SO OR RSO'!$B$4:$O$1048576,8,FALSE),"")</f>
        <v/>
      </c>
      <c r="I191" s="18" t="str">
        <f>IFERROR(VLOOKUP(B191,'SO OR RSO'!$B$4:$O$1048576,9,FALSE),"")</f>
        <v/>
      </c>
      <c r="J191" s="18" t="str">
        <f>IFERROR(VLOOKUP(B191,'SO OR RSO'!$B$4:$O$1048576,10,FALSE),"")</f>
        <v/>
      </c>
      <c r="K191" s="93" t="str">
        <f>IFERROR(IF(VLOOKUP(B191,'SO OR RSO'!$B$4:$M$1048576,12,FALSE)="","Belum Isi Tanggal",VLOOKUP(B191,'SO OR RSO'!$B$4:$M$1048576,12,FALSE)),"")</f>
        <v/>
      </c>
      <c r="L191" s="82"/>
    </row>
    <row r="192" spans="1:12" ht="30.75" customHeight="1">
      <c r="A192" s="6">
        <v>191</v>
      </c>
      <c r="B192" s="18" t="str">
        <f t="shared" si="3"/>
        <v>EkatunggalTidak TersediaKonfirmasi191</v>
      </c>
      <c r="C192" s="18" t="str">
        <f>IFERROR(VLOOKUP(B192,'SO OR RSO'!$B$4:$O$1048576,3,FALSE),"")</f>
        <v/>
      </c>
      <c r="D192" s="27" t="str">
        <f>IFERROR(VLOOKUP(B192,'SO OR RSO'!$B$4:$O$1048576,4,FALSE),"")</f>
        <v/>
      </c>
      <c r="E192" s="19" t="str">
        <f>IFERROR(VLOOKUP(B192,'SO OR RSO'!$B$4:$O$1048576,5,FALSE),"")</f>
        <v/>
      </c>
      <c r="F192" s="18" t="str">
        <f>IFERROR(VLOOKUP(B192,'SO OR RSO'!$B$4:$O$1048576,6,FALSE),"")</f>
        <v/>
      </c>
      <c r="G192" s="19" t="str">
        <f>IFERROR(VLOOKUP(B192,'SO OR RSO'!$B$4:$O$1048576,7,FALSE),"")</f>
        <v/>
      </c>
      <c r="H192" s="18" t="str">
        <f>IFERROR(VLOOKUP(B192,'SO OR RSO'!$B$4:$O$1048576,8,FALSE),"")</f>
        <v/>
      </c>
      <c r="I192" s="18" t="str">
        <f>IFERROR(VLOOKUP(B192,'SO OR RSO'!$B$4:$O$1048576,9,FALSE),"")</f>
        <v/>
      </c>
      <c r="J192" s="18" t="str">
        <f>IFERROR(VLOOKUP(B192,'SO OR RSO'!$B$4:$O$1048576,10,FALSE),"")</f>
        <v/>
      </c>
      <c r="K192" s="93" t="str">
        <f>IFERROR(IF(VLOOKUP(B192,'SO OR RSO'!$B$4:$M$1048576,12,FALSE)="","Belum Isi Tanggal",VLOOKUP(B192,'SO OR RSO'!$B$4:$M$1048576,12,FALSE)),"")</f>
        <v/>
      </c>
      <c r="L192" s="82"/>
    </row>
    <row r="193" spans="1:12" ht="30.75" customHeight="1">
      <c r="A193" s="6">
        <v>192</v>
      </c>
      <c r="B193" s="18" t="str">
        <f t="shared" si="3"/>
        <v>EkatunggalTidak TersediaKonfirmasi192</v>
      </c>
      <c r="C193" s="18" t="str">
        <f>IFERROR(VLOOKUP(B193,'SO OR RSO'!$B$4:$O$1048576,3,FALSE),"")</f>
        <v/>
      </c>
      <c r="D193" s="27" t="str">
        <f>IFERROR(VLOOKUP(B193,'SO OR RSO'!$B$4:$O$1048576,4,FALSE),"")</f>
        <v/>
      </c>
      <c r="E193" s="19" t="str">
        <f>IFERROR(VLOOKUP(B193,'SO OR RSO'!$B$4:$O$1048576,5,FALSE),"")</f>
        <v/>
      </c>
      <c r="F193" s="18" t="str">
        <f>IFERROR(VLOOKUP(B193,'SO OR RSO'!$B$4:$O$1048576,6,FALSE),"")</f>
        <v/>
      </c>
      <c r="G193" s="19" t="str">
        <f>IFERROR(VLOOKUP(B193,'SO OR RSO'!$B$4:$O$1048576,7,FALSE),"")</f>
        <v/>
      </c>
      <c r="H193" s="18" t="str">
        <f>IFERROR(VLOOKUP(B193,'SO OR RSO'!$B$4:$O$1048576,8,FALSE),"")</f>
        <v/>
      </c>
      <c r="I193" s="18" t="str">
        <f>IFERROR(VLOOKUP(B193,'SO OR RSO'!$B$4:$O$1048576,9,FALSE),"")</f>
        <v/>
      </c>
      <c r="J193" s="18" t="str">
        <f>IFERROR(VLOOKUP(B193,'SO OR RSO'!$B$4:$O$1048576,10,FALSE),"")</f>
        <v/>
      </c>
      <c r="K193" s="93" t="str">
        <f>IFERROR(IF(VLOOKUP(B193,'SO OR RSO'!$B$4:$M$1048576,12,FALSE)="","Belum Isi Tanggal",VLOOKUP(B193,'SO OR RSO'!$B$4:$M$1048576,12,FALSE)),"")</f>
        <v/>
      </c>
      <c r="L193" s="82"/>
    </row>
    <row r="194" spans="1:12" ht="30.75" customHeight="1">
      <c r="A194" s="6">
        <v>193</v>
      </c>
      <c r="B194" s="18" t="str">
        <f t="shared" si="3"/>
        <v>EkatunggalTidak TersediaKonfirmasi193</v>
      </c>
      <c r="C194" s="18" t="str">
        <f>IFERROR(VLOOKUP(B194,'SO OR RSO'!$B$4:$O$1048576,3,FALSE),"")</f>
        <v/>
      </c>
      <c r="D194" s="27" t="str">
        <f>IFERROR(VLOOKUP(B194,'SO OR RSO'!$B$4:$O$1048576,4,FALSE),"")</f>
        <v/>
      </c>
      <c r="E194" s="19" t="str">
        <f>IFERROR(VLOOKUP(B194,'SO OR RSO'!$B$4:$O$1048576,5,FALSE),"")</f>
        <v/>
      </c>
      <c r="F194" s="18" t="str">
        <f>IFERROR(VLOOKUP(B194,'SO OR RSO'!$B$4:$O$1048576,6,FALSE),"")</f>
        <v/>
      </c>
      <c r="G194" s="19" t="str">
        <f>IFERROR(VLOOKUP(B194,'SO OR RSO'!$B$4:$O$1048576,7,FALSE),"")</f>
        <v/>
      </c>
      <c r="H194" s="18" t="str">
        <f>IFERROR(VLOOKUP(B194,'SO OR RSO'!$B$4:$O$1048576,8,FALSE),"")</f>
        <v/>
      </c>
      <c r="I194" s="18" t="str">
        <f>IFERROR(VLOOKUP(B194,'SO OR RSO'!$B$4:$O$1048576,9,FALSE),"")</f>
        <v/>
      </c>
      <c r="J194" s="18" t="str">
        <f>IFERROR(VLOOKUP(B194,'SO OR RSO'!$B$4:$O$1048576,10,FALSE),"")</f>
        <v/>
      </c>
      <c r="K194" s="93" t="str">
        <f>IFERROR(IF(VLOOKUP(B194,'SO OR RSO'!$B$4:$M$1048576,12,FALSE)="","Belum Isi Tanggal",VLOOKUP(B194,'SO OR RSO'!$B$4:$M$1048576,12,FALSE)),"")</f>
        <v/>
      </c>
      <c r="L194" s="82"/>
    </row>
    <row r="195" spans="1:12" ht="30.75" customHeight="1">
      <c r="A195" s="6">
        <v>194</v>
      </c>
      <c r="B195" s="18" t="str">
        <f t="shared" si="3"/>
        <v>EkatunggalTidak TersediaKonfirmasi194</v>
      </c>
      <c r="C195" s="18" t="str">
        <f>IFERROR(VLOOKUP(B195,'SO OR RSO'!$B$4:$O$1048576,3,FALSE),"")</f>
        <v/>
      </c>
      <c r="D195" s="27" t="str">
        <f>IFERROR(VLOOKUP(B195,'SO OR RSO'!$B$4:$O$1048576,4,FALSE),"")</f>
        <v/>
      </c>
      <c r="E195" s="19" t="str">
        <f>IFERROR(VLOOKUP(B195,'SO OR RSO'!$B$4:$O$1048576,5,FALSE),"")</f>
        <v/>
      </c>
      <c r="F195" s="18" t="str">
        <f>IFERROR(VLOOKUP(B195,'SO OR RSO'!$B$4:$O$1048576,6,FALSE),"")</f>
        <v/>
      </c>
      <c r="G195" s="19" t="str">
        <f>IFERROR(VLOOKUP(B195,'SO OR RSO'!$B$4:$O$1048576,7,FALSE),"")</f>
        <v/>
      </c>
      <c r="H195" s="18" t="str">
        <f>IFERROR(VLOOKUP(B195,'SO OR RSO'!$B$4:$O$1048576,8,FALSE),"")</f>
        <v/>
      </c>
      <c r="I195" s="18" t="str">
        <f>IFERROR(VLOOKUP(B195,'SO OR RSO'!$B$4:$O$1048576,9,FALSE),"")</f>
        <v/>
      </c>
      <c r="J195" s="18" t="str">
        <f>IFERROR(VLOOKUP(B195,'SO OR RSO'!$B$4:$O$1048576,10,FALSE),"")</f>
        <v/>
      </c>
      <c r="K195" s="93" t="str">
        <f>IFERROR(IF(VLOOKUP(B195,'SO OR RSO'!$B$4:$M$1048576,12,FALSE)="","Belum Isi Tanggal",VLOOKUP(B195,'SO OR RSO'!$B$4:$M$1048576,12,FALSE)),"")</f>
        <v/>
      </c>
      <c r="L195" s="82"/>
    </row>
    <row r="196" spans="1:12" ht="30.75" customHeight="1">
      <c r="A196" s="6">
        <v>195</v>
      </c>
      <c r="B196" s="18" t="str">
        <f t="shared" si="3"/>
        <v>EkatunggalTidak TersediaKonfirmasi195</v>
      </c>
      <c r="C196" s="18" t="str">
        <f>IFERROR(VLOOKUP(B196,'SO OR RSO'!$B$4:$O$1048576,3,FALSE),"")</f>
        <v/>
      </c>
      <c r="D196" s="27" t="str">
        <f>IFERROR(VLOOKUP(B196,'SO OR RSO'!$B$4:$O$1048576,4,FALSE),"")</f>
        <v/>
      </c>
      <c r="E196" s="19" t="str">
        <f>IFERROR(VLOOKUP(B196,'SO OR RSO'!$B$4:$O$1048576,5,FALSE),"")</f>
        <v/>
      </c>
      <c r="F196" s="18" t="str">
        <f>IFERROR(VLOOKUP(B196,'SO OR RSO'!$B$4:$O$1048576,6,FALSE),"")</f>
        <v/>
      </c>
      <c r="G196" s="19" t="str">
        <f>IFERROR(VLOOKUP(B196,'SO OR RSO'!$B$4:$O$1048576,7,FALSE),"")</f>
        <v/>
      </c>
      <c r="H196" s="18" t="str">
        <f>IFERROR(VLOOKUP(B196,'SO OR RSO'!$B$4:$O$1048576,8,FALSE),"")</f>
        <v/>
      </c>
      <c r="I196" s="18" t="str">
        <f>IFERROR(VLOOKUP(B196,'SO OR RSO'!$B$4:$O$1048576,9,FALSE),"")</f>
        <v/>
      </c>
      <c r="J196" s="18" t="str">
        <f>IFERROR(VLOOKUP(B196,'SO OR RSO'!$B$4:$O$1048576,10,FALSE),"")</f>
        <v/>
      </c>
      <c r="K196" s="93" t="str">
        <f>IFERROR(IF(VLOOKUP(B196,'SO OR RSO'!$B$4:$M$1048576,12,FALSE)="","Belum Isi Tanggal",VLOOKUP(B196,'SO OR RSO'!$B$4:$M$1048576,12,FALSE)),"")</f>
        <v/>
      </c>
      <c r="L196" s="82"/>
    </row>
    <row r="197" spans="1:12" ht="30.75" customHeight="1">
      <c r="A197" s="6">
        <v>196</v>
      </c>
      <c r="B197" s="18" t="str">
        <f t="shared" si="3"/>
        <v>EkatunggalTidak TersediaKonfirmasi196</v>
      </c>
      <c r="C197" s="18" t="str">
        <f>IFERROR(VLOOKUP(B197,'SO OR RSO'!$B$4:$O$1048576,3,FALSE),"")</f>
        <v/>
      </c>
      <c r="D197" s="27" t="str">
        <f>IFERROR(VLOOKUP(B197,'SO OR RSO'!$B$4:$O$1048576,4,FALSE),"")</f>
        <v/>
      </c>
      <c r="E197" s="19" t="str">
        <f>IFERROR(VLOOKUP(B197,'SO OR RSO'!$B$4:$O$1048576,5,FALSE),"")</f>
        <v/>
      </c>
      <c r="F197" s="18" t="str">
        <f>IFERROR(VLOOKUP(B197,'SO OR RSO'!$B$4:$O$1048576,6,FALSE),"")</f>
        <v/>
      </c>
      <c r="G197" s="19" t="str">
        <f>IFERROR(VLOOKUP(B197,'SO OR RSO'!$B$4:$O$1048576,7,FALSE),"")</f>
        <v/>
      </c>
      <c r="H197" s="18" t="str">
        <f>IFERROR(VLOOKUP(B197,'SO OR RSO'!$B$4:$O$1048576,8,FALSE),"")</f>
        <v/>
      </c>
      <c r="I197" s="18" t="str">
        <f>IFERROR(VLOOKUP(B197,'SO OR RSO'!$B$4:$O$1048576,9,FALSE),"")</f>
        <v/>
      </c>
      <c r="J197" s="18" t="str">
        <f>IFERROR(VLOOKUP(B197,'SO OR RSO'!$B$4:$O$1048576,10,FALSE),"")</f>
        <v/>
      </c>
      <c r="K197" s="93" t="str">
        <f>IFERROR(IF(VLOOKUP(B197,'SO OR RSO'!$B$4:$M$1048576,12,FALSE)="","Belum Isi Tanggal",VLOOKUP(B197,'SO OR RSO'!$B$4:$M$1048576,12,FALSE)),"")</f>
        <v/>
      </c>
      <c r="L197" s="82"/>
    </row>
    <row r="198" spans="1:12" ht="30.75" customHeight="1">
      <c r="A198" s="6">
        <v>197</v>
      </c>
      <c r="B198" s="18" t="str">
        <f t="shared" si="3"/>
        <v>EkatunggalTidak TersediaKonfirmasi197</v>
      </c>
      <c r="C198" s="18" t="str">
        <f>IFERROR(VLOOKUP(B198,'SO OR RSO'!$B$4:$O$1048576,3,FALSE),"")</f>
        <v/>
      </c>
      <c r="D198" s="27" t="str">
        <f>IFERROR(VLOOKUP(B198,'SO OR RSO'!$B$4:$O$1048576,4,FALSE),"")</f>
        <v/>
      </c>
      <c r="E198" s="19" t="str">
        <f>IFERROR(VLOOKUP(B198,'SO OR RSO'!$B$4:$O$1048576,5,FALSE),"")</f>
        <v/>
      </c>
      <c r="F198" s="18" t="str">
        <f>IFERROR(VLOOKUP(B198,'SO OR RSO'!$B$4:$O$1048576,6,FALSE),"")</f>
        <v/>
      </c>
      <c r="G198" s="19" t="str">
        <f>IFERROR(VLOOKUP(B198,'SO OR RSO'!$B$4:$O$1048576,7,FALSE),"")</f>
        <v/>
      </c>
      <c r="H198" s="18" t="str">
        <f>IFERROR(VLOOKUP(B198,'SO OR RSO'!$B$4:$O$1048576,8,FALSE),"")</f>
        <v/>
      </c>
      <c r="I198" s="18" t="str">
        <f>IFERROR(VLOOKUP(B198,'SO OR RSO'!$B$4:$O$1048576,9,FALSE),"")</f>
        <v/>
      </c>
      <c r="J198" s="18" t="str">
        <f>IFERROR(VLOOKUP(B198,'SO OR RSO'!$B$4:$O$1048576,10,FALSE),"")</f>
        <v/>
      </c>
      <c r="K198" s="93" t="str">
        <f>IFERROR(IF(VLOOKUP(B198,'SO OR RSO'!$B$4:$M$1048576,12,FALSE)="","Belum Isi Tanggal",VLOOKUP(B198,'SO OR RSO'!$B$4:$M$1048576,12,FALSE)),"")</f>
        <v/>
      </c>
      <c r="L198" s="82"/>
    </row>
    <row r="199" spans="1:12" ht="30.75" customHeight="1">
      <c r="A199" s="6">
        <v>198</v>
      </c>
      <c r="B199" s="18" t="str">
        <f t="shared" si="3"/>
        <v>EkatunggalTidak TersediaKonfirmasi198</v>
      </c>
      <c r="C199" s="18" t="str">
        <f>IFERROR(VLOOKUP(B199,'SO OR RSO'!$B$4:$O$1048576,3,FALSE),"")</f>
        <v/>
      </c>
      <c r="D199" s="27" t="str">
        <f>IFERROR(VLOOKUP(B199,'SO OR RSO'!$B$4:$O$1048576,4,FALSE),"")</f>
        <v/>
      </c>
      <c r="E199" s="19" t="str">
        <f>IFERROR(VLOOKUP(B199,'SO OR RSO'!$B$4:$O$1048576,5,FALSE),"")</f>
        <v/>
      </c>
      <c r="F199" s="18" t="str">
        <f>IFERROR(VLOOKUP(B199,'SO OR RSO'!$B$4:$O$1048576,6,FALSE),"")</f>
        <v/>
      </c>
      <c r="G199" s="19" t="str">
        <f>IFERROR(VLOOKUP(B199,'SO OR RSO'!$B$4:$O$1048576,7,FALSE),"")</f>
        <v/>
      </c>
      <c r="H199" s="18" t="str">
        <f>IFERROR(VLOOKUP(B199,'SO OR RSO'!$B$4:$O$1048576,8,FALSE),"")</f>
        <v/>
      </c>
      <c r="I199" s="18" t="str">
        <f>IFERROR(VLOOKUP(B199,'SO OR RSO'!$B$4:$O$1048576,9,FALSE),"")</f>
        <v/>
      </c>
      <c r="J199" s="18" t="str">
        <f>IFERROR(VLOOKUP(B199,'SO OR RSO'!$B$4:$O$1048576,10,FALSE),"")</f>
        <v/>
      </c>
      <c r="K199" s="93" t="str">
        <f>IFERROR(IF(VLOOKUP(B199,'SO OR RSO'!$B$4:$M$1048576,12,FALSE)="","Belum Isi Tanggal",VLOOKUP(B199,'SO OR RSO'!$B$4:$M$1048576,12,FALSE)),"")</f>
        <v/>
      </c>
      <c r="L199" s="82"/>
    </row>
    <row r="200" spans="1:12" ht="30.75" customHeight="1">
      <c r="A200" s="6">
        <v>199</v>
      </c>
      <c r="B200" s="18" t="str">
        <f t="shared" si="3"/>
        <v>EkatunggalTidak TersediaKonfirmasi199</v>
      </c>
      <c r="C200" s="18" t="str">
        <f>IFERROR(VLOOKUP(B200,'SO OR RSO'!$B$4:$O$1048576,3,FALSE),"")</f>
        <v/>
      </c>
      <c r="D200" s="27" t="str">
        <f>IFERROR(VLOOKUP(B200,'SO OR RSO'!$B$4:$O$1048576,4,FALSE),"")</f>
        <v/>
      </c>
      <c r="E200" s="19" t="str">
        <f>IFERROR(VLOOKUP(B200,'SO OR RSO'!$B$4:$O$1048576,5,FALSE),"")</f>
        <v/>
      </c>
      <c r="F200" s="18" t="str">
        <f>IFERROR(VLOOKUP(B200,'SO OR RSO'!$B$4:$O$1048576,6,FALSE),"")</f>
        <v/>
      </c>
      <c r="G200" s="19" t="str">
        <f>IFERROR(VLOOKUP(B200,'SO OR RSO'!$B$4:$O$1048576,7,FALSE),"")</f>
        <v/>
      </c>
      <c r="H200" s="18" t="str">
        <f>IFERROR(VLOOKUP(B200,'SO OR RSO'!$B$4:$O$1048576,8,FALSE),"")</f>
        <v/>
      </c>
      <c r="I200" s="18" t="str">
        <f>IFERROR(VLOOKUP(B200,'SO OR RSO'!$B$4:$O$1048576,9,FALSE),"")</f>
        <v/>
      </c>
      <c r="J200" s="18" t="str">
        <f>IFERROR(VLOOKUP(B200,'SO OR RSO'!$B$4:$O$1048576,10,FALSE),"")</f>
        <v/>
      </c>
      <c r="K200" s="93" t="str">
        <f>IFERROR(IF(VLOOKUP(B200,'SO OR RSO'!$B$4:$M$1048576,12,FALSE)="","Belum Isi Tanggal",VLOOKUP(B200,'SO OR RSO'!$B$4:$M$1048576,12,FALSE)),"")</f>
        <v/>
      </c>
      <c r="L200" s="82"/>
    </row>
    <row r="201" spans="1:12" ht="30.75" customHeight="1">
      <c r="A201" s="6">
        <v>200</v>
      </c>
      <c r="B201" s="18" t="str">
        <f t="shared" si="3"/>
        <v>EkatunggalTidak TersediaKonfirmasi200</v>
      </c>
      <c r="C201" s="18" t="str">
        <f>IFERROR(VLOOKUP(B201,'SO OR RSO'!$B$4:$O$1048576,3,FALSE),"")</f>
        <v/>
      </c>
      <c r="D201" s="27" t="str">
        <f>IFERROR(VLOOKUP(B201,'SO OR RSO'!$B$4:$O$1048576,4,FALSE),"")</f>
        <v/>
      </c>
      <c r="E201" s="19" t="str">
        <f>IFERROR(VLOOKUP(B201,'SO OR RSO'!$B$4:$O$1048576,5,FALSE),"")</f>
        <v/>
      </c>
      <c r="F201" s="18" t="str">
        <f>IFERROR(VLOOKUP(B201,'SO OR RSO'!$B$4:$O$1048576,6,FALSE),"")</f>
        <v/>
      </c>
      <c r="G201" s="19" t="str">
        <f>IFERROR(VLOOKUP(B201,'SO OR RSO'!$B$4:$O$1048576,7,FALSE),"")</f>
        <v/>
      </c>
      <c r="H201" s="18" t="str">
        <f>IFERROR(VLOOKUP(B201,'SO OR RSO'!$B$4:$O$1048576,8,FALSE),"")</f>
        <v/>
      </c>
      <c r="I201" s="18" t="str">
        <f>IFERROR(VLOOKUP(B201,'SO OR RSO'!$B$4:$O$1048576,9,FALSE),"")</f>
        <v/>
      </c>
      <c r="J201" s="18" t="str">
        <f>IFERROR(VLOOKUP(B201,'SO OR RSO'!$B$4:$O$1048576,10,FALSE),"")</f>
        <v/>
      </c>
      <c r="K201" s="93" t="str">
        <f>IFERROR(IF(VLOOKUP(B201,'SO OR RSO'!$B$4:$M$1048576,12,FALSE)="","Belum Isi Tanggal",VLOOKUP(B201,'SO OR RSO'!$B$4:$M$1048576,12,FALSE)),"")</f>
        <v/>
      </c>
      <c r="L201" s="82"/>
    </row>
    <row r="202" spans="1:12" ht="30.75" customHeight="1">
      <c r="A202" s="6">
        <v>201</v>
      </c>
      <c r="B202" s="18" t="str">
        <f t="shared" si="3"/>
        <v>EkatunggalTidak TersediaKonfirmasi201</v>
      </c>
      <c r="C202" s="18" t="str">
        <f>IFERROR(VLOOKUP(B202,'SO OR RSO'!$B$4:$O$1048576,3,FALSE),"")</f>
        <v/>
      </c>
      <c r="D202" s="27" t="str">
        <f>IFERROR(VLOOKUP(B202,'SO OR RSO'!$B$4:$O$1048576,4,FALSE),"")</f>
        <v/>
      </c>
      <c r="E202" s="19" t="str">
        <f>IFERROR(VLOOKUP(B202,'SO OR RSO'!$B$4:$O$1048576,5,FALSE),"")</f>
        <v/>
      </c>
      <c r="F202" s="18" t="str">
        <f>IFERROR(VLOOKUP(B202,'SO OR RSO'!$B$4:$O$1048576,6,FALSE),"")</f>
        <v/>
      </c>
      <c r="G202" s="19" t="str">
        <f>IFERROR(VLOOKUP(B202,'SO OR RSO'!$B$4:$O$1048576,7,FALSE),"")</f>
        <v/>
      </c>
      <c r="H202" s="18" t="str">
        <f>IFERROR(VLOOKUP(B202,'SO OR RSO'!$B$4:$O$1048576,8,FALSE),"")</f>
        <v/>
      </c>
      <c r="I202" s="18" t="str">
        <f>IFERROR(VLOOKUP(B202,'SO OR RSO'!$B$4:$O$1048576,9,FALSE),"")</f>
        <v/>
      </c>
      <c r="J202" s="18" t="str">
        <f>IFERROR(VLOOKUP(B202,'SO OR RSO'!$B$4:$O$1048576,10,FALSE),"")</f>
        <v/>
      </c>
      <c r="K202" s="93" t="str">
        <f>IFERROR(IF(VLOOKUP(B202,'SO OR RSO'!$B$4:$M$1048576,12,FALSE)="","Belum Isi Tanggal",VLOOKUP(B202,'SO OR RSO'!$B$4:$M$1048576,12,FALSE)),"")</f>
        <v/>
      </c>
      <c r="L202" s="82"/>
    </row>
    <row r="203" spans="1:12" ht="30.75" customHeight="1">
      <c r="A203" s="6">
        <v>202</v>
      </c>
      <c r="B203" s="18" t="str">
        <f t="shared" si="3"/>
        <v>EkatunggalTidak TersediaKonfirmasi202</v>
      </c>
      <c r="C203" s="18" t="str">
        <f>IFERROR(VLOOKUP(B203,'SO OR RSO'!$B$4:$O$1048576,3,FALSE),"")</f>
        <v/>
      </c>
      <c r="D203" s="27" t="str">
        <f>IFERROR(VLOOKUP(B203,'SO OR RSO'!$B$4:$O$1048576,4,FALSE),"")</f>
        <v/>
      </c>
      <c r="E203" s="19" t="str">
        <f>IFERROR(VLOOKUP(B203,'SO OR RSO'!$B$4:$O$1048576,5,FALSE),"")</f>
        <v/>
      </c>
      <c r="F203" s="18" t="str">
        <f>IFERROR(VLOOKUP(B203,'SO OR RSO'!$B$4:$O$1048576,6,FALSE),"")</f>
        <v/>
      </c>
      <c r="G203" s="19" t="str">
        <f>IFERROR(VLOOKUP(B203,'SO OR RSO'!$B$4:$O$1048576,7,FALSE),"")</f>
        <v/>
      </c>
      <c r="H203" s="18" t="str">
        <f>IFERROR(VLOOKUP(B203,'SO OR RSO'!$B$4:$O$1048576,8,FALSE),"")</f>
        <v/>
      </c>
      <c r="I203" s="18" t="str">
        <f>IFERROR(VLOOKUP(B203,'SO OR RSO'!$B$4:$O$1048576,9,FALSE),"")</f>
        <v/>
      </c>
      <c r="J203" s="18" t="str">
        <f>IFERROR(VLOOKUP(B203,'SO OR RSO'!$B$4:$O$1048576,10,FALSE),"")</f>
        <v/>
      </c>
      <c r="K203" s="93" t="str">
        <f>IFERROR(IF(VLOOKUP(B203,'SO OR RSO'!$B$4:$M$1048576,12,FALSE)="","Belum Isi Tanggal",VLOOKUP(B203,'SO OR RSO'!$B$4:$M$1048576,12,FALSE)),"")</f>
        <v/>
      </c>
      <c r="L203" s="82"/>
    </row>
    <row r="204" spans="1:12" ht="30.75" customHeight="1">
      <c r="A204" s="6">
        <v>203</v>
      </c>
      <c r="B204" s="18" t="str">
        <f t="shared" si="3"/>
        <v>EkatunggalTidak TersediaKonfirmasi203</v>
      </c>
      <c r="C204" s="18" t="str">
        <f>IFERROR(VLOOKUP(B204,'SO OR RSO'!$B$4:$O$1048576,3,FALSE),"")</f>
        <v/>
      </c>
      <c r="D204" s="27" t="str">
        <f>IFERROR(VLOOKUP(B204,'SO OR RSO'!$B$4:$O$1048576,4,FALSE),"")</f>
        <v/>
      </c>
      <c r="E204" s="19" t="str">
        <f>IFERROR(VLOOKUP(B204,'SO OR RSO'!$B$4:$O$1048576,5,FALSE),"")</f>
        <v/>
      </c>
      <c r="F204" s="18" t="str">
        <f>IFERROR(VLOOKUP(B204,'SO OR RSO'!$B$4:$O$1048576,6,FALSE),"")</f>
        <v/>
      </c>
      <c r="G204" s="19" t="str">
        <f>IFERROR(VLOOKUP(B204,'SO OR RSO'!$B$4:$O$1048576,7,FALSE),"")</f>
        <v/>
      </c>
      <c r="H204" s="18" t="str">
        <f>IFERROR(VLOOKUP(B204,'SO OR RSO'!$B$4:$O$1048576,8,FALSE),"")</f>
        <v/>
      </c>
      <c r="I204" s="18" t="str">
        <f>IFERROR(VLOOKUP(B204,'SO OR RSO'!$B$4:$O$1048576,9,FALSE),"")</f>
        <v/>
      </c>
      <c r="J204" s="18" t="str">
        <f>IFERROR(VLOOKUP(B204,'SO OR RSO'!$B$4:$O$1048576,10,FALSE),"")</f>
        <v/>
      </c>
      <c r="K204" s="93" t="str">
        <f>IFERROR(IF(VLOOKUP(B204,'SO OR RSO'!$B$4:$M$1048576,12,FALSE)="","Belum Isi Tanggal",VLOOKUP(B204,'SO OR RSO'!$B$4:$M$1048576,12,FALSE)),"")</f>
        <v/>
      </c>
      <c r="L204" s="82"/>
    </row>
    <row r="205" spans="1:12" ht="30.75" customHeight="1">
      <c r="A205" s="6">
        <v>204</v>
      </c>
      <c r="B205" s="18" t="str">
        <f t="shared" si="3"/>
        <v>EkatunggalTidak TersediaKonfirmasi204</v>
      </c>
      <c r="C205" s="18" t="str">
        <f>IFERROR(VLOOKUP(B205,'SO OR RSO'!$B$4:$O$1048576,3,FALSE),"")</f>
        <v/>
      </c>
      <c r="D205" s="27" t="str">
        <f>IFERROR(VLOOKUP(B205,'SO OR RSO'!$B$4:$O$1048576,4,FALSE),"")</f>
        <v/>
      </c>
      <c r="E205" s="19" t="str">
        <f>IFERROR(VLOOKUP(B205,'SO OR RSO'!$B$4:$O$1048576,5,FALSE),"")</f>
        <v/>
      </c>
      <c r="F205" s="18" t="str">
        <f>IFERROR(VLOOKUP(B205,'SO OR RSO'!$B$4:$O$1048576,6,FALSE),"")</f>
        <v/>
      </c>
      <c r="G205" s="19" t="str">
        <f>IFERROR(VLOOKUP(B205,'SO OR RSO'!$B$4:$O$1048576,7,FALSE),"")</f>
        <v/>
      </c>
      <c r="H205" s="18" t="str">
        <f>IFERROR(VLOOKUP(B205,'SO OR RSO'!$B$4:$O$1048576,8,FALSE),"")</f>
        <v/>
      </c>
      <c r="I205" s="18" t="str">
        <f>IFERROR(VLOOKUP(B205,'SO OR RSO'!$B$4:$O$1048576,9,FALSE),"")</f>
        <v/>
      </c>
      <c r="J205" s="18" t="str">
        <f>IFERROR(VLOOKUP(B205,'SO OR RSO'!$B$4:$O$1048576,10,FALSE),"")</f>
        <v/>
      </c>
      <c r="K205" s="93" t="str">
        <f>IFERROR(IF(VLOOKUP(B205,'SO OR RSO'!$B$4:$M$1048576,12,FALSE)="","Belum Isi Tanggal",VLOOKUP(B205,'SO OR RSO'!$B$4:$M$1048576,12,FALSE)),"")</f>
        <v/>
      </c>
      <c r="L205" s="82"/>
    </row>
    <row r="206" spans="1:12" ht="30.75" customHeight="1">
      <c r="A206" s="6">
        <v>205</v>
      </c>
      <c r="B206" s="18" t="str">
        <f t="shared" si="3"/>
        <v>EkatunggalTidak TersediaKonfirmasi205</v>
      </c>
      <c r="C206" s="18" t="str">
        <f>IFERROR(VLOOKUP(B206,'SO OR RSO'!$B$4:$O$1048576,3,FALSE),"")</f>
        <v/>
      </c>
      <c r="D206" s="27" t="str">
        <f>IFERROR(VLOOKUP(B206,'SO OR RSO'!$B$4:$O$1048576,4,FALSE),"")</f>
        <v/>
      </c>
      <c r="E206" s="19" t="str">
        <f>IFERROR(VLOOKUP(B206,'SO OR RSO'!$B$4:$O$1048576,5,FALSE),"")</f>
        <v/>
      </c>
      <c r="F206" s="18" t="str">
        <f>IFERROR(VLOOKUP(B206,'SO OR RSO'!$B$4:$O$1048576,6,FALSE),"")</f>
        <v/>
      </c>
      <c r="G206" s="19" t="str">
        <f>IFERROR(VLOOKUP(B206,'SO OR RSO'!$B$4:$O$1048576,7,FALSE),"")</f>
        <v/>
      </c>
      <c r="H206" s="18" t="str">
        <f>IFERROR(VLOOKUP(B206,'SO OR RSO'!$B$4:$O$1048576,8,FALSE),"")</f>
        <v/>
      </c>
      <c r="I206" s="18" t="str">
        <f>IFERROR(VLOOKUP(B206,'SO OR RSO'!$B$4:$O$1048576,9,FALSE),"")</f>
        <v/>
      </c>
      <c r="J206" s="18" t="str">
        <f>IFERROR(VLOOKUP(B206,'SO OR RSO'!$B$4:$O$1048576,10,FALSE),"")</f>
        <v/>
      </c>
      <c r="K206" s="93" t="str">
        <f>IFERROR(IF(VLOOKUP(B206,'SO OR RSO'!$B$4:$M$1048576,12,FALSE)="","Belum Isi Tanggal",VLOOKUP(B206,'SO OR RSO'!$B$4:$M$1048576,12,FALSE)),"")</f>
        <v/>
      </c>
      <c r="L206" s="82"/>
    </row>
    <row r="207" spans="1:12" ht="30.75" customHeight="1">
      <c r="A207" s="6">
        <v>206</v>
      </c>
      <c r="B207" s="18" t="str">
        <f t="shared" si="3"/>
        <v>EkatunggalTidak TersediaKonfirmasi206</v>
      </c>
      <c r="C207" s="18" t="str">
        <f>IFERROR(VLOOKUP(B207,'SO OR RSO'!$B$4:$O$1048576,3,FALSE),"")</f>
        <v/>
      </c>
      <c r="D207" s="27" t="str">
        <f>IFERROR(VLOOKUP(B207,'SO OR RSO'!$B$4:$O$1048576,4,FALSE),"")</f>
        <v/>
      </c>
      <c r="E207" s="19" t="str">
        <f>IFERROR(VLOOKUP(B207,'SO OR RSO'!$B$4:$O$1048576,5,FALSE),"")</f>
        <v/>
      </c>
      <c r="F207" s="18" t="str">
        <f>IFERROR(VLOOKUP(B207,'SO OR RSO'!$B$4:$O$1048576,6,FALSE),"")</f>
        <v/>
      </c>
      <c r="G207" s="19" t="str">
        <f>IFERROR(VLOOKUP(B207,'SO OR RSO'!$B$4:$O$1048576,7,FALSE),"")</f>
        <v/>
      </c>
      <c r="H207" s="18" t="str">
        <f>IFERROR(VLOOKUP(B207,'SO OR RSO'!$B$4:$O$1048576,8,FALSE),"")</f>
        <v/>
      </c>
      <c r="I207" s="18" t="str">
        <f>IFERROR(VLOOKUP(B207,'SO OR RSO'!$B$4:$O$1048576,9,FALSE),"")</f>
        <v/>
      </c>
      <c r="J207" s="18" t="str">
        <f>IFERROR(VLOOKUP(B207,'SO OR RSO'!$B$4:$O$1048576,10,FALSE),"")</f>
        <v/>
      </c>
      <c r="K207" s="93" t="str">
        <f>IFERROR(IF(VLOOKUP(B207,'SO OR RSO'!$B$4:$M$1048576,12,FALSE)="","Belum Isi Tanggal",VLOOKUP(B207,'SO OR RSO'!$B$4:$M$1048576,12,FALSE)),"")</f>
        <v/>
      </c>
      <c r="L207" s="82"/>
    </row>
    <row r="208" spans="1:12" ht="30.75" customHeight="1">
      <c r="A208" s="6">
        <v>207</v>
      </c>
      <c r="B208" s="18" t="str">
        <f t="shared" ref="B208:B271" si="4">CONCATENATE($B$1,"Tidak TersediaKonfirmasi",A208)</f>
        <v>EkatunggalTidak TersediaKonfirmasi207</v>
      </c>
      <c r="C208" s="18" t="str">
        <f>IFERROR(VLOOKUP(B208,'SO OR RSO'!$B$4:$O$1048576,3,FALSE),"")</f>
        <v/>
      </c>
      <c r="D208" s="27" t="str">
        <f>IFERROR(VLOOKUP(B208,'SO OR RSO'!$B$4:$O$1048576,4,FALSE),"")</f>
        <v/>
      </c>
      <c r="E208" s="19" t="str">
        <f>IFERROR(VLOOKUP(B208,'SO OR RSO'!$B$4:$O$1048576,5,FALSE),"")</f>
        <v/>
      </c>
      <c r="F208" s="18" t="str">
        <f>IFERROR(VLOOKUP(B208,'SO OR RSO'!$B$4:$O$1048576,6,FALSE),"")</f>
        <v/>
      </c>
      <c r="G208" s="19" t="str">
        <f>IFERROR(VLOOKUP(B208,'SO OR RSO'!$B$4:$O$1048576,7,FALSE),"")</f>
        <v/>
      </c>
      <c r="H208" s="18" t="str">
        <f>IFERROR(VLOOKUP(B208,'SO OR RSO'!$B$4:$O$1048576,8,FALSE),"")</f>
        <v/>
      </c>
      <c r="I208" s="18" t="str">
        <f>IFERROR(VLOOKUP(B208,'SO OR RSO'!$B$4:$O$1048576,9,FALSE),"")</f>
        <v/>
      </c>
      <c r="J208" s="18" t="str">
        <f>IFERROR(VLOOKUP(B208,'SO OR RSO'!$B$4:$O$1048576,10,FALSE),"")</f>
        <v/>
      </c>
      <c r="K208" s="93" t="str">
        <f>IFERROR(IF(VLOOKUP(B208,'SO OR RSO'!$B$4:$M$1048576,12,FALSE)="","Belum Isi Tanggal",VLOOKUP(B208,'SO OR RSO'!$B$4:$M$1048576,12,FALSE)),"")</f>
        <v/>
      </c>
      <c r="L208" s="82"/>
    </row>
    <row r="209" spans="1:12" ht="30.75" customHeight="1">
      <c r="A209" s="6">
        <v>208</v>
      </c>
      <c r="B209" s="18" t="str">
        <f t="shared" si="4"/>
        <v>EkatunggalTidak TersediaKonfirmasi208</v>
      </c>
      <c r="C209" s="18" t="str">
        <f>IFERROR(VLOOKUP(B209,'SO OR RSO'!$B$4:$O$1048576,3,FALSE),"")</f>
        <v/>
      </c>
      <c r="D209" s="27" t="str">
        <f>IFERROR(VLOOKUP(B209,'SO OR RSO'!$B$4:$O$1048576,4,FALSE),"")</f>
        <v/>
      </c>
      <c r="E209" s="19" t="str">
        <f>IFERROR(VLOOKUP(B209,'SO OR RSO'!$B$4:$O$1048576,5,FALSE),"")</f>
        <v/>
      </c>
      <c r="F209" s="18" t="str">
        <f>IFERROR(VLOOKUP(B209,'SO OR RSO'!$B$4:$O$1048576,6,FALSE),"")</f>
        <v/>
      </c>
      <c r="G209" s="19" t="str">
        <f>IFERROR(VLOOKUP(B209,'SO OR RSO'!$B$4:$O$1048576,7,FALSE),"")</f>
        <v/>
      </c>
      <c r="H209" s="18" t="str">
        <f>IFERROR(VLOOKUP(B209,'SO OR RSO'!$B$4:$O$1048576,8,FALSE),"")</f>
        <v/>
      </c>
      <c r="I209" s="18" t="str">
        <f>IFERROR(VLOOKUP(B209,'SO OR RSO'!$B$4:$O$1048576,9,FALSE),"")</f>
        <v/>
      </c>
      <c r="J209" s="18" t="str">
        <f>IFERROR(VLOOKUP(B209,'SO OR RSO'!$B$4:$O$1048576,10,FALSE),"")</f>
        <v/>
      </c>
      <c r="K209" s="93" t="str">
        <f>IFERROR(IF(VLOOKUP(B209,'SO OR RSO'!$B$4:$M$1048576,12,FALSE)="","Belum Isi Tanggal",VLOOKUP(B209,'SO OR RSO'!$B$4:$M$1048576,12,FALSE)),"")</f>
        <v/>
      </c>
      <c r="L209" s="82"/>
    </row>
    <row r="210" spans="1:12" ht="30.75" customHeight="1">
      <c r="A210" s="6">
        <v>209</v>
      </c>
      <c r="B210" s="18" t="str">
        <f t="shared" si="4"/>
        <v>EkatunggalTidak TersediaKonfirmasi209</v>
      </c>
      <c r="C210" s="18" t="str">
        <f>IFERROR(VLOOKUP(B210,'SO OR RSO'!$B$4:$O$1048576,3,FALSE),"")</f>
        <v/>
      </c>
      <c r="D210" s="27" t="str">
        <f>IFERROR(VLOOKUP(B210,'SO OR RSO'!$B$4:$O$1048576,4,FALSE),"")</f>
        <v/>
      </c>
      <c r="E210" s="19" t="str">
        <f>IFERROR(VLOOKUP(B210,'SO OR RSO'!$B$4:$O$1048576,5,FALSE),"")</f>
        <v/>
      </c>
      <c r="F210" s="18" t="str">
        <f>IFERROR(VLOOKUP(B210,'SO OR RSO'!$B$4:$O$1048576,6,FALSE),"")</f>
        <v/>
      </c>
      <c r="G210" s="19" t="str">
        <f>IFERROR(VLOOKUP(B210,'SO OR RSO'!$B$4:$O$1048576,7,FALSE),"")</f>
        <v/>
      </c>
      <c r="H210" s="18" t="str">
        <f>IFERROR(VLOOKUP(B210,'SO OR RSO'!$B$4:$O$1048576,8,FALSE),"")</f>
        <v/>
      </c>
      <c r="I210" s="18" t="str">
        <f>IFERROR(VLOOKUP(B210,'SO OR RSO'!$B$4:$O$1048576,9,FALSE),"")</f>
        <v/>
      </c>
      <c r="J210" s="18" t="str">
        <f>IFERROR(VLOOKUP(B210,'SO OR RSO'!$B$4:$O$1048576,10,FALSE),"")</f>
        <v/>
      </c>
      <c r="K210" s="93" t="str">
        <f>IFERROR(IF(VLOOKUP(B210,'SO OR RSO'!$B$4:$M$1048576,12,FALSE)="","Belum Isi Tanggal",VLOOKUP(B210,'SO OR RSO'!$B$4:$M$1048576,12,FALSE)),"")</f>
        <v/>
      </c>
      <c r="L210" s="82"/>
    </row>
    <row r="211" spans="1:12" ht="30.75" customHeight="1">
      <c r="A211" s="6">
        <v>210</v>
      </c>
      <c r="B211" s="18" t="str">
        <f t="shared" si="4"/>
        <v>EkatunggalTidak TersediaKonfirmasi210</v>
      </c>
      <c r="C211" s="18" t="str">
        <f>IFERROR(VLOOKUP(B211,'SO OR RSO'!$B$4:$O$1048576,3,FALSE),"")</f>
        <v/>
      </c>
      <c r="D211" s="27" t="str">
        <f>IFERROR(VLOOKUP(B211,'SO OR RSO'!$B$4:$O$1048576,4,FALSE),"")</f>
        <v/>
      </c>
      <c r="E211" s="19" t="str">
        <f>IFERROR(VLOOKUP(B211,'SO OR RSO'!$B$4:$O$1048576,5,FALSE),"")</f>
        <v/>
      </c>
      <c r="F211" s="18" t="str">
        <f>IFERROR(VLOOKUP(B211,'SO OR RSO'!$B$4:$O$1048576,6,FALSE),"")</f>
        <v/>
      </c>
      <c r="G211" s="19" t="str">
        <f>IFERROR(VLOOKUP(B211,'SO OR RSO'!$B$4:$O$1048576,7,FALSE),"")</f>
        <v/>
      </c>
      <c r="H211" s="18" t="str">
        <f>IFERROR(VLOOKUP(B211,'SO OR RSO'!$B$4:$O$1048576,8,FALSE),"")</f>
        <v/>
      </c>
      <c r="I211" s="18" t="str">
        <f>IFERROR(VLOOKUP(B211,'SO OR RSO'!$B$4:$O$1048576,9,FALSE),"")</f>
        <v/>
      </c>
      <c r="J211" s="18" t="str">
        <f>IFERROR(VLOOKUP(B211,'SO OR RSO'!$B$4:$O$1048576,10,FALSE),"")</f>
        <v/>
      </c>
      <c r="K211" s="93" t="str">
        <f>IFERROR(IF(VLOOKUP(B211,'SO OR RSO'!$B$4:$M$1048576,12,FALSE)="","Belum Isi Tanggal",VLOOKUP(B211,'SO OR RSO'!$B$4:$M$1048576,12,FALSE)),"")</f>
        <v/>
      </c>
      <c r="L211" s="82"/>
    </row>
    <row r="212" spans="1:12" ht="30.75" customHeight="1">
      <c r="A212" s="6">
        <v>211</v>
      </c>
      <c r="B212" s="18" t="str">
        <f t="shared" si="4"/>
        <v>EkatunggalTidak TersediaKonfirmasi211</v>
      </c>
      <c r="C212" s="18" t="str">
        <f>IFERROR(VLOOKUP(B212,'SO OR RSO'!$B$4:$O$1048576,3,FALSE),"")</f>
        <v/>
      </c>
      <c r="D212" s="27" t="str">
        <f>IFERROR(VLOOKUP(B212,'SO OR RSO'!$B$4:$O$1048576,4,FALSE),"")</f>
        <v/>
      </c>
      <c r="E212" s="19" t="str">
        <f>IFERROR(VLOOKUP(B212,'SO OR RSO'!$B$4:$O$1048576,5,FALSE),"")</f>
        <v/>
      </c>
      <c r="F212" s="18" t="str">
        <f>IFERROR(VLOOKUP(B212,'SO OR RSO'!$B$4:$O$1048576,6,FALSE),"")</f>
        <v/>
      </c>
      <c r="G212" s="19" t="str">
        <f>IFERROR(VLOOKUP(B212,'SO OR RSO'!$B$4:$O$1048576,7,FALSE),"")</f>
        <v/>
      </c>
      <c r="H212" s="18" t="str">
        <f>IFERROR(VLOOKUP(B212,'SO OR RSO'!$B$4:$O$1048576,8,FALSE),"")</f>
        <v/>
      </c>
      <c r="I212" s="18" t="str">
        <f>IFERROR(VLOOKUP(B212,'SO OR RSO'!$B$4:$O$1048576,9,FALSE),"")</f>
        <v/>
      </c>
      <c r="J212" s="18" t="str">
        <f>IFERROR(VLOOKUP(B212,'SO OR RSO'!$B$4:$O$1048576,10,FALSE),"")</f>
        <v/>
      </c>
      <c r="K212" s="93" t="str">
        <f>IFERROR(IF(VLOOKUP(B212,'SO OR RSO'!$B$4:$M$1048576,12,FALSE)="","Belum Isi Tanggal",VLOOKUP(B212,'SO OR RSO'!$B$4:$M$1048576,12,FALSE)),"")</f>
        <v/>
      </c>
      <c r="L212" s="82"/>
    </row>
    <row r="213" spans="1:12" ht="30.75" customHeight="1">
      <c r="A213" s="6">
        <v>212</v>
      </c>
      <c r="B213" s="18" t="str">
        <f t="shared" si="4"/>
        <v>EkatunggalTidak TersediaKonfirmasi212</v>
      </c>
      <c r="C213" s="18" t="str">
        <f>IFERROR(VLOOKUP(B213,'SO OR RSO'!$B$4:$O$1048576,3,FALSE),"")</f>
        <v/>
      </c>
      <c r="D213" s="27" t="str">
        <f>IFERROR(VLOOKUP(B213,'SO OR RSO'!$B$4:$O$1048576,4,FALSE),"")</f>
        <v/>
      </c>
      <c r="E213" s="19" t="str">
        <f>IFERROR(VLOOKUP(B213,'SO OR RSO'!$B$4:$O$1048576,5,FALSE),"")</f>
        <v/>
      </c>
      <c r="F213" s="18" t="str">
        <f>IFERROR(VLOOKUP(B213,'SO OR RSO'!$B$4:$O$1048576,6,FALSE),"")</f>
        <v/>
      </c>
      <c r="G213" s="19" t="str">
        <f>IFERROR(VLOOKUP(B213,'SO OR RSO'!$B$4:$O$1048576,7,FALSE),"")</f>
        <v/>
      </c>
      <c r="H213" s="18" t="str">
        <f>IFERROR(VLOOKUP(B213,'SO OR RSO'!$B$4:$O$1048576,8,FALSE),"")</f>
        <v/>
      </c>
      <c r="I213" s="18" t="str">
        <f>IFERROR(VLOOKUP(B213,'SO OR RSO'!$B$4:$O$1048576,9,FALSE),"")</f>
        <v/>
      </c>
      <c r="J213" s="18" t="str">
        <f>IFERROR(VLOOKUP(B213,'SO OR RSO'!$B$4:$O$1048576,10,FALSE),"")</f>
        <v/>
      </c>
      <c r="K213" s="93" t="str">
        <f>IFERROR(IF(VLOOKUP(B213,'SO OR RSO'!$B$4:$M$1048576,12,FALSE)="","Belum Isi Tanggal",VLOOKUP(B213,'SO OR RSO'!$B$4:$M$1048576,12,FALSE)),"")</f>
        <v/>
      </c>
      <c r="L213" s="82"/>
    </row>
    <row r="214" spans="1:12" ht="30.75" customHeight="1">
      <c r="A214" s="6">
        <v>213</v>
      </c>
      <c r="B214" s="18" t="str">
        <f t="shared" si="4"/>
        <v>EkatunggalTidak TersediaKonfirmasi213</v>
      </c>
      <c r="C214" s="18" t="str">
        <f>IFERROR(VLOOKUP(B214,'SO OR RSO'!$B$4:$O$1048576,3,FALSE),"")</f>
        <v/>
      </c>
      <c r="D214" s="27" t="str">
        <f>IFERROR(VLOOKUP(B214,'SO OR RSO'!$B$4:$O$1048576,4,FALSE),"")</f>
        <v/>
      </c>
      <c r="E214" s="19" t="str">
        <f>IFERROR(VLOOKUP(B214,'SO OR RSO'!$B$4:$O$1048576,5,FALSE),"")</f>
        <v/>
      </c>
      <c r="F214" s="18" t="str">
        <f>IFERROR(VLOOKUP(B214,'SO OR RSO'!$B$4:$O$1048576,6,FALSE),"")</f>
        <v/>
      </c>
      <c r="G214" s="19" t="str">
        <f>IFERROR(VLOOKUP(B214,'SO OR RSO'!$B$4:$O$1048576,7,FALSE),"")</f>
        <v/>
      </c>
      <c r="H214" s="18" t="str">
        <f>IFERROR(VLOOKUP(B214,'SO OR RSO'!$B$4:$O$1048576,8,FALSE),"")</f>
        <v/>
      </c>
      <c r="I214" s="18" t="str">
        <f>IFERROR(VLOOKUP(B214,'SO OR RSO'!$B$4:$O$1048576,9,FALSE),"")</f>
        <v/>
      </c>
      <c r="J214" s="18" t="str">
        <f>IFERROR(VLOOKUP(B214,'SO OR RSO'!$B$4:$O$1048576,10,FALSE),"")</f>
        <v/>
      </c>
      <c r="K214" s="93" t="str">
        <f>IFERROR(IF(VLOOKUP(B214,'SO OR RSO'!$B$4:$M$1048576,12,FALSE)="","Belum Isi Tanggal",VLOOKUP(B214,'SO OR RSO'!$B$4:$M$1048576,12,FALSE)),"")</f>
        <v/>
      </c>
      <c r="L214" s="82"/>
    </row>
    <row r="215" spans="1:12" ht="30.75" customHeight="1">
      <c r="A215" s="6">
        <v>214</v>
      </c>
      <c r="B215" s="18" t="str">
        <f t="shared" si="4"/>
        <v>EkatunggalTidak TersediaKonfirmasi214</v>
      </c>
      <c r="C215" s="18" t="str">
        <f>IFERROR(VLOOKUP(B215,'SO OR RSO'!$B$4:$O$1048576,3,FALSE),"")</f>
        <v/>
      </c>
      <c r="D215" s="27" t="str">
        <f>IFERROR(VLOOKUP(B215,'SO OR RSO'!$B$4:$O$1048576,4,FALSE),"")</f>
        <v/>
      </c>
      <c r="E215" s="19" t="str">
        <f>IFERROR(VLOOKUP(B215,'SO OR RSO'!$B$4:$O$1048576,5,FALSE),"")</f>
        <v/>
      </c>
      <c r="F215" s="18" t="str">
        <f>IFERROR(VLOOKUP(B215,'SO OR RSO'!$B$4:$O$1048576,6,FALSE),"")</f>
        <v/>
      </c>
      <c r="G215" s="19" t="str">
        <f>IFERROR(VLOOKUP(B215,'SO OR RSO'!$B$4:$O$1048576,7,FALSE),"")</f>
        <v/>
      </c>
      <c r="H215" s="18" t="str">
        <f>IFERROR(VLOOKUP(B215,'SO OR RSO'!$B$4:$O$1048576,8,FALSE),"")</f>
        <v/>
      </c>
      <c r="I215" s="18" t="str">
        <f>IFERROR(VLOOKUP(B215,'SO OR RSO'!$B$4:$O$1048576,9,FALSE),"")</f>
        <v/>
      </c>
      <c r="J215" s="18" t="str">
        <f>IFERROR(VLOOKUP(B215,'SO OR RSO'!$B$4:$O$1048576,10,FALSE),"")</f>
        <v/>
      </c>
      <c r="K215" s="93" t="str">
        <f>IFERROR(IF(VLOOKUP(B215,'SO OR RSO'!$B$4:$M$1048576,12,FALSE)="","Belum Isi Tanggal",VLOOKUP(B215,'SO OR RSO'!$B$4:$M$1048576,12,FALSE)),"")</f>
        <v/>
      </c>
      <c r="L215" s="82"/>
    </row>
    <row r="216" spans="1:12" ht="30.75" customHeight="1">
      <c r="A216" s="6">
        <v>215</v>
      </c>
      <c r="B216" s="18" t="str">
        <f t="shared" si="4"/>
        <v>EkatunggalTidak TersediaKonfirmasi215</v>
      </c>
      <c r="C216" s="18" t="str">
        <f>IFERROR(VLOOKUP(B216,'SO OR RSO'!$B$4:$O$1048576,3,FALSE),"")</f>
        <v/>
      </c>
      <c r="D216" s="27" t="str">
        <f>IFERROR(VLOOKUP(B216,'SO OR RSO'!$B$4:$O$1048576,4,FALSE),"")</f>
        <v/>
      </c>
      <c r="E216" s="19" t="str">
        <f>IFERROR(VLOOKUP(B216,'SO OR RSO'!$B$4:$O$1048576,5,FALSE),"")</f>
        <v/>
      </c>
      <c r="F216" s="18" t="str">
        <f>IFERROR(VLOOKUP(B216,'SO OR RSO'!$B$4:$O$1048576,6,FALSE),"")</f>
        <v/>
      </c>
      <c r="G216" s="19" t="str">
        <f>IFERROR(VLOOKUP(B216,'SO OR RSO'!$B$4:$O$1048576,7,FALSE),"")</f>
        <v/>
      </c>
      <c r="H216" s="18" t="str">
        <f>IFERROR(VLOOKUP(B216,'SO OR RSO'!$B$4:$O$1048576,8,FALSE),"")</f>
        <v/>
      </c>
      <c r="I216" s="18" t="str">
        <f>IFERROR(VLOOKUP(B216,'SO OR RSO'!$B$4:$O$1048576,9,FALSE),"")</f>
        <v/>
      </c>
      <c r="J216" s="18" t="str">
        <f>IFERROR(VLOOKUP(B216,'SO OR RSO'!$B$4:$O$1048576,10,FALSE),"")</f>
        <v/>
      </c>
      <c r="K216" s="93" t="str">
        <f>IFERROR(IF(VLOOKUP(B216,'SO OR RSO'!$B$4:$M$1048576,12,FALSE)="","Belum Isi Tanggal",VLOOKUP(B216,'SO OR RSO'!$B$4:$M$1048576,12,FALSE)),"")</f>
        <v/>
      </c>
      <c r="L216" s="82"/>
    </row>
    <row r="217" spans="1:12" ht="30.75" customHeight="1">
      <c r="A217" s="6">
        <v>216</v>
      </c>
      <c r="B217" s="18" t="str">
        <f t="shared" si="4"/>
        <v>EkatunggalTidak TersediaKonfirmasi216</v>
      </c>
      <c r="C217" s="18" t="str">
        <f>IFERROR(VLOOKUP(B217,'SO OR RSO'!$B$4:$O$1048576,3,FALSE),"")</f>
        <v/>
      </c>
      <c r="D217" s="27" t="str">
        <f>IFERROR(VLOOKUP(B217,'SO OR RSO'!$B$4:$O$1048576,4,FALSE),"")</f>
        <v/>
      </c>
      <c r="E217" s="19" t="str">
        <f>IFERROR(VLOOKUP(B217,'SO OR RSO'!$B$4:$O$1048576,5,FALSE),"")</f>
        <v/>
      </c>
      <c r="F217" s="18" t="str">
        <f>IFERROR(VLOOKUP(B217,'SO OR RSO'!$B$4:$O$1048576,6,FALSE),"")</f>
        <v/>
      </c>
      <c r="G217" s="19" t="str">
        <f>IFERROR(VLOOKUP(B217,'SO OR RSO'!$B$4:$O$1048576,7,FALSE),"")</f>
        <v/>
      </c>
      <c r="H217" s="18" t="str">
        <f>IFERROR(VLOOKUP(B217,'SO OR RSO'!$B$4:$O$1048576,8,FALSE),"")</f>
        <v/>
      </c>
      <c r="I217" s="18" t="str">
        <f>IFERROR(VLOOKUP(B217,'SO OR RSO'!$B$4:$O$1048576,9,FALSE),"")</f>
        <v/>
      </c>
      <c r="J217" s="18" t="str">
        <f>IFERROR(VLOOKUP(B217,'SO OR RSO'!$B$4:$O$1048576,10,FALSE),"")</f>
        <v/>
      </c>
      <c r="K217" s="93" t="str">
        <f>IFERROR(IF(VLOOKUP(B217,'SO OR RSO'!$B$4:$M$1048576,12,FALSE)="","Belum Isi Tanggal",VLOOKUP(B217,'SO OR RSO'!$B$4:$M$1048576,12,FALSE)),"")</f>
        <v/>
      </c>
      <c r="L217" s="82"/>
    </row>
    <row r="218" spans="1:12" ht="30.75" customHeight="1">
      <c r="A218" s="6">
        <v>217</v>
      </c>
      <c r="B218" s="18" t="str">
        <f t="shared" si="4"/>
        <v>EkatunggalTidak TersediaKonfirmasi217</v>
      </c>
      <c r="C218" s="18" t="str">
        <f>IFERROR(VLOOKUP(B218,'SO OR RSO'!$B$4:$O$1048576,3,FALSE),"")</f>
        <v/>
      </c>
      <c r="D218" s="27" t="str">
        <f>IFERROR(VLOOKUP(B218,'SO OR RSO'!$B$4:$O$1048576,4,FALSE),"")</f>
        <v/>
      </c>
      <c r="E218" s="19" t="str">
        <f>IFERROR(VLOOKUP(B218,'SO OR RSO'!$B$4:$O$1048576,5,FALSE),"")</f>
        <v/>
      </c>
      <c r="F218" s="18" t="str">
        <f>IFERROR(VLOOKUP(B218,'SO OR RSO'!$B$4:$O$1048576,6,FALSE),"")</f>
        <v/>
      </c>
      <c r="G218" s="19" t="str">
        <f>IFERROR(VLOOKUP(B218,'SO OR RSO'!$B$4:$O$1048576,7,FALSE),"")</f>
        <v/>
      </c>
      <c r="H218" s="18" t="str">
        <f>IFERROR(VLOOKUP(B218,'SO OR RSO'!$B$4:$O$1048576,8,FALSE),"")</f>
        <v/>
      </c>
      <c r="I218" s="18" t="str">
        <f>IFERROR(VLOOKUP(B218,'SO OR RSO'!$B$4:$O$1048576,9,FALSE),"")</f>
        <v/>
      </c>
      <c r="J218" s="18" t="str">
        <f>IFERROR(VLOOKUP(B218,'SO OR RSO'!$B$4:$O$1048576,10,FALSE),"")</f>
        <v/>
      </c>
      <c r="K218" s="93" t="str">
        <f>IFERROR(IF(VLOOKUP(B218,'SO OR RSO'!$B$4:$M$1048576,12,FALSE)="","Belum Isi Tanggal",VLOOKUP(B218,'SO OR RSO'!$B$4:$M$1048576,12,FALSE)),"")</f>
        <v/>
      </c>
      <c r="L218" s="82"/>
    </row>
    <row r="219" spans="1:12" ht="30.75" customHeight="1">
      <c r="A219" s="6">
        <v>218</v>
      </c>
      <c r="B219" s="18" t="str">
        <f t="shared" si="4"/>
        <v>EkatunggalTidak TersediaKonfirmasi218</v>
      </c>
      <c r="C219" s="18" t="str">
        <f>IFERROR(VLOOKUP(B219,'SO OR RSO'!$B$4:$O$1048576,3,FALSE),"")</f>
        <v/>
      </c>
      <c r="D219" s="27" t="str">
        <f>IFERROR(VLOOKUP(B219,'SO OR RSO'!$B$4:$O$1048576,4,FALSE),"")</f>
        <v/>
      </c>
      <c r="E219" s="19" t="str">
        <f>IFERROR(VLOOKUP(B219,'SO OR RSO'!$B$4:$O$1048576,5,FALSE),"")</f>
        <v/>
      </c>
      <c r="F219" s="18" t="str">
        <f>IFERROR(VLOOKUP(B219,'SO OR RSO'!$B$4:$O$1048576,6,FALSE),"")</f>
        <v/>
      </c>
      <c r="G219" s="19" t="str">
        <f>IFERROR(VLOOKUP(B219,'SO OR RSO'!$B$4:$O$1048576,7,FALSE),"")</f>
        <v/>
      </c>
      <c r="H219" s="18" t="str">
        <f>IFERROR(VLOOKUP(B219,'SO OR RSO'!$B$4:$O$1048576,8,FALSE),"")</f>
        <v/>
      </c>
      <c r="I219" s="18" t="str">
        <f>IFERROR(VLOOKUP(B219,'SO OR RSO'!$B$4:$O$1048576,9,FALSE),"")</f>
        <v/>
      </c>
      <c r="J219" s="18" t="str">
        <f>IFERROR(VLOOKUP(B219,'SO OR RSO'!$B$4:$O$1048576,10,FALSE),"")</f>
        <v/>
      </c>
      <c r="K219" s="93" t="str">
        <f>IFERROR(IF(VLOOKUP(B219,'SO OR RSO'!$B$4:$M$1048576,12,FALSE)="","Belum Isi Tanggal",VLOOKUP(B219,'SO OR RSO'!$B$4:$M$1048576,12,FALSE)),"")</f>
        <v/>
      </c>
      <c r="L219" s="82"/>
    </row>
    <row r="220" spans="1:12" ht="30.75" customHeight="1">
      <c r="A220" s="6">
        <v>219</v>
      </c>
      <c r="B220" s="18" t="str">
        <f t="shared" si="4"/>
        <v>EkatunggalTidak TersediaKonfirmasi219</v>
      </c>
      <c r="C220" s="18" t="str">
        <f>IFERROR(VLOOKUP(B220,'SO OR RSO'!$B$4:$O$1048576,3,FALSE),"")</f>
        <v/>
      </c>
      <c r="D220" s="27" t="str">
        <f>IFERROR(VLOOKUP(B220,'SO OR RSO'!$B$4:$O$1048576,4,FALSE),"")</f>
        <v/>
      </c>
      <c r="E220" s="19" t="str">
        <f>IFERROR(VLOOKUP(B220,'SO OR RSO'!$B$4:$O$1048576,5,FALSE),"")</f>
        <v/>
      </c>
      <c r="F220" s="18" t="str">
        <f>IFERROR(VLOOKUP(B220,'SO OR RSO'!$B$4:$O$1048576,6,FALSE),"")</f>
        <v/>
      </c>
      <c r="G220" s="19" t="str">
        <f>IFERROR(VLOOKUP(B220,'SO OR RSO'!$B$4:$O$1048576,7,FALSE),"")</f>
        <v/>
      </c>
      <c r="H220" s="18" t="str">
        <f>IFERROR(VLOOKUP(B220,'SO OR RSO'!$B$4:$O$1048576,8,FALSE),"")</f>
        <v/>
      </c>
      <c r="I220" s="18" t="str">
        <f>IFERROR(VLOOKUP(B220,'SO OR RSO'!$B$4:$O$1048576,9,FALSE),"")</f>
        <v/>
      </c>
      <c r="J220" s="18" t="str">
        <f>IFERROR(VLOOKUP(B220,'SO OR RSO'!$B$4:$O$1048576,10,FALSE),"")</f>
        <v/>
      </c>
      <c r="K220" s="93" t="str">
        <f>IFERROR(IF(VLOOKUP(B220,'SO OR RSO'!$B$4:$M$1048576,12,FALSE)="","Belum Isi Tanggal",VLOOKUP(B220,'SO OR RSO'!$B$4:$M$1048576,12,FALSE)),"")</f>
        <v/>
      </c>
      <c r="L220" s="82"/>
    </row>
    <row r="221" spans="1:12" ht="30.75" customHeight="1">
      <c r="A221" s="6">
        <v>220</v>
      </c>
      <c r="B221" s="18" t="str">
        <f t="shared" si="4"/>
        <v>EkatunggalTidak TersediaKonfirmasi220</v>
      </c>
      <c r="C221" s="18" t="str">
        <f>IFERROR(VLOOKUP(B221,'SO OR RSO'!$B$4:$O$1048576,3,FALSE),"")</f>
        <v/>
      </c>
      <c r="D221" s="27" t="str">
        <f>IFERROR(VLOOKUP(B221,'SO OR RSO'!$B$4:$O$1048576,4,FALSE),"")</f>
        <v/>
      </c>
      <c r="E221" s="19" t="str">
        <f>IFERROR(VLOOKUP(B221,'SO OR RSO'!$B$4:$O$1048576,5,FALSE),"")</f>
        <v/>
      </c>
      <c r="F221" s="18" t="str">
        <f>IFERROR(VLOOKUP(B221,'SO OR RSO'!$B$4:$O$1048576,6,FALSE),"")</f>
        <v/>
      </c>
      <c r="G221" s="19" t="str">
        <f>IFERROR(VLOOKUP(B221,'SO OR RSO'!$B$4:$O$1048576,7,FALSE),"")</f>
        <v/>
      </c>
      <c r="H221" s="18" t="str">
        <f>IFERROR(VLOOKUP(B221,'SO OR RSO'!$B$4:$O$1048576,8,FALSE),"")</f>
        <v/>
      </c>
      <c r="I221" s="18" t="str">
        <f>IFERROR(VLOOKUP(B221,'SO OR RSO'!$B$4:$O$1048576,9,FALSE),"")</f>
        <v/>
      </c>
      <c r="J221" s="18" t="str">
        <f>IFERROR(VLOOKUP(B221,'SO OR RSO'!$B$4:$O$1048576,10,FALSE),"")</f>
        <v/>
      </c>
      <c r="K221" s="93" t="str">
        <f>IFERROR(IF(VLOOKUP(B221,'SO OR RSO'!$B$4:$M$1048576,12,FALSE)="","Belum Isi Tanggal",VLOOKUP(B221,'SO OR RSO'!$B$4:$M$1048576,12,FALSE)),"")</f>
        <v/>
      </c>
      <c r="L221" s="82"/>
    </row>
    <row r="222" spans="1:12" ht="30.75" customHeight="1">
      <c r="A222" s="6">
        <v>221</v>
      </c>
      <c r="B222" s="18" t="str">
        <f t="shared" si="4"/>
        <v>EkatunggalTidak TersediaKonfirmasi221</v>
      </c>
      <c r="C222" s="18" t="str">
        <f>IFERROR(VLOOKUP(B222,'SO OR RSO'!$B$4:$O$1048576,3,FALSE),"")</f>
        <v/>
      </c>
      <c r="D222" s="27" t="str">
        <f>IFERROR(VLOOKUP(B222,'SO OR RSO'!$B$4:$O$1048576,4,FALSE),"")</f>
        <v/>
      </c>
      <c r="E222" s="19" t="str">
        <f>IFERROR(VLOOKUP(B222,'SO OR RSO'!$B$4:$O$1048576,5,FALSE),"")</f>
        <v/>
      </c>
      <c r="F222" s="18" t="str">
        <f>IFERROR(VLOOKUP(B222,'SO OR RSO'!$B$4:$O$1048576,6,FALSE),"")</f>
        <v/>
      </c>
      <c r="G222" s="19" t="str">
        <f>IFERROR(VLOOKUP(B222,'SO OR RSO'!$B$4:$O$1048576,7,FALSE),"")</f>
        <v/>
      </c>
      <c r="H222" s="18" t="str">
        <f>IFERROR(VLOOKUP(B222,'SO OR RSO'!$B$4:$O$1048576,8,FALSE),"")</f>
        <v/>
      </c>
      <c r="I222" s="18" t="str">
        <f>IFERROR(VLOOKUP(B222,'SO OR RSO'!$B$4:$O$1048576,9,FALSE),"")</f>
        <v/>
      </c>
      <c r="J222" s="18" t="str">
        <f>IFERROR(VLOOKUP(B222,'SO OR RSO'!$B$4:$O$1048576,10,FALSE),"")</f>
        <v/>
      </c>
      <c r="K222" s="93" t="str">
        <f>IFERROR(IF(VLOOKUP(B222,'SO OR RSO'!$B$4:$M$1048576,12,FALSE)="","Belum Isi Tanggal",VLOOKUP(B222,'SO OR RSO'!$B$4:$M$1048576,12,FALSE)),"")</f>
        <v/>
      </c>
      <c r="L222" s="82"/>
    </row>
    <row r="223" spans="1:12" ht="30.75" customHeight="1">
      <c r="A223" s="6">
        <v>222</v>
      </c>
      <c r="B223" s="18" t="str">
        <f t="shared" si="4"/>
        <v>EkatunggalTidak TersediaKonfirmasi222</v>
      </c>
      <c r="C223" s="18" t="str">
        <f>IFERROR(VLOOKUP(B223,'SO OR RSO'!$B$4:$O$1048576,3,FALSE),"")</f>
        <v/>
      </c>
      <c r="D223" s="27" t="str">
        <f>IFERROR(VLOOKUP(B223,'SO OR RSO'!$B$4:$O$1048576,4,FALSE),"")</f>
        <v/>
      </c>
      <c r="E223" s="19" t="str">
        <f>IFERROR(VLOOKUP(B223,'SO OR RSO'!$B$4:$O$1048576,5,FALSE),"")</f>
        <v/>
      </c>
      <c r="F223" s="18" t="str">
        <f>IFERROR(VLOOKUP(B223,'SO OR RSO'!$B$4:$O$1048576,6,FALSE),"")</f>
        <v/>
      </c>
      <c r="G223" s="19" t="str">
        <f>IFERROR(VLOOKUP(B223,'SO OR RSO'!$B$4:$O$1048576,7,FALSE),"")</f>
        <v/>
      </c>
      <c r="H223" s="18" t="str">
        <f>IFERROR(VLOOKUP(B223,'SO OR RSO'!$B$4:$O$1048576,8,FALSE),"")</f>
        <v/>
      </c>
      <c r="I223" s="18" t="str">
        <f>IFERROR(VLOOKUP(B223,'SO OR RSO'!$B$4:$O$1048576,9,FALSE),"")</f>
        <v/>
      </c>
      <c r="J223" s="18" t="str">
        <f>IFERROR(VLOOKUP(B223,'SO OR RSO'!$B$4:$O$1048576,10,FALSE),"")</f>
        <v/>
      </c>
      <c r="K223" s="93" t="str">
        <f>IFERROR(IF(VLOOKUP(B223,'SO OR RSO'!$B$4:$M$1048576,12,FALSE)="","Belum Isi Tanggal",VLOOKUP(B223,'SO OR RSO'!$B$4:$M$1048576,12,FALSE)),"")</f>
        <v/>
      </c>
      <c r="L223" s="82"/>
    </row>
    <row r="224" spans="1:12" ht="30.75" customHeight="1">
      <c r="A224" s="6">
        <v>223</v>
      </c>
      <c r="B224" s="18" t="str">
        <f t="shared" si="4"/>
        <v>EkatunggalTidak TersediaKonfirmasi223</v>
      </c>
      <c r="C224" s="18" t="str">
        <f>IFERROR(VLOOKUP(B224,'SO OR RSO'!$B$4:$O$1048576,3,FALSE),"")</f>
        <v/>
      </c>
      <c r="D224" s="27" t="str">
        <f>IFERROR(VLOOKUP(B224,'SO OR RSO'!$B$4:$O$1048576,4,FALSE),"")</f>
        <v/>
      </c>
      <c r="E224" s="19" t="str">
        <f>IFERROR(VLOOKUP(B224,'SO OR RSO'!$B$4:$O$1048576,5,FALSE),"")</f>
        <v/>
      </c>
      <c r="F224" s="18" t="str">
        <f>IFERROR(VLOOKUP(B224,'SO OR RSO'!$B$4:$O$1048576,6,FALSE),"")</f>
        <v/>
      </c>
      <c r="G224" s="19" t="str">
        <f>IFERROR(VLOOKUP(B224,'SO OR RSO'!$B$4:$O$1048576,7,FALSE),"")</f>
        <v/>
      </c>
      <c r="H224" s="18" t="str">
        <f>IFERROR(VLOOKUP(B224,'SO OR RSO'!$B$4:$O$1048576,8,FALSE),"")</f>
        <v/>
      </c>
      <c r="I224" s="18" t="str">
        <f>IFERROR(VLOOKUP(B224,'SO OR RSO'!$B$4:$O$1048576,9,FALSE),"")</f>
        <v/>
      </c>
      <c r="J224" s="18" t="str">
        <f>IFERROR(VLOOKUP(B224,'SO OR RSO'!$B$4:$O$1048576,10,FALSE),"")</f>
        <v/>
      </c>
      <c r="K224" s="93" t="str">
        <f>IFERROR(IF(VLOOKUP(B224,'SO OR RSO'!$B$4:$M$1048576,12,FALSE)="","Belum Isi Tanggal",VLOOKUP(B224,'SO OR RSO'!$B$4:$M$1048576,12,FALSE)),"")</f>
        <v/>
      </c>
      <c r="L224" s="82"/>
    </row>
    <row r="225" spans="1:12" ht="30.75" customHeight="1">
      <c r="A225" s="6">
        <v>224</v>
      </c>
      <c r="B225" s="18" t="str">
        <f t="shared" si="4"/>
        <v>EkatunggalTidak TersediaKonfirmasi224</v>
      </c>
      <c r="C225" s="18" t="str">
        <f>IFERROR(VLOOKUP(B225,'SO OR RSO'!$B$4:$O$1048576,3,FALSE),"")</f>
        <v/>
      </c>
      <c r="D225" s="27" t="str">
        <f>IFERROR(VLOOKUP(B225,'SO OR RSO'!$B$4:$O$1048576,4,FALSE),"")</f>
        <v/>
      </c>
      <c r="E225" s="19" t="str">
        <f>IFERROR(VLOOKUP(B225,'SO OR RSO'!$B$4:$O$1048576,5,FALSE),"")</f>
        <v/>
      </c>
      <c r="F225" s="18" t="str">
        <f>IFERROR(VLOOKUP(B225,'SO OR RSO'!$B$4:$O$1048576,6,FALSE),"")</f>
        <v/>
      </c>
      <c r="G225" s="19" t="str">
        <f>IFERROR(VLOOKUP(B225,'SO OR RSO'!$B$4:$O$1048576,7,FALSE),"")</f>
        <v/>
      </c>
      <c r="H225" s="18" t="str">
        <f>IFERROR(VLOOKUP(B225,'SO OR RSO'!$B$4:$O$1048576,8,FALSE),"")</f>
        <v/>
      </c>
      <c r="I225" s="18" t="str">
        <f>IFERROR(VLOOKUP(B225,'SO OR RSO'!$B$4:$O$1048576,9,FALSE),"")</f>
        <v/>
      </c>
      <c r="J225" s="18" t="str">
        <f>IFERROR(VLOOKUP(B225,'SO OR RSO'!$B$4:$O$1048576,10,FALSE),"")</f>
        <v/>
      </c>
      <c r="K225" s="93" t="str">
        <f>IFERROR(IF(VLOOKUP(B225,'SO OR RSO'!$B$4:$M$1048576,12,FALSE)="","Belum Isi Tanggal",VLOOKUP(B225,'SO OR RSO'!$B$4:$M$1048576,12,FALSE)),"")</f>
        <v/>
      </c>
      <c r="L225" s="82"/>
    </row>
    <row r="226" spans="1:12" ht="30.75" customHeight="1">
      <c r="A226" s="6">
        <v>225</v>
      </c>
      <c r="B226" s="18" t="str">
        <f t="shared" si="4"/>
        <v>EkatunggalTidak TersediaKonfirmasi225</v>
      </c>
      <c r="C226" s="18" t="str">
        <f>IFERROR(VLOOKUP(B226,'SO OR RSO'!$B$4:$O$1048576,3,FALSE),"")</f>
        <v/>
      </c>
      <c r="D226" s="27" t="str">
        <f>IFERROR(VLOOKUP(B226,'SO OR RSO'!$B$4:$O$1048576,4,FALSE),"")</f>
        <v/>
      </c>
      <c r="E226" s="19" t="str">
        <f>IFERROR(VLOOKUP(B226,'SO OR RSO'!$B$4:$O$1048576,5,FALSE),"")</f>
        <v/>
      </c>
      <c r="F226" s="18" t="str">
        <f>IFERROR(VLOOKUP(B226,'SO OR RSO'!$B$4:$O$1048576,6,FALSE),"")</f>
        <v/>
      </c>
      <c r="G226" s="19" t="str">
        <f>IFERROR(VLOOKUP(B226,'SO OR RSO'!$B$4:$O$1048576,7,FALSE),"")</f>
        <v/>
      </c>
      <c r="H226" s="18" t="str">
        <f>IFERROR(VLOOKUP(B226,'SO OR RSO'!$B$4:$O$1048576,8,FALSE),"")</f>
        <v/>
      </c>
      <c r="I226" s="18" t="str">
        <f>IFERROR(VLOOKUP(B226,'SO OR RSO'!$B$4:$O$1048576,9,FALSE),"")</f>
        <v/>
      </c>
      <c r="J226" s="18" t="str">
        <f>IFERROR(VLOOKUP(B226,'SO OR RSO'!$B$4:$O$1048576,10,FALSE),"")</f>
        <v/>
      </c>
      <c r="K226" s="93" t="str">
        <f>IFERROR(IF(VLOOKUP(B226,'SO OR RSO'!$B$4:$M$1048576,12,FALSE)="","Belum Isi Tanggal",VLOOKUP(B226,'SO OR RSO'!$B$4:$M$1048576,12,FALSE)),"")</f>
        <v/>
      </c>
      <c r="L226" s="82"/>
    </row>
    <row r="227" spans="1:12" ht="30.75" customHeight="1">
      <c r="A227" s="6">
        <v>226</v>
      </c>
      <c r="B227" s="18" t="str">
        <f t="shared" si="4"/>
        <v>EkatunggalTidak TersediaKonfirmasi226</v>
      </c>
      <c r="C227" s="18" t="str">
        <f>IFERROR(VLOOKUP(B227,'SO OR RSO'!$B$4:$O$1048576,3,FALSE),"")</f>
        <v/>
      </c>
      <c r="D227" s="27" t="str">
        <f>IFERROR(VLOOKUP(B227,'SO OR RSO'!$B$4:$O$1048576,4,FALSE),"")</f>
        <v/>
      </c>
      <c r="E227" s="19" t="str">
        <f>IFERROR(VLOOKUP(B227,'SO OR RSO'!$B$4:$O$1048576,5,FALSE),"")</f>
        <v/>
      </c>
      <c r="F227" s="18" t="str">
        <f>IFERROR(VLOOKUP(B227,'SO OR RSO'!$B$4:$O$1048576,6,FALSE),"")</f>
        <v/>
      </c>
      <c r="G227" s="19" t="str">
        <f>IFERROR(VLOOKUP(B227,'SO OR RSO'!$B$4:$O$1048576,7,FALSE),"")</f>
        <v/>
      </c>
      <c r="H227" s="18" t="str">
        <f>IFERROR(VLOOKUP(B227,'SO OR RSO'!$B$4:$O$1048576,8,FALSE),"")</f>
        <v/>
      </c>
      <c r="I227" s="18" t="str">
        <f>IFERROR(VLOOKUP(B227,'SO OR RSO'!$B$4:$O$1048576,9,FALSE),"")</f>
        <v/>
      </c>
      <c r="J227" s="18" t="str">
        <f>IFERROR(VLOOKUP(B227,'SO OR RSO'!$B$4:$O$1048576,10,FALSE),"")</f>
        <v/>
      </c>
      <c r="K227" s="93" t="str">
        <f>IFERROR(IF(VLOOKUP(B227,'SO OR RSO'!$B$4:$M$1048576,12,FALSE)="","Belum Isi Tanggal",VLOOKUP(B227,'SO OR RSO'!$B$4:$M$1048576,12,FALSE)),"")</f>
        <v/>
      </c>
      <c r="L227" s="82"/>
    </row>
    <row r="228" spans="1:12" ht="30.75" customHeight="1">
      <c r="A228" s="6">
        <v>227</v>
      </c>
      <c r="B228" s="18" t="str">
        <f t="shared" si="4"/>
        <v>EkatunggalTidak TersediaKonfirmasi227</v>
      </c>
      <c r="C228" s="18" t="str">
        <f>IFERROR(VLOOKUP(B228,'SO OR RSO'!$B$4:$O$1048576,3,FALSE),"")</f>
        <v/>
      </c>
      <c r="D228" s="27" t="str">
        <f>IFERROR(VLOOKUP(B228,'SO OR RSO'!$B$4:$O$1048576,4,FALSE),"")</f>
        <v/>
      </c>
      <c r="E228" s="19" t="str">
        <f>IFERROR(VLOOKUP(B228,'SO OR RSO'!$B$4:$O$1048576,5,FALSE),"")</f>
        <v/>
      </c>
      <c r="F228" s="18" t="str">
        <f>IFERROR(VLOOKUP(B228,'SO OR RSO'!$B$4:$O$1048576,6,FALSE),"")</f>
        <v/>
      </c>
      <c r="G228" s="19" t="str">
        <f>IFERROR(VLOOKUP(B228,'SO OR RSO'!$B$4:$O$1048576,7,FALSE),"")</f>
        <v/>
      </c>
      <c r="H228" s="18" t="str">
        <f>IFERROR(VLOOKUP(B228,'SO OR RSO'!$B$4:$O$1048576,8,FALSE),"")</f>
        <v/>
      </c>
      <c r="I228" s="18" t="str">
        <f>IFERROR(VLOOKUP(B228,'SO OR RSO'!$B$4:$O$1048576,9,FALSE),"")</f>
        <v/>
      </c>
      <c r="J228" s="18" t="str">
        <f>IFERROR(VLOOKUP(B228,'SO OR RSO'!$B$4:$O$1048576,10,FALSE),"")</f>
        <v/>
      </c>
      <c r="K228" s="93" t="str">
        <f>IFERROR(IF(VLOOKUP(B228,'SO OR RSO'!$B$4:$M$1048576,12,FALSE)="","Belum Isi Tanggal",VLOOKUP(B228,'SO OR RSO'!$B$4:$M$1048576,12,FALSE)),"")</f>
        <v/>
      </c>
      <c r="L228" s="82"/>
    </row>
    <row r="229" spans="1:12" ht="30.75" customHeight="1">
      <c r="A229" s="6">
        <v>228</v>
      </c>
      <c r="B229" s="18" t="str">
        <f t="shared" si="4"/>
        <v>EkatunggalTidak TersediaKonfirmasi228</v>
      </c>
      <c r="C229" s="18" t="str">
        <f>IFERROR(VLOOKUP(B229,'SO OR RSO'!$B$4:$O$1048576,3,FALSE),"")</f>
        <v/>
      </c>
      <c r="D229" s="27" t="str">
        <f>IFERROR(VLOOKUP(B229,'SO OR RSO'!$B$4:$O$1048576,4,FALSE),"")</f>
        <v/>
      </c>
      <c r="E229" s="19" t="str">
        <f>IFERROR(VLOOKUP(B229,'SO OR RSO'!$B$4:$O$1048576,5,FALSE),"")</f>
        <v/>
      </c>
      <c r="F229" s="18" t="str">
        <f>IFERROR(VLOOKUP(B229,'SO OR RSO'!$B$4:$O$1048576,6,FALSE),"")</f>
        <v/>
      </c>
      <c r="G229" s="19" t="str">
        <f>IFERROR(VLOOKUP(B229,'SO OR RSO'!$B$4:$O$1048576,7,FALSE),"")</f>
        <v/>
      </c>
      <c r="H229" s="18" t="str">
        <f>IFERROR(VLOOKUP(B229,'SO OR RSO'!$B$4:$O$1048576,8,FALSE),"")</f>
        <v/>
      </c>
      <c r="I229" s="18" t="str">
        <f>IFERROR(VLOOKUP(B229,'SO OR RSO'!$B$4:$O$1048576,9,FALSE),"")</f>
        <v/>
      </c>
      <c r="J229" s="18" t="str">
        <f>IFERROR(VLOOKUP(B229,'SO OR RSO'!$B$4:$O$1048576,10,FALSE),"")</f>
        <v/>
      </c>
      <c r="K229" s="93" t="str">
        <f>IFERROR(IF(VLOOKUP(B229,'SO OR RSO'!$B$4:$M$1048576,12,FALSE)="","Belum Isi Tanggal",VLOOKUP(B229,'SO OR RSO'!$B$4:$M$1048576,12,FALSE)),"")</f>
        <v/>
      </c>
      <c r="L229" s="82"/>
    </row>
    <row r="230" spans="1:12" ht="30.75" customHeight="1">
      <c r="A230" s="6">
        <v>229</v>
      </c>
      <c r="B230" s="18" t="str">
        <f t="shared" si="4"/>
        <v>EkatunggalTidak TersediaKonfirmasi229</v>
      </c>
      <c r="C230" s="18" t="str">
        <f>IFERROR(VLOOKUP(B230,'SO OR RSO'!$B$4:$O$1048576,3,FALSE),"")</f>
        <v/>
      </c>
      <c r="D230" s="27" t="str">
        <f>IFERROR(VLOOKUP(B230,'SO OR RSO'!$B$4:$O$1048576,4,FALSE),"")</f>
        <v/>
      </c>
      <c r="E230" s="19" t="str">
        <f>IFERROR(VLOOKUP(B230,'SO OR RSO'!$B$4:$O$1048576,5,FALSE),"")</f>
        <v/>
      </c>
      <c r="F230" s="18" t="str">
        <f>IFERROR(VLOOKUP(B230,'SO OR RSO'!$B$4:$O$1048576,6,FALSE),"")</f>
        <v/>
      </c>
      <c r="G230" s="19" t="str">
        <f>IFERROR(VLOOKUP(B230,'SO OR RSO'!$B$4:$O$1048576,7,FALSE),"")</f>
        <v/>
      </c>
      <c r="H230" s="18" t="str">
        <f>IFERROR(VLOOKUP(B230,'SO OR RSO'!$B$4:$O$1048576,8,FALSE),"")</f>
        <v/>
      </c>
      <c r="I230" s="18" t="str">
        <f>IFERROR(VLOOKUP(B230,'SO OR RSO'!$B$4:$O$1048576,9,FALSE),"")</f>
        <v/>
      </c>
      <c r="J230" s="18" t="str">
        <f>IFERROR(VLOOKUP(B230,'SO OR RSO'!$B$4:$O$1048576,10,FALSE),"")</f>
        <v/>
      </c>
      <c r="K230" s="93" t="str">
        <f>IFERROR(IF(VLOOKUP(B230,'SO OR RSO'!$B$4:$M$1048576,12,FALSE)="","Belum Isi Tanggal",VLOOKUP(B230,'SO OR RSO'!$B$4:$M$1048576,12,FALSE)),"")</f>
        <v/>
      </c>
      <c r="L230" s="82"/>
    </row>
    <row r="231" spans="1:12" ht="30.75" customHeight="1">
      <c r="A231" s="6">
        <v>230</v>
      </c>
      <c r="B231" s="18" t="str">
        <f t="shared" si="4"/>
        <v>EkatunggalTidak TersediaKonfirmasi230</v>
      </c>
      <c r="C231" s="18" t="str">
        <f>IFERROR(VLOOKUP(B231,'SO OR RSO'!$B$4:$O$1048576,3,FALSE),"")</f>
        <v/>
      </c>
      <c r="D231" s="27" t="str">
        <f>IFERROR(VLOOKUP(B231,'SO OR RSO'!$B$4:$O$1048576,4,FALSE),"")</f>
        <v/>
      </c>
      <c r="E231" s="19" t="str">
        <f>IFERROR(VLOOKUP(B231,'SO OR RSO'!$B$4:$O$1048576,5,FALSE),"")</f>
        <v/>
      </c>
      <c r="F231" s="18" t="str">
        <f>IFERROR(VLOOKUP(B231,'SO OR RSO'!$B$4:$O$1048576,6,FALSE),"")</f>
        <v/>
      </c>
      <c r="G231" s="19" t="str">
        <f>IFERROR(VLOOKUP(B231,'SO OR RSO'!$B$4:$O$1048576,7,FALSE),"")</f>
        <v/>
      </c>
      <c r="H231" s="18" t="str">
        <f>IFERROR(VLOOKUP(B231,'SO OR RSO'!$B$4:$O$1048576,8,FALSE),"")</f>
        <v/>
      </c>
      <c r="I231" s="18" t="str">
        <f>IFERROR(VLOOKUP(B231,'SO OR RSO'!$B$4:$O$1048576,9,FALSE),"")</f>
        <v/>
      </c>
      <c r="J231" s="18" t="str">
        <f>IFERROR(VLOOKUP(B231,'SO OR RSO'!$B$4:$O$1048576,10,FALSE),"")</f>
        <v/>
      </c>
      <c r="K231" s="93" t="str">
        <f>IFERROR(IF(VLOOKUP(B231,'SO OR RSO'!$B$4:$M$1048576,12,FALSE)="","Belum Isi Tanggal",VLOOKUP(B231,'SO OR RSO'!$B$4:$M$1048576,12,FALSE)),"")</f>
        <v/>
      </c>
      <c r="L231" s="82"/>
    </row>
    <row r="232" spans="1:12" ht="30.75" customHeight="1">
      <c r="A232" s="6">
        <v>231</v>
      </c>
      <c r="B232" s="18" t="str">
        <f t="shared" si="4"/>
        <v>EkatunggalTidak TersediaKonfirmasi231</v>
      </c>
      <c r="C232" s="18" t="str">
        <f>IFERROR(VLOOKUP(B232,'SO OR RSO'!$B$4:$O$1048576,3,FALSE),"")</f>
        <v/>
      </c>
      <c r="D232" s="27" t="str">
        <f>IFERROR(VLOOKUP(B232,'SO OR RSO'!$B$4:$O$1048576,4,FALSE),"")</f>
        <v/>
      </c>
      <c r="E232" s="19" t="str">
        <f>IFERROR(VLOOKUP(B232,'SO OR RSO'!$B$4:$O$1048576,5,FALSE),"")</f>
        <v/>
      </c>
      <c r="F232" s="18" t="str">
        <f>IFERROR(VLOOKUP(B232,'SO OR RSO'!$B$4:$O$1048576,6,FALSE),"")</f>
        <v/>
      </c>
      <c r="G232" s="19" t="str">
        <f>IFERROR(VLOOKUP(B232,'SO OR RSO'!$B$4:$O$1048576,7,FALSE),"")</f>
        <v/>
      </c>
      <c r="H232" s="18" t="str">
        <f>IFERROR(VLOOKUP(B232,'SO OR RSO'!$B$4:$O$1048576,8,FALSE),"")</f>
        <v/>
      </c>
      <c r="I232" s="18" t="str">
        <f>IFERROR(VLOOKUP(B232,'SO OR RSO'!$B$4:$O$1048576,9,FALSE),"")</f>
        <v/>
      </c>
      <c r="J232" s="18" t="str">
        <f>IFERROR(VLOOKUP(B232,'SO OR RSO'!$B$4:$O$1048576,10,FALSE),"")</f>
        <v/>
      </c>
      <c r="K232" s="93" t="str">
        <f>IFERROR(IF(VLOOKUP(B232,'SO OR RSO'!$B$4:$M$1048576,12,FALSE)="","Belum Isi Tanggal",VLOOKUP(B232,'SO OR RSO'!$B$4:$M$1048576,12,FALSE)),"")</f>
        <v/>
      </c>
      <c r="L232" s="82"/>
    </row>
    <row r="233" spans="1:12" ht="30.75" customHeight="1">
      <c r="A233" s="6">
        <v>232</v>
      </c>
      <c r="B233" s="18" t="str">
        <f t="shared" si="4"/>
        <v>EkatunggalTidak TersediaKonfirmasi232</v>
      </c>
      <c r="C233" s="18" t="str">
        <f>IFERROR(VLOOKUP(B233,'SO OR RSO'!$B$4:$O$1048576,3,FALSE),"")</f>
        <v/>
      </c>
      <c r="D233" s="27" t="str">
        <f>IFERROR(VLOOKUP(B233,'SO OR RSO'!$B$4:$O$1048576,4,FALSE),"")</f>
        <v/>
      </c>
      <c r="E233" s="19" t="str">
        <f>IFERROR(VLOOKUP(B233,'SO OR RSO'!$B$4:$O$1048576,5,FALSE),"")</f>
        <v/>
      </c>
      <c r="F233" s="18" t="str">
        <f>IFERROR(VLOOKUP(B233,'SO OR RSO'!$B$4:$O$1048576,6,FALSE),"")</f>
        <v/>
      </c>
      <c r="G233" s="19" t="str">
        <f>IFERROR(VLOOKUP(B233,'SO OR RSO'!$B$4:$O$1048576,7,FALSE),"")</f>
        <v/>
      </c>
      <c r="H233" s="18" t="str">
        <f>IFERROR(VLOOKUP(B233,'SO OR RSO'!$B$4:$O$1048576,8,FALSE),"")</f>
        <v/>
      </c>
      <c r="I233" s="18" t="str">
        <f>IFERROR(VLOOKUP(B233,'SO OR RSO'!$B$4:$O$1048576,9,FALSE),"")</f>
        <v/>
      </c>
      <c r="J233" s="18" t="str">
        <f>IFERROR(VLOOKUP(B233,'SO OR RSO'!$B$4:$O$1048576,10,FALSE),"")</f>
        <v/>
      </c>
      <c r="K233" s="93" t="str">
        <f>IFERROR(IF(VLOOKUP(B233,'SO OR RSO'!$B$4:$M$1048576,12,FALSE)="","Belum Isi Tanggal",VLOOKUP(B233,'SO OR RSO'!$B$4:$M$1048576,12,FALSE)),"")</f>
        <v/>
      </c>
      <c r="L233" s="82"/>
    </row>
    <row r="234" spans="1:12" ht="30.75" customHeight="1">
      <c r="A234" s="6">
        <v>233</v>
      </c>
      <c r="B234" s="18" t="str">
        <f t="shared" si="4"/>
        <v>EkatunggalTidak TersediaKonfirmasi233</v>
      </c>
      <c r="C234" s="18" t="str">
        <f>IFERROR(VLOOKUP(B234,'SO OR RSO'!$B$4:$O$1048576,3,FALSE),"")</f>
        <v/>
      </c>
      <c r="D234" s="27" t="str">
        <f>IFERROR(VLOOKUP(B234,'SO OR RSO'!$B$4:$O$1048576,4,FALSE),"")</f>
        <v/>
      </c>
      <c r="E234" s="19" t="str">
        <f>IFERROR(VLOOKUP(B234,'SO OR RSO'!$B$4:$O$1048576,5,FALSE),"")</f>
        <v/>
      </c>
      <c r="F234" s="18" t="str">
        <f>IFERROR(VLOOKUP(B234,'SO OR RSO'!$B$4:$O$1048576,6,FALSE),"")</f>
        <v/>
      </c>
      <c r="G234" s="19" t="str">
        <f>IFERROR(VLOOKUP(B234,'SO OR RSO'!$B$4:$O$1048576,7,FALSE),"")</f>
        <v/>
      </c>
      <c r="H234" s="18" t="str">
        <f>IFERROR(VLOOKUP(B234,'SO OR RSO'!$B$4:$O$1048576,8,FALSE),"")</f>
        <v/>
      </c>
      <c r="I234" s="18" t="str">
        <f>IFERROR(VLOOKUP(B234,'SO OR RSO'!$B$4:$O$1048576,9,FALSE),"")</f>
        <v/>
      </c>
      <c r="J234" s="18" t="str">
        <f>IFERROR(VLOOKUP(B234,'SO OR RSO'!$B$4:$O$1048576,10,FALSE),"")</f>
        <v/>
      </c>
      <c r="K234" s="93" t="str">
        <f>IFERROR(IF(VLOOKUP(B234,'SO OR RSO'!$B$4:$M$1048576,12,FALSE)="","Belum Isi Tanggal",VLOOKUP(B234,'SO OR RSO'!$B$4:$M$1048576,12,FALSE)),"")</f>
        <v/>
      </c>
      <c r="L234" s="82"/>
    </row>
    <row r="235" spans="1:12" ht="30.75" customHeight="1">
      <c r="A235" s="6">
        <v>234</v>
      </c>
      <c r="B235" s="18" t="str">
        <f t="shared" si="4"/>
        <v>EkatunggalTidak TersediaKonfirmasi234</v>
      </c>
      <c r="C235" s="18" t="str">
        <f>IFERROR(VLOOKUP(B235,'SO OR RSO'!$B$4:$O$1048576,3,FALSE),"")</f>
        <v/>
      </c>
      <c r="D235" s="27" t="str">
        <f>IFERROR(VLOOKUP(B235,'SO OR RSO'!$B$4:$O$1048576,4,FALSE),"")</f>
        <v/>
      </c>
      <c r="E235" s="19" t="str">
        <f>IFERROR(VLOOKUP(B235,'SO OR RSO'!$B$4:$O$1048576,5,FALSE),"")</f>
        <v/>
      </c>
      <c r="F235" s="18" t="str">
        <f>IFERROR(VLOOKUP(B235,'SO OR RSO'!$B$4:$O$1048576,6,FALSE),"")</f>
        <v/>
      </c>
      <c r="G235" s="19" t="str">
        <f>IFERROR(VLOOKUP(B235,'SO OR RSO'!$B$4:$O$1048576,7,FALSE),"")</f>
        <v/>
      </c>
      <c r="H235" s="18" t="str">
        <f>IFERROR(VLOOKUP(B235,'SO OR RSO'!$B$4:$O$1048576,8,FALSE),"")</f>
        <v/>
      </c>
      <c r="I235" s="18" t="str">
        <f>IFERROR(VLOOKUP(B235,'SO OR RSO'!$B$4:$O$1048576,9,FALSE),"")</f>
        <v/>
      </c>
      <c r="J235" s="18" t="str">
        <f>IFERROR(VLOOKUP(B235,'SO OR RSO'!$B$4:$O$1048576,10,FALSE),"")</f>
        <v/>
      </c>
      <c r="K235" s="93" t="str">
        <f>IFERROR(IF(VLOOKUP(B235,'SO OR RSO'!$B$4:$M$1048576,12,FALSE)="","Belum Isi Tanggal",VLOOKUP(B235,'SO OR RSO'!$B$4:$M$1048576,12,FALSE)),"")</f>
        <v/>
      </c>
      <c r="L235" s="82"/>
    </row>
    <row r="236" spans="1:12" ht="30.75" customHeight="1">
      <c r="A236" s="6">
        <v>235</v>
      </c>
      <c r="B236" s="18" t="str">
        <f t="shared" si="4"/>
        <v>EkatunggalTidak TersediaKonfirmasi235</v>
      </c>
      <c r="C236" s="18" t="str">
        <f>IFERROR(VLOOKUP(B236,'SO OR RSO'!$B$4:$O$1048576,3,FALSE),"")</f>
        <v/>
      </c>
      <c r="D236" s="27" t="str">
        <f>IFERROR(VLOOKUP(B236,'SO OR RSO'!$B$4:$O$1048576,4,FALSE),"")</f>
        <v/>
      </c>
      <c r="E236" s="19" t="str">
        <f>IFERROR(VLOOKUP(B236,'SO OR RSO'!$B$4:$O$1048576,5,FALSE),"")</f>
        <v/>
      </c>
      <c r="F236" s="18" t="str">
        <f>IFERROR(VLOOKUP(B236,'SO OR RSO'!$B$4:$O$1048576,6,FALSE),"")</f>
        <v/>
      </c>
      <c r="G236" s="19" t="str">
        <f>IFERROR(VLOOKUP(B236,'SO OR RSO'!$B$4:$O$1048576,7,FALSE),"")</f>
        <v/>
      </c>
      <c r="H236" s="18" t="str">
        <f>IFERROR(VLOOKUP(B236,'SO OR RSO'!$B$4:$O$1048576,8,FALSE),"")</f>
        <v/>
      </c>
      <c r="I236" s="18" t="str">
        <f>IFERROR(VLOOKUP(B236,'SO OR RSO'!$B$4:$O$1048576,9,FALSE),"")</f>
        <v/>
      </c>
      <c r="J236" s="18" t="str">
        <f>IFERROR(VLOOKUP(B236,'SO OR RSO'!$B$4:$O$1048576,10,FALSE),"")</f>
        <v/>
      </c>
      <c r="K236" s="93" t="str">
        <f>IFERROR(IF(VLOOKUP(B236,'SO OR RSO'!$B$4:$M$1048576,12,FALSE)="","Belum Isi Tanggal",VLOOKUP(B236,'SO OR RSO'!$B$4:$M$1048576,12,FALSE)),"")</f>
        <v/>
      </c>
      <c r="L236" s="82"/>
    </row>
    <row r="237" spans="1:12" ht="30.75" customHeight="1">
      <c r="A237" s="6">
        <v>236</v>
      </c>
      <c r="B237" s="18" t="str">
        <f t="shared" si="4"/>
        <v>EkatunggalTidak TersediaKonfirmasi236</v>
      </c>
      <c r="C237" s="18" t="str">
        <f>IFERROR(VLOOKUP(B237,'SO OR RSO'!$B$4:$O$1048576,3,FALSE),"")</f>
        <v/>
      </c>
      <c r="D237" s="27" t="str">
        <f>IFERROR(VLOOKUP(B237,'SO OR RSO'!$B$4:$O$1048576,4,FALSE),"")</f>
        <v/>
      </c>
      <c r="E237" s="19" t="str">
        <f>IFERROR(VLOOKUP(B237,'SO OR RSO'!$B$4:$O$1048576,5,FALSE),"")</f>
        <v/>
      </c>
      <c r="F237" s="18" t="str">
        <f>IFERROR(VLOOKUP(B237,'SO OR RSO'!$B$4:$O$1048576,6,FALSE),"")</f>
        <v/>
      </c>
      <c r="G237" s="19" t="str">
        <f>IFERROR(VLOOKUP(B237,'SO OR RSO'!$B$4:$O$1048576,7,FALSE),"")</f>
        <v/>
      </c>
      <c r="H237" s="18" t="str">
        <f>IFERROR(VLOOKUP(B237,'SO OR RSO'!$B$4:$O$1048576,8,FALSE),"")</f>
        <v/>
      </c>
      <c r="I237" s="18" t="str">
        <f>IFERROR(VLOOKUP(B237,'SO OR RSO'!$B$4:$O$1048576,9,FALSE),"")</f>
        <v/>
      </c>
      <c r="J237" s="18" t="str">
        <f>IFERROR(VLOOKUP(B237,'SO OR RSO'!$B$4:$O$1048576,10,FALSE),"")</f>
        <v/>
      </c>
      <c r="K237" s="93" t="str">
        <f>IFERROR(IF(VLOOKUP(B237,'SO OR RSO'!$B$4:$M$1048576,12,FALSE)="","Belum Isi Tanggal",VLOOKUP(B237,'SO OR RSO'!$B$4:$M$1048576,12,FALSE)),"")</f>
        <v/>
      </c>
      <c r="L237" s="82"/>
    </row>
    <row r="238" spans="1:12" ht="30.75" customHeight="1">
      <c r="A238" s="6">
        <v>237</v>
      </c>
      <c r="B238" s="18" t="str">
        <f t="shared" si="4"/>
        <v>EkatunggalTidak TersediaKonfirmasi237</v>
      </c>
      <c r="C238" s="18" t="str">
        <f>IFERROR(VLOOKUP(B238,'SO OR RSO'!$B$4:$O$1048576,3,FALSE),"")</f>
        <v/>
      </c>
      <c r="D238" s="27" t="str">
        <f>IFERROR(VLOOKUP(B238,'SO OR RSO'!$B$4:$O$1048576,4,FALSE),"")</f>
        <v/>
      </c>
      <c r="E238" s="19" t="str">
        <f>IFERROR(VLOOKUP(B238,'SO OR RSO'!$B$4:$O$1048576,5,FALSE),"")</f>
        <v/>
      </c>
      <c r="F238" s="18" t="str">
        <f>IFERROR(VLOOKUP(B238,'SO OR RSO'!$B$4:$O$1048576,6,FALSE),"")</f>
        <v/>
      </c>
      <c r="G238" s="19" t="str">
        <f>IFERROR(VLOOKUP(B238,'SO OR RSO'!$B$4:$O$1048576,7,FALSE),"")</f>
        <v/>
      </c>
      <c r="H238" s="18" t="str">
        <f>IFERROR(VLOOKUP(B238,'SO OR RSO'!$B$4:$O$1048576,8,FALSE),"")</f>
        <v/>
      </c>
      <c r="I238" s="18" t="str">
        <f>IFERROR(VLOOKUP(B238,'SO OR RSO'!$B$4:$O$1048576,9,FALSE),"")</f>
        <v/>
      </c>
      <c r="J238" s="18" t="str">
        <f>IFERROR(VLOOKUP(B238,'SO OR RSO'!$B$4:$O$1048576,10,FALSE),"")</f>
        <v/>
      </c>
      <c r="K238" s="93" t="str">
        <f>IFERROR(IF(VLOOKUP(B238,'SO OR RSO'!$B$4:$M$1048576,12,FALSE)="","Belum Isi Tanggal",VLOOKUP(B238,'SO OR RSO'!$B$4:$M$1048576,12,FALSE)),"")</f>
        <v/>
      </c>
      <c r="L238" s="82"/>
    </row>
    <row r="239" spans="1:12" ht="30.75" customHeight="1">
      <c r="A239" s="6">
        <v>238</v>
      </c>
      <c r="B239" s="18" t="str">
        <f t="shared" si="4"/>
        <v>EkatunggalTidak TersediaKonfirmasi238</v>
      </c>
      <c r="C239" s="18" t="str">
        <f>IFERROR(VLOOKUP(B239,'SO OR RSO'!$B$4:$O$1048576,3,FALSE),"")</f>
        <v/>
      </c>
      <c r="D239" s="27" t="str">
        <f>IFERROR(VLOOKUP(B239,'SO OR RSO'!$B$4:$O$1048576,4,FALSE),"")</f>
        <v/>
      </c>
      <c r="E239" s="19" t="str">
        <f>IFERROR(VLOOKUP(B239,'SO OR RSO'!$B$4:$O$1048576,5,FALSE),"")</f>
        <v/>
      </c>
      <c r="F239" s="18" t="str">
        <f>IFERROR(VLOOKUP(B239,'SO OR RSO'!$B$4:$O$1048576,6,FALSE),"")</f>
        <v/>
      </c>
      <c r="G239" s="19" t="str">
        <f>IFERROR(VLOOKUP(B239,'SO OR RSO'!$B$4:$O$1048576,7,FALSE),"")</f>
        <v/>
      </c>
      <c r="H239" s="18" t="str">
        <f>IFERROR(VLOOKUP(B239,'SO OR RSO'!$B$4:$O$1048576,8,FALSE),"")</f>
        <v/>
      </c>
      <c r="I239" s="18" t="str">
        <f>IFERROR(VLOOKUP(B239,'SO OR RSO'!$B$4:$O$1048576,9,FALSE),"")</f>
        <v/>
      </c>
      <c r="J239" s="18" t="str">
        <f>IFERROR(VLOOKUP(B239,'SO OR RSO'!$B$4:$O$1048576,10,FALSE),"")</f>
        <v/>
      </c>
      <c r="K239" s="93" t="str">
        <f>IFERROR(IF(VLOOKUP(B239,'SO OR RSO'!$B$4:$M$1048576,12,FALSE)="","Belum Isi Tanggal",VLOOKUP(B239,'SO OR RSO'!$B$4:$M$1048576,12,FALSE)),"")</f>
        <v/>
      </c>
      <c r="L239" s="82"/>
    </row>
    <row r="240" spans="1:12" ht="30.75" customHeight="1">
      <c r="A240" s="6">
        <v>239</v>
      </c>
      <c r="B240" s="18" t="str">
        <f t="shared" si="4"/>
        <v>EkatunggalTidak TersediaKonfirmasi239</v>
      </c>
      <c r="C240" s="18" t="str">
        <f>IFERROR(VLOOKUP(B240,'SO OR RSO'!$B$4:$O$1048576,3,FALSE),"")</f>
        <v/>
      </c>
      <c r="D240" s="27" t="str">
        <f>IFERROR(VLOOKUP(B240,'SO OR RSO'!$B$4:$O$1048576,4,FALSE),"")</f>
        <v/>
      </c>
      <c r="E240" s="19" t="str">
        <f>IFERROR(VLOOKUP(B240,'SO OR RSO'!$B$4:$O$1048576,5,FALSE),"")</f>
        <v/>
      </c>
      <c r="F240" s="18" t="str">
        <f>IFERROR(VLOOKUP(B240,'SO OR RSO'!$B$4:$O$1048576,6,FALSE),"")</f>
        <v/>
      </c>
      <c r="G240" s="19" t="str">
        <f>IFERROR(VLOOKUP(B240,'SO OR RSO'!$B$4:$O$1048576,7,FALSE),"")</f>
        <v/>
      </c>
      <c r="H240" s="18" t="str">
        <f>IFERROR(VLOOKUP(B240,'SO OR RSO'!$B$4:$O$1048576,8,FALSE),"")</f>
        <v/>
      </c>
      <c r="I240" s="18" t="str">
        <f>IFERROR(VLOOKUP(B240,'SO OR RSO'!$B$4:$O$1048576,9,FALSE),"")</f>
        <v/>
      </c>
      <c r="J240" s="18" t="str">
        <f>IFERROR(VLOOKUP(B240,'SO OR RSO'!$B$4:$O$1048576,10,FALSE),"")</f>
        <v/>
      </c>
      <c r="K240" s="93" t="str">
        <f>IFERROR(IF(VLOOKUP(B240,'SO OR RSO'!$B$4:$M$1048576,12,FALSE)="","Belum Isi Tanggal",VLOOKUP(B240,'SO OR RSO'!$B$4:$M$1048576,12,FALSE)),"")</f>
        <v/>
      </c>
      <c r="L240" s="82"/>
    </row>
    <row r="241" spans="1:12" ht="30.75" customHeight="1">
      <c r="A241" s="6">
        <v>240</v>
      </c>
      <c r="B241" s="18" t="str">
        <f t="shared" si="4"/>
        <v>EkatunggalTidak TersediaKonfirmasi240</v>
      </c>
      <c r="C241" s="18" t="str">
        <f>IFERROR(VLOOKUP(B241,'SO OR RSO'!$B$4:$O$1048576,3,FALSE),"")</f>
        <v/>
      </c>
      <c r="D241" s="27" t="str">
        <f>IFERROR(VLOOKUP(B241,'SO OR RSO'!$B$4:$O$1048576,4,FALSE),"")</f>
        <v/>
      </c>
      <c r="E241" s="19" t="str">
        <f>IFERROR(VLOOKUP(B241,'SO OR RSO'!$B$4:$O$1048576,5,FALSE),"")</f>
        <v/>
      </c>
      <c r="F241" s="18" t="str">
        <f>IFERROR(VLOOKUP(B241,'SO OR RSO'!$B$4:$O$1048576,6,FALSE),"")</f>
        <v/>
      </c>
      <c r="G241" s="19" t="str">
        <f>IFERROR(VLOOKUP(B241,'SO OR RSO'!$B$4:$O$1048576,7,FALSE),"")</f>
        <v/>
      </c>
      <c r="H241" s="18" t="str">
        <f>IFERROR(VLOOKUP(B241,'SO OR RSO'!$B$4:$O$1048576,8,FALSE),"")</f>
        <v/>
      </c>
      <c r="I241" s="18" t="str">
        <f>IFERROR(VLOOKUP(B241,'SO OR RSO'!$B$4:$O$1048576,9,FALSE),"")</f>
        <v/>
      </c>
      <c r="J241" s="18" t="str">
        <f>IFERROR(VLOOKUP(B241,'SO OR RSO'!$B$4:$O$1048576,10,FALSE),"")</f>
        <v/>
      </c>
      <c r="K241" s="93" t="str">
        <f>IFERROR(IF(VLOOKUP(B241,'SO OR RSO'!$B$4:$M$1048576,12,FALSE)="","Belum Isi Tanggal",VLOOKUP(B241,'SO OR RSO'!$B$4:$M$1048576,12,FALSE)),"")</f>
        <v/>
      </c>
      <c r="L241" s="82"/>
    </row>
    <row r="242" spans="1:12" ht="30.75" customHeight="1">
      <c r="A242" s="6">
        <v>241</v>
      </c>
      <c r="B242" s="18" t="str">
        <f t="shared" si="4"/>
        <v>EkatunggalTidak TersediaKonfirmasi241</v>
      </c>
      <c r="C242" s="18" t="str">
        <f>IFERROR(VLOOKUP(B242,'SO OR RSO'!$B$4:$O$1048576,3,FALSE),"")</f>
        <v/>
      </c>
      <c r="D242" s="27" t="str">
        <f>IFERROR(VLOOKUP(B242,'SO OR RSO'!$B$4:$O$1048576,4,FALSE),"")</f>
        <v/>
      </c>
      <c r="E242" s="19" t="str">
        <f>IFERROR(VLOOKUP(B242,'SO OR RSO'!$B$4:$O$1048576,5,FALSE),"")</f>
        <v/>
      </c>
      <c r="F242" s="18" t="str">
        <f>IFERROR(VLOOKUP(B242,'SO OR RSO'!$B$4:$O$1048576,6,FALSE),"")</f>
        <v/>
      </c>
      <c r="G242" s="19" t="str">
        <f>IFERROR(VLOOKUP(B242,'SO OR RSO'!$B$4:$O$1048576,7,FALSE),"")</f>
        <v/>
      </c>
      <c r="H242" s="18" t="str">
        <f>IFERROR(VLOOKUP(B242,'SO OR RSO'!$B$4:$O$1048576,8,FALSE),"")</f>
        <v/>
      </c>
      <c r="I242" s="18" t="str">
        <f>IFERROR(VLOOKUP(B242,'SO OR RSO'!$B$4:$O$1048576,9,FALSE),"")</f>
        <v/>
      </c>
      <c r="J242" s="18" t="str">
        <f>IFERROR(VLOOKUP(B242,'SO OR RSO'!$B$4:$O$1048576,10,FALSE),"")</f>
        <v/>
      </c>
      <c r="K242" s="93" t="str">
        <f>IFERROR(IF(VLOOKUP(B242,'SO OR RSO'!$B$4:$M$1048576,12,FALSE)="","Belum Isi Tanggal",VLOOKUP(B242,'SO OR RSO'!$B$4:$M$1048576,12,FALSE)),"")</f>
        <v/>
      </c>
      <c r="L242" s="82"/>
    </row>
    <row r="243" spans="1:12" ht="30.75" customHeight="1">
      <c r="A243" s="6">
        <v>242</v>
      </c>
      <c r="B243" s="18" t="str">
        <f t="shared" si="4"/>
        <v>EkatunggalTidak TersediaKonfirmasi242</v>
      </c>
      <c r="C243" s="18" t="str">
        <f>IFERROR(VLOOKUP(B243,'SO OR RSO'!$B$4:$O$1048576,3,FALSE),"")</f>
        <v/>
      </c>
      <c r="D243" s="27" t="str">
        <f>IFERROR(VLOOKUP(B243,'SO OR RSO'!$B$4:$O$1048576,4,FALSE),"")</f>
        <v/>
      </c>
      <c r="E243" s="19" t="str">
        <f>IFERROR(VLOOKUP(B243,'SO OR RSO'!$B$4:$O$1048576,5,FALSE),"")</f>
        <v/>
      </c>
      <c r="F243" s="18" t="str">
        <f>IFERROR(VLOOKUP(B243,'SO OR RSO'!$B$4:$O$1048576,6,FALSE),"")</f>
        <v/>
      </c>
      <c r="G243" s="19" t="str">
        <f>IFERROR(VLOOKUP(B243,'SO OR RSO'!$B$4:$O$1048576,7,FALSE),"")</f>
        <v/>
      </c>
      <c r="H243" s="18" t="str">
        <f>IFERROR(VLOOKUP(B243,'SO OR RSO'!$B$4:$O$1048576,8,FALSE),"")</f>
        <v/>
      </c>
      <c r="I243" s="18" t="str">
        <f>IFERROR(VLOOKUP(B243,'SO OR RSO'!$B$4:$O$1048576,9,FALSE),"")</f>
        <v/>
      </c>
      <c r="J243" s="18" t="str">
        <f>IFERROR(VLOOKUP(B243,'SO OR RSO'!$B$4:$O$1048576,10,FALSE),"")</f>
        <v/>
      </c>
      <c r="K243" s="93" t="str">
        <f>IFERROR(IF(VLOOKUP(B243,'SO OR RSO'!$B$4:$M$1048576,12,FALSE)="","Belum Isi Tanggal",VLOOKUP(B243,'SO OR RSO'!$B$4:$M$1048576,12,FALSE)),"")</f>
        <v/>
      </c>
      <c r="L243" s="82"/>
    </row>
    <row r="244" spans="1:12" ht="30.75" customHeight="1">
      <c r="A244" s="6">
        <v>243</v>
      </c>
      <c r="B244" s="18" t="str">
        <f t="shared" si="4"/>
        <v>EkatunggalTidak TersediaKonfirmasi243</v>
      </c>
      <c r="C244" s="18" t="str">
        <f>IFERROR(VLOOKUP(B244,'SO OR RSO'!$B$4:$O$1048576,3,FALSE),"")</f>
        <v/>
      </c>
      <c r="D244" s="27" t="str">
        <f>IFERROR(VLOOKUP(B244,'SO OR RSO'!$B$4:$O$1048576,4,FALSE),"")</f>
        <v/>
      </c>
      <c r="E244" s="19" t="str">
        <f>IFERROR(VLOOKUP(B244,'SO OR RSO'!$B$4:$O$1048576,5,FALSE),"")</f>
        <v/>
      </c>
      <c r="F244" s="18" t="str">
        <f>IFERROR(VLOOKUP(B244,'SO OR RSO'!$B$4:$O$1048576,6,FALSE),"")</f>
        <v/>
      </c>
      <c r="G244" s="19" t="str">
        <f>IFERROR(VLOOKUP(B244,'SO OR RSO'!$B$4:$O$1048576,7,FALSE),"")</f>
        <v/>
      </c>
      <c r="H244" s="18" t="str">
        <f>IFERROR(VLOOKUP(B244,'SO OR RSO'!$B$4:$O$1048576,8,FALSE),"")</f>
        <v/>
      </c>
      <c r="I244" s="18" t="str">
        <f>IFERROR(VLOOKUP(B244,'SO OR RSO'!$B$4:$O$1048576,9,FALSE),"")</f>
        <v/>
      </c>
      <c r="J244" s="18" t="str">
        <f>IFERROR(VLOOKUP(B244,'SO OR RSO'!$B$4:$O$1048576,10,FALSE),"")</f>
        <v/>
      </c>
      <c r="K244" s="93" t="str">
        <f>IFERROR(IF(VLOOKUP(B244,'SO OR RSO'!$B$4:$M$1048576,12,FALSE)="","Belum Isi Tanggal",VLOOKUP(B244,'SO OR RSO'!$B$4:$M$1048576,12,FALSE)),"")</f>
        <v/>
      </c>
      <c r="L244" s="82"/>
    </row>
    <row r="245" spans="1:12" ht="30.75" customHeight="1">
      <c r="A245" s="6">
        <v>244</v>
      </c>
      <c r="B245" s="18" t="str">
        <f t="shared" si="4"/>
        <v>EkatunggalTidak TersediaKonfirmasi244</v>
      </c>
      <c r="C245" s="18" t="str">
        <f>IFERROR(VLOOKUP(B245,'SO OR RSO'!$B$4:$O$1048576,3,FALSE),"")</f>
        <v/>
      </c>
      <c r="D245" s="27" t="str">
        <f>IFERROR(VLOOKUP(B245,'SO OR RSO'!$B$4:$O$1048576,4,FALSE),"")</f>
        <v/>
      </c>
      <c r="E245" s="19" t="str">
        <f>IFERROR(VLOOKUP(B245,'SO OR RSO'!$B$4:$O$1048576,5,FALSE),"")</f>
        <v/>
      </c>
      <c r="F245" s="18" t="str">
        <f>IFERROR(VLOOKUP(B245,'SO OR RSO'!$B$4:$O$1048576,6,FALSE),"")</f>
        <v/>
      </c>
      <c r="G245" s="19" t="str">
        <f>IFERROR(VLOOKUP(B245,'SO OR RSO'!$B$4:$O$1048576,7,FALSE),"")</f>
        <v/>
      </c>
      <c r="H245" s="18" t="str">
        <f>IFERROR(VLOOKUP(B245,'SO OR RSO'!$B$4:$O$1048576,8,FALSE),"")</f>
        <v/>
      </c>
      <c r="I245" s="18" t="str">
        <f>IFERROR(VLOOKUP(B245,'SO OR RSO'!$B$4:$O$1048576,9,FALSE),"")</f>
        <v/>
      </c>
      <c r="J245" s="18" t="str">
        <f>IFERROR(VLOOKUP(B245,'SO OR RSO'!$B$4:$O$1048576,10,FALSE),"")</f>
        <v/>
      </c>
      <c r="K245" s="93" t="str">
        <f>IFERROR(IF(VLOOKUP(B245,'SO OR RSO'!$B$4:$M$1048576,12,FALSE)="","Belum Isi Tanggal",VLOOKUP(B245,'SO OR RSO'!$B$4:$M$1048576,12,FALSE)),"")</f>
        <v/>
      </c>
      <c r="L245" s="82"/>
    </row>
    <row r="246" spans="1:12" ht="30.75" customHeight="1">
      <c r="A246" s="6">
        <v>245</v>
      </c>
      <c r="B246" s="18" t="str">
        <f t="shared" si="4"/>
        <v>EkatunggalTidak TersediaKonfirmasi245</v>
      </c>
      <c r="C246" s="18" t="str">
        <f>IFERROR(VLOOKUP(B246,'SO OR RSO'!$B$4:$O$1048576,3,FALSE),"")</f>
        <v/>
      </c>
      <c r="D246" s="27" t="str">
        <f>IFERROR(VLOOKUP(B246,'SO OR RSO'!$B$4:$O$1048576,4,FALSE),"")</f>
        <v/>
      </c>
      <c r="E246" s="19" t="str">
        <f>IFERROR(VLOOKUP(B246,'SO OR RSO'!$B$4:$O$1048576,5,FALSE),"")</f>
        <v/>
      </c>
      <c r="F246" s="18" t="str">
        <f>IFERROR(VLOOKUP(B246,'SO OR RSO'!$B$4:$O$1048576,6,FALSE),"")</f>
        <v/>
      </c>
      <c r="G246" s="19" t="str">
        <f>IFERROR(VLOOKUP(B246,'SO OR RSO'!$B$4:$O$1048576,7,FALSE),"")</f>
        <v/>
      </c>
      <c r="H246" s="18" t="str">
        <f>IFERROR(VLOOKUP(B246,'SO OR RSO'!$B$4:$O$1048576,8,FALSE),"")</f>
        <v/>
      </c>
      <c r="I246" s="18" t="str">
        <f>IFERROR(VLOOKUP(B246,'SO OR RSO'!$B$4:$O$1048576,9,FALSE),"")</f>
        <v/>
      </c>
      <c r="J246" s="18" t="str">
        <f>IFERROR(VLOOKUP(B246,'SO OR RSO'!$B$4:$O$1048576,10,FALSE),"")</f>
        <v/>
      </c>
      <c r="K246" s="93" t="str">
        <f>IFERROR(IF(VLOOKUP(B246,'SO OR RSO'!$B$4:$M$1048576,12,FALSE)="","Belum Isi Tanggal",VLOOKUP(B246,'SO OR RSO'!$B$4:$M$1048576,12,FALSE)),"")</f>
        <v/>
      </c>
      <c r="L246" s="82"/>
    </row>
    <row r="247" spans="1:12" ht="30.75" customHeight="1">
      <c r="A247" s="6">
        <v>246</v>
      </c>
      <c r="B247" s="18" t="str">
        <f t="shared" si="4"/>
        <v>EkatunggalTidak TersediaKonfirmasi246</v>
      </c>
      <c r="C247" s="18" t="str">
        <f>IFERROR(VLOOKUP(B247,'SO OR RSO'!$B$4:$O$1048576,3,FALSE),"")</f>
        <v/>
      </c>
      <c r="D247" s="27" t="str">
        <f>IFERROR(VLOOKUP(B247,'SO OR RSO'!$B$4:$O$1048576,4,FALSE),"")</f>
        <v/>
      </c>
      <c r="E247" s="19" t="str">
        <f>IFERROR(VLOOKUP(B247,'SO OR RSO'!$B$4:$O$1048576,5,FALSE),"")</f>
        <v/>
      </c>
      <c r="F247" s="18" t="str">
        <f>IFERROR(VLOOKUP(B247,'SO OR RSO'!$B$4:$O$1048576,6,FALSE),"")</f>
        <v/>
      </c>
      <c r="G247" s="19" t="str">
        <f>IFERROR(VLOOKUP(B247,'SO OR RSO'!$B$4:$O$1048576,7,FALSE),"")</f>
        <v/>
      </c>
      <c r="H247" s="18" t="str">
        <f>IFERROR(VLOOKUP(B247,'SO OR RSO'!$B$4:$O$1048576,8,FALSE),"")</f>
        <v/>
      </c>
      <c r="I247" s="18" t="str">
        <f>IFERROR(VLOOKUP(B247,'SO OR RSO'!$B$4:$O$1048576,9,FALSE),"")</f>
        <v/>
      </c>
      <c r="J247" s="18" t="str">
        <f>IFERROR(VLOOKUP(B247,'SO OR RSO'!$B$4:$O$1048576,10,FALSE),"")</f>
        <v/>
      </c>
      <c r="K247" s="93" t="str">
        <f>IFERROR(IF(VLOOKUP(B247,'SO OR RSO'!$B$4:$M$1048576,12,FALSE)="","Belum Isi Tanggal",VLOOKUP(B247,'SO OR RSO'!$B$4:$M$1048576,12,FALSE)),"")</f>
        <v/>
      </c>
      <c r="L247" s="82"/>
    </row>
    <row r="248" spans="1:12" ht="30.75" customHeight="1">
      <c r="A248" s="6">
        <v>247</v>
      </c>
      <c r="B248" s="18" t="str">
        <f t="shared" si="4"/>
        <v>EkatunggalTidak TersediaKonfirmasi247</v>
      </c>
      <c r="C248" s="18" t="str">
        <f>IFERROR(VLOOKUP(B248,'SO OR RSO'!$B$4:$O$1048576,3,FALSE),"")</f>
        <v/>
      </c>
      <c r="D248" s="27" t="str">
        <f>IFERROR(VLOOKUP(B248,'SO OR RSO'!$B$4:$O$1048576,4,FALSE),"")</f>
        <v/>
      </c>
      <c r="E248" s="19" t="str">
        <f>IFERROR(VLOOKUP(B248,'SO OR RSO'!$B$4:$O$1048576,5,FALSE),"")</f>
        <v/>
      </c>
      <c r="F248" s="18" t="str">
        <f>IFERROR(VLOOKUP(B248,'SO OR RSO'!$B$4:$O$1048576,6,FALSE),"")</f>
        <v/>
      </c>
      <c r="G248" s="19" t="str">
        <f>IFERROR(VLOOKUP(B248,'SO OR RSO'!$B$4:$O$1048576,7,FALSE),"")</f>
        <v/>
      </c>
      <c r="H248" s="18" t="str">
        <f>IFERROR(VLOOKUP(B248,'SO OR RSO'!$B$4:$O$1048576,8,FALSE),"")</f>
        <v/>
      </c>
      <c r="I248" s="18" t="str">
        <f>IFERROR(VLOOKUP(B248,'SO OR RSO'!$B$4:$O$1048576,9,FALSE),"")</f>
        <v/>
      </c>
      <c r="J248" s="18" t="str">
        <f>IFERROR(VLOOKUP(B248,'SO OR RSO'!$B$4:$O$1048576,10,FALSE),"")</f>
        <v/>
      </c>
      <c r="K248" s="93" t="str">
        <f>IFERROR(IF(VLOOKUP(B248,'SO OR RSO'!$B$4:$M$1048576,12,FALSE)="","Belum Isi Tanggal",VLOOKUP(B248,'SO OR RSO'!$B$4:$M$1048576,12,FALSE)),"")</f>
        <v/>
      </c>
      <c r="L248" s="82"/>
    </row>
    <row r="249" spans="1:12" ht="30.75" customHeight="1">
      <c r="A249" s="6">
        <v>248</v>
      </c>
      <c r="B249" s="18" t="str">
        <f t="shared" si="4"/>
        <v>EkatunggalTidak TersediaKonfirmasi248</v>
      </c>
      <c r="C249" s="18" t="str">
        <f>IFERROR(VLOOKUP(B249,'SO OR RSO'!$B$4:$O$1048576,3,FALSE),"")</f>
        <v/>
      </c>
      <c r="D249" s="27" t="str">
        <f>IFERROR(VLOOKUP(B249,'SO OR RSO'!$B$4:$O$1048576,4,FALSE),"")</f>
        <v/>
      </c>
      <c r="E249" s="19" t="str">
        <f>IFERROR(VLOOKUP(B249,'SO OR RSO'!$B$4:$O$1048576,5,FALSE),"")</f>
        <v/>
      </c>
      <c r="F249" s="18" t="str">
        <f>IFERROR(VLOOKUP(B249,'SO OR RSO'!$B$4:$O$1048576,6,FALSE),"")</f>
        <v/>
      </c>
      <c r="G249" s="19" t="str">
        <f>IFERROR(VLOOKUP(B249,'SO OR RSO'!$B$4:$O$1048576,7,FALSE),"")</f>
        <v/>
      </c>
      <c r="H249" s="18" t="str">
        <f>IFERROR(VLOOKUP(B249,'SO OR RSO'!$B$4:$O$1048576,8,FALSE),"")</f>
        <v/>
      </c>
      <c r="I249" s="18" t="str">
        <f>IFERROR(VLOOKUP(B249,'SO OR RSO'!$B$4:$O$1048576,9,FALSE),"")</f>
        <v/>
      </c>
      <c r="J249" s="18" t="str">
        <f>IFERROR(VLOOKUP(B249,'SO OR RSO'!$B$4:$O$1048576,10,FALSE),"")</f>
        <v/>
      </c>
      <c r="K249" s="93" t="str">
        <f>IFERROR(IF(VLOOKUP(B249,'SO OR RSO'!$B$4:$M$1048576,12,FALSE)="","Belum Isi Tanggal",VLOOKUP(B249,'SO OR RSO'!$B$4:$M$1048576,12,FALSE)),"")</f>
        <v/>
      </c>
      <c r="L249" s="82"/>
    </row>
    <row r="250" spans="1:12" ht="30.75" customHeight="1">
      <c r="A250" s="6">
        <v>249</v>
      </c>
      <c r="B250" s="18" t="str">
        <f t="shared" si="4"/>
        <v>EkatunggalTidak TersediaKonfirmasi249</v>
      </c>
      <c r="C250" s="18" t="str">
        <f>IFERROR(VLOOKUP(B250,'SO OR RSO'!$B$4:$O$1048576,3,FALSE),"")</f>
        <v/>
      </c>
      <c r="D250" s="27" t="str">
        <f>IFERROR(VLOOKUP(B250,'SO OR RSO'!$B$4:$O$1048576,4,FALSE),"")</f>
        <v/>
      </c>
      <c r="E250" s="19" t="str">
        <f>IFERROR(VLOOKUP(B250,'SO OR RSO'!$B$4:$O$1048576,5,FALSE),"")</f>
        <v/>
      </c>
      <c r="F250" s="18" t="str">
        <f>IFERROR(VLOOKUP(B250,'SO OR RSO'!$B$4:$O$1048576,6,FALSE),"")</f>
        <v/>
      </c>
      <c r="G250" s="19" t="str">
        <f>IFERROR(VLOOKUP(B250,'SO OR RSO'!$B$4:$O$1048576,7,FALSE),"")</f>
        <v/>
      </c>
      <c r="H250" s="18" t="str">
        <f>IFERROR(VLOOKUP(B250,'SO OR RSO'!$B$4:$O$1048576,8,FALSE),"")</f>
        <v/>
      </c>
      <c r="I250" s="18" t="str">
        <f>IFERROR(VLOOKUP(B250,'SO OR RSO'!$B$4:$O$1048576,9,FALSE),"")</f>
        <v/>
      </c>
      <c r="J250" s="18" t="str">
        <f>IFERROR(VLOOKUP(B250,'SO OR RSO'!$B$4:$O$1048576,10,FALSE),"")</f>
        <v/>
      </c>
      <c r="K250" s="93" t="str">
        <f>IFERROR(IF(VLOOKUP(B250,'SO OR RSO'!$B$4:$M$1048576,12,FALSE)="","Belum Isi Tanggal",VLOOKUP(B250,'SO OR RSO'!$B$4:$M$1048576,12,FALSE)),"")</f>
        <v/>
      </c>
      <c r="L250" s="82"/>
    </row>
    <row r="251" spans="1:12" ht="30.75" customHeight="1">
      <c r="A251" s="6">
        <v>250</v>
      </c>
      <c r="B251" s="18" t="str">
        <f t="shared" si="4"/>
        <v>EkatunggalTidak TersediaKonfirmasi250</v>
      </c>
      <c r="C251" s="18" t="str">
        <f>IFERROR(VLOOKUP(B251,'SO OR RSO'!$B$4:$O$1048576,3,FALSE),"")</f>
        <v/>
      </c>
      <c r="D251" s="27" t="str">
        <f>IFERROR(VLOOKUP(B251,'SO OR RSO'!$B$4:$O$1048576,4,FALSE),"")</f>
        <v/>
      </c>
      <c r="E251" s="19" t="str">
        <f>IFERROR(VLOOKUP(B251,'SO OR RSO'!$B$4:$O$1048576,5,FALSE),"")</f>
        <v/>
      </c>
      <c r="F251" s="18" t="str">
        <f>IFERROR(VLOOKUP(B251,'SO OR RSO'!$B$4:$O$1048576,6,FALSE),"")</f>
        <v/>
      </c>
      <c r="G251" s="19" t="str">
        <f>IFERROR(VLOOKUP(B251,'SO OR RSO'!$B$4:$O$1048576,7,FALSE),"")</f>
        <v/>
      </c>
      <c r="H251" s="18" t="str">
        <f>IFERROR(VLOOKUP(B251,'SO OR RSO'!$B$4:$O$1048576,8,FALSE),"")</f>
        <v/>
      </c>
      <c r="I251" s="18" t="str">
        <f>IFERROR(VLOOKUP(B251,'SO OR RSO'!$B$4:$O$1048576,9,FALSE),"")</f>
        <v/>
      </c>
      <c r="J251" s="18" t="str">
        <f>IFERROR(VLOOKUP(B251,'SO OR RSO'!$B$4:$O$1048576,10,FALSE),"")</f>
        <v/>
      </c>
      <c r="K251" s="93" t="str">
        <f>IFERROR(IF(VLOOKUP(B251,'SO OR RSO'!$B$4:$M$1048576,12,FALSE)="","Belum Isi Tanggal",VLOOKUP(B251,'SO OR RSO'!$B$4:$M$1048576,12,FALSE)),"")</f>
        <v/>
      </c>
      <c r="L251" s="82"/>
    </row>
    <row r="252" spans="1:12" ht="30.75" customHeight="1">
      <c r="A252" s="6">
        <v>251</v>
      </c>
      <c r="B252" s="18" t="str">
        <f t="shared" si="4"/>
        <v>EkatunggalTidak TersediaKonfirmasi251</v>
      </c>
      <c r="C252" s="18" t="str">
        <f>IFERROR(VLOOKUP(B252,'SO OR RSO'!$B$4:$O$1048576,3,FALSE),"")</f>
        <v/>
      </c>
      <c r="D252" s="27" t="str">
        <f>IFERROR(VLOOKUP(B252,'SO OR RSO'!$B$4:$O$1048576,4,FALSE),"")</f>
        <v/>
      </c>
      <c r="E252" s="19" t="str">
        <f>IFERROR(VLOOKUP(B252,'SO OR RSO'!$B$4:$O$1048576,5,FALSE),"")</f>
        <v/>
      </c>
      <c r="F252" s="18" t="str">
        <f>IFERROR(VLOOKUP(B252,'SO OR RSO'!$B$4:$O$1048576,6,FALSE),"")</f>
        <v/>
      </c>
      <c r="G252" s="19" t="str">
        <f>IFERROR(VLOOKUP(B252,'SO OR RSO'!$B$4:$O$1048576,7,FALSE),"")</f>
        <v/>
      </c>
      <c r="H252" s="18" t="str">
        <f>IFERROR(VLOOKUP(B252,'SO OR RSO'!$B$4:$O$1048576,8,FALSE),"")</f>
        <v/>
      </c>
      <c r="I252" s="18" t="str">
        <f>IFERROR(VLOOKUP(B252,'SO OR RSO'!$B$4:$O$1048576,9,FALSE),"")</f>
        <v/>
      </c>
      <c r="J252" s="18" t="str">
        <f>IFERROR(VLOOKUP(B252,'SO OR RSO'!$B$4:$O$1048576,10,FALSE),"")</f>
        <v/>
      </c>
      <c r="K252" s="93" t="str">
        <f>IFERROR(IF(VLOOKUP(B252,'SO OR RSO'!$B$4:$M$1048576,12,FALSE)="","Belum Isi Tanggal",VLOOKUP(B252,'SO OR RSO'!$B$4:$M$1048576,12,FALSE)),"")</f>
        <v/>
      </c>
      <c r="L252" s="82"/>
    </row>
    <row r="253" spans="1:12" ht="30.75" customHeight="1">
      <c r="A253" s="6">
        <v>252</v>
      </c>
      <c r="B253" s="18" t="str">
        <f t="shared" si="4"/>
        <v>EkatunggalTidak TersediaKonfirmasi252</v>
      </c>
      <c r="C253" s="18" t="str">
        <f>IFERROR(VLOOKUP(B253,'SO OR RSO'!$B$4:$O$1048576,3,FALSE),"")</f>
        <v/>
      </c>
      <c r="D253" s="27" t="str">
        <f>IFERROR(VLOOKUP(B253,'SO OR RSO'!$B$4:$O$1048576,4,FALSE),"")</f>
        <v/>
      </c>
      <c r="E253" s="19" t="str">
        <f>IFERROR(VLOOKUP(B253,'SO OR RSO'!$B$4:$O$1048576,5,FALSE),"")</f>
        <v/>
      </c>
      <c r="F253" s="18" t="str">
        <f>IFERROR(VLOOKUP(B253,'SO OR RSO'!$B$4:$O$1048576,6,FALSE),"")</f>
        <v/>
      </c>
      <c r="G253" s="19" t="str">
        <f>IFERROR(VLOOKUP(B253,'SO OR RSO'!$B$4:$O$1048576,7,FALSE),"")</f>
        <v/>
      </c>
      <c r="H253" s="18" t="str">
        <f>IFERROR(VLOOKUP(B253,'SO OR RSO'!$B$4:$O$1048576,8,FALSE),"")</f>
        <v/>
      </c>
      <c r="I253" s="18" t="str">
        <f>IFERROR(VLOOKUP(B253,'SO OR RSO'!$B$4:$O$1048576,9,FALSE),"")</f>
        <v/>
      </c>
      <c r="J253" s="18" t="str">
        <f>IFERROR(VLOOKUP(B253,'SO OR RSO'!$B$4:$O$1048576,10,FALSE),"")</f>
        <v/>
      </c>
      <c r="K253" s="93" t="str">
        <f>IFERROR(IF(VLOOKUP(B253,'SO OR RSO'!$B$4:$M$1048576,12,FALSE)="","Belum Isi Tanggal",VLOOKUP(B253,'SO OR RSO'!$B$4:$M$1048576,12,FALSE)),"")</f>
        <v/>
      </c>
      <c r="L253" s="82"/>
    </row>
    <row r="254" spans="1:12" ht="30.75" customHeight="1">
      <c r="A254" s="6">
        <v>253</v>
      </c>
      <c r="B254" s="18" t="str">
        <f t="shared" si="4"/>
        <v>EkatunggalTidak TersediaKonfirmasi253</v>
      </c>
      <c r="C254" s="18" t="str">
        <f>IFERROR(VLOOKUP(B254,'SO OR RSO'!$B$4:$O$1048576,3,FALSE),"")</f>
        <v/>
      </c>
      <c r="D254" s="27" t="str">
        <f>IFERROR(VLOOKUP(B254,'SO OR RSO'!$B$4:$O$1048576,4,FALSE),"")</f>
        <v/>
      </c>
      <c r="E254" s="19" t="str">
        <f>IFERROR(VLOOKUP(B254,'SO OR RSO'!$B$4:$O$1048576,5,FALSE),"")</f>
        <v/>
      </c>
      <c r="F254" s="18" t="str">
        <f>IFERROR(VLOOKUP(B254,'SO OR RSO'!$B$4:$O$1048576,6,FALSE),"")</f>
        <v/>
      </c>
      <c r="G254" s="19" t="str">
        <f>IFERROR(VLOOKUP(B254,'SO OR RSO'!$B$4:$O$1048576,7,FALSE),"")</f>
        <v/>
      </c>
      <c r="H254" s="18" t="str">
        <f>IFERROR(VLOOKUP(B254,'SO OR RSO'!$B$4:$O$1048576,8,FALSE),"")</f>
        <v/>
      </c>
      <c r="I254" s="18" t="str">
        <f>IFERROR(VLOOKUP(B254,'SO OR RSO'!$B$4:$O$1048576,9,FALSE),"")</f>
        <v/>
      </c>
      <c r="J254" s="18" t="str">
        <f>IFERROR(VLOOKUP(B254,'SO OR RSO'!$B$4:$O$1048576,10,FALSE),"")</f>
        <v/>
      </c>
      <c r="K254" s="93" t="str">
        <f>IFERROR(IF(VLOOKUP(B254,'SO OR RSO'!$B$4:$M$1048576,12,FALSE)="","Belum Isi Tanggal",VLOOKUP(B254,'SO OR RSO'!$B$4:$M$1048576,12,FALSE)),"")</f>
        <v/>
      </c>
      <c r="L254" s="82"/>
    </row>
    <row r="255" spans="1:12" ht="30.75" customHeight="1">
      <c r="A255" s="6">
        <v>254</v>
      </c>
      <c r="B255" s="18" t="str">
        <f t="shared" si="4"/>
        <v>EkatunggalTidak TersediaKonfirmasi254</v>
      </c>
      <c r="C255" s="18" t="str">
        <f>IFERROR(VLOOKUP(B255,'SO OR RSO'!$B$4:$O$1048576,3,FALSE),"")</f>
        <v/>
      </c>
      <c r="D255" s="27" t="str">
        <f>IFERROR(VLOOKUP(B255,'SO OR RSO'!$B$4:$O$1048576,4,FALSE),"")</f>
        <v/>
      </c>
      <c r="E255" s="19" t="str">
        <f>IFERROR(VLOOKUP(B255,'SO OR RSO'!$B$4:$O$1048576,5,FALSE),"")</f>
        <v/>
      </c>
      <c r="F255" s="18" t="str">
        <f>IFERROR(VLOOKUP(B255,'SO OR RSO'!$B$4:$O$1048576,6,FALSE),"")</f>
        <v/>
      </c>
      <c r="G255" s="19" t="str">
        <f>IFERROR(VLOOKUP(B255,'SO OR RSO'!$B$4:$O$1048576,7,FALSE),"")</f>
        <v/>
      </c>
      <c r="H255" s="18" t="str">
        <f>IFERROR(VLOOKUP(B255,'SO OR RSO'!$B$4:$O$1048576,8,FALSE),"")</f>
        <v/>
      </c>
      <c r="I255" s="18" t="str">
        <f>IFERROR(VLOOKUP(B255,'SO OR RSO'!$B$4:$O$1048576,9,FALSE),"")</f>
        <v/>
      </c>
      <c r="J255" s="18" t="str">
        <f>IFERROR(VLOOKUP(B255,'SO OR RSO'!$B$4:$O$1048576,10,FALSE),"")</f>
        <v/>
      </c>
      <c r="K255" s="93" t="str">
        <f>IFERROR(IF(VLOOKUP(B255,'SO OR RSO'!$B$4:$M$1048576,12,FALSE)="","Belum Isi Tanggal",VLOOKUP(B255,'SO OR RSO'!$B$4:$M$1048576,12,FALSE)),"")</f>
        <v/>
      </c>
      <c r="L255" s="82"/>
    </row>
    <row r="256" spans="1:12" ht="30.75" customHeight="1">
      <c r="A256" s="6">
        <v>255</v>
      </c>
      <c r="B256" s="18" t="str">
        <f t="shared" si="4"/>
        <v>EkatunggalTidak TersediaKonfirmasi255</v>
      </c>
      <c r="C256" s="18" t="str">
        <f>IFERROR(VLOOKUP(B256,'SO OR RSO'!$B$4:$O$1048576,3,FALSE),"")</f>
        <v/>
      </c>
      <c r="D256" s="27" t="str">
        <f>IFERROR(VLOOKUP(B256,'SO OR RSO'!$B$4:$O$1048576,4,FALSE),"")</f>
        <v/>
      </c>
      <c r="E256" s="19" t="str">
        <f>IFERROR(VLOOKUP(B256,'SO OR RSO'!$B$4:$O$1048576,5,FALSE),"")</f>
        <v/>
      </c>
      <c r="F256" s="18" t="str">
        <f>IFERROR(VLOOKUP(B256,'SO OR RSO'!$B$4:$O$1048576,6,FALSE),"")</f>
        <v/>
      </c>
      <c r="G256" s="19" t="str">
        <f>IFERROR(VLOOKUP(B256,'SO OR RSO'!$B$4:$O$1048576,7,FALSE),"")</f>
        <v/>
      </c>
      <c r="H256" s="18" t="str">
        <f>IFERROR(VLOOKUP(B256,'SO OR RSO'!$B$4:$O$1048576,8,FALSE),"")</f>
        <v/>
      </c>
      <c r="I256" s="18" t="str">
        <f>IFERROR(VLOOKUP(B256,'SO OR RSO'!$B$4:$O$1048576,9,FALSE),"")</f>
        <v/>
      </c>
      <c r="J256" s="18" t="str">
        <f>IFERROR(VLOOKUP(B256,'SO OR RSO'!$B$4:$O$1048576,10,FALSE),"")</f>
        <v/>
      </c>
      <c r="K256" s="93" t="str">
        <f>IFERROR(IF(VLOOKUP(B256,'SO OR RSO'!$B$4:$M$1048576,12,FALSE)="","Belum Isi Tanggal",VLOOKUP(B256,'SO OR RSO'!$B$4:$M$1048576,12,FALSE)),"")</f>
        <v/>
      </c>
      <c r="L256" s="82"/>
    </row>
    <row r="257" spans="1:12" ht="30.75" customHeight="1">
      <c r="A257" s="6">
        <v>256</v>
      </c>
      <c r="B257" s="18" t="str">
        <f t="shared" si="4"/>
        <v>EkatunggalTidak TersediaKonfirmasi256</v>
      </c>
      <c r="C257" s="18" t="str">
        <f>IFERROR(VLOOKUP(B257,'SO OR RSO'!$B$4:$O$1048576,3,FALSE),"")</f>
        <v/>
      </c>
      <c r="D257" s="27" t="str">
        <f>IFERROR(VLOOKUP(B257,'SO OR RSO'!$B$4:$O$1048576,4,FALSE),"")</f>
        <v/>
      </c>
      <c r="E257" s="19" t="str">
        <f>IFERROR(VLOOKUP(B257,'SO OR RSO'!$B$4:$O$1048576,5,FALSE),"")</f>
        <v/>
      </c>
      <c r="F257" s="18" t="str">
        <f>IFERROR(VLOOKUP(B257,'SO OR RSO'!$B$4:$O$1048576,6,FALSE),"")</f>
        <v/>
      </c>
      <c r="G257" s="19" t="str">
        <f>IFERROR(VLOOKUP(B257,'SO OR RSO'!$B$4:$O$1048576,7,FALSE),"")</f>
        <v/>
      </c>
      <c r="H257" s="18" t="str">
        <f>IFERROR(VLOOKUP(B257,'SO OR RSO'!$B$4:$O$1048576,8,FALSE),"")</f>
        <v/>
      </c>
      <c r="I257" s="18" t="str">
        <f>IFERROR(VLOOKUP(B257,'SO OR RSO'!$B$4:$O$1048576,9,FALSE),"")</f>
        <v/>
      </c>
      <c r="J257" s="18" t="str">
        <f>IFERROR(VLOOKUP(B257,'SO OR RSO'!$B$4:$O$1048576,10,FALSE),"")</f>
        <v/>
      </c>
      <c r="K257" s="93" t="str">
        <f>IFERROR(IF(VLOOKUP(B257,'SO OR RSO'!$B$4:$M$1048576,12,FALSE)="","Belum Isi Tanggal",VLOOKUP(B257,'SO OR RSO'!$B$4:$M$1048576,12,FALSE)),"")</f>
        <v/>
      </c>
      <c r="L257" s="82"/>
    </row>
    <row r="258" spans="1:12" ht="30.75" customHeight="1">
      <c r="A258" s="6">
        <v>257</v>
      </c>
      <c r="B258" s="18" t="str">
        <f t="shared" si="4"/>
        <v>EkatunggalTidak TersediaKonfirmasi257</v>
      </c>
      <c r="C258" s="18" t="str">
        <f>IFERROR(VLOOKUP(B258,'SO OR RSO'!$B$4:$O$1048576,3,FALSE),"")</f>
        <v/>
      </c>
      <c r="D258" s="27" t="str">
        <f>IFERROR(VLOOKUP(B258,'SO OR RSO'!$B$4:$O$1048576,4,FALSE),"")</f>
        <v/>
      </c>
      <c r="E258" s="19" t="str">
        <f>IFERROR(VLOOKUP(B258,'SO OR RSO'!$B$4:$O$1048576,5,FALSE),"")</f>
        <v/>
      </c>
      <c r="F258" s="18" t="str">
        <f>IFERROR(VLOOKUP(B258,'SO OR RSO'!$B$4:$O$1048576,6,FALSE),"")</f>
        <v/>
      </c>
      <c r="G258" s="19" t="str">
        <f>IFERROR(VLOOKUP(B258,'SO OR RSO'!$B$4:$O$1048576,7,FALSE),"")</f>
        <v/>
      </c>
      <c r="H258" s="18" t="str">
        <f>IFERROR(VLOOKUP(B258,'SO OR RSO'!$B$4:$O$1048576,8,FALSE),"")</f>
        <v/>
      </c>
      <c r="I258" s="18" t="str">
        <f>IFERROR(VLOOKUP(B258,'SO OR RSO'!$B$4:$O$1048576,9,FALSE),"")</f>
        <v/>
      </c>
      <c r="J258" s="18" t="str">
        <f>IFERROR(VLOOKUP(B258,'SO OR RSO'!$B$4:$O$1048576,10,FALSE),"")</f>
        <v/>
      </c>
      <c r="K258" s="93" t="str">
        <f>IFERROR(IF(VLOOKUP(B258,'SO OR RSO'!$B$4:$M$1048576,12,FALSE)="","Belum Isi Tanggal",VLOOKUP(B258,'SO OR RSO'!$B$4:$M$1048576,12,FALSE)),"")</f>
        <v/>
      </c>
      <c r="L258" s="82"/>
    </row>
    <row r="259" spans="1:12" ht="30.75" customHeight="1">
      <c r="A259" s="6">
        <v>258</v>
      </c>
      <c r="B259" s="18" t="str">
        <f t="shared" si="4"/>
        <v>EkatunggalTidak TersediaKonfirmasi258</v>
      </c>
      <c r="C259" s="18" t="str">
        <f>IFERROR(VLOOKUP(B259,'SO OR RSO'!$B$4:$O$1048576,3,FALSE),"")</f>
        <v/>
      </c>
      <c r="D259" s="27" t="str">
        <f>IFERROR(VLOOKUP(B259,'SO OR RSO'!$B$4:$O$1048576,4,FALSE),"")</f>
        <v/>
      </c>
      <c r="E259" s="19" t="str">
        <f>IFERROR(VLOOKUP(B259,'SO OR RSO'!$B$4:$O$1048576,5,FALSE),"")</f>
        <v/>
      </c>
      <c r="F259" s="18" t="str">
        <f>IFERROR(VLOOKUP(B259,'SO OR RSO'!$B$4:$O$1048576,6,FALSE),"")</f>
        <v/>
      </c>
      <c r="G259" s="19" t="str">
        <f>IFERROR(VLOOKUP(B259,'SO OR RSO'!$B$4:$O$1048576,7,FALSE),"")</f>
        <v/>
      </c>
      <c r="H259" s="18" t="str">
        <f>IFERROR(VLOOKUP(B259,'SO OR RSO'!$B$4:$O$1048576,8,FALSE),"")</f>
        <v/>
      </c>
      <c r="I259" s="18" t="str">
        <f>IFERROR(VLOOKUP(B259,'SO OR RSO'!$B$4:$O$1048576,9,FALSE),"")</f>
        <v/>
      </c>
      <c r="J259" s="18" t="str">
        <f>IFERROR(VLOOKUP(B259,'SO OR RSO'!$B$4:$O$1048576,10,FALSE),"")</f>
        <v/>
      </c>
      <c r="K259" s="93" t="str">
        <f>IFERROR(IF(VLOOKUP(B259,'SO OR RSO'!$B$4:$M$1048576,12,FALSE)="","Belum Isi Tanggal",VLOOKUP(B259,'SO OR RSO'!$B$4:$M$1048576,12,FALSE)),"")</f>
        <v/>
      </c>
      <c r="L259" s="82"/>
    </row>
    <row r="260" spans="1:12" ht="30.75" customHeight="1">
      <c r="A260" s="6">
        <v>259</v>
      </c>
      <c r="B260" s="18" t="str">
        <f t="shared" si="4"/>
        <v>EkatunggalTidak TersediaKonfirmasi259</v>
      </c>
      <c r="C260" s="18" t="str">
        <f>IFERROR(VLOOKUP(B260,'SO OR RSO'!$B$4:$O$1048576,3,FALSE),"")</f>
        <v/>
      </c>
      <c r="D260" s="27" t="str">
        <f>IFERROR(VLOOKUP(B260,'SO OR RSO'!$B$4:$O$1048576,4,FALSE),"")</f>
        <v/>
      </c>
      <c r="E260" s="19" t="str">
        <f>IFERROR(VLOOKUP(B260,'SO OR RSO'!$B$4:$O$1048576,5,FALSE),"")</f>
        <v/>
      </c>
      <c r="F260" s="18" t="str">
        <f>IFERROR(VLOOKUP(B260,'SO OR RSO'!$B$4:$O$1048576,6,FALSE),"")</f>
        <v/>
      </c>
      <c r="G260" s="19" t="str">
        <f>IFERROR(VLOOKUP(B260,'SO OR RSO'!$B$4:$O$1048576,7,FALSE),"")</f>
        <v/>
      </c>
      <c r="H260" s="18" t="str">
        <f>IFERROR(VLOOKUP(B260,'SO OR RSO'!$B$4:$O$1048576,8,FALSE),"")</f>
        <v/>
      </c>
      <c r="I260" s="18" t="str">
        <f>IFERROR(VLOOKUP(B260,'SO OR RSO'!$B$4:$O$1048576,9,FALSE),"")</f>
        <v/>
      </c>
      <c r="J260" s="18" t="str">
        <f>IFERROR(VLOOKUP(B260,'SO OR RSO'!$B$4:$O$1048576,10,FALSE),"")</f>
        <v/>
      </c>
      <c r="K260" s="93" t="str">
        <f>IFERROR(IF(VLOOKUP(B260,'SO OR RSO'!$B$4:$M$1048576,12,FALSE)="","Belum Isi Tanggal",VLOOKUP(B260,'SO OR RSO'!$B$4:$M$1048576,12,FALSE)),"")</f>
        <v/>
      </c>
      <c r="L260" s="82"/>
    </row>
    <row r="261" spans="1:12" ht="30.75" customHeight="1">
      <c r="A261" s="6">
        <v>260</v>
      </c>
      <c r="B261" s="18" t="str">
        <f t="shared" si="4"/>
        <v>EkatunggalTidak TersediaKonfirmasi260</v>
      </c>
      <c r="C261" s="18" t="str">
        <f>IFERROR(VLOOKUP(B261,'SO OR RSO'!$B$4:$O$1048576,3,FALSE),"")</f>
        <v/>
      </c>
      <c r="D261" s="27" t="str">
        <f>IFERROR(VLOOKUP(B261,'SO OR RSO'!$B$4:$O$1048576,4,FALSE),"")</f>
        <v/>
      </c>
      <c r="E261" s="19" t="str">
        <f>IFERROR(VLOOKUP(B261,'SO OR RSO'!$B$4:$O$1048576,5,FALSE),"")</f>
        <v/>
      </c>
      <c r="F261" s="18" t="str">
        <f>IFERROR(VLOOKUP(B261,'SO OR RSO'!$B$4:$O$1048576,6,FALSE),"")</f>
        <v/>
      </c>
      <c r="G261" s="19" t="str">
        <f>IFERROR(VLOOKUP(B261,'SO OR RSO'!$B$4:$O$1048576,7,FALSE),"")</f>
        <v/>
      </c>
      <c r="H261" s="18" t="str">
        <f>IFERROR(VLOOKUP(B261,'SO OR RSO'!$B$4:$O$1048576,8,FALSE),"")</f>
        <v/>
      </c>
      <c r="I261" s="18" t="str">
        <f>IFERROR(VLOOKUP(B261,'SO OR RSO'!$B$4:$O$1048576,9,FALSE),"")</f>
        <v/>
      </c>
      <c r="J261" s="18" t="str">
        <f>IFERROR(VLOOKUP(B261,'SO OR RSO'!$B$4:$O$1048576,10,FALSE),"")</f>
        <v/>
      </c>
      <c r="K261" s="93" t="str">
        <f>IFERROR(IF(VLOOKUP(B261,'SO OR RSO'!$B$4:$M$1048576,12,FALSE)="","Belum Isi Tanggal",VLOOKUP(B261,'SO OR RSO'!$B$4:$M$1048576,12,FALSE)),"")</f>
        <v/>
      </c>
      <c r="L261" s="82"/>
    </row>
    <row r="262" spans="1:12" ht="30.75" customHeight="1">
      <c r="A262" s="6">
        <v>261</v>
      </c>
      <c r="B262" s="18" t="str">
        <f t="shared" si="4"/>
        <v>EkatunggalTidak TersediaKonfirmasi261</v>
      </c>
      <c r="C262" s="18" t="str">
        <f>IFERROR(VLOOKUP(B262,'SO OR RSO'!$B$4:$O$1048576,3,FALSE),"")</f>
        <v/>
      </c>
      <c r="D262" s="27" t="str">
        <f>IFERROR(VLOOKUP(B262,'SO OR RSO'!$B$4:$O$1048576,4,FALSE),"")</f>
        <v/>
      </c>
      <c r="E262" s="19" t="str">
        <f>IFERROR(VLOOKUP(B262,'SO OR RSO'!$B$4:$O$1048576,5,FALSE),"")</f>
        <v/>
      </c>
      <c r="F262" s="18" t="str">
        <f>IFERROR(VLOOKUP(B262,'SO OR RSO'!$B$4:$O$1048576,6,FALSE),"")</f>
        <v/>
      </c>
      <c r="G262" s="19" t="str">
        <f>IFERROR(VLOOKUP(B262,'SO OR RSO'!$B$4:$O$1048576,7,FALSE),"")</f>
        <v/>
      </c>
      <c r="H262" s="18" t="str">
        <f>IFERROR(VLOOKUP(B262,'SO OR RSO'!$B$4:$O$1048576,8,FALSE),"")</f>
        <v/>
      </c>
      <c r="I262" s="18" t="str">
        <f>IFERROR(VLOOKUP(B262,'SO OR RSO'!$B$4:$O$1048576,9,FALSE),"")</f>
        <v/>
      </c>
      <c r="J262" s="18" t="str">
        <f>IFERROR(VLOOKUP(B262,'SO OR RSO'!$B$4:$O$1048576,10,FALSE),"")</f>
        <v/>
      </c>
      <c r="K262" s="93" t="str">
        <f>IFERROR(IF(VLOOKUP(B262,'SO OR RSO'!$B$4:$M$1048576,12,FALSE)="","Belum Isi Tanggal",VLOOKUP(B262,'SO OR RSO'!$B$4:$M$1048576,12,FALSE)),"")</f>
        <v/>
      </c>
      <c r="L262" s="82"/>
    </row>
    <row r="263" spans="1:12" ht="30.75" customHeight="1">
      <c r="A263" s="6">
        <v>262</v>
      </c>
      <c r="B263" s="18" t="str">
        <f t="shared" si="4"/>
        <v>EkatunggalTidak TersediaKonfirmasi262</v>
      </c>
      <c r="C263" s="18" t="str">
        <f>IFERROR(VLOOKUP(B263,'SO OR RSO'!$B$4:$O$1048576,3,FALSE),"")</f>
        <v/>
      </c>
      <c r="D263" s="27" t="str">
        <f>IFERROR(VLOOKUP(B263,'SO OR RSO'!$B$4:$O$1048576,4,FALSE),"")</f>
        <v/>
      </c>
      <c r="E263" s="19" t="str">
        <f>IFERROR(VLOOKUP(B263,'SO OR RSO'!$B$4:$O$1048576,5,FALSE),"")</f>
        <v/>
      </c>
      <c r="F263" s="18" t="str">
        <f>IFERROR(VLOOKUP(B263,'SO OR RSO'!$B$4:$O$1048576,6,FALSE),"")</f>
        <v/>
      </c>
      <c r="G263" s="19" t="str">
        <f>IFERROR(VLOOKUP(B263,'SO OR RSO'!$B$4:$O$1048576,7,FALSE),"")</f>
        <v/>
      </c>
      <c r="H263" s="18" t="str">
        <f>IFERROR(VLOOKUP(B263,'SO OR RSO'!$B$4:$O$1048576,8,FALSE),"")</f>
        <v/>
      </c>
      <c r="I263" s="18" t="str">
        <f>IFERROR(VLOOKUP(B263,'SO OR RSO'!$B$4:$O$1048576,9,FALSE),"")</f>
        <v/>
      </c>
      <c r="J263" s="18" t="str">
        <f>IFERROR(VLOOKUP(B263,'SO OR RSO'!$B$4:$O$1048576,10,FALSE),"")</f>
        <v/>
      </c>
      <c r="K263" s="93" t="str">
        <f>IFERROR(IF(VLOOKUP(B263,'SO OR RSO'!$B$4:$M$1048576,12,FALSE)="","Belum Isi Tanggal",VLOOKUP(B263,'SO OR RSO'!$B$4:$M$1048576,12,FALSE)),"")</f>
        <v/>
      </c>
      <c r="L263" s="82"/>
    </row>
    <row r="264" spans="1:12" ht="30.75" customHeight="1">
      <c r="A264" s="6">
        <v>263</v>
      </c>
      <c r="B264" s="18" t="str">
        <f t="shared" si="4"/>
        <v>EkatunggalTidak TersediaKonfirmasi263</v>
      </c>
      <c r="C264" s="18" t="str">
        <f>IFERROR(VLOOKUP(B264,'SO OR RSO'!$B$4:$O$1048576,3,FALSE),"")</f>
        <v/>
      </c>
      <c r="D264" s="27" t="str">
        <f>IFERROR(VLOOKUP(B264,'SO OR RSO'!$B$4:$O$1048576,4,FALSE),"")</f>
        <v/>
      </c>
      <c r="E264" s="19" t="str">
        <f>IFERROR(VLOOKUP(B264,'SO OR RSO'!$B$4:$O$1048576,5,FALSE),"")</f>
        <v/>
      </c>
      <c r="F264" s="18" t="str">
        <f>IFERROR(VLOOKUP(B264,'SO OR RSO'!$B$4:$O$1048576,6,FALSE),"")</f>
        <v/>
      </c>
      <c r="G264" s="19" t="str">
        <f>IFERROR(VLOOKUP(B264,'SO OR RSO'!$B$4:$O$1048576,7,FALSE),"")</f>
        <v/>
      </c>
      <c r="H264" s="18" t="str">
        <f>IFERROR(VLOOKUP(B264,'SO OR RSO'!$B$4:$O$1048576,8,FALSE),"")</f>
        <v/>
      </c>
      <c r="I264" s="18" t="str">
        <f>IFERROR(VLOOKUP(B264,'SO OR RSO'!$B$4:$O$1048576,9,FALSE),"")</f>
        <v/>
      </c>
      <c r="J264" s="18" t="str">
        <f>IFERROR(VLOOKUP(B264,'SO OR RSO'!$B$4:$O$1048576,10,FALSE),"")</f>
        <v/>
      </c>
      <c r="K264" s="93" t="str">
        <f>IFERROR(IF(VLOOKUP(B264,'SO OR RSO'!$B$4:$M$1048576,12,FALSE)="","Belum Isi Tanggal",VLOOKUP(B264,'SO OR RSO'!$B$4:$M$1048576,12,FALSE)),"")</f>
        <v/>
      </c>
      <c r="L264" s="82"/>
    </row>
    <row r="265" spans="1:12" ht="30.75" customHeight="1">
      <c r="A265" s="6">
        <v>264</v>
      </c>
      <c r="B265" s="18" t="str">
        <f t="shared" si="4"/>
        <v>EkatunggalTidak TersediaKonfirmasi264</v>
      </c>
      <c r="C265" s="18" t="str">
        <f>IFERROR(VLOOKUP(B265,'SO OR RSO'!$B$4:$O$1048576,3,FALSE),"")</f>
        <v/>
      </c>
      <c r="D265" s="27" t="str">
        <f>IFERROR(VLOOKUP(B265,'SO OR RSO'!$B$4:$O$1048576,4,FALSE),"")</f>
        <v/>
      </c>
      <c r="E265" s="19" t="str">
        <f>IFERROR(VLOOKUP(B265,'SO OR RSO'!$B$4:$O$1048576,5,FALSE),"")</f>
        <v/>
      </c>
      <c r="F265" s="18" t="str">
        <f>IFERROR(VLOOKUP(B265,'SO OR RSO'!$B$4:$O$1048576,6,FALSE),"")</f>
        <v/>
      </c>
      <c r="G265" s="19" t="str">
        <f>IFERROR(VLOOKUP(B265,'SO OR RSO'!$B$4:$O$1048576,7,FALSE),"")</f>
        <v/>
      </c>
      <c r="H265" s="18" t="str">
        <f>IFERROR(VLOOKUP(B265,'SO OR RSO'!$B$4:$O$1048576,8,FALSE),"")</f>
        <v/>
      </c>
      <c r="I265" s="18" t="str">
        <f>IFERROR(VLOOKUP(B265,'SO OR RSO'!$B$4:$O$1048576,9,FALSE),"")</f>
        <v/>
      </c>
      <c r="J265" s="18" t="str">
        <f>IFERROR(VLOOKUP(B265,'SO OR RSO'!$B$4:$O$1048576,10,FALSE),"")</f>
        <v/>
      </c>
      <c r="K265" s="93" t="str">
        <f>IFERROR(IF(VLOOKUP(B265,'SO OR RSO'!$B$4:$M$1048576,12,FALSE)="","Belum Isi Tanggal",VLOOKUP(B265,'SO OR RSO'!$B$4:$M$1048576,12,FALSE)),"")</f>
        <v/>
      </c>
      <c r="L265" s="82"/>
    </row>
    <row r="266" spans="1:12" ht="30.75" customHeight="1">
      <c r="A266" s="6">
        <v>265</v>
      </c>
      <c r="B266" s="18" t="str">
        <f t="shared" si="4"/>
        <v>EkatunggalTidak TersediaKonfirmasi265</v>
      </c>
      <c r="C266" s="18" t="str">
        <f>IFERROR(VLOOKUP(B266,'SO OR RSO'!$B$4:$O$1048576,3,FALSE),"")</f>
        <v/>
      </c>
      <c r="D266" s="27" t="str">
        <f>IFERROR(VLOOKUP(B266,'SO OR RSO'!$B$4:$O$1048576,4,FALSE),"")</f>
        <v/>
      </c>
      <c r="E266" s="19" t="str">
        <f>IFERROR(VLOOKUP(B266,'SO OR RSO'!$B$4:$O$1048576,5,FALSE),"")</f>
        <v/>
      </c>
      <c r="F266" s="18" t="str">
        <f>IFERROR(VLOOKUP(B266,'SO OR RSO'!$B$4:$O$1048576,6,FALSE),"")</f>
        <v/>
      </c>
      <c r="G266" s="19" t="str">
        <f>IFERROR(VLOOKUP(B266,'SO OR RSO'!$B$4:$O$1048576,7,FALSE),"")</f>
        <v/>
      </c>
      <c r="H266" s="18" t="str">
        <f>IFERROR(VLOOKUP(B266,'SO OR RSO'!$B$4:$O$1048576,8,FALSE),"")</f>
        <v/>
      </c>
      <c r="I266" s="18" t="str">
        <f>IFERROR(VLOOKUP(B266,'SO OR RSO'!$B$4:$O$1048576,9,FALSE),"")</f>
        <v/>
      </c>
      <c r="J266" s="18" t="str">
        <f>IFERROR(VLOOKUP(B266,'SO OR RSO'!$B$4:$O$1048576,10,FALSE),"")</f>
        <v/>
      </c>
      <c r="K266" s="93" t="str">
        <f>IFERROR(IF(VLOOKUP(B266,'SO OR RSO'!$B$4:$M$1048576,12,FALSE)="","Belum Isi Tanggal",VLOOKUP(B266,'SO OR RSO'!$B$4:$M$1048576,12,FALSE)),"")</f>
        <v/>
      </c>
      <c r="L266" s="82"/>
    </row>
    <row r="267" spans="1:12" ht="30.75" customHeight="1">
      <c r="A267" s="6">
        <v>266</v>
      </c>
      <c r="B267" s="18" t="str">
        <f t="shared" si="4"/>
        <v>EkatunggalTidak TersediaKonfirmasi266</v>
      </c>
      <c r="C267" s="18" t="str">
        <f>IFERROR(VLOOKUP(B267,'SO OR RSO'!$B$4:$O$1048576,3,FALSE),"")</f>
        <v/>
      </c>
      <c r="D267" s="27" t="str">
        <f>IFERROR(VLOOKUP(B267,'SO OR RSO'!$B$4:$O$1048576,4,FALSE),"")</f>
        <v/>
      </c>
      <c r="E267" s="19" t="str">
        <f>IFERROR(VLOOKUP(B267,'SO OR RSO'!$B$4:$O$1048576,5,FALSE),"")</f>
        <v/>
      </c>
      <c r="F267" s="18" t="str">
        <f>IFERROR(VLOOKUP(B267,'SO OR RSO'!$B$4:$O$1048576,6,FALSE),"")</f>
        <v/>
      </c>
      <c r="G267" s="19" t="str">
        <f>IFERROR(VLOOKUP(B267,'SO OR RSO'!$B$4:$O$1048576,7,FALSE),"")</f>
        <v/>
      </c>
      <c r="H267" s="18" t="str">
        <f>IFERROR(VLOOKUP(B267,'SO OR RSO'!$B$4:$O$1048576,8,FALSE),"")</f>
        <v/>
      </c>
      <c r="I267" s="18" t="str">
        <f>IFERROR(VLOOKUP(B267,'SO OR RSO'!$B$4:$O$1048576,9,FALSE),"")</f>
        <v/>
      </c>
      <c r="J267" s="18" t="str">
        <f>IFERROR(VLOOKUP(B267,'SO OR RSO'!$B$4:$O$1048576,10,FALSE),"")</f>
        <v/>
      </c>
      <c r="K267" s="93" t="str">
        <f>IFERROR(IF(VLOOKUP(B267,'SO OR RSO'!$B$4:$M$1048576,12,FALSE)="","Belum Isi Tanggal",VLOOKUP(B267,'SO OR RSO'!$B$4:$M$1048576,12,FALSE)),"")</f>
        <v/>
      </c>
      <c r="L267" s="82"/>
    </row>
    <row r="268" spans="1:12" ht="30.75" customHeight="1">
      <c r="A268" s="6">
        <v>267</v>
      </c>
      <c r="B268" s="18" t="str">
        <f t="shared" si="4"/>
        <v>EkatunggalTidak TersediaKonfirmasi267</v>
      </c>
      <c r="C268" s="18" t="str">
        <f>IFERROR(VLOOKUP(B268,'SO OR RSO'!$B$4:$O$1048576,3,FALSE),"")</f>
        <v/>
      </c>
      <c r="D268" s="27" t="str">
        <f>IFERROR(VLOOKUP(B268,'SO OR RSO'!$B$4:$O$1048576,4,FALSE),"")</f>
        <v/>
      </c>
      <c r="E268" s="19" t="str">
        <f>IFERROR(VLOOKUP(B268,'SO OR RSO'!$B$4:$O$1048576,5,FALSE),"")</f>
        <v/>
      </c>
      <c r="F268" s="18" t="str">
        <f>IFERROR(VLOOKUP(B268,'SO OR RSO'!$B$4:$O$1048576,6,FALSE),"")</f>
        <v/>
      </c>
      <c r="G268" s="19" t="str">
        <f>IFERROR(VLOOKUP(B268,'SO OR RSO'!$B$4:$O$1048576,7,FALSE),"")</f>
        <v/>
      </c>
      <c r="H268" s="18" t="str">
        <f>IFERROR(VLOOKUP(B268,'SO OR RSO'!$B$4:$O$1048576,8,FALSE),"")</f>
        <v/>
      </c>
      <c r="I268" s="18" t="str">
        <f>IFERROR(VLOOKUP(B268,'SO OR RSO'!$B$4:$O$1048576,9,FALSE),"")</f>
        <v/>
      </c>
      <c r="J268" s="18" t="str">
        <f>IFERROR(VLOOKUP(B268,'SO OR RSO'!$B$4:$O$1048576,10,FALSE),"")</f>
        <v/>
      </c>
      <c r="K268" s="93" t="str">
        <f>IFERROR(IF(VLOOKUP(B268,'SO OR RSO'!$B$4:$M$1048576,12,FALSE)="","Belum Isi Tanggal",VLOOKUP(B268,'SO OR RSO'!$B$4:$M$1048576,12,FALSE)),"")</f>
        <v/>
      </c>
      <c r="L268" s="82"/>
    </row>
    <row r="269" spans="1:12" ht="30.75" customHeight="1">
      <c r="A269" s="6">
        <v>268</v>
      </c>
      <c r="B269" s="18" t="str">
        <f t="shared" si="4"/>
        <v>EkatunggalTidak TersediaKonfirmasi268</v>
      </c>
      <c r="C269" s="18" t="str">
        <f>IFERROR(VLOOKUP(B269,'SO OR RSO'!$B$4:$O$1048576,3,FALSE),"")</f>
        <v/>
      </c>
      <c r="D269" s="27" t="str">
        <f>IFERROR(VLOOKUP(B269,'SO OR RSO'!$B$4:$O$1048576,4,FALSE),"")</f>
        <v/>
      </c>
      <c r="E269" s="19" t="str">
        <f>IFERROR(VLOOKUP(B269,'SO OR RSO'!$B$4:$O$1048576,5,FALSE),"")</f>
        <v/>
      </c>
      <c r="F269" s="18" t="str">
        <f>IFERROR(VLOOKUP(B269,'SO OR RSO'!$B$4:$O$1048576,6,FALSE),"")</f>
        <v/>
      </c>
      <c r="G269" s="19" t="str">
        <f>IFERROR(VLOOKUP(B269,'SO OR RSO'!$B$4:$O$1048576,7,FALSE),"")</f>
        <v/>
      </c>
      <c r="H269" s="18" t="str">
        <f>IFERROR(VLOOKUP(B269,'SO OR RSO'!$B$4:$O$1048576,8,FALSE),"")</f>
        <v/>
      </c>
      <c r="I269" s="18" t="str">
        <f>IFERROR(VLOOKUP(B269,'SO OR RSO'!$B$4:$O$1048576,9,FALSE),"")</f>
        <v/>
      </c>
      <c r="J269" s="18" t="str">
        <f>IFERROR(VLOOKUP(B269,'SO OR RSO'!$B$4:$O$1048576,10,FALSE),"")</f>
        <v/>
      </c>
      <c r="K269" s="93" t="str">
        <f>IFERROR(IF(VLOOKUP(B269,'SO OR RSO'!$B$4:$M$1048576,12,FALSE)="","Belum Isi Tanggal",VLOOKUP(B269,'SO OR RSO'!$B$4:$M$1048576,12,FALSE)),"")</f>
        <v/>
      </c>
      <c r="L269" s="82"/>
    </row>
    <row r="270" spans="1:12" ht="30.75" customHeight="1">
      <c r="A270" s="6">
        <v>269</v>
      </c>
      <c r="B270" s="18" t="str">
        <f t="shared" si="4"/>
        <v>EkatunggalTidak TersediaKonfirmasi269</v>
      </c>
      <c r="C270" s="18" t="str">
        <f>IFERROR(VLOOKUP(B270,'SO OR RSO'!$B$4:$O$1048576,3,FALSE),"")</f>
        <v/>
      </c>
      <c r="D270" s="27" t="str">
        <f>IFERROR(VLOOKUP(B270,'SO OR RSO'!$B$4:$O$1048576,4,FALSE),"")</f>
        <v/>
      </c>
      <c r="E270" s="19" t="str">
        <f>IFERROR(VLOOKUP(B270,'SO OR RSO'!$B$4:$O$1048576,5,FALSE),"")</f>
        <v/>
      </c>
      <c r="F270" s="18" t="str">
        <f>IFERROR(VLOOKUP(B270,'SO OR RSO'!$B$4:$O$1048576,6,FALSE),"")</f>
        <v/>
      </c>
      <c r="G270" s="19" t="str">
        <f>IFERROR(VLOOKUP(B270,'SO OR RSO'!$B$4:$O$1048576,7,FALSE),"")</f>
        <v/>
      </c>
      <c r="H270" s="18" t="str">
        <f>IFERROR(VLOOKUP(B270,'SO OR RSO'!$B$4:$O$1048576,8,FALSE),"")</f>
        <v/>
      </c>
      <c r="I270" s="18" t="str">
        <f>IFERROR(VLOOKUP(B270,'SO OR RSO'!$B$4:$O$1048576,9,FALSE),"")</f>
        <v/>
      </c>
      <c r="J270" s="18" t="str">
        <f>IFERROR(VLOOKUP(B270,'SO OR RSO'!$B$4:$O$1048576,10,FALSE),"")</f>
        <v/>
      </c>
      <c r="K270" s="93" t="str">
        <f>IFERROR(IF(VLOOKUP(B270,'SO OR RSO'!$B$4:$M$1048576,12,FALSE)="","Belum Isi Tanggal",VLOOKUP(B270,'SO OR RSO'!$B$4:$M$1048576,12,FALSE)),"")</f>
        <v/>
      </c>
      <c r="L270" s="82"/>
    </row>
    <row r="271" spans="1:12" ht="30.75" customHeight="1">
      <c r="A271" s="6">
        <v>270</v>
      </c>
      <c r="B271" s="18" t="str">
        <f t="shared" si="4"/>
        <v>EkatunggalTidak TersediaKonfirmasi270</v>
      </c>
      <c r="C271" s="18" t="str">
        <f>IFERROR(VLOOKUP(B271,'SO OR RSO'!$B$4:$O$1048576,3,FALSE),"")</f>
        <v/>
      </c>
      <c r="D271" s="27" t="str">
        <f>IFERROR(VLOOKUP(B271,'SO OR RSO'!$B$4:$O$1048576,4,FALSE),"")</f>
        <v/>
      </c>
      <c r="E271" s="19" t="str">
        <f>IFERROR(VLOOKUP(B271,'SO OR RSO'!$B$4:$O$1048576,5,FALSE),"")</f>
        <v/>
      </c>
      <c r="F271" s="18" t="str">
        <f>IFERROR(VLOOKUP(B271,'SO OR RSO'!$B$4:$O$1048576,6,FALSE),"")</f>
        <v/>
      </c>
      <c r="G271" s="19" t="str">
        <f>IFERROR(VLOOKUP(B271,'SO OR RSO'!$B$4:$O$1048576,7,FALSE),"")</f>
        <v/>
      </c>
      <c r="H271" s="18" t="str">
        <f>IFERROR(VLOOKUP(B271,'SO OR RSO'!$B$4:$O$1048576,8,FALSE),"")</f>
        <v/>
      </c>
      <c r="I271" s="18" t="str">
        <f>IFERROR(VLOOKUP(B271,'SO OR RSO'!$B$4:$O$1048576,9,FALSE),"")</f>
        <v/>
      </c>
      <c r="J271" s="18" t="str">
        <f>IFERROR(VLOOKUP(B271,'SO OR RSO'!$B$4:$O$1048576,10,FALSE),"")</f>
        <v/>
      </c>
      <c r="K271" s="93" t="str">
        <f>IFERROR(IF(VLOOKUP(B271,'SO OR RSO'!$B$4:$M$1048576,12,FALSE)="","Belum Isi Tanggal",VLOOKUP(B271,'SO OR RSO'!$B$4:$M$1048576,12,FALSE)),"")</f>
        <v/>
      </c>
      <c r="L271" s="82"/>
    </row>
    <row r="272" spans="1:12" ht="30.75" customHeight="1">
      <c r="A272" s="6">
        <v>271</v>
      </c>
      <c r="B272" s="18" t="str">
        <f t="shared" ref="B272:B328" si="5">CONCATENATE($B$1,"Tidak TersediaKonfirmasi",A272)</f>
        <v>EkatunggalTidak TersediaKonfirmasi271</v>
      </c>
      <c r="C272" s="18" t="str">
        <f>IFERROR(VLOOKUP(B272,'SO OR RSO'!$B$4:$O$1048576,3,FALSE),"")</f>
        <v/>
      </c>
      <c r="D272" s="27" t="str">
        <f>IFERROR(VLOOKUP(B272,'SO OR RSO'!$B$4:$O$1048576,4,FALSE),"")</f>
        <v/>
      </c>
      <c r="E272" s="19" t="str">
        <f>IFERROR(VLOOKUP(B272,'SO OR RSO'!$B$4:$O$1048576,5,FALSE),"")</f>
        <v/>
      </c>
      <c r="F272" s="18" t="str">
        <f>IFERROR(VLOOKUP(B272,'SO OR RSO'!$B$4:$O$1048576,6,FALSE),"")</f>
        <v/>
      </c>
      <c r="G272" s="19" t="str">
        <f>IFERROR(VLOOKUP(B272,'SO OR RSO'!$B$4:$O$1048576,7,FALSE),"")</f>
        <v/>
      </c>
      <c r="H272" s="18" t="str">
        <f>IFERROR(VLOOKUP(B272,'SO OR RSO'!$B$4:$O$1048576,8,FALSE),"")</f>
        <v/>
      </c>
      <c r="I272" s="18" t="str">
        <f>IFERROR(VLOOKUP(B272,'SO OR RSO'!$B$4:$O$1048576,9,FALSE),"")</f>
        <v/>
      </c>
      <c r="J272" s="18" t="str">
        <f>IFERROR(VLOOKUP(B272,'SO OR RSO'!$B$4:$O$1048576,10,FALSE),"")</f>
        <v/>
      </c>
      <c r="K272" s="93" t="str">
        <f>IFERROR(IF(VLOOKUP(B272,'SO OR RSO'!$B$4:$M$1048576,12,FALSE)="","Belum Isi Tanggal",VLOOKUP(B272,'SO OR RSO'!$B$4:$M$1048576,12,FALSE)),"")</f>
        <v/>
      </c>
      <c r="L272" s="82"/>
    </row>
    <row r="273" spans="1:12" ht="30.75" customHeight="1">
      <c r="A273" s="6">
        <v>272</v>
      </c>
      <c r="B273" s="18" t="str">
        <f t="shared" si="5"/>
        <v>EkatunggalTidak TersediaKonfirmasi272</v>
      </c>
      <c r="C273" s="18" t="str">
        <f>IFERROR(VLOOKUP(B273,'SO OR RSO'!$B$4:$O$1048576,3,FALSE),"")</f>
        <v/>
      </c>
      <c r="D273" s="27" t="str">
        <f>IFERROR(VLOOKUP(B273,'SO OR RSO'!$B$4:$O$1048576,4,FALSE),"")</f>
        <v/>
      </c>
      <c r="E273" s="19" t="str">
        <f>IFERROR(VLOOKUP(B273,'SO OR RSO'!$B$4:$O$1048576,5,FALSE),"")</f>
        <v/>
      </c>
      <c r="F273" s="18" t="str">
        <f>IFERROR(VLOOKUP(B273,'SO OR RSO'!$B$4:$O$1048576,6,FALSE),"")</f>
        <v/>
      </c>
      <c r="G273" s="19" t="str">
        <f>IFERROR(VLOOKUP(B273,'SO OR RSO'!$B$4:$O$1048576,7,FALSE),"")</f>
        <v/>
      </c>
      <c r="H273" s="18" t="str">
        <f>IFERROR(VLOOKUP(B273,'SO OR RSO'!$B$4:$O$1048576,8,FALSE),"")</f>
        <v/>
      </c>
      <c r="I273" s="18" t="str">
        <f>IFERROR(VLOOKUP(B273,'SO OR RSO'!$B$4:$O$1048576,9,FALSE),"")</f>
        <v/>
      </c>
      <c r="J273" s="18" t="str">
        <f>IFERROR(VLOOKUP(B273,'SO OR RSO'!$B$4:$O$1048576,10,FALSE),"")</f>
        <v/>
      </c>
      <c r="K273" s="93" t="str">
        <f>IFERROR(IF(VLOOKUP(B273,'SO OR RSO'!$B$4:$M$1048576,12,FALSE)="","Belum Isi Tanggal",VLOOKUP(B273,'SO OR RSO'!$B$4:$M$1048576,12,FALSE)),"")</f>
        <v/>
      </c>
      <c r="L273" s="82"/>
    </row>
    <row r="274" spans="1:12" ht="30.75" customHeight="1">
      <c r="A274" s="6">
        <v>273</v>
      </c>
      <c r="B274" s="18" t="str">
        <f t="shared" si="5"/>
        <v>EkatunggalTidak TersediaKonfirmasi273</v>
      </c>
      <c r="C274" s="18" t="str">
        <f>IFERROR(VLOOKUP(B274,'SO OR RSO'!$B$4:$O$1048576,3,FALSE),"")</f>
        <v/>
      </c>
      <c r="D274" s="27" t="str">
        <f>IFERROR(VLOOKUP(B274,'SO OR RSO'!$B$4:$O$1048576,4,FALSE),"")</f>
        <v/>
      </c>
      <c r="E274" s="19" t="str">
        <f>IFERROR(VLOOKUP(B274,'SO OR RSO'!$B$4:$O$1048576,5,FALSE),"")</f>
        <v/>
      </c>
      <c r="F274" s="18" t="str">
        <f>IFERROR(VLOOKUP(B274,'SO OR RSO'!$B$4:$O$1048576,6,FALSE),"")</f>
        <v/>
      </c>
      <c r="G274" s="19" t="str">
        <f>IFERROR(VLOOKUP(B274,'SO OR RSO'!$B$4:$O$1048576,7,FALSE),"")</f>
        <v/>
      </c>
      <c r="H274" s="18" t="str">
        <f>IFERROR(VLOOKUP(B274,'SO OR RSO'!$B$4:$O$1048576,8,FALSE),"")</f>
        <v/>
      </c>
      <c r="I274" s="18" t="str">
        <f>IFERROR(VLOOKUP(B274,'SO OR RSO'!$B$4:$O$1048576,9,FALSE),"")</f>
        <v/>
      </c>
      <c r="J274" s="18" t="str">
        <f>IFERROR(VLOOKUP(B274,'SO OR RSO'!$B$4:$O$1048576,10,FALSE),"")</f>
        <v/>
      </c>
      <c r="K274" s="93" t="str">
        <f>IFERROR(IF(VLOOKUP(B274,'SO OR RSO'!$B$4:$M$1048576,12,FALSE)="","Belum Isi Tanggal",VLOOKUP(B274,'SO OR RSO'!$B$4:$M$1048576,12,FALSE)),"")</f>
        <v/>
      </c>
      <c r="L274" s="82"/>
    </row>
    <row r="275" spans="1:12" ht="30.75" customHeight="1">
      <c r="A275" s="6">
        <v>274</v>
      </c>
      <c r="B275" s="18" t="str">
        <f t="shared" si="5"/>
        <v>EkatunggalTidak TersediaKonfirmasi274</v>
      </c>
      <c r="C275" s="18" t="str">
        <f>IFERROR(VLOOKUP(B275,'SO OR RSO'!$B$4:$O$1048576,3,FALSE),"")</f>
        <v/>
      </c>
      <c r="D275" s="27" t="str">
        <f>IFERROR(VLOOKUP(B275,'SO OR RSO'!$B$4:$O$1048576,4,FALSE),"")</f>
        <v/>
      </c>
      <c r="E275" s="19" t="str">
        <f>IFERROR(VLOOKUP(B275,'SO OR RSO'!$B$4:$O$1048576,5,FALSE),"")</f>
        <v/>
      </c>
      <c r="F275" s="18" t="str">
        <f>IFERROR(VLOOKUP(B275,'SO OR RSO'!$B$4:$O$1048576,6,FALSE),"")</f>
        <v/>
      </c>
      <c r="G275" s="19" t="str">
        <f>IFERROR(VLOOKUP(B275,'SO OR RSO'!$B$4:$O$1048576,7,FALSE),"")</f>
        <v/>
      </c>
      <c r="H275" s="18" t="str">
        <f>IFERROR(VLOOKUP(B275,'SO OR RSO'!$B$4:$O$1048576,8,FALSE),"")</f>
        <v/>
      </c>
      <c r="I275" s="18" t="str">
        <f>IFERROR(VLOOKUP(B275,'SO OR RSO'!$B$4:$O$1048576,9,FALSE),"")</f>
        <v/>
      </c>
      <c r="J275" s="18" t="str">
        <f>IFERROR(VLOOKUP(B275,'SO OR RSO'!$B$4:$O$1048576,10,FALSE),"")</f>
        <v/>
      </c>
      <c r="K275" s="93" t="str">
        <f>IFERROR(IF(VLOOKUP(B275,'SO OR RSO'!$B$4:$M$1048576,12,FALSE)="","Belum Isi Tanggal",VLOOKUP(B275,'SO OR RSO'!$B$4:$M$1048576,12,FALSE)),"")</f>
        <v/>
      </c>
      <c r="L275" s="82"/>
    </row>
    <row r="276" spans="1:12" ht="30.75" customHeight="1">
      <c r="A276" s="6">
        <v>275</v>
      </c>
      <c r="B276" s="18" t="str">
        <f t="shared" si="5"/>
        <v>EkatunggalTidak TersediaKonfirmasi275</v>
      </c>
      <c r="C276" s="18" t="str">
        <f>IFERROR(VLOOKUP(B276,'SO OR RSO'!$B$4:$O$1048576,3,FALSE),"")</f>
        <v/>
      </c>
      <c r="D276" s="27" t="str">
        <f>IFERROR(VLOOKUP(B276,'SO OR RSO'!$B$4:$O$1048576,4,FALSE),"")</f>
        <v/>
      </c>
      <c r="E276" s="19" t="str">
        <f>IFERROR(VLOOKUP(B276,'SO OR RSO'!$B$4:$O$1048576,5,FALSE),"")</f>
        <v/>
      </c>
      <c r="F276" s="18" t="str">
        <f>IFERROR(VLOOKUP(B276,'SO OR RSO'!$B$4:$O$1048576,6,FALSE),"")</f>
        <v/>
      </c>
      <c r="G276" s="19" t="str">
        <f>IFERROR(VLOOKUP(B276,'SO OR RSO'!$B$4:$O$1048576,7,FALSE),"")</f>
        <v/>
      </c>
      <c r="H276" s="18" t="str">
        <f>IFERROR(VLOOKUP(B276,'SO OR RSO'!$B$4:$O$1048576,8,FALSE),"")</f>
        <v/>
      </c>
      <c r="I276" s="18" t="str">
        <f>IFERROR(VLOOKUP(B276,'SO OR RSO'!$B$4:$O$1048576,9,FALSE),"")</f>
        <v/>
      </c>
      <c r="J276" s="18" t="str">
        <f>IFERROR(VLOOKUP(B276,'SO OR RSO'!$B$4:$O$1048576,10,FALSE),"")</f>
        <v/>
      </c>
      <c r="K276" s="93" t="str">
        <f>IFERROR(IF(VLOOKUP(B276,'SO OR RSO'!$B$4:$M$1048576,12,FALSE)="","Belum Isi Tanggal",VLOOKUP(B276,'SO OR RSO'!$B$4:$M$1048576,12,FALSE)),"")</f>
        <v/>
      </c>
      <c r="L276" s="82"/>
    </row>
    <row r="277" spans="1:12" ht="30.75" customHeight="1">
      <c r="A277" s="6">
        <v>276</v>
      </c>
      <c r="B277" s="18" t="str">
        <f t="shared" si="5"/>
        <v>EkatunggalTidak TersediaKonfirmasi276</v>
      </c>
      <c r="C277" s="18" t="str">
        <f>IFERROR(VLOOKUP(B277,'SO OR RSO'!$B$4:$O$1048576,3,FALSE),"")</f>
        <v/>
      </c>
      <c r="D277" s="27" t="str">
        <f>IFERROR(VLOOKUP(B277,'SO OR RSO'!$B$4:$O$1048576,4,FALSE),"")</f>
        <v/>
      </c>
      <c r="E277" s="19" t="str">
        <f>IFERROR(VLOOKUP(B277,'SO OR RSO'!$B$4:$O$1048576,5,FALSE),"")</f>
        <v/>
      </c>
      <c r="F277" s="18" t="str">
        <f>IFERROR(VLOOKUP(B277,'SO OR RSO'!$B$4:$O$1048576,6,FALSE),"")</f>
        <v/>
      </c>
      <c r="G277" s="19" t="str">
        <f>IFERROR(VLOOKUP(B277,'SO OR RSO'!$B$4:$O$1048576,7,FALSE),"")</f>
        <v/>
      </c>
      <c r="H277" s="18" t="str">
        <f>IFERROR(VLOOKUP(B277,'SO OR RSO'!$B$4:$O$1048576,8,FALSE),"")</f>
        <v/>
      </c>
      <c r="I277" s="18" t="str">
        <f>IFERROR(VLOOKUP(B277,'SO OR RSO'!$B$4:$O$1048576,9,FALSE),"")</f>
        <v/>
      </c>
      <c r="J277" s="18" t="str">
        <f>IFERROR(VLOOKUP(B277,'SO OR RSO'!$B$4:$O$1048576,10,FALSE),"")</f>
        <v/>
      </c>
      <c r="K277" s="93" t="str">
        <f>IFERROR(IF(VLOOKUP(B277,'SO OR RSO'!$B$4:$M$1048576,12,FALSE)="","Belum Isi Tanggal",VLOOKUP(B277,'SO OR RSO'!$B$4:$M$1048576,12,FALSE)),"")</f>
        <v/>
      </c>
      <c r="L277" s="82"/>
    </row>
    <row r="278" spans="1:12" ht="30.75" customHeight="1">
      <c r="A278" s="6">
        <v>277</v>
      </c>
      <c r="B278" s="18" t="str">
        <f t="shared" si="5"/>
        <v>EkatunggalTidak TersediaKonfirmasi277</v>
      </c>
      <c r="C278" s="18" t="str">
        <f>IFERROR(VLOOKUP(B278,'SO OR RSO'!$B$4:$O$1048576,3,FALSE),"")</f>
        <v/>
      </c>
      <c r="D278" s="27" t="str">
        <f>IFERROR(VLOOKUP(B278,'SO OR RSO'!$B$4:$O$1048576,4,FALSE),"")</f>
        <v/>
      </c>
      <c r="E278" s="19" t="str">
        <f>IFERROR(VLOOKUP(B278,'SO OR RSO'!$B$4:$O$1048576,5,FALSE),"")</f>
        <v/>
      </c>
      <c r="F278" s="18" t="str">
        <f>IFERROR(VLOOKUP(B278,'SO OR RSO'!$B$4:$O$1048576,6,FALSE),"")</f>
        <v/>
      </c>
      <c r="G278" s="19" t="str">
        <f>IFERROR(VLOOKUP(B278,'SO OR RSO'!$B$4:$O$1048576,7,FALSE),"")</f>
        <v/>
      </c>
      <c r="H278" s="18" t="str">
        <f>IFERROR(VLOOKUP(B278,'SO OR RSO'!$B$4:$O$1048576,8,FALSE),"")</f>
        <v/>
      </c>
      <c r="I278" s="18" t="str">
        <f>IFERROR(VLOOKUP(B278,'SO OR RSO'!$B$4:$O$1048576,9,FALSE),"")</f>
        <v/>
      </c>
      <c r="J278" s="18" t="str">
        <f>IFERROR(VLOOKUP(B278,'SO OR RSO'!$B$4:$O$1048576,10,FALSE),"")</f>
        <v/>
      </c>
      <c r="K278" s="93" t="str">
        <f>IFERROR(IF(VLOOKUP(B278,'SO OR RSO'!$B$4:$M$1048576,12,FALSE)="","Belum Isi Tanggal",VLOOKUP(B278,'SO OR RSO'!$B$4:$M$1048576,12,FALSE)),"")</f>
        <v/>
      </c>
      <c r="L278" s="82"/>
    </row>
    <row r="279" spans="1:12" ht="30.75" customHeight="1">
      <c r="A279" s="6">
        <v>278</v>
      </c>
      <c r="B279" s="18" t="str">
        <f t="shared" si="5"/>
        <v>EkatunggalTidak TersediaKonfirmasi278</v>
      </c>
      <c r="C279" s="18" t="str">
        <f>IFERROR(VLOOKUP(B279,'SO OR RSO'!$B$4:$O$1048576,3,FALSE),"")</f>
        <v/>
      </c>
      <c r="D279" s="27" t="str">
        <f>IFERROR(VLOOKUP(B279,'SO OR RSO'!$B$4:$O$1048576,4,FALSE),"")</f>
        <v/>
      </c>
      <c r="E279" s="19" t="str">
        <f>IFERROR(VLOOKUP(B279,'SO OR RSO'!$B$4:$O$1048576,5,FALSE),"")</f>
        <v/>
      </c>
      <c r="F279" s="18" t="str">
        <f>IFERROR(VLOOKUP(B279,'SO OR RSO'!$B$4:$O$1048576,6,FALSE),"")</f>
        <v/>
      </c>
      <c r="G279" s="19" t="str">
        <f>IFERROR(VLOOKUP(B279,'SO OR RSO'!$B$4:$O$1048576,7,FALSE),"")</f>
        <v/>
      </c>
      <c r="H279" s="18" t="str">
        <f>IFERROR(VLOOKUP(B279,'SO OR RSO'!$B$4:$O$1048576,8,FALSE),"")</f>
        <v/>
      </c>
      <c r="I279" s="18" t="str">
        <f>IFERROR(VLOOKUP(B279,'SO OR RSO'!$B$4:$O$1048576,9,FALSE),"")</f>
        <v/>
      </c>
      <c r="J279" s="18" t="str">
        <f>IFERROR(VLOOKUP(B279,'SO OR RSO'!$B$4:$O$1048576,10,FALSE),"")</f>
        <v/>
      </c>
      <c r="K279" s="93" t="str">
        <f>IFERROR(IF(VLOOKUP(B279,'SO OR RSO'!$B$4:$M$1048576,12,FALSE)="","Belum Isi Tanggal",VLOOKUP(B279,'SO OR RSO'!$B$4:$M$1048576,12,FALSE)),"")</f>
        <v/>
      </c>
      <c r="L279" s="82"/>
    </row>
    <row r="280" spans="1:12" ht="30.75" customHeight="1">
      <c r="A280" s="6">
        <v>279</v>
      </c>
      <c r="B280" s="18" t="str">
        <f t="shared" si="5"/>
        <v>EkatunggalTidak TersediaKonfirmasi279</v>
      </c>
      <c r="C280" s="18" t="str">
        <f>IFERROR(VLOOKUP(B280,'SO OR RSO'!$B$4:$O$1048576,3,FALSE),"")</f>
        <v/>
      </c>
      <c r="D280" s="27" t="str">
        <f>IFERROR(VLOOKUP(B280,'SO OR RSO'!$B$4:$O$1048576,4,FALSE),"")</f>
        <v/>
      </c>
      <c r="E280" s="19" t="str">
        <f>IFERROR(VLOOKUP(B280,'SO OR RSO'!$B$4:$O$1048576,5,FALSE),"")</f>
        <v/>
      </c>
      <c r="F280" s="18" t="str">
        <f>IFERROR(VLOOKUP(B280,'SO OR RSO'!$B$4:$O$1048576,6,FALSE),"")</f>
        <v/>
      </c>
      <c r="G280" s="19" t="str">
        <f>IFERROR(VLOOKUP(B280,'SO OR RSO'!$B$4:$O$1048576,7,FALSE),"")</f>
        <v/>
      </c>
      <c r="H280" s="18" t="str">
        <f>IFERROR(VLOOKUP(B280,'SO OR RSO'!$B$4:$O$1048576,8,FALSE),"")</f>
        <v/>
      </c>
      <c r="I280" s="18" t="str">
        <f>IFERROR(VLOOKUP(B280,'SO OR RSO'!$B$4:$O$1048576,9,FALSE),"")</f>
        <v/>
      </c>
      <c r="J280" s="18" t="str">
        <f>IFERROR(VLOOKUP(B280,'SO OR RSO'!$B$4:$O$1048576,10,FALSE),"")</f>
        <v/>
      </c>
      <c r="K280" s="93" t="str">
        <f>IFERROR(IF(VLOOKUP(B280,'SO OR RSO'!$B$4:$M$1048576,12,FALSE)="","Belum Isi Tanggal",VLOOKUP(B280,'SO OR RSO'!$B$4:$M$1048576,12,FALSE)),"")</f>
        <v/>
      </c>
      <c r="L280" s="82"/>
    </row>
    <row r="281" spans="1:12" ht="30.75" customHeight="1">
      <c r="A281" s="6">
        <v>280</v>
      </c>
      <c r="B281" s="18" t="str">
        <f t="shared" si="5"/>
        <v>EkatunggalTidak TersediaKonfirmasi280</v>
      </c>
      <c r="C281" s="18" t="str">
        <f>IFERROR(VLOOKUP(B281,'SO OR RSO'!$B$4:$O$1048576,3,FALSE),"")</f>
        <v/>
      </c>
      <c r="D281" s="27" t="str">
        <f>IFERROR(VLOOKUP(B281,'SO OR RSO'!$B$4:$O$1048576,4,FALSE),"")</f>
        <v/>
      </c>
      <c r="E281" s="19" t="str">
        <f>IFERROR(VLOOKUP(B281,'SO OR RSO'!$B$4:$O$1048576,5,FALSE),"")</f>
        <v/>
      </c>
      <c r="F281" s="18" t="str">
        <f>IFERROR(VLOOKUP(B281,'SO OR RSO'!$B$4:$O$1048576,6,FALSE),"")</f>
        <v/>
      </c>
      <c r="G281" s="19" t="str">
        <f>IFERROR(VLOOKUP(B281,'SO OR RSO'!$B$4:$O$1048576,7,FALSE),"")</f>
        <v/>
      </c>
      <c r="H281" s="18" t="str">
        <f>IFERROR(VLOOKUP(B281,'SO OR RSO'!$B$4:$O$1048576,8,FALSE),"")</f>
        <v/>
      </c>
      <c r="I281" s="18" t="str">
        <f>IFERROR(VLOOKUP(B281,'SO OR RSO'!$B$4:$O$1048576,9,FALSE),"")</f>
        <v/>
      </c>
      <c r="J281" s="18" t="str">
        <f>IFERROR(VLOOKUP(B281,'SO OR RSO'!$B$4:$O$1048576,10,FALSE),"")</f>
        <v/>
      </c>
      <c r="K281" s="93" t="str">
        <f>IFERROR(IF(VLOOKUP(B281,'SO OR RSO'!$B$4:$M$1048576,12,FALSE)="","Belum Isi Tanggal",VLOOKUP(B281,'SO OR RSO'!$B$4:$M$1048576,12,FALSE)),"")</f>
        <v/>
      </c>
      <c r="L281" s="82"/>
    </row>
    <row r="282" spans="1:12" ht="30.75" customHeight="1">
      <c r="A282" s="6">
        <v>281</v>
      </c>
      <c r="B282" s="18" t="str">
        <f t="shared" si="5"/>
        <v>EkatunggalTidak TersediaKonfirmasi281</v>
      </c>
      <c r="C282" s="18" t="str">
        <f>IFERROR(VLOOKUP(B282,'SO OR RSO'!$B$4:$O$1048576,3,FALSE),"")</f>
        <v/>
      </c>
      <c r="D282" s="27" t="str">
        <f>IFERROR(VLOOKUP(B282,'SO OR RSO'!$B$4:$O$1048576,4,FALSE),"")</f>
        <v/>
      </c>
      <c r="E282" s="19" t="str">
        <f>IFERROR(VLOOKUP(B282,'SO OR RSO'!$B$4:$O$1048576,5,FALSE),"")</f>
        <v/>
      </c>
      <c r="F282" s="18" t="str">
        <f>IFERROR(VLOOKUP(B282,'SO OR RSO'!$B$4:$O$1048576,6,FALSE),"")</f>
        <v/>
      </c>
      <c r="G282" s="19" t="str">
        <f>IFERROR(VLOOKUP(B282,'SO OR RSO'!$B$4:$O$1048576,7,FALSE),"")</f>
        <v/>
      </c>
      <c r="H282" s="18" t="str">
        <f>IFERROR(VLOOKUP(B282,'SO OR RSO'!$B$4:$O$1048576,8,FALSE),"")</f>
        <v/>
      </c>
      <c r="I282" s="18" t="str">
        <f>IFERROR(VLOOKUP(B282,'SO OR RSO'!$B$4:$O$1048576,9,FALSE),"")</f>
        <v/>
      </c>
      <c r="J282" s="18" t="str">
        <f>IFERROR(VLOOKUP(B282,'SO OR RSO'!$B$4:$O$1048576,10,FALSE),"")</f>
        <v/>
      </c>
      <c r="K282" s="93" t="str">
        <f>IFERROR(IF(VLOOKUP(B282,'SO OR RSO'!$B$4:$M$1048576,12,FALSE)="","Belum Isi Tanggal",VLOOKUP(B282,'SO OR RSO'!$B$4:$M$1048576,12,FALSE)),"")</f>
        <v/>
      </c>
      <c r="L282" s="82"/>
    </row>
    <row r="283" spans="1:12" ht="30.75" customHeight="1">
      <c r="A283" s="6">
        <v>282</v>
      </c>
      <c r="B283" s="18" t="str">
        <f t="shared" si="5"/>
        <v>EkatunggalTidak TersediaKonfirmasi282</v>
      </c>
      <c r="C283" s="18" t="str">
        <f>IFERROR(VLOOKUP(B283,'SO OR RSO'!$B$4:$O$1048576,3,FALSE),"")</f>
        <v/>
      </c>
      <c r="D283" s="27" t="str">
        <f>IFERROR(VLOOKUP(B283,'SO OR RSO'!$B$4:$O$1048576,4,FALSE),"")</f>
        <v/>
      </c>
      <c r="E283" s="19" t="str">
        <f>IFERROR(VLOOKUP(B283,'SO OR RSO'!$B$4:$O$1048576,5,FALSE),"")</f>
        <v/>
      </c>
      <c r="F283" s="18" t="str">
        <f>IFERROR(VLOOKUP(B283,'SO OR RSO'!$B$4:$O$1048576,6,FALSE),"")</f>
        <v/>
      </c>
      <c r="G283" s="19" t="str">
        <f>IFERROR(VLOOKUP(B283,'SO OR RSO'!$B$4:$O$1048576,7,FALSE),"")</f>
        <v/>
      </c>
      <c r="H283" s="18" t="str">
        <f>IFERROR(VLOOKUP(B283,'SO OR RSO'!$B$4:$O$1048576,8,FALSE),"")</f>
        <v/>
      </c>
      <c r="I283" s="18" t="str">
        <f>IFERROR(VLOOKUP(B283,'SO OR RSO'!$B$4:$O$1048576,9,FALSE),"")</f>
        <v/>
      </c>
      <c r="J283" s="18" t="str">
        <f>IFERROR(VLOOKUP(B283,'SO OR RSO'!$B$4:$O$1048576,10,FALSE),"")</f>
        <v/>
      </c>
      <c r="K283" s="93" t="str">
        <f>IFERROR(IF(VLOOKUP(B283,'SO OR RSO'!$B$4:$M$1048576,12,FALSE)="","Belum Isi Tanggal",VLOOKUP(B283,'SO OR RSO'!$B$4:$M$1048576,12,FALSE)),"")</f>
        <v/>
      </c>
      <c r="L283" s="82"/>
    </row>
    <row r="284" spans="1:12" ht="30.75" customHeight="1">
      <c r="A284" s="6">
        <v>283</v>
      </c>
      <c r="B284" s="18" t="str">
        <f t="shared" si="5"/>
        <v>EkatunggalTidak TersediaKonfirmasi283</v>
      </c>
      <c r="C284" s="18" t="str">
        <f>IFERROR(VLOOKUP(B284,'SO OR RSO'!$B$4:$O$1048576,3,FALSE),"")</f>
        <v/>
      </c>
      <c r="D284" s="27" t="str">
        <f>IFERROR(VLOOKUP(B284,'SO OR RSO'!$B$4:$O$1048576,4,FALSE),"")</f>
        <v/>
      </c>
      <c r="E284" s="19" t="str">
        <f>IFERROR(VLOOKUP(B284,'SO OR RSO'!$B$4:$O$1048576,5,FALSE),"")</f>
        <v/>
      </c>
      <c r="F284" s="18" t="str">
        <f>IFERROR(VLOOKUP(B284,'SO OR RSO'!$B$4:$O$1048576,6,FALSE),"")</f>
        <v/>
      </c>
      <c r="G284" s="19" t="str">
        <f>IFERROR(VLOOKUP(B284,'SO OR RSO'!$B$4:$O$1048576,7,FALSE),"")</f>
        <v/>
      </c>
      <c r="H284" s="18" t="str">
        <f>IFERROR(VLOOKUP(B284,'SO OR RSO'!$B$4:$O$1048576,8,FALSE),"")</f>
        <v/>
      </c>
      <c r="I284" s="18" t="str">
        <f>IFERROR(VLOOKUP(B284,'SO OR RSO'!$B$4:$O$1048576,9,FALSE),"")</f>
        <v/>
      </c>
      <c r="J284" s="18" t="str">
        <f>IFERROR(VLOOKUP(B284,'SO OR RSO'!$B$4:$O$1048576,10,FALSE),"")</f>
        <v/>
      </c>
      <c r="K284" s="93" t="str">
        <f>IFERROR(IF(VLOOKUP(B284,'SO OR RSO'!$B$4:$M$1048576,12,FALSE)="","Belum Isi Tanggal",VLOOKUP(B284,'SO OR RSO'!$B$4:$M$1048576,12,FALSE)),"")</f>
        <v/>
      </c>
      <c r="L284" s="82"/>
    </row>
    <row r="285" spans="1:12" ht="30.75" customHeight="1">
      <c r="A285" s="6">
        <v>284</v>
      </c>
      <c r="B285" s="18" t="str">
        <f t="shared" si="5"/>
        <v>EkatunggalTidak TersediaKonfirmasi284</v>
      </c>
      <c r="C285" s="18" t="str">
        <f>IFERROR(VLOOKUP(B285,'SO OR RSO'!$B$4:$O$1048576,3,FALSE),"")</f>
        <v/>
      </c>
      <c r="D285" s="27" t="str">
        <f>IFERROR(VLOOKUP(B285,'SO OR RSO'!$B$4:$O$1048576,4,FALSE),"")</f>
        <v/>
      </c>
      <c r="E285" s="19" t="str">
        <f>IFERROR(VLOOKUP(B285,'SO OR RSO'!$B$4:$O$1048576,5,FALSE),"")</f>
        <v/>
      </c>
      <c r="F285" s="18" t="str">
        <f>IFERROR(VLOOKUP(B285,'SO OR RSO'!$B$4:$O$1048576,6,FALSE),"")</f>
        <v/>
      </c>
      <c r="G285" s="19" t="str">
        <f>IFERROR(VLOOKUP(B285,'SO OR RSO'!$B$4:$O$1048576,7,FALSE),"")</f>
        <v/>
      </c>
      <c r="H285" s="18" t="str">
        <f>IFERROR(VLOOKUP(B285,'SO OR RSO'!$B$4:$O$1048576,8,FALSE),"")</f>
        <v/>
      </c>
      <c r="I285" s="18" t="str">
        <f>IFERROR(VLOOKUP(B285,'SO OR RSO'!$B$4:$O$1048576,9,FALSE),"")</f>
        <v/>
      </c>
      <c r="J285" s="18" t="str">
        <f>IFERROR(VLOOKUP(B285,'SO OR RSO'!$B$4:$O$1048576,10,FALSE),"")</f>
        <v/>
      </c>
      <c r="K285" s="93" t="str">
        <f>IFERROR(IF(VLOOKUP(B285,'SO OR RSO'!$B$4:$M$1048576,12,FALSE)="","Belum Isi Tanggal",VLOOKUP(B285,'SO OR RSO'!$B$4:$M$1048576,12,FALSE)),"")</f>
        <v/>
      </c>
      <c r="L285" s="82"/>
    </row>
    <row r="286" spans="1:12" ht="30.75" customHeight="1">
      <c r="A286" s="6">
        <v>285</v>
      </c>
      <c r="B286" s="18" t="str">
        <f t="shared" si="5"/>
        <v>EkatunggalTidak TersediaKonfirmasi285</v>
      </c>
      <c r="C286" s="18" t="str">
        <f>IFERROR(VLOOKUP(B286,'SO OR RSO'!$B$4:$O$1048576,3,FALSE),"")</f>
        <v/>
      </c>
      <c r="D286" s="27" t="str">
        <f>IFERROR(VLOOKUP(B286,'SO OR RSO'!$B$4:$O$1048576,4,FALSE),"")</f>
        <v/>
      </c>
      <c r="E286" s="19" t="str">
        <f>IFERROR(VLOOKUP(B286,'SO OR RSO'!$B$4:$O$1048576,5,FALSE),"")</f>
        <v/>
      </c>
      <c r="F286" s="18" t="str">
        <f>IFERROR(VLOOKUP(B286,'SO OR RSO'!$B$4:$O$1048576,6,FALSE),"")</f>
        <v/>
      </c>
      <c r="G286" s="19" t="str">
        <f>IFERROR(VLOOKUP(B286,'SO OR RSO'!$B$4:$O$1048576,7,FALSE),"")</f>
        <v/>
      </c>
      <c r="H286" s="18" t="str">
        <f>IFERROR(VLOOKUP(B286,'SO OR RSO'!$B$4:$O$1048576,8,FALSE),"")</f>
        <v/>
      </c>
      <c r="I286" s="18" t="str">
        <f>IFERROR(VLOOKUP(B286,'SO OR RSO'!$B$4:$O$1048576,9,FALSE),"")</f>
        <v/>
      </c>
      <c r="J286" s="18" t="str">
        <f>IFERROR(VLOOKUP(B286,'SO OR RSO'!$B$4:$O$1048576,10,FALSE),"")</f>
        <v/>
      </c>
      <c r="K286" s="93" t="str">
        <f>IFERROR(IF(VLOOKUP(B286,'SO OR RSO'!$B$4:$M$1048576,12,FALSE)="","Belum Isi Tanggal",VLOOKUP(B286,'SO OR RSO'!$B$4:$M$1048576,12,FALSE)),"")</f>
        <v/>
      </c>
      <c r="L286" s="82"/>
    </row>
    <row r="287" spans="1:12" ht="30.75" customHeight="1">
      <c r="A287" s="6">
        <v>286</v>
      </c>
      <c r="B287" s="18" t="str">
        <f t="shared" si="5"/>
        <v>EkatunggalTidak TersediaKonfirmasi286</v>
      </c>
      <c r="C287" s="18" t="str">
        <f>IFERROR(VLOOKUP(B287,'SO OR RSO'!$B$4:$O$1048576,3,FALSE),"")</f>
        <v/>
      </c>
      <c r="D287" s="27" t="str">
        <f>IFERROR(VLOOKUP(B287,'SO OR RSO'!$B$4:$O$1048576,4,FALSE),"")</f>
        <v/>
      </c>
      <c r="E287" s="19" t="str">
        <f>IFERROR(VLOOKUP(B287,'SO OR RSO'!$B$4:$O$1048576,5,FALSE),"")</f>
        <v/>
      </c>
      <c r="F287" s="18" t="str">
        <f>IFERROR(VLOOKUP(B287,'SO OR RSO'!$B$4:$O$1048576,6,FALSE),"")</f>
        <v/>
      </c>
      <c r="G287" s="19" t="str">
        <f>IFERROR(VLOOKUP(B287,'SO OR RSO'!$B$4:$O$1048576,7,FALSE),"")</f>
        <v/>
      </c>
      <c r="H287" s="18" t="str">
        <f>IFERROR(VLOOKUP(B287,'SO OR RSO'!$B$4:$O$1048576,8,FALSE),"")</f>
        <v/>
      </c>
      <c r="I287" s="18" t="str">
        <f>IFERROR(VLOOKUP(B287,'SO OR RSO'!$B$4:$O$1048576,9,FALSE),"")</f>
        <v/>
      </c>
      <c r="J287" s="18" t="str">
        <f>IFERROR(VLOOKUP(B287,'SO OR RSO'!$B$4:$O$1048576,10,FALSE),"")</f>
        <v/>
      </c>
      <c r="K287" s="93" t="str">
        <f>IFERROR(IF(VLOOKUP(B287,'SO OR RSO'!$B$4:$M$1048576,12,FALSE)="","Belum Isi Tanggal",VLOOKUP(B287,'SO OR RSO'!$B$4:$M$1048576,12,FALSE)),"")</f>
        <v/>
      </c>
      <c r="L287" s="82"/>
    </row>
    <row r="288" spans="1:12" ht="30.75" customHeight="1">
      <c r="A288" s="6">
        <v>287</v>
      </c>
      <c r="B288" s="18" t="str">
        <f t="shared" si="5"/>
        <v>EkatunggalTidak TersediaKonfirmasi287</v>
      </c>
      <c r="C288" s="18" t="str">
        <f>IFERROR(VLOOKUP(B288,'SO OR RSO'!$B$4:$O$1048576,3,FALSE),"")</f>
        <v/>
      </c>
      <c r="D288" s="27" t="str">
        <f>IFERROR(VLOOKUP(B288,'SO OR RSO'!$B$4:$O$1048576,4,FALSE),"")</f>
        <v/>
      </c>
      <c r="E288" s="19" t="str">
        <f>IFERROR(VLOOKUP(B288,'SO OR RSO'!$B$4:$O$1048576,5,FALSE),"")</f>
        <v/>
      </c>
      <c r="F288" s="18" t="str">
        <f>IFERROR(VLOOKUP(B288,'SO OR RSO'!$B$4:$O$1048576,6,FALSE),"")</f>
        <v/>
      </c>
      <c r="G288" s="19" t="str">
        <f>IFERROR(VLOOKUP(B288,'SO OR RSO'!$B$4:$O$1048576,7,FALSE),"")</f>
        <v/>
      </c>
      <c r="H288" s="18" t="str">
        <f>IFERROR(VLOOKUP(B288,'SO OR RSO'!$B$4:$O$1048576,8,FALSE),"")</f>
        <v/>
      </c>
      <c r="I288" s="18" t="str">
        <f>IFERROR(VLOOKUP(B288,'SO OR RSO'!$B$4:$O$1048576,9,FALSE),"")</f>
        <v/>
      </c>
      <c r="J288" s="18" t="str">
        <f>IFERROR(VLOOKUP(B288,'SO OR RSO'!$B$4:$O$1048576,10,FALSE),"")</f>
        <v/>
      </c>
      <c r="K288" s="93" t="str">
        <f>IFERROR(IF(VLOOKUP(B288,'SO OR RSO'!$B$4:$M$1048576,12,FALSE)="","Belum Isi Tanggal",VLOOKUP(B288,'SO OR RSO'!$B$4:$M$1048576,12,FALSE)),"")</f>
        <v/>
      </c>
      <c r="L288" s="82"/>
    </row>
    <row r="289" spans="1:12" ht="30.75" customHeight="1">
      <c r="A289" s="6">
        <v>288</v>
      </c>
      <c r="B289" s="18" t="str">
        <f t="shared" si="5"/>
        <v>EkatunggalTidak TersediaKonfirmasi288</v>
      </c>
      <c r="C289" s="18" t="str">
        <f>IFERROR(VLOOKUP(B289,'SO OR RSO'!$B$4:$O$1048576,3,FALSE),"")</f>
        <v/>
      </c>
      <c r="D289" s="27" t="str">
        <f>IFERROR(VLOOKUP(B289,'SO OR RSO'!$B$4:$O$1048576,4,FALSE),"")</f>
        <v/>
      </c>
      <c r="E289" s="19" t="str">
        <f>IFERROR(VLOOKUP(B289,'SO OR RSO'!$B$4:$O$1048576,5,FALSE),"")</f>
        <v/>
      </c>
      <c r="F289" s="18" t="str">
        <f>IFERROR(VLOOKUP(B289,'SO OR RSO'!$B$4:$O$1048576,6,FALSE),"")</f>
        <v/>
      </c>
      <c r="G289" s="19" t="str">
        <f>IFERROR(VLOOKUP(B289,'SO OR RSO'!$B$4:$O$1048576,7,FALSE),"")</f>
        <v/>
      </c>
      <c r="H289" s="18" t="str">
        <f>IFERROR(VLOOKUP(B289,'SO OR RSO'!$B$4:$O$1048576,8,FALSE),"")</f>
        <v/>
      </c>
      <c r="I289" s="18" t="str">
        <f>IFERROR(VLOOKUP(B289,'SO OR RSO'!$B$4:$O$1048576,9,FALSE),"")</f>
        <v/>
      </c>
      <c r="J289" s="18" t="str">
        <f>IFERROR(VLOOKUP(B289,'SO OR RSO'!$B$4:$O$1048576,10,FALSE),"")</f>
        <v/>
      </c>
      <c r="K289" s="93" t="str">
        <f>IFERROR(IF(VLOOKUP(B289,'SO OR RSO'!$B$4:$M$1048576,12,FALSE)="","Belum Isi Tanggal",VLOOKUP(B289,'SO OR RSO'!$B$4:$M$1048576,12,FALSE)),"")</f>
        <v/>
      </c>
      <c r="L289" s="82"/>
    </row>
    <row r="290" spans="1:12" ht="30.75" customHeight="1">
      <c r="A290" s="6">
        <v>289</v>
      </c>
      <c r="B290" s="18" t="str">
        <f t="shared" si="5"/>
        <v>EkatunggalTidak TersediaKonfirmasi289</v>
      </c>
      <c r="C290" s="18" t="str">
        <f>IFERROR(VLOOKUP(B290,'SO OR RSO'!$B$4:$O$1048576,3,FALSE),"")</f>
        <v/>
      </c>
      <c r="D290" s="27" t="str">
        <f>IFERROR(VLOOKUP(B290,'SO OR RSO'!$B$4:$O$1048576,4,FALSE),"")</f>
        <v/>
      </c>
      <c r="E290" s="19" t="str">
        <f>IFERROR(VLOOKUP(B290,'SO OR RSO'!$B$4:$O$1048576,5,FALSE),"")</f>
        <v/>
      </c>
      <c r="F290" s="18" t="str">
        <f>IFERROR(VLOOKUP(B290,'SO OR RSO'!$B$4:$O$1048576,6,FALSE),"")</f>
        <v/>
      </c>
      <c r="G290" s="19" t="str">
        <f>IFERROR(VLOOKUP(B290,'SO OR RSO'!$B$4:$O$1048576,7,FALSE),"")</f>
        <v/>
      </c>
      <c r="H290" s="18" t="str">
        <f>IFERROR(VLOOKUP(B290,'SO OR RSO'!$B$4:$O$1048576,8,FALSE),"")</f>
        <v/>
      </c>
      <c r="I290" s="18" t="str">
        <f>IFERROR(VLOOKUP(B290,'SO OR RSO'!$B$4:$O$1048576,9,FALSE),"")</f>
        <v/>
      </c>
      <c r="J290" s="18" t="str">
        <f>IFERROR(VLOOKUP(B290,'SO OR RSO'!$B$4:$O$1048576,10,FALSE),"")</f>
        <v/>
      </c>
      <c r="K290" s="93" t="str">
        <f>IFERROR(IF(VLOOKUP(B290,'SO OR RSO'!$B$4:$M$1048576,12,FALSE)="","Belum Isi Tanggal",VLOOKUP(B290,'SO OR RSO'!$B$4:$M$1048576,12,FALSE)),"")</f>
        <v/>
      </c>
      <c r="L290" s="82"/>
    </row>
    <row r="291" spans="1:12" ht="30.75" customHeight="1">
      <c r="A291" s="6">
        <v>290</v>
      </c>
      <c r="B291" s="18" t="str">
        <f t="shared" si="5"/>
        <v>EkatunggalTidak TersediaKonfirmasi290</v>
      </c>
      <c r="C291" s="18" t="str">
        <f>IFERROR(VLOOKUP(B291,'SO OR RSO'!$B$4:$O$1048576,3,FALSE),"")</f>
        <v/>
      </c>
      <c r="D291" s="27" t="str">
        <f>IFERROR(VLOOKUP(B291,'SO OR RSO'!$B$4:$O$1048576,4,FALSE),"")</f>
        <v/>
      </c>
      <c r="E291" s="19" t="str">
        <f>IFERROR(VLOOKUP(B291,'SO OR RSO'!$B$4:$O$1048576,5,FALSE),"")</f>
        <v/>
      </c>
      <c r="F291" s="18" t="str">
        <f>IFERROR(VLOOKUP(B291,'SO OR RSO'!$B$4:$O$1048576,6,FALSE),"")</f>
        <v/>
      </c>
      <c r="G291" s="19" t="str">
        <f>IFERROR(VLOOKUP(B291,'SO OR RSO'!$B$4:$O$1048576,7,FALSE),"")</f>
        <v/>
      </c>
      <c r="H291" s="18" t="str">
        <f>IFERROR(VLOOKUP(B291,'SO OR RSO'!$B$4:$O$1048576,8,FALSE),"")</f>
        <v/>
      </c>
      <c r="I291" s="18" t="str">
        <f>IFERROR(VLOOKUP(B291,'SO OR RSO'!$B$4:$O$1048576,9,FALSE),"")</f>
        <v/>
      </c>
      <c r="J291" s="18" t="str">
        <f>IFERROR(VLOOKUP(B291,'SO OR RSO'!$B$4:$O$1048576,10,FALSE),"")</f>
        <v/>
      </c>
      <c r="K291" s="93" t="str">
        <f>IFERROR(IF(VLOOKUP(B291,'SO OR RSO'!$B$4:$M$1048576,12,FALSE)="","Belum Isi Tanggal",VLOOKUP(B291,'SO OR RSO'!$B$4:$M$1048576,12,FALSE)),"")</f>
        <v/>
      </c>
      <c r="L291" s="82"/>
    </row>
    <row r="292" spans="1:12" ht="30.75" customHeight="1">
      <c r="A292" s="6">
        <v>291</v>
      </c>
      <c r="B292" s="18" t="str">
        <f t="shared" si="5"/>
        <v>EkatunggalTidak TersediaKonfirmasi291</v>
      </c>
      <c r="C292" s="18" t="str">
        <f>IFERROR(VLOOKUP(B292,'SO OR RSO'!$B$4:$O$1048576,3,FALSE),"")</f>
        <v/>
      </c>
      <c r="D292" s="27" t="str">
        <f>IFERROR(VLOOKUP(B292,'SO OR RSO'!$B$4:$O$1048576,4,FALSE),"")</f>
        <v/>
      </c>
      <c r="E292" s="19" t="str">
        <f>IFERROR(VLOOKUP(B292,'SO OR RSO'!$B$4:$O$1048576,5,FALSE),"")</f>
        <v/>
      </c>
      <c r="F292" s="18" t="str">
        <f>IFERROR(VLOOKUP(B292,'SO OR RSO'!$B$4:$O$1048576,6,FALSE),"")</f>
        <v/>
      </c>
      <c r="G292" s="19" t="str">
        <f>IFERROR(VLOOKUP(B292,'SO OR RSO'!$B$4:$O$1048576,7,FALSE),"")</f>
        <v/>
      </c>
      <c r="H292" s="18" t="str">
        <f>IFERROR(VLOOKUP(B292,'SO OR RSO'!$B$4:$O$1048576,8,FALSE),"")</f>
        <v/>
      </c>
      <c r="I292" s="18" t="str">
        <f>IFERROR(VLOOKUP(B292,'SO OR RSO'!$B$4:$O$1048576,9,FALSE),"")</f>
        <v/>
      </c>
      <c r="J292" s="18" t="str">
        <f>IFERROR(VLOOKUP(B292,'SO OR RSO'!$B$4:$O$1048576,10,FALSE),"")</f>
        <v/>
      </c>
      <c r="K292" s="93" t="str">
        <f>IFERROR(IF(VLOOKUP(B292,'SO OR RSO'!$B$4:$M$1048576,12,FALSE)="","Belum Isi Tanggal",VLOOKUP(B292,'SO OR RSO'!$B$4:$M$1048576,12,FALSE)),"")</f>
        <v/>
      </c>
      <c r="L292" s="82"/>
    </row>
    <row r="293" spans="1:12" ht="30.75" customHeight="1">
      <c r="A293" s="6">
        <v>292</v>
      </c>
      <c r="B293" s="18" t="str">
        <f t="shared" si="5"/>
        <v>EkatunggalTidak TersediaKonfirmasi292</v>
      </c>
      <c r="C293" s="18" t="str">
        <f>IFERROR(VLOOKUP(B293,'SO OR RSO'!$B$4:$O$1048576,3,FALSE),"")</f>
        <v/>
      </c>
      <c r="D293" s="27" t="str">
        <f>IFERROR(VLOOKUP(B293,'SO OR RSO'!$B$4:$O$1048576,4,FALSE),"")</f>
        <v/>
      </c>
      <c r="E293" s="19" t="str">
        <f>IFERROR(VLOOKUP(B293,'SO OR RSO'!$B$4:$O$1048576,5,FALSE),"")</f>
        <v/>
      </c>
      <c r="F293" s="18" t="str">
        <f>IFERROR(VLOOKUP(B293,'SO OR RSO'!$B$4:$O$1048576,6,FALSE),"")</f>
        <v/>
      </c>
      <c r="G293" s="19" t="str">
        <f>IFERROR(VLOOKUP(B293,'SO OR RSO'!$B$4:$O$1048576,7,FALSE),"")</f>
        <v/>
      </c>
      <c r="H293" s="18" t="str">
        <f>IFERROR(VLOOKUP(B293,'SO OR RSO'!$B$4:$O$1048576,8,FALSE),"")</f>
        <v/>
      </c>
      <c r="I293" s="18" t="str">
        <f>IFERROR(VLOOKUP(B293,'SO OR RSO'!$B$4:$O$1048576,9,FALSE),"")</f>
        <v/>
      </c>
      <c r="J293" s="18" t="str">
        <f>IFERROR(VLOOKUP(B293,'SO OR RSO'!$B$4:$O$1048576,10,FALSE),"")</f>
        <v/>
      </c>
      <c r="K293" s="93" t="str">
        <f>IFERROR(IF(VLOOKUP(B293,'SO OR RSO'!$B$4:$M$1048576,12,FALSE)="","Belum Isi Tanggal",VLOOKUP(B293,'SO OR RSO'!$B$4:$M$1048576,12,FALSE)),"")</f>
        <v/>
      </c>
      <c r="L293" s="82"/>
    </row>
    <row r="294" spans="1:12" ht="30.75" customHeight="1">
      <c r="A294" s="6">
        <v>293</v>
      </c>
      <c r="B294" s="18" t="str">
        <f t="shared" si="5"/>
        <v>EkatunggalTidak TersediaKonfirmasi293</v>
      </c>
      <c r="C294" s="18" t="str">
        <f>IFERROR(VLOOKUP(B294,'SO OR RSO'!$B$4:$O$1048576,3,FALSE),"")</f>
        <v/>
      </c>
      <c r="D294" s="27" t="str">
        <f>IFERROR(VLOOKUP(B294,'SO OR RSO'!$B$4:$O$1048576,4,FALSE),"")</f>
        <v/>
      </c>
      <c r="E294" s="19" t="str">
        <f>IFERROR(VLOOKUP(B294,'SO OR RSO'!$B$4:$O$1048576,5,FALSE),"")</f>
        <v/>
      </c>
      <c r="F294" s="18" t="str">
        <f>IFERROR(VLOOKUP(B294,'SO OR RSO'!$B$4:$O$1048576,6,FALSE),"")</f>
        <v/>
      </c>
      <c r="G294" s="19" t="str">
        <f>IFERROR(VLOOKUP(B294,'SO OR RSO'!$B$4:$O$1048576,7,FALSE),"")</f>
        <v/>
      </c>
      <c r="H294" s="18" t="str">
        <f>IFERROR(VLOOKUP(B294,'SO OR RSO'!$B$4:$O$1048576,8,FALSE),"")</f>
        <v/>
      </c>
      <c r="I294" s="18" t="str">
        <f>IFERROR(VLOOKUP(B294,'SO OR RSO'!$B$4:$O$1048576,9,FALSE),"")</f>
        <v/>
      </c>
      <c r="J294" s="18" t="str">
        <f>IFERROR(VLOOKUP(B294,'SO OR RSO'!$B$4:$O$1048576,10,FALSE),"")</f>
        <v/>
      </c>
      <c r="K294" s="93" t="str">
        <f>IFERROR(IF(VLOOKUP(B294,'SO OR RSO'!$B$4:$M$1048576,12,FALSE)="","Belum Isi Tanggal",VLOOKUP(B294,'SO OR RSO'!$B$4:$M$1048576,12,FALSE)),"")</f>
        <v/>
      </c>
      <c r="L294" s="82"/>
    </row>
    <row r="295" spans="1:12" ht="30.75" customHeight="1">
      <c r="A295" s="6">
        <v>294</v>
      </c>
      <c r="B295" s="18" t="str">
        <f t="shared" si="5"/>
        <v>EkatunggalTidak TersediaKonfirmasi294</v>
      </c>
      <c r="C295" s="18" t="str">
        <f>IFERROR(VLOOKUP(B295,'SO OR RSO'!$B$4:$O$1048576,3,FALSE),"")</f>
        <v/>
      </c>
      <c r="D295" s="27" t="str">
        <f>IFERROR(VLOOKUP(B295,'SO OR RSO'!$B$4:$O$1048576,4,FALSE),"")</f>
        <v/>
      </c>
      <c r="E295" s="19" t="str">
        <f>IFERROR(VLOOKUP(B295,'SO OR RSO'!$B$4:$O$1048576,5,FALSE),"")</f>
        <v/>
      </c>
      <c r="F295" s="18" t="str">
        <f>IFERROR(VLOOKUP(B295,'SO OR RSO'!$B$4:$O$1048576,6,FALSE),"")</f>
        <v/>
      </c>
      <c r="G295" s="19" t="str">
        <f>IFERROR(VLOOKUP(B295,'SO OR RSO'!$B$4:$O$1048576,7,FALSE),"")</f>
        <v/>
      </c>
      <c r="H295" s="18" t="str">
        <f>IFERROR(VLOOKUP(B295,'SO OR RSO'!$B$4:$O$1048576,8,FALSE),"")</f>
        <v/>
      </c>
      <c r="I295" s="18" t="str">
        <f>IFERROR(VLOOKUP(B295,'SO OR RSO'!$B$4:$O$1048576,9,FALSE),"")</f>
        <v/>
      </c>
      <c r="J295" s="18" t="str">
        <f>IFERROR(VLOOKUP(B295,'SO OR RSO'!$B$4:$O$1048576,10,FALSE),"")</f>
        <v/>
      </c>
      <c r="K295" s="93" t="str">
        <f>IFERROR(IF(VLOOKUP(B295,'SO OR RSO'!$B$4:$M$1048576,12,FALSE)="","Belum Isi Tanggal",VLOOKUP(B295,'SO OR RSO'!$B$4:$M$1048576,12,FALSE)),"")</f>
        <v/>
      </c>
      <c r="L295" s="82"/>
    </row>
    <row r="296" spans="1:12" ht="30.75" customHeight="1">
      <c r="A296" s="6">
        <v>295</v>
      </c>
      <c r="B296" s="18" t="str">
        <f t="shared" si="5"/>
        <v>EkatunggalTidak TersediaKonfirmasi295</v>
      </c>
      <c r="C296" s="18" t="str">
        <f>IFERROR(VLOOKUP(B296,'SO OR RSO'!$B$4:$O$1048576,3,FALSE),"")</f>
        <v/>
      </c>
      <c r="D296" s="27" t="str">
        <f>IFERROR(VLOOKUP(B296,'SO OR RSO'!$B$4:$O$1048576,4,FALSE),"")</f>
        <v/>
      </c>
      <c r="E296" s="19" t="str">
        <f>IFERROR(VLOOKUP(B296,'SO OR RSO'!$B$4:$O$1048576,5,FALSE),"")</f>
        <v/>
      </c>
      <c r="F296" s="18" t="str">
        <f>IFERROR(VLOOKUP(B296,'SO OR RSO'!$B$4:$O$1048576,6,FALSE),"")</f>
        <v/>
      </c>
      <c r="G296" s="19" t="str">
        <f>IFERROR(VLOOKUP(B296,'SO OR RSO'!$B$4:$O$1048576,7,FALSE),"")</f>
        <v/>
      </c>
      <c r="H296" s="18" t="str">
        <f>IFERROR(VLOOKUP(B296,'SO OR RSO'!$B$4:$O$1048576,8,FALSE),"")</f>
        <v/>
      </c>
      <c r="I296" s="18" t="str">
        <f>IFERROR(VLOOKUP(B296,'SO OR RSO'!$B$4:$O$1048576,9,FALSE),"")</f>
        <v/>
      </c>
      <c r="J296" s="18" t="str">
        <f>IFERROR(VLOOKUP(B296,'SO OR RSO'!$B$4:$O$1048576,10,FALSE),"")</f>
        <v/>
      </c>
      <c r="K296" s="93" t="str">
        <f>IFERROR(IF(VLOOKUP(B296,'SO OR RSO'!$B$4:$M$1048576,12,FALSE)="","Belum Isi Tanggal",VLOOKUP(B296,'SO OR RSO'!$B$4:$M$1048576,12,FALSE)),"")</f>
        <v/>
      </c>
      <c r="L296" s="82"/>
    </row>
    <row r="297" spans="1:12" ht="30.75" customHeight="1">
      <c r="A297" s="6">
        <v>296</v>
      </c>
      <c r="B297" s="18" t="str">
        <f t="shared" si="5"/>
        <v>EkatunggalTidak TersediaKonfirmasi296</v>
      </c>
      <c r="C297" s="18" t="str">
        <f>IFERROR(VLOOKUP(B297,'SO OR RSO'!$B$4:$O$1048576,3,FALSE),"")</f>
        <v/>
      </c>
      <c r="D297" s="27" t="str">
        <f>IFERROR(VLOOKUP(B297,'SO OR RSO'!$B$4:$O$1048576,4,FALSE),"")</f>
        <v/>
      </c>
      <c r="E297" s="19" t="str">
        <f>IFERROR(VLOOKUP(B297,'SO OR RSO'!$B$4:$O$1048576,5,FALSE),"")</f>
        <v/>
      </c>
      <c r="F297" s="18" t="str">
        <f>IFERROR(VLOOKUP(B297,'SO OR RSO'!$B$4:$O$1048576,6,FALSE),"")</f>
        <v/>
      </c>
      <c r="G297" s="19" t="str">
        <f>IFERROR(VLOOKUP(B297,'SO OR RSO'!$B$4:$O$1048576,7,FALSE),"")</f>
        <v/>
      </c>
      <c r="H297" s="18" t="str">
        <f>IFERROR(VLOOKUP(B297,'SO OR RSO'!$B$4:$O$1048576,8,FALSE),"")</f>
        <v/>
      </c>
      <c r="I297" s="18" t="str">
        <f>IFERROR(VLOOKUP(B297,'SO OR RSO'!$B$4:$O$1048576,9,FALSE),"")</f>
        <v/>
      </c>
      <c r="J297" s="18" t="str">
        <f>IFERROR(VLOOKUP(B297,'SO OR RSO'!$B$4:$O$1048576,10,FALSE),"")</f>
        <v/>
      </c>
      <c r="K297" s="93" t="str">
        <f>IFERROR(IF(VLOOKUP(B297,'SO OR RSO'!$B$4:$M$1048576,12,FALSE)="","Belum Isi Tanggal",VLOOKUP(B297,'SO OR RSO'!$B$4:$M$1048576,12,FALSE)),"")</f>
        <v/>
      </c>
      <c r="L297" s="82"/>
    </row>
    <row r="298" spans="1:12" ht="30.75" customHeight="1">
      <c r="A298" s="6">
        <v>297</v>
      </c>
      <c r="B298" s="18" t="str">
        <f t="shared" si="5"/>
        <v>EkatunggalTidak TersediaKonfirmasi297</v>
      </c>
      <c r="C298" s="18" t="str">
        <f>IFERROR(VLOOKUP(B298,'SO OR RSO'!$B$4:$O$1048576,3,FALSE),"")</f>
        <v/>
      </c>
      <c r="D298" s="27" t="str">
        <f>IFERROR(VLOOKUP(B298,'SO OR RSO'!$B$4:$O$1048576,4,FALSE),"")</f>
        <v/>
      </c>
      <c r="E298" s="19" t="str">
        <f>IFERROR(VLOOKUP(B298,'SO OR RSO'!$B$4:$O$1048576,5,FALSE),"")</f>
        <v/>
      </c>
      <c r="F298" s="18" t="str">
        <f>IFERROR(VLOOKUP(B298,'SO OR RSO'!$B$4:$O$1048576,6,FALSE),"")</f>
        <v/>
      </c>
      <c r="G298" s="19" t="str">
        <f>IFERROR(VLOOKUP(B298,'SO OR RSO'!$B$4:$O$1048576,7,FALSE),"")</f>
        <v/>
      </c>
      <c r="H298" s="18" t="str">
        <f>IFERROR(VLOOKUP(B298,'SO OR RSO'!$B$4:$O$1048576,8,FALSE),"")</f>
        <v/>
      </c>
      <c r="I298" s="18" t="str">
        <f>IFERROR(VLOOKUP(B298,'SO OR RSO'!$B$4:$O$1048576,9,FALSE),"")</f>
        <v/>
      </c>
      <c r="J298" s="18" t="str">
        <f>IFERROR(VLOOKUP(B298,'SO OR RSO'!$B$4:$O$1048576,10,FALSE),"")</f>
        <v/>
      </c>
      <c r="K298" s="93" t="str">
        <f>IFERROR(IF(VLOOKUP(B298,'SO OR RSO'!$B$4:$M$1048576,12,FALSE)="","Belum Isi Tanggal",VLOOKUP(B298,'SO OR RSO'!$B$4:$M$1048576,12,FALSE)),"")</f>
        <v/>
      </c>
      <c r="L298" s="82"/>
    </row>
    <row r="299" spans="1:12" ht="30.75" customHeight="1">
      <c r="A299" s="6">
        <v>298</v>
      </c>
      <c r="B299" s="18" t="str">
        <f t="shared" si="5"/>
        <v>EkatunggalTidak TersediaKonfirmasi298</v>
      </c>
      <c r="C299" s="18" t="str">
        <f>IFERROR(VLOOKUP(B299,'SO OR RSO'!$B$4:$O$1048576,3,FALSE),"")</f>
        <v/>
      </c>
      <c r="D299" s="27" t="str">
        <f>IFERROR(VLOOKUP(B299,'SO OR RSO'!$B$4:$O$1048576,4,FALSE),"")</f>
        <v/>
      </c>
      <c r="E299" s="19" t="str">
        <f>IFERROR(VLOOKUP(B299,'SO OR RSO'!$B$4:$O$1048576,5,FALSE),"")</f>
        <v/>
      </c>
      <c r="F299" s="18" t="str">
        <f>IFERROR(VLOOKUP(B299,'SO OR RSO'!$B$4:$O$1048576,6,FALSE),"")</f>
        <v/>
      </c>
      <c r="G299" s="19" t="str">
        <f>IFERROR(VLOOKUP(B299,'SO OR RSO'!$B$4:$O$1048576,7,FALSE),"")</f>
        <v/>
      </c>
      <c r="H299" s="18" t="str">
        <f>IFERROR(VLOOKUP(B299,'SO OR RSO'!$B$4:$O$1048576,8,FALSE),"")</f>
        <v/>
      </c>
      <c r="I299" s="18" t="str">
        <f>IFERROR(VLOOKUP(B299,'SO OR RSO'!$B$4:$O$1048576,9,FALSE),"")</f>
        <v/>
      </c>
      <c r="J299" s="18" t="str">
        <f>IFERROR(VLOOKUP(B299,'SO OR RSO'!$B$4:$O$1048576,10,FALSE),"")</f>
        <v/>
      </c>
      <c r="K299" s="93" t="str">
        <f>IFERROR(IF(VLOOKUP(B299,'SO OR RSO'!$B$4:$M$1048576,12,FALSE)="","Belum Isi Tanggal",VLOOKUP(B299,'SO OR RSO'!$B$4:$M$1048576,12,FALSE)),"")</f>
        <v/>
      </c>
      <c r="L299" s="82"/>
    </row>
    <row r="300" spans="1:12" ht="30.75" customHeight="1">
      <c r="A300" s="6">
        <v>299</v>
      </c>
      <c r="B300" s="18" t="str">
        <f t="shared" si="5"/>
        <v>EkatunggalTidak TersediaKonfirmasi299</v>
      </c>
      <c r="C300" s="18" t="str">
        <f>IFERROR(VLOOKUP(B300,'SO OR RSO'!$B$4:$O$1048576,3,FALSE),"")</f>
        <v/>
      </c>
      <c r="D300" s="27" t="str">
        <f>IFERROR(VLOOKUP(B300,'SO OR RSO'!$B$4:$O$1048576,4,FALSE),"")</f>
        <v/>
      </c>
      <c r="E300" s="19" t="str">
        <f>IFERROR(VLOOKUP(B300,'SO OR RSO'!$B$4:$O$1048576,5,FALSE),"")</f>
        <v/>
      </c>
      <c r="F300" s="18" t="str">
        <f>IFERROR(VLOOKUP(B300,'SO OR RSO'!$B$4:$O$1048576,6,FALSE),"")</f>
        <v/>
      </c>
      <c r="G300" s="19" t="str">
        <f>IFERROR(VLOOKUP(B300,'SO OR RSO'!$B$4:$O$1048576,7,FALSE),"")</f>
        <v/>
      </c>
      <c r="H300" s="18" t="str">
        <f>IFERROR(VLOOKUP(B300,'SO OR RSO'!$B$4:$O$1048576,8,FALSE),"")</f>
        <v/>
      </c>
      <c r="I300" s="18" t="str">
        <f>IFERROR(VLOOKUP(B300,'SO OR RSO'!$B$4:$O$1048576,9,FALSE),"")</f>
        <v/>
      </c>
      <c r="J300" s="18" t="str">
        <f>IFERROR(VLOOKUP(B300,'SO OR RSO'!$B$4:$O$1048576,10,FALSE),"")</f>
        <v/>
      </c>
      <c r="K300" s="93" t="str">
        <f>IFERROR(IF(VLOOKUP(B300,'SO OR RSO'!$B$4:$M$1048576,12,FALSE)="","Belum Isi Tanggal",VLOOKUP(B300,'SO OR RSO'!$B$4:$M$1048576,12,FALSE)),"")</f>
        <v/>
      </c>
      <c r="L300" s="82"/>
    </row>
    <row r="301" spans="1:12" ht="30.75" customHeight="1">
      <c r="A301" s="6">
        <v>300</v>
      </c>
      <c r="B301" s="18" t="str">
        <f t="shared" si="5"/>
        <v>EkatunggalTidak TersediaKonfirmasi300</v>
      </c>
      <c r="C301" s="18" t="str">
        <f>IFERROR(VLOOKUP(B301,'SO OR RSO'!$B$4:$O$1048576,3,FALSE),"")</f>
        <v/>
      </c>
      <c r="D301" s="27" t="str">
        <f>IFERROR(VLOOKUP(B301,'SO OR RSO'!$B$4:$O$1048576,4,FALSE),"")</f>
        <v/>
      </c>
      <c r="E301" s="19" t="str">
        <f>IFERROR(VLOOKUP(B301,'SO OR RSO'!$B$4:$O$1048576,5,FALSE),"")</f>
        <v/>
      </c>
      <c r="F301" s="18" t="str">
        <f>IFERROR(VLOOKUP(B301,'SO OR RSO'!$B$4:$O$1048576,6,FALSE),"")</f>
        <v/>
      </c>
      <c r="G301" s="19" t="str">
        <f>IFERROR(VLOOKUP(B301,'SO OR RSO'!$B$4:$O$1048576,7,FALSE),"")</f>
        <v/>
      </c>
      <c r="H301" s="18" t="str">
        <f>IFERROR(VLOOKUP(B301,'SO OR RSO'!$B$4:$O$1048576,8,FALSE),"")</f>
        <v/>
      </c>
      <c r="I301" s="18" t="str">
        <f>IFERROR(VLOOKUP(B301,'SO OR RSO'!$B$4:$O$1048576,9,FALSE),"")</f>
        <v/>
      </c>
      <c r="J301" s="18" t="str">
        <f>IFERROR(VLOOKUP(B301,'SO OR RSO'!$B$4:$O$1048576,10,FALSE),"")</f>
        <v/>
      </c>
      <c r="K301" s="93" t="str">
        <f>IFERROR(IF(VLOOKUP(B301,'SO OR RSO'!$B$4:$M$1048576,12,FALSE)="","Belum Isi Tanggal",VLOOKUP(B301,'SO OR RSO'!$B$4:$M$1048576,12,FALSE)),"")</f>
        <v/>
      </c>
      <c r="L301" s="82"/>
    </row>
    <row r="302" spans="1:12" ht="30.75" customHeight="1">
      <c r="A302" s="6">
        <v>301</v>
      </c>
      <c r="B302" s="18" t="str">
        <f t="shared" si="5"/>
        <v>EkatunggalTidak TersediaKonfirmasi301</v>
      </c>
      <c r="C302" s="18" t="str">
        <f>IFERROR(VLOOKUP(B302,'SO OR RSO'!$B$4:$O$1048576,3,FALSE),"")</f>
        <v/>
      </c>
      <c r="D302" s="27" t="str">
        <f>IFERROR(VLOOKUP(B302,'SO OR RSO'!$B$4:$O$1048576,4,FALSE),"")</f>
        <v/>
      </c>
      <c r="E302" s="19" t="str">
        <f>IFERROR(VLOOKUP(B302,'SO OR RSO'!$B$4:$O$1048576,5,FALSE),"")</f>
        <v/>
      </c>
      <c r="F302" s="18" t="str">
        <f>IFERROR(VLOOKUP(B302,'SO OR RSO'!$B$4:$O$1048576,6,FALSE),"")</f>
        <v/>
      </c>
      <c r="G302" s="19" t="str">
        <f>IFERROR(VLOOKUP(B302,'SO OR RSO'!$B$4:$O$1048576,7,FALSE),"")</f>
        <v/>
      </c>
      <c r="H302" s="18" t="str">
        <f>IFERROR(VLOOKUP(B302,'SO OR RSO'!$B$4:$O$1048576,8,FALSE),"")</f>
        <v/>
      </c>
      <c r="I302" s="18" t="str">
        <f>IFERROR(VLOOKUP(B302,'SO OR RSO'!$B$4:$O$1048576,9,FALSE),"")</f>
        <v/>
      </c>
      <c r="J302" s="18" t="str">
        <f>IFERROR(VLOOKUP(B302,'SO OR RSO'!$B$4:$O$1048576,10,FALSE),"")</f>
        <v/>
      </c>
      <c r="K302" s="93" t="str">
        <f>IFERROR(IF(VLOOKUP(B302,'SO OR RSO'!$B$4:$M$1048576,12,FALSE)="","Belum Isi Tanggal",VLOOKUP(B302,'SO OR RSO'!$B$4:$M$1048576,12,FALSE)),"")</f>
        <v/>
      </c>
      <c r="L302" s="82"/>
    </row>
    <row r="303" spans="1:12" ht="30.75" customHeight="1">
      <c r="A303" s="6">
        <v>302</v>
      </c>
      <c r="B303" s="18" t="str">
        <f t="shared" si="5"/>
        <v>EkatunggalTidak TersediaKonfirmasi302</v>
      </c>
      <c r="C303" s="18" t="str">
        <f>IFERROR(VLOOKUP(B303,'SO OR RSO'!$B$4:$O$1048576,3,FALSE),"")</f>
        <v/>
      </c>
      <c r="D303" s="27" t="str">
        <f>IFERROR(VLOOKUP(B303,'SO OR RSO'!$B$4:$O$1048576,4,FALSE),"")</f>
        <v/>
      </c>
      <c r="E303" s="19" t="str">
        <f>IFERROR(VLOOKUP(B303,'SO OR RSO'!$B$4:$O$1048576,5,FALSE),"")</f>
        <v/>
      </c>
      <c r="F303" s="18" t="str">
        <f>IFERROR(VLOOKUP(B303,'SO OR RSO'!$B$4:$O$1048576,6,FALSE),"")</f>
        <v/>
      </c>
      <c r="G303" s="19" t="str">
        <f>IFERROR(VLOOKUP(B303,'SO OR RSO'!$B$4:$O$1048576,7,FALSE),"")</f>
        <v/>
      </c>
      <c r="H303" s="18" t="str">
        <f>IFERROR(VLOOKUP(B303,'SO OR RSO'!$B$4:$O$1048576,8,FALSE),"")</f>
        <v/>
      </c>
      <c r="I303" s="18" t="str">
        <f>IFERROR(VLOOKUP(B303,'SO OR RSO'!$B$4:$O$1048576,9,FALSE),"")</f>
        <v/>
      </c>
      <c r="J303" s="18" t="str">
        <f>IFERROR(VLOOKUP(B303,'SO OR RSO'!$B$4:$O$1048576,10,FALSE),"")</f>
        <v/>
      </c>
      <c r="K303" s="93" t="str">
        <f>IFERROR(IF(VLOOKUP(B303,'SO OR RSO'!$B$4:$M$1048576,12,FALSE)="","Belum Isi Tanggal",VLOOKUP(B303,'SO OR RSO'!$B$4:$M$1048576,12,FALSE)),"")</f>
        <v/>
      </c>
      <c r="L303" s="82"/>
    </row>
    <row r="304" spans="1:12" ht="30.75" customHeight="1">
      <c r="A304" s="6">
        <v>303</v>
      </c>
      <c r="B304" s="18" t="str">
        <f t="shared" si="5"/>
        <v>EkatunggalTidak TersediaKonfirmasi303</v>
      </c>
      <c r="C304" s="18" t="str">
        <f>IFERROR(VLOOKUP(B304,'SO OR RSO'!$B$4:$O$1048576,3,FALSE),"")</f>
        <v/>
      </c>
      <c r="D304" s="27" t="str">
        <f>IFERROR(VLOOKUP(B304,'SO OR RSO'!$B$4:$O$1048576,4,FALSE),"")</f>
        <v/>
      </c>
      <c r="E304" s="19" t="str">
        <f>IFERROR(VLOOKUP(B304,'SO OR RSO'!$B$4:$O$1048576,5,FALSE),"")</f>
        <v/>
      </c>
      <c r="F304" s="18" t="str">
        <f>IFERROR(VLOOKUP(B304,'SO OR RSO'!$B$4:$O$1048576,6,FALSE),"")</f>
        <v/>
      </c>
      <c r="G304" s="19" t="str">
        <f>IFERROR(VLOOKUP(B304,'SO OR RSO'!$B$4:$O$1048576,7,FALSE),"")</f>
        <v/>
      </c>
      <c r="H304" s="18" t="str">
        <f>IFERROR(VLOOKUP(B304,'SO OR RSO'!$B$4:$O$1048576,8,FALSE),"")</f>
        <v/>
      </c>
      <c r="I304" s="18" t="str">
        <f>IFERROR(VLOOKUP(B304,'SO OR RSO'!$B$4:$O$1048576,9,FALSE),"")</f>
        <v/>
      </c>
      <c r="J304" s="18" t="str">
        <f>IFERROR(VLOOKUP(B304,'SO OR RSO'!$B$4:$O$1048576,10,FALSE),"")</f>
        <v/>
      </c>
      <c r="K304" s="93" t="str">
        <f>IFERROR(IF(VLOOKUP(B304,'SO OR RSO'!$B$4:$M$1048576,12,FALSE)="","Belum Isi Tanggal",VLOOKUP(B304,'SO OR RSO'!$B$4:$M$1048576,12,FALSE)),"")</f>
        <v/>
      </c>
      <c r="L304" s="82"/>
    </row>
    <row r="305" spans="1:12" ht="30.75" customHeight="1">
      <c r="A305" s="6">
        <v>304</v>
      </c>
      <c r="B305" s="18" t="str">
        <f t="shared" si="5"/>
        <v>EkatunggalTidak TersediaKonfirmasi304</v>
      </c>
      <c r="C305" s="18" t="str">
        <f>IFERROR(VLOOKUP(B305,'SO OR RSO'!$B$4:$O$1048576,3,FALSE),"")</f>
        <v/>
      </c>
      <c r="D305" s="27" t="str">
        <f>IFERROR(VLOOKUP(B305,'SO OR RSO'!$B$4:$O$1048576,4,FALSE),"")</f>
        <v/>
      </c>
      <c r="E305" s="19" t="str">
        <f>IFERROR(VLOOKUP(B305,'SO OR RSO'!$B$4:$O$1048576,5,FALSE),"")</f>
        <v/>
      </c>
      <c r="F305" s="18" t="str">
        <f>IFERROR(VLOOKUP(B305,'SO OR RSO'!$B$4:$O$1048576,6,FALSE),"")</f>
        <v/>
      </c>
      <c r="G305" s="19" t="str">
        <f>IFERROR(VLOOKUP(B305,'SO OR RSO'!$B$4:$O$1048576,7,FALSE),"")</f>
        <v/>
      </c>
      <c r="H305" s="18" t="str">
        <f>IFERROR(VLOOKUP(B305,'SO OR RSO'!$B$4:$O$1048576,8,FALSE),"")</f>
        <v/>
      </c>
      <c r="I305" s="18" t="str">
        <f>IFERROR(VLOOKUP(B305,'SO OR RSO'!$B$4:$O$1048576,9,FALSE),"")</f>
        <v/>
      </c>
      <c r="J305" s="18" t="str">
        <f>IFERROR(VLOOKUP(B305,'SO OR RSO'!$B$4:$O$1048576,10,FALSE),"")</f>
        <v/>
      </c>
      <c r="K305" s="93" t="str">
        <f>IFERROR(IF(VLOOKUP(B305,'SO OR RSO'!$B$4:$M$1048576,12,FALSE)="","Belum Isi Tanggal",VLOOKUP(B305,'SO OR RSO'!$B$4:$M$1048576,12,FALSE)),"")</f>
        <v/>
      </c>
      <c r="L305" s="82"/>
    </row>
    <row r="306" spans="1:12" ht="30.75" customHeight="1">
      <c r="A306" s="6">
        <v>305</v>
      </c>
      <c r="B306" s="18" t="str">
        <f t="shared" si="5"/>
        <v>EkatunggalTidak TersediaKonfirmasi305</v>
      </c>
      <c r="C306" s="18" t="str">
        <f>IFERROR(VLOOKUP(B306,'SO OR RSO'!$B$4:$O$1048576,3,FALSE),"")</f>
        <v/>
      </c>
      <c r="D306" s="27" t="str">
        <f>IFERROR(VLOOKUP(B306,'SO OR RSO'!$B$4:$O$1048576,4,FALSE),"")</f>
        <v/>
      </c>
      <c r="E306" s="19" t="str">
        <f>IFERROR(VLOOKUP(B306,'SO OR RSO'!$B$4:$O$1048576,5,FALSE),"")</f>
        <v/>
      </c>
      <c r="F306" s="18" t="str">
        <f>IFERROR(VLOOKUP(B306,'SO OR RSO'!$B$4:$O$1048576,6,FALSE),"")</f>
        <v/>
      </c>
      <c r="G306" s="19" t="str">
        <f>IFERROR(VLOOKUP(B306,'SO OR RSO'!$B$4:$O$1048576,7,FALSE),"")</f>
        <v/>
      </c>
      <c r="H306" s="18" t="str">
        <f>IFERROR(VLOOKUP(B306,'SO OR RSO'!$B$4:$O$1048576,8,FALSE),"")</f>
        <v/>
      </c>
      <c r="I306" s="18" t="str">
        <f>IFERROR(VLOOKUP(B306,'SO OR RSO'!$B$4:$O$1048576,9,FALSE),"")</f>
        <v/>
      </c>
      <c r="J306" s="18" t="str">
        <f>IFERROR(VLOOKUP(B306,'SO OR RSO'!$B$4:$O$1048576,10,FALSE),"")</f>
        <v/>
      </c>
      <c r="K306" s="93" t="str">
        <f>IFERROR(IF(VLOOKUP(B306,'SO OR RSO'!$B$4:$M$1048576,12,FALSE)="","Belum Isi Tanggal",VLOOKUP(B306,'SO OR RSO'!$B$4:$M$1048576,12,FALSE)),"")</f>
        <v/>
      </c>
      <c r="L306" s="82"/>
    </row>
    <row r="307" spans="1:12" ht="30.75" customHeight="1">
      <c r="A307" s="6">
        <v>306</v>
      </c>
      <c r="B307" s="18" t="str">
        <f t="shared" si="5"/>
        <v>EkatunggalTidak TersediaKonfirmasi306</v>
      </c>
      <c r="C307" s="18" t="str">
        <f>IFERROR(VLOOKUP(B307,'SO OR RSO'!$B$4:$O$1048576,3,FALSE),"")</f>
        <v/>
      </c>
      <c r="D307" s="27" t="str">
        <f>IFERROR(VLOOKUP(B307,'SO OR RSO'!$B$4:$O$1048576,4,FALSE),"")</f>
        <v/>
      </c>
      <c r="E307" s="19" t="str">
        <f>IFERROR(VLOOKUP(B307,'SO OR RSO'!$B$4:$O$1048576,5,FALSE),"")</f>
        <v/>
      </c>
      <c r="F307" s="18" t="str">
        <f>IFERROR(VLOOKUP(B307,'SO OR RSO'!$B$4:$O$1048576,6,FALSE),"")</f>
        <v/>
      </c>
      <c r="G307" s="19" t="str">
        <f>IFERROR(VLOOKUP(B307,'SO OR RSO'!$B$4:$O$1048576,7,FALSE),"")</f>
        <v/>
      </c>
      <c r="H307" s="18" t="str">
        <f>IFERROR(VLOOKUP(B307,'SO OR RSO'!$B$4:$O$1048576,8,FALSE),"")</f>
        <v/>
      </c>
      <c r="I307" s="18" t="str">
        <f>IFERROR(VLOOKUP(B307,'SO OR RSO'!$B$4:$O$1048576,9,FALSE),"")</f>
        <v/>
      </c>
      <c r="J307" s="18" t="str">
        <f>IFERROR(VLOOKUP(B307,'SO OR RSO'!$B$4:$O$1048576,10,FALSE),"")</f>
        <v/>
      </c>
      <c r="K307" s="93" t="str">
        <f>IFERROR(IF(VLOOKUP(B307,'SO OR RSO'!$B$4:$M$1048576,12,FALSE)="","Belum Isi Tanggal",VLOOKUP(B307,'SO OR RSO'!$B$4:$M$1048576,12,FALSE)),"")</f>
        <v/>
      </c>
      <c r="L307" s="82"/>
    </row>
    <row r="308" spans="1:12" ht="30.75" customHeight="1">
      <c r="A308" s="6">
        <v>307</v>
      </c>
      <c r="B308" s="18" t="str">
        <f t="shared" si="5"/>
        <v>EkatunggalTidak TersediaKonfirmasi307</v>
      </c>
      <c r="C308" s="18" t="str">
        <f>IFERROR(VLOOKUP(B308,'SO OR RSO'!$B$4:$O$1048576,3,FALSE),"")</f>
        <v/>
      </c>
      <c r="D308" s="27" t="str">
        <f>IFERROR(VLOOKUP(B308,'SO OR RSO'!$B$4:$O$1048576,4,FALSE),"")</f>
        <v/>
      </c>
      <c r="E308" s="19" t="str">
        <f>IFERROR(VLOOKUP(B308,'SO OR RSO'!$B$4:$O$1048576,5,FALSE),"")</f>
        <v/>
      </c>
      <c r="F308" s="18" t="str">
        <f>IFERROR(VLOOKUP(B308,'SO OR RSO'!$B$4:$O$1048576,6,FALSE),"")</f>
        <v/>
      </c>
      <c r="G308" s="19" t="str">
        <f>IFERROR(VLOOKUP(B308,'SO OR RSO'!$B$4:$O$1048576,7,FALSE),"")</f>
        <v/>
      </c>
      <c r="H308" s="18" t="str">
        <f>IFERROR(VLOOKUP(B308,'SO OR RSO'!$B$4:$O$1048576,8,FALSE),"")</f>
        <v/>
      </c>
      <c r="I308" s="18" t="str">
        <f>IFERROR(VLOOKUP(B308,'SO OR RSO'!$B$4:$O$1048576,9,FALSE),"")</f>
        <v/>
      </c>
      <c r="J308" s="18" t="str">
        <f>IFERROR(VLOOKUP(B308,'SO OR RSO'!$B$4:$O$1048576,10,FALSE),"")</f>
        <v/>
      </c>
      <c r="K308" s="93" t="str">
        <f>IFERROR(IF(VLOOKUP(B308,'SO OR RSO'!$B$4:$M$1048576,12,FALSE)="","Belum Isi Tanggal",VLOOKUP(B308,'SO OR RSO'!$B$4:$M$1048576,12,FALSE)),"")</f>
        <v/>
      </c>
      <c r="L308" s="82"/>
    </row>
    <row r="309" spans="1:12" ht="30.75" customHeight="1">
      <c r="A309" s="6">
        <v>308</v>
      </c>
      <c r="B309" s="18" t="str">
        <f t="shared" si="5"/>
        <v>EkatunggalTidak TersediaKonfirmasi308</v>
      </c>
      <c r="C309" s="18" t="str">
        <f>IFERROR(VLOOKUP(B309,'SO OR RSO'!$B$4:$O$1048576,3,FALSE),"")</f>
        <v/>
      </c>
      <c r="D309" s="27" t="str">
        <f>IFERROR(VLOOKUP(B309,'SO OR RSO'!$B$4:$O$1048576,4,FALSE),"")</f>
        <v/>
      </c>
      <c r="E309" s="19" t="str">
        <f>IFERROR(VLOOKUP(B309,'SO OR RSO'!$B$4:$O$1048576,5,FALSE),"")</f>
        <v/>
      </c>
      <c r="F309" s="18" t="str">
        <f>IFERROR(VLOOKUP(B309,'SO OR RSO'!$B$4:$O$1048576,6,FALSE),"")</f>
        <v/>
      </c>
      <c r="G309" s="19" t="str">
        <f>IFERROR(VLOOKUP(B309,'SO OR RSO'!$B$4:$O$1048576,7,FALSE),"")</f>
        <v/>
      </c>
      <c r="H309" s="18" t="str">
        <f>IFERROR(VLOOKUP(B309,'SO OR RSO'!$B$4:$O$1048576,8,FALSE),"")</f>
        <v/>
      </c>
      <c r="I309" s="18" t="str">
        <f>IFERROR(VLOOKUP(B309,'SO OR RSO'!$B$4:$O$1048576,9,FALSE),"")</f>
        <v/>
      </c>
      <c r="J309" s="18" t="str">
        <f>IFERROR(VLOOKUP(B309,'SO OR RSO'!$B$4:$O$1048576,10,FALSE),"")</f>
        <v/>
      </c>
      <c r="K309" s="93" t="str">
        <f>IFERROR(IF(VLOOKUP(B309,'SO OR RSO'!$B$4:$M$1048576,12,FALSE)="","Belum Isi Tanggal",VLOOKUP(B309,'SO OR RSO'!$B$4:$M$1048576,12,FALSE)),"")</f>
        <v/>
      </c>
      <c r="L309" s="82"/>
    </row>
    <row r="310" spans="1:12" ht="30.75" customHeight="1">
      <c r="A310" s="6">
        <v>309</v>
      </c>
      <c r="B310" s="18" t="str">
        <f t="shared" si="5"/>
        <v>EkatunggalTidak TersediaKonfirmasi309</v>
      </c>
      <c r="C310" s="18" t="str">
        <f>IFERROR(VLOOKUP(B310,'SO OR RSO'!$B$4:$O$1048576,3,FALSE),"")</f>
        <v/>
      </c>
      <c r="D310" s="27" t="str">
        <f>IFERROR(VLOOKUP(B310,'SO OR RSO'!$B$4:$O$1048576,4,FALSE),"")</f>
        <v/>
      </c>
      <c r="E310" s="19" t="str">
        <f>IFERROR(VLOOKUP(B310,'SO OR RSO'!$B$4:$O$1048576,5,FALSE),"")</f>
        <v/>
      </c>
      <c r="F310" s="18" t="str">
        <f>IFERROR(VLOOKUP(B310,'SO OR RSO'!$B$4:$O$1048576,6,FALSE),"")</f>
        <v/>
      </c>
      <c r="G310" s="19" t="str">
        <f>IFERROR(VLOOKUP(B310,'SO OR RSO'!$B$4:$O$1048576,7,FALSE),"")</f>
        <v/>
      </c>
      <c r="H310" s="18" t="str">
        <f>IFERROR(VLOOKUP(B310,'SO OR RSO'!$B$4:$O$1048576,8,FALSE),"")</f>
        <v/>
      </c>
      <c r="I310" s="18" t="str">
        <f>IFERROR(VLOOKUP(B310,'SO OR RSO'!$B$4:$O$1048576,9,FALSE),"")</f>
        <v/>
      </c>
      <c r="J310" s="18" t="str">
        <f>IFERROR(VLOOKUP(B310,'SO OR RSO'!$B$4:$O$1048576,10,FALSE),"")</f>
        <v/>
      </c>
      <c r="K310" s="93" t="str">
        <f>IFERROR(IF(VLOOKUP(B310,'SO OR RSO'!$B$4:$M$1048576,12,FALSE)="","Belum Isi Tanggal",VLOOKUP(B310,'SO OR RSO'!$B$4:$M$1048576,12,FALSE)),"")</f>
        <v/>
      </c>
      <c r="L310" s="82"/>
    </row>
    <row r="311" spans="1:12" ht="30.75" customHeight="1">
      <c r="A311" s="6">
        <v>310</v>
      </c>
      <c r="B311" s="18" t="str">
        <f t="shared" si="5"/>
        <v>EkatunggalTidak TersediaKonfirmasi310</v>
      </c>
      <c r="C311" s="18" t="str">
        <f>IFERROR(VLOOKUP(B311,'SO OR RSO'!$B$4:$O$1048576,3,FALSE),"")</f>
        <v/>
      </c>
      <c r="D311" s="27" t="str">
        <f>IFERROR(VLOOKUP(B311,'SO OR RSO'!$B$4:$O$1048576,4,FALSE),"")</f>
        <v/>
      </c>
      <c r="E311" s="19" t="str">
        <f>IFERROR(VLOOKUP(B311,'SO OR RSO'!$B$4:$O$1048576,5,FALSE),"")</f>
        <v/>
      </c>
      <c r="F311" s="18" t="str">
        <f>IFERROR(VLOOKUP(B311,'SO OR RSO'!$B$4:$O$1048576,6,FALSE),"")</f>
        <v/>
      </c>
      <c r="G311" s="19" t="str">
        <f>IFERROR(VLOOKUP(B311,'SO OR RSO'!$B$4:$O$1048576,7,FALSE),"")</f>
        <v/>
      </c>
      <c r="H311" s="18" t="str">
        <f>IFERROR(VLOOKUP(B311,'SO OR RSO'!$B$4:$O$1048576,8,FALSE),"")</f>
        <v/>
      </c>
      <c r="I311" s="18" t="str">
        <f>IFERROR(VLOOKUP(B311,'SO OR RSO'!$B$4:$O$1048576,9,FALSE),"")</f>
        <v/>
      </c>
      <c r="J311" s="18" t="str">
        <f>IFERROR(VLOOKUP(B311,'SO OR RSO'!$B$4:$O$1048576,10,FALSE),"")</f>
        <v/>
      </c>
      <c r="K311" s="93" t="str">
        <f>IFERROR(IF(VLOOKUP(B311,'SO OR RSO'!$B$4:$M$1048576,12,FALSE)="","Belum Isi Tanggal",VLOOKUP(B311,'SO OR RSO'!$B$4:$M$1048576,12,FALSE)),"")</f>
        <v/>
      </c>
      <c r="L311" s="82"/>
    </row>
    <row r="312" spans="1:12" ht="30.75" customHeight="1">
      <c r="A312" s="6">
        <v>311</v>
      </c>
      <c r="B312" s="18" t="str">
        <f t="shared" si="5"/>
        <v>EkatunggalTidak TersediaKonfirmasi311</v>
      </c>
      <c r="C312" s="18" t="str">
        <f>IFERROR(VLOOKUP(B312,'SO OR RSO'!$B$4:$O$1048576,3,FALSE),"")</f>
        <v/>
      </c>
      <c r="D312" s="27" t="str">
        <f>IFERROR(VLOOKUP(B312,'SO OR RSO'!$B$4:$O$1048576,4,FALSE),"")</f>
        <v/>
      </c>
      <c r="E312" s="19" t="str">
        <f>IFERROR(VLOOKUP(B312,'SO OR RSO'!$B$4:$O$1048576,5,FALSE),"")</f>
        <v/>
      </c>
      <c r="F312" s="18" t="str">
        <f>IFERROR(VLOOKUP(B312,'SO OR RSO'!$B$4:$O$1048576,6,FALSE),"")</f>
        <v/>
      </c>
      <c r="G312" s="19" t="str">
        <f>IFERROR(VLOOKUP(B312,'SO OR RSO'!$B$4:$O$1048576,7,FALSE),"")</f>
        <v/>
      </c>
      <c r="H312" s="18" t="str">
        <f>IFERROR(VLOOKUP(B312,'SO OR RSO'!$B$4:$O$1048576,8,FALSE),"")</f>
        <v/>
      </c>
      <c r="I312" s="18" t="str">
        <f>IFERROR(VLOOKUP(B312,'SO OR RSO'!$B$4:$O$1048576,9,FALSE),"")</f>
        <v/>
      </c>
      <c r="J312" s="18" t="str">
        <f>IFERROR(VLOOKUP(B312,'SO OR RSO'!$B$4:$O$1048576,10,FALSE),"")</f>
        <v/>
      </c>
      <c r="K312" s="93" t="str">
        <f>IFERROR(IF(VLOOKUP(B312,'SO OR RSO'!$B$4:$M$1048576,12,FALSE)="","Belum Isi Tanggal",VLOOKUP(B312,'SO OR RSO'!$B$4:$M$1048576,12,FALSE)),"")</f>
        <v/>
      </c>
      <c r="L312" s="82"/>
    </row>
    <row r="313" spans="1:12" ht="30.75" customHeight="1">
      <c r="A313" s="6">
        <v>312</v>
      </c>
      <c r="B313" s="18" t="str">
        <f t="shared" si="5"/>
        <v>EkatunggalTidak TersediaKonfirmasi312</v>
      </c>
      <c r="C313" s="18" t="str">
        <f>IFERROR(VLOOKUP(B313,'SO OR RSO'!$B$4:$O$1048576,3,FALSE),"")</f>
        <v/>
      </c>
      <c r="D313" s="27" t="str">
        <f>IFERROR(VLOOKUP(B313,'SO OR RSO'!$B$4:$O$1048576,4,FALSE),"")</f>
        <v/>
      </c>
      <c r="E313" s="19" t="str">
        <f>IFERROR(VLOOKUP(B313,'SO OR RSO'!$B$4:$O$1048576,5,FALSE),"")</f>
        <v/>
      </c>
      <c r="F313" s="18" t="str">
        <f>IFERROR(VLOOKUP(B313,'SO OR RSO'!$B$4:$O$1048576,6,FALSE),"")</f>
        <v/>
      </c>
      <c r="G313" s="19" t="str">
        <f>IFERROR(VLOOKUP(B313,'SO OR RSO'!$B$4:$O$1048576,7,FALSE),"")</f>
        <v/>
      </c>
      <c r="H313" s="18" t="str">
        <f>IFERROR(VLOOKUP(B313,'SO OR RSO'!$B$4:$O$1048576,8,FALSE),"")</f>
        <v/>
      </c>
      <c r="I313" s="18" t="str">
        <f>IFERROR(VLOOKUP(B313,'SO OR RSO'!$B$4:$O$1048576,9,FALSE),"")</f>
        <v/>
      </c>
      <c r="J313" s="18" t="str">
        <f>IFERROR(VLOOKUP(B313,'SO OR RSO'!$B$4:$O$1048576,10,FALSE),"")</f>
        <v/>
      </c>
      <c r="K313" s="93" t="str">
        <f>IFERROR(IF(VLOOKUP(B313,'SO OR RSO'!$B$4:$M$1048576,12,FALSE)="","Belum Isi Tanggal",VLOOKUP(B313,'SO OR RSO'!$B$4:$M$1048576,12,FALSE)),"")</f>
        <v/>
      </c>
      <c r="L313" s="82"/>
    </row>
    <row r="314" spans="1:12" ht="30.75" customHeight="1">
      <c r="A314" s="6">
        <v>313</v>
      </c>
      <c r="B314" s="18" t="str">
        <f t="shared" si="5"/>
        <v>EkatunggalTidak TersediaKonfirmasi313</v>
      </c>
      <c r="C314" s="18" t="str">
        <f>IFERROR(VLOOKUP(B314,'SO OR RSO'!$B$4:$O$1048576,3,FALSE),"")</f>
        <v/>
      </c>
      <c r="D314" s="27" t="str">
        <f>IFERROR(VLOOKUP(B314,'SO OR RSO'!$B$4:$O$1048576,4,FALSE),"")</f>
        <v/>
      </c>
      <c r="E314" s="19" t="str">
        <f>IFERROR(VLOOKUP(B314,'SO OR RSO'!$B$4:$O$1048576,5,FALSE),"")</f>
        <v/>
      </c>
      <c r="F314" s="18" t="str">
        <f>IFERROR(VLOOKUP(B314,'SO OR RSO'!$B$4:$O$1048576,6,FALSE),"")</f>
        <v/>
      </c>
      <c r="G314" s="19" t="str">
        <f>IFERROR(VLOOKUP(B314,'SO OR RSO'!$B$4:$O$1048576,7,FALSE),"")</f>
        <v/>
      </c>
      <c r="H314" s="18" t="str">
        <f>IFERROR(VLOOKUP(B314,'SO OR RSO'!$B$4:$O$1048576,8,FALSE),"")</f>
        <v/>
      </c>
      <c r="I314" s="18" t="str">
        <f>IFERROR(VLOOKUP(B314,'SO OR RSO'!$B$4:$O$1048576,9,FALSE),"")</f>
        <v/>
      </c>
      <c r="J314" s="18" t="str">
        <f>IFERROR(VLOOKUP(B314,'SO OR RSO'!$B$4:$O$1048576,10,FALSE),"")</f>
        <v/>
      </c>
      <c r="K314" s="93" t="str">
        <f>IFERROR(IF(VLOOKUP(B314,'SO OR RSO'!$B$4:$M$1048576,12,FALSE)="","Belum Isi Tanggal",VLOOKUP(B314,'SO OR RSO'!$B$4:$M$1048576,12,FALSE)),"")</f>
        <v/>
      </c>
      <c r="L314" s="82"/>
    </row>
    <row r="315" spans="1:12" ht="30.75" customHeight="1">
      <c r="A315" s="6">
        <v>314</v>
      </c>
      <c r="B315" s="18" t="str">
        <f t="shared" si="5"/>
        <v>EkatunggalTidak TersediaKonfirmasi314</v>
      </c>
      <c r="C315" s="18" t="str">
        <f>IFERROR(VLOOKUP(B315,'SO OR RSO'!$B$4:$O$1048576,3,FALSE),"")</f>
        <v/>
      </c>
      <c r="D315" s="27" t="str">
        <f>IFERROR(VLOOKUP(B315,'SO OR RSO'!$B$4:$O$1048576,4,FALSE),"")</f>
        <v/>
      </c>
      <c r="E315" s="19" t="str">
        <f>IFERROR(VLOOKUP(B315,'SO OR RSO'!$B$4:$O$1048576,5,FALSE),"")</f>
        <v/>
      </c>
      <c r="F315" s="18" t="str">
        <f>IFERROR(VLOOKUP(B315,'SO OR RSO'!$B$4:$O$1048576,6,FALSE),"")</f>
        <v/>
      </c>
      <c r="G315" s="19" t="str">
        <f>IFERROR(VLOOKUP(B315,'SO OR RSO'!$B$4:$O$1048576,7,FALSE),"")</f>
        <v/>
      </c>
      <c r="H315" s="18" t="str">
        <f>IFERROR(VLOOKUP(B315,'SO OR RSO'!$B$4:$O$1048576,8,FALSE),"")</f>
        <v/>
      </c>
      <c r="I315" s="18" t="str">
        <f>IFERROR(VLOOKUP(B315,'SO OR RSO'!$B$4:$O$1048576,9,FALSE),"")</f>
        <v/>
      </c>
      <c r="J315" s="18" t="str">
        <f>IFERROR(VLOOKUP(B315,'SO OR RSO'!$B$4:$O$1048576,10,FALSE),"")</f>
        <v/>
      </c>
      <c r="K315" s="93" t="str">
        <f>IFERROR(IF(VLOOKUP(B315,'SO OR RSO'!$B$4:$M$1048576,12,FALSE)="","Belum Isi Tanggal",VLOOKUP(B315,'SO OR RSO'!$B$4:$M$1048576,12,FALSE)),"")</f>
        <v/>
      </c>
      <c r="L315" s="82"/>
    </row>
    <row r="316" spans="1:12" ht="30.75" customHeight="1">
      <c r="A316" s="6">
        <v>315</v>
      </c>
      <c r="B316" s="18" t="str">
        <f t="shared" si="5"/>
        <v>EkatunggalTidak TersediaKonfirmasi315</v>
      </c>
      <c r="C316" s="18" t="str">
        <f>IFERROR(VLOOKUP(B316,'SO OR RSO'!$B$4:$O$1048576,3,FALSE),"")</f>
        <v/>
      </c>
      <c r="D316" s="27" t="str">
        <f>IFERROR(VLOOKUP(B316,'SO OR RSO'!$B$4:$O$1048576,4,FALSE),"")</f>
        <v/>
      </c>
      <c r="E316" s="19" t="str">
        <f>IFERROR(VLOOKUP(B316,'SO OR RSO'!$B$4:$O$1048576,5,FALSE),"")</f>
        <v/>
      </c>
      <c r="F316" s="18" t="str">
        <f>IFERROR(VLOOKUP(B316,'SO OR RSO'!$B$4:$O$1048576,6,FALSE),"")</f>
        <v/>
      </c>
      <c r="G316" s="19" t="str">
        <f>IFERROR(VLOOKUP(B316,'SO OR RSO'!$B$4:$O$1048576,7,FALSE),"")</f>
        <v/>
      </c>
      <c r="H316" s="18" t="str">
        <f>IFERROR(VLOOKUP(B316,'SO OR RSO'!$B$4:$O$1048576,8,FALSE),"")</f>
        <v/>
      </c>
      <c r="I316" s="18" t="str">
        <f>IFERROR(VLOOKUP(B316,'SO OR RSO'!$B$4:$O$1048576,9,FALSE),"")</f>
        <v/>
      </c>
      <c r="J316" s="18" t="str">
        <f>IFERROR(VLOOKUP(B316,'SO OR RSO'!$B$4:$O$1048576,10,FALSE),"")</f>
        <v/>
      </c>
      <c r="K316" s="93" t="str">
        <f>IFERROR(IF(VLOOKUP(B316,'SO OR RSO'!$B$4:$M$1048576,12,FALSE)="","Belum Isi Tanggal",VLOOKUP(B316,'SO OR RSO'!$B$4:$M$1048576,12,FALSE)),"")</f>
        <v/>
      </c>
      <c r="L316" s="82"/>
    </row>
    <row r="317" spans="1:12" ht="30.75" customHeight="1">
      <c r="A317" s="6">
        <v>316</v>
      </c>
      <c r="B317" s="18" t="str">
        <f t="shared" si="5"/>
        <v>EkatunggalTidak TersediaKonfirmasi316</v>
      </c>
      <c r="C317" s="18" t="str">
        <f>IFERROR(VLOOKUP(B317,'SO OR RSO'!$B$4:$O$1048576,3,FALSE),"")</f>
        <v/>
      </c>
      <c r="D317" s="27" t="str">
        <f>IFERROR(VLOOKUP(B317,'SO OR RSO'!$B$4:$O$1048576,4,FALSE),"")</f>
        <v/>
      </c>
      <c r="E317" s="19" t="str">
        <f>IFERROR(VLOOKUP(B317,'SO OR RSO'!$B$4:$O$1048576,5,FALSE),"")</f>
        <v/>
      </c>
      <c r="F317" s="18" t="str">
        <f>IFERROR(VLOOKUP(B317,'SO OR RSO'!$B$4:$O$1048576,6,FALSE),"")</f>
        <v/>
      </c>
      <c r="G317" s="19" t="str">
        <f>IFERROR(VLOOKUP(B317,'SO OR RSO'!$B$4:$O$1048576,7,FALSE),"")</f>
        <v/>
      </c>
      <c r="H317" s="18" t="str">
        <f>IFERROR(VLOOKUP(B317,'SO OR RSO'!$B$4:$O$1048576,8,FALSE),"")</f>
        <v/>
      </c>
      <c r="I317" s="18" t="str">
        <f>IFERROR(VLOOKUP(B317,'SO OR RSO'!$B$4:$O$1048576,9,FALSE),"")</f>
        <v/>
      </c>
      <c r="J317" s="18" t="str">
        <f>IFERROR(VLOOKUP(B317,'SO OR RSO'!$B$4:$O$1048576,10,FALSE),"")</f>
        <v/>
      </c>
      <c r="K317" s="93" t="str">
        <f>IFERROR(IF(VLOOKUP(B317,'SO OR RSO'!$B$4:$M$1048576,12,FALSE)="","Belum Isi Tanggal",VLOOKUP(B317,'SO OR RSO'!$B$4:$M$1048576,12,FALSE)),"")</f>
        <v/>
      </c>
      <c r="L317" s="82"/>
    </row>
    <row r="318" spans="1:12" ht="30.75" customHeight="1">
      <c r="A318" s="6">
        <v>317</v>
      </c>
      <c r="B318" s="18" t="str">
        <f t="shared" si="5"/>
        <v>EkatunggalTidak TersediaKonfirmasi317</v>
      </c>
      <c r="C318" s="18" t="str">
        <f>IFERROR(VLOOKUP(B318,'SO OR RSO'!$B$4:$O$1048576,3,FALSE),"")</f>
        <v/>
      </c>
      <c r="D318" s="27" t="str">
        <f>IFERROR(VLOOKUP(B318,'SO OR RSO'!$B$4:$O$1048576,4,FALSE),"")</f>
        <v/>
      </c>
      <c r="E318" s="19" t="str">
        <f>IFERROR(VLOOKUP(B318,'SO OR RSO'!$B$4:$O$1048576,5,FALSE),"")</f>
        <v/>
      </c>
      <c r="F318" s="18" t="str">
        <f>IFERROR(VLOOKUP(B318,'SO OR RSO'!$B$4:$O$1048576,6,FALSE),"")</f>
        <v/>
      </c>
      <c r="G318" s="19" t="str">
        <f>IFERROR(VLOOKUP(B318,'SO OR RSO'!$B$4:$O$1048576,7,FALSE),"")</f>
        <v/>
      </c>
      <c r="H318" s="18" t="str">
        <f>IFERROR(VLOOKUP(B318,'SO OR RSO'!$B$4:$O$1048576,8,FALSE),"")</f>
        <v/>
      </c>
      <c r="I318" s="18" t="str">
        <f>IFERROR(VLOOKUP(B318,'SO OR RSO'!$B$4:$O$1048576,9,FALSE),"")</f>
        <v/>
      </c>
      <c r="J318" s="18" t="str">
        <f>IFERROR(VLOOKUP(B318,'SO OR RSO'!$B$4:$O$1048576,10,FALSE),"")</f>
        <v/>
      </c>
      <c r="K318" s="93" t="str">
        <f>IFERROR(IF(VLOOKUP(B318,'SO OR RSO'!$B$4:$M$1048576,12,FALSE)="","Belum Isi Tanggal",VLOOKUP(B318,'SO OR RSO'!$B$4:$M$1048576,12,FALSE)),"")</f>
        <v/>
      </c>
      <c r="L318" s="82"/>
    </row>
    <row r="319" spans="1:12" ht="30.75" customHeight="1">
      <c r="A319" s="6">
        <v>318</v>
      </c>
      <c r="B319" s="18" t="str">
        <f t="shared" si="5"/>
        <v>EkatunggalTidak TersediaKonfirmasi318</v>
      </c>
      <c r="C319" s="18" t="str">
        <f>IFERROR(VLOOKUP(B319,'SO OR RSO'!$B$4:$O$1048576,3,FALSE),"")</f>
        <v/>
      </c>
      <c r="D319" s="27" t="str">
        <f>IFERROR(VLOOKUP(B319,'SO OR RSO'!$B$4:$O$1048576,4,FALSE),"")</f>
        <v/>
      </c>
      <c r="E319" s="19" t="str">
        <f>IFERROR(VLOOKUP(B319,'SO OR RSO'!$B$4:$O$1048576,5,FALSE),"")</f>
        <v/>
      </c>
      <c r="F319" s="18" t="str">
        <f>IFERROR(VLOOKUP(B319,'SO OR RSO'!$B$4:$O$1048576,6,FALSE),"")</f>
        <v/>
      </c>
      <c r="G319" s="19" t="str">
        <f>IFERROR(VLOOKUP(B319,'SO OR RSO'!$B$4:$O$1048576,7,FALSE),"")</f>
        <v/>
      </c>
      <c r="H319" s="18" t="str">
        <f>IFERROR(VLOOKUP(B319,'SO OR RSO'!$B$4:$O$1048576,8,FALSE),"")</f>
        <v/>
      </c>
      <c r="I319" s="18" t="str">
        <f>IFERROR(VLOOKUP(B319,'SO OR RSO'!$B$4:$O$1048576,9,FALSE),"")</f>
        <v/>
      </c>
      <c r="J319" s="18" t="str">
        <f>IFERROR(VLOOKUP(B319,'SO OR RSO'!$B$4:$O$1048576,10,FALSE),"")</f>
        <v/>
      </c>
      <c r="K319" s="93" t="str">
        <f>IFERROR(IF(VLOOKUP(B319,'SO OR RSO'!$B$4:$M$1048576,12,FALSE)="","Belum Isi Tanggal",VLOOKUP(B319,'SO OR RSO'!$B$4:$M$1048576,12,FALSE)),"")</f>
        <v/>
      </c>
      <c r="L319" s="82"/>
    </row>
    <row r="320" spans="1:12" ht="30.75" customHeight="1">
      <c r="A320" s="6">
        <v>319</v>
      </c>
      <c r="B320" s="18" t="str">
        <f t="shared" si="5"/>
        <v>EkatunggalTidak TersediaKonfirmasi319</v>
      </c>
      <c r="C320" s="18" t="str">
        <f>IFERROR(VLOOKUP(B320,'SO OR RSO'!$B$4:$O$1048576,3,FALSE),"")</f>
        <v/>
      </c>
      <c r="D320" s="27" t="str">
        <f>IFERROR(VLOOKUP(B320,'SO OR RSO'!$B$4:$O$1048576,4,FALSE),"")</f>
        <v/>
      </c>
      <c r="E320" s="19" t="str">
        <f>IFERROR(VLOOKUP(B320,'SO OR RSO'!$B$4:$O$1048576,5,FALSE),"")</f>
        <v/>
      </c>
      <c r="F320" s="18" t="str">
        <f>IFERROR(VLOOKUP(B320,'SO OR RSO'!$B$4:$O$1048576,6,FALSE),"")</f>
        <v/>
      </c>
      <c r="G320" s="19" t="str">
        <f>IFERROR(VLOOKUP(B320,'SO OR RSO'!$B$4:$O$1048576,7,FALSE),"")</f>
        <v/>
      </c>
      <c r="H320" s="18" t="str">
        <f>IFERROR(VLOOKUP(B320,'SO OR RSO'!$B$4:$O$1048576,8,FALSE),"")</f>
        <v/>
      </c>
      <c r="I320" s="18" t="str">
        <f>IFERROR(VLOOKUP(B320,'SO OR RSO'!$B$4:$O$1048576,9,FALSE),"")</f>
        <v/>
      </c>
      <c r="J320" s="18" t="str">
        <f>IFERROR(VLOOKUP(B320,'SO OR RSO'!$B$4:$O$1048576,10,FALSE),"")</f>
        <v/>
      </c>
      <c r="K320" s="93" t="str">
        <f>IFERROR(IF(VLOOKUP(B320,'SO OR RSO'!$B$4:$M$1048576,12,FALSE)="","Belum Isi Tanggal",VLOOKUP(B320,'SO OR RSO'!$B$4:$M$1048576,12,FALSE)),"")</f>
        <v/>
      </c>
      <c r="L320" s="82"/>
    </row>
    <row r="321" spans="1:12" ht="30.75" customHeight="1">
      <c r="A321" s="6">
        <v>320</v>
      </c>
      <c r="B321" s="18" t="str">
        <f t="shared" si="5"/>
        <v>EkatunggalTidak TersediaKonfirmasi320</v>
      </c>
      <c r="C321" s="18" t="str">
        <f>IFERROR(VLOOKUP(B321,'SO OR RSO'!$B$4:$O$1048576,3,FALSE),"")</f>
        <v/>
      </c>
      <c r="D321" s="27" t="str">
        <f>IFERROR(VLOOKUP(B321,'SO OR RSO'!$B$4:$O$1048576,4,FALSE),"")</f>
        <v/>
      </c>
      <c r="E321" s="19" t="str">
        <f>IFERROR(VLOOKUP(B321,'SO OR RSO'!$B$4:$O$1048576,5,FALSE),"")</f>
        <v/>
      </c>
      <c r="F321" s="18" t="str">
        <f>IFERROR(VLOOKUP(B321,'SO OR RSO'!$B$4:$O$1048576,6,FALSE),"")</f>
        <v/>
      </c>
      <c r="G321" s="19" t="str">
        <f>IFERROR(VLOOKUP(B321,'SO OR RSO'!$B$4:$O$1048576,7,FALSE),"")</f>
        <v/>
      </c>
      <c r="H321" s="18" t="str">
        <f>IFERROR(VLOOKUP(B321,'SO OR RSO'!$B$4:$O$1048576,8,FALSE),"")</f>
        <v/>
      </c>
      <c r="I321" s="18" t="str">
        <f>IFERROR(VLOOKUP(B321,'SO OR RSO'!$B$4:$O$1048576,9,FALSE),"")</f>
        <v/>
      </c>
      <c r="J321" s="18" t="str">
        <f>IFERROR(VLOOKUP(B321,'SO OR RSO'!$B$4:$O$1048576,10,FALSE),"")</f>
        <v/>
      </c>
      <c r="K321" s="93" t="str">
        <f>IFERROR(IF(VLOOKUP(B321,'SO OR RSO'!$B$4:$M$1048576,12,FALSE)="","Belum Isi Tanggal",VLOOKUP(B321,'SO OR RSO'!$B$4:$M$1048576,12,FALSE)),"")</f>
        <v/>
      </c>
      <c r="L321" s="82"/>
    </row>
    <row r="322" spans="1:12" ht="30.75" customHeight="1">
      <c r="A322" s="6">
        <v>321</v>
      </c>
      <c r="B322" s="18" t="str">
        <f t="shared" si="5"/>
        <v>EkatunggalTidak TersediaKonfirmasi321</v>
      </c>
      <c r="C322" s="18" t="str">
        <f>IFERROR(VLOOKUP(B322,'SO OR RSO'!$B$4:$O$1048576,3,FALSE),"")</f>
        <v/>
      </c>
      <c r="D322" s="27" t="str">
        <f>IFERROR(VLOOKUP(B322,'SO OR RSO'!$B$4:$O$1048576,4,FALSE),"")</f>
        <v/>
      </c>
      <c r="E322" s="19" t="str">
        <f>IFERROR(VLOOKUP(B322,'SO OR RSO'!$B$4:$O$1048576,5,FALSE),"")</f>
        <v/>
      </c>
      <c r="F322" s="18" t="str">
        <f>IFERROR(VLOOKUP(B322,'SO OR RSO'!$B$4:$O$1048576,6,FALSE),"")</f>
        <v/>
      </c>
      <c r="G322" s="19" t="str">
        <f>IFERROR(VLOOKUP(B322,'SO OR RSO'!$B$4:$O$1048576,7,FALSE),"")</f>
        <v/>
      </c>
      <c r="H322" s="18" t="str">
        <f>IFERROR(VLOOKUP(B322,'SO OR RSO'!$B$4:$O$1048576,8,FALSE),"")</f>
        <v/>
      </c>
      <c r="I322" s="18" t="str">
        <f>IFERROR(VLOOKUP(B322,'SO OR RSO'!$B$4:$O$1048576,9,FALSE),"")</f>
        <v/>
      </c>
      <c r="J322" s="18" t="str">
        <f>IFERROR(VLOOKUP(B322,'SO OR RSO'!$B$4:$O$1048576,10,FALSE),"")</f>
        <v/>
      </c>
      <c r="K322" s="93" t="str">
        <f>IFERROR(IF(VLOOKUP(B322,'SO OR RSO'!$B$4:$M$1048576,12,FALSE)="","Belum Isi Tanggal",VLOOKUP(B322,'SO OR RSO'!$B$4:$M$1048576,12,FALSE)),"")</f>
        <v/>
      </c>
      <c r="L322" s="82"/>
    </row>
    <row r="323" spans="1:12" ht="30.75" customHeight="1">
      <c r="A323" s="6">
        <v>322</v>
      </c>
      <c r="B323" s="18" t="str">
        <f t="shared" si="5"/>
        <v>EkatunggalTidak TersediaKonfirmasi322</v>
      </c>
      <c r="C323" s="18" t="str">
        <f>IFERROR(VLOOKUP(B323,'SO OR RSO'!$B$4:$O$1048576,3,FALSE),"")</f>
        <v/>
      </c>
      <c r="D323" s="27" t="str">
        <f>IFERROR(VLOOKUP(B323,'SO OR RSO'!$B$4:$O$1048576,4,FALSE),"")</f>
        <v/>
      </c>
      <c r="E323" s="19" t="str">
        <f>IFERROR(VLOOKUP(B323,'SO OR RSO'!$B$4:$O$1048576,5,FALSE),"")</f>
        <v/>
      </c>
      <c r="F323" s="18" t="str">
        <f>IFERROR(VLOOKUP(B323,'SO OR RSO'!$B$4:$O$1048576,6,FALSE),"")</f>
        <v/>
      </c>
      <c r="G323" s="19" t="str">
        <f>IFERROR(VLOOKUP(B323,'SO OR RSO'!$B$4:$O$1048576,7,FALSE),"")</f>
        <v/>
      </c>
      <c r="H323" s="18" t="str">
        <f>IFERROR(VLOOKUP(B323,'SO OR RSO'!$B$4:$O$1048576,8,FALSE),"")</f>
        <v/>
      </c>
      <c r="I323" s="18" t="str">
        <f>IFERROR(VLOOKUP(B323,'SO OR RSO'!$B$4:$O$1048576,9,FALSE),"")</f>
        <v/>
      </c>
      <c r="J323" s="18" t="str">
        <f>IFERROR(VLOOKUP(B323,'SO OR RSO'!$B$4:$O$1048576,10,FALSE),"")</f>
        <v/>
      </c>
      <c r="K323" s="93" t="str">
        <f>IFERROR(IF(VLOOKUP(B323,'SO OR RSO'!$B$4:$M$1048576,12,FALSE)="","Belum Isi Tanggal",VLOOKUP(B323,'SO OR RSO'!$B$4:$M$1048576,12,FALSE)),"")</f>
        <v/>
      </c>
      <c r="L323" s="82"/>
    </row>
    <row r="324" spans="1:12" ht="30.75" customHeight="1">
      <c r="A324" s="6">
        <v>323</v>
      </c>
      <c r="B324" s="18" t="str">
        <f t="shared" si="5"/>
        <v>EkatunggalTidak TersediaKonfirmasi323</v>
      </c>
      <c r="C324" s="18" t="str">
        <f>IFERROR(VLOOKUP(B324,'SO OR RSO'!$B$4:$O$1048576,3,FALSE),"")</f>
        <v/>
      </c>
      <c r="D324" s="27" t="str">
        <f>IFERROR(VLOOKUP(B324,'SO OR RSO'!$B$4:$O$1048576,4,FALSE),"")</f>
        <v/>
      </c>
      <c r="E324" s="19" t="str">
        <f>IFERROR(VLOOKUP(B324,'SO OR RSO'!$B$4:$O$1048576,5,FALSE),"")</f>
        <v/>
      </c>
      <c r="F324" s="18" t="str">
        <f>IFERROR(VLOOKUP(B324,'SO OR RSO'!$B$4:$O$1048576,6,FALSE),"")</f>
        <v/>
      </c>
      <c r="G324" s="19" t="str">
        <f>IFERROR(VLOOKUP(B324,'SO OR RSO'!$B$4:$O$1048576,7,FALSE),"")</f>
        <v/>
      </c>
      <c r="H324" s="18" t="str">
        <f>IFERROR(VLOOKUP(B324,'SO OR RSO'!$B$4:$O$1048576,8,FALSE),"")</f>
        <v/>
      </c>
      <c r="I324" s="18" t="str">
        <f>IFERROR(VLOOKUP(B324,'SO OR RSO'!$B$4:$O$1048576,9,FALSE),"")</f>
        <v/>
      </c>
      <c r="J324" s="18" t="str">
        <f>IFERROR(VLOOKUP(B324,'SO OR RSO'!$B$4:$O$1048576,10,FALSE),"")</f>
        <v/>
      </c>
      <c r="K324" s="93" t="str">
        <f>IFERROR(IF(VLOOKUP(B324,'SO OR RSO'!$B$4:$M$1048576,12,FALSE)="","Belum Isi Tanggal",VLOOKUP(B324,'SO OR RSO'!$B$4:$M$1048576,12,FALSE)),"")</f>
        <v/>
      </c>
      <c r="L324" s="82"/>
    </row>
    <row r="325" spans="1:12" ht="30.75" customHeight="1">
      <c r="A325" s="6">
        <v>324</v>
      </c>
      <c r="B325" s="18" t="str">
        <f t="shared" si="5"/>
        <v>EkatunggalTidak TersediaKonfirmasi324</v>
      </c>
      <c r="C325" s="18" t="str">
        <f>IFERROR(VLOOKUP(B325,'SO OR RSO'!$B$4:$O$1048576,3,FALSE),"")</f>
        <v/>
      </c>
      <c r="D325" s="27" t="str">
        <f>IFERROR(VLOOKUP(B325,'SO OR RSO'!$B$4:$O$1048576,4,FALSE),"")</f>
        <v/>
      </c>
      <c r="E325" s="19" t="str">
        <f>IFERROR(VLOOKUP(B325,'SO OR RSO'!$B$4:$O$1048576,5,FALSE),"")</f>
        <v/>
      </c>
      <c r="F325" s="18" t="str">
        <f>IFERROR(VLOOKUP(B325,'SO OR RSO'!$B$4:$O$1048576,6,FALSE),"")</f>
        <v/>
      </c>
      <c r="G325" s="19" t="str">
        <f>IFERROR(VLOOKUP(B325,'SO OR RSO'!$B$4:$O$1048576,7,FALSE),"")</f>
        <v/>
      </c>
      <c r="H325" s="18" t="str">
        <f>IFERROR(VLOOKUP(B325,'SO OR RSO'!$B$4:$O$1048576,8,FALSE),"")</f>
        <v/>
      </c>
      <c r="I325" s="18" t="str">
        <f>IFERROR(VLOOKUP(B325,'SO OR RSO'!$B$4:$O$1048576,9,FALSE),"")</f>
        <v/>
      </c>
      <c r="J325" s="18" t="str">
        <f>IFERROR(VLOOKUP(B325,'SO OR RSO'!$B$4:$O$1048576,10,FALSE),"")</f>
        <v/>
      </c>
      <c r="K325" s="93" t="str">
        <f>IFERROR(IF(VLOOKUP(B325,'SO OR RSO'!$B$4:$M$1048576,12,FALSE)="","Belum Isi Tanggal",VLOOKUP(B325,'SO OR RSO'!$B$4:$M$1048576,12,FALSE)),"")</f>
        <v/>
      </c>
      <c r="L325" s="82"/>
    </row>
    <row r="326" spans="1:12" ht="30.75" customHeight="1">
      <c r="A326" s="6">
        <v>325</v>
      </c>
      <c r="B326" s="18" t="str">
        <f t="shared" si="5"/>
        <v>EkatunggalTidak TersediaKonfirmasi325</v>
      </c>
      <c r="C326" s="18" t="str">
        <f>IFERROR(VLOOKUP(B326,'SO OR RSO'!$B$4:$O$1048576,3,FALSE),"")</f>
        <v/>
      </c>
      <c r="D326" s="27" t="str">
        <f>IFERROR(VLOOKUP(B326,'SO OR RSO'!$B$4:$O$1048576,4,FALSE),"")</f>
        <v/>
      </c>
      <c r="E326" s="19" t="str">
        <f>IFERROR(VLOOKUP(B326,'SO OR RSO'!$B$4:$O$1048576,5,FALSE),"")</f>
        <v/>
      </c>
      <c r="F326" s="18" t="str">
        <f>IFERROR(VLOOKUP(B326,'SO OR RSO'!$B$4:$O$1048576,6,FALSE),"")</f>
        <v/>
      </c>
      <c r="G326" s="19" t="str">
        <f>IFERROR(VLOOKUP(B326,'SO OR RSO'!$B$4:$O$1048576,7,FALSE),"")</f>
        <v/>
      </c>
      <c r="H326" s="18" t="str">
        <f>IFERROR(VLOOKUP(B326,'SO OR RSO'!$B$4:$O$1048576,8,FALSE),"")</f>
        <v/>
      </c>
      <c r="I326" s="18" t="str">
        <f>IFERROR(VLOOKUP(B326,'SO OR RSO'!$B$4:$O$1048576,9,FALSE),"")</f>
        <v/>
      </c>
      <c r="J326" s="18" t="str">
        <f>IFERROR(VLOOKUP(B326,'SO OR RSO'!$B$4:$O$1048576,10,FALSE),"")</f>
        <v/>
      </c>
      <c r="K326" s="93" t="str">
        <f>IFERROR(IF(VLOOKUP(B326,'SO OR RSO'!$B$4:$M$1048576,12,FALSE)="","Belum Isi Tanggal",VLOOKUP(B326,'SO OR RSO'!$B$4:$M$1048576,12,FALSE)),"")</f>
        <v/>
      </c>
      <c r="L326" s="82"/>
    </row>
    <row r="327" spans="1:12" ht="30.75" customHeight="1">
      <c r="A327" s="6">
        <v>326</v>
      </c>
      <c r="B327" s="18" t="str">
        <f t="shared" si="5"/>
        <v>EkatunggalTidak TersediaKonfirmasi326</v>
      </c>
      <c r="C327" s="18" t="str">
        <f>IFERROR(VLOOKUP(B327,'SO OR RSO'!$B$4:$O$1048576,3,FALSE),"")</f>
        <v/>
      </c>
      <c r="D327" s="27" t="str">
        <f>IFERROR(VLOOKUP(B327,'SO OR RSO'!$B$4:$O$1048576,4,FALSE),"")</f>
        <v/>
      </c>
      <c r="E327" s="19" t="str">
        <f>IFERROR(VLOOKUP(B327,'SO OR RSO'!$B$4:$O$1048576,5,FALSE),"")</f>
        <v/>
      </c>
      <c r="F327" s="18" t="str">
        <f>IFERROR(VLOOKUP(B327,'SO OR RSO'!$B$4:$O$1048576,6,FALSE),"")</f>
        <v/>
      </c>
      <c r="G327" s="19" t="str">
        <f>IFERROR(VLOOKUP(B327,'SO OR RSO'!$B$4:$O$1048576,7,FALSE),"")</f>
        <v/>
      </c>
      <c r="H327" s="18" t="str">
        <f>IFERROR(VLOOKUP(B327,'SO OR RSO'!$B$4:$O$1048576,8,FALSE),"")</f>
        <v/>
      </c>
      <c r="I327" s="18" t="str">
        <f>IFERROR(VLOOKUP(B327,'SO OR RSO'!$B$4:$O$1048576,9,FALSE),"")</f>
        <v/>
      </c>
      <c r="J327" s="18" t="str">
        <f>IFERROR(VLOOKUP(B327,'SO OR RSO'!$B$4:$O$1048576,10,FALSE),"")</f>
        <v/>
      </c>
      <c r="K327" s="93" t="str">
        <f>IFERROR(IF(VLOOKUP(B327,'SO OR RSO'!$B$4:$M$1048576,12,FALSE)="","Belum Isi Tanggal",VLOOKUP(B327,'SO OR RSO'!$B$4:$M$1048576,12,FALSE)),"")</f>
        <v/>
      </c>
      <c r="L327" s="82"/>
    </row>
    <row r="328" spans="1:12" ht="30.75" customHeight="1">
      <c r="A328" s="6">
        <v>327</v>
      </c>
      <c r="B328" s="18" t="str">
        <f t="shared" si="5"/>
        <v>EkatunggalTidak TersediaKonfirmasi327</v>
      </c>
      <c r="C328" s="18" t="str">
        <f>IFERROR(VLOOKUP(B328,'SO OR RSO'!$B$4:$O$1048576,3,FALSE),"")</f>
        <v/>
      </c>
      <c r="D328" s="27" t="str">
        <f>IFERROR(VLOOKUP(B328,'SO OR RSO'!$B$4:$O$1048576,4,FALSE),"")</f>
        <v/>
      </c>
      <c r="E328" s="19" t="str">
        <f>IFERROR(VLOOKUP(B328,'SO OR RSO'!$B$4:$O$1048576,5,FALSE),"")</f>
        <v/>
      </c>
      <c r="F328" s="18" t="str">
        <f>IFERROR(VLOOKUP(B328,'SO OR RSO'!$B$4:$O$1048576,6,FALSE),"")</f>
        <v/>
      </c>
      <c r="G328" s="19" t="str">
        <f>IFERROR(VLOOKUP(B328,'SO OR RSO'!$B$4:$O$1048576,7,FALSE),"")</f>
        <v/>
      </c>
      <c r="H328" s="18" t="str">
        <f>IFERROR(VLOOKUP(B328,'SO OR RSO'!$B$4:$O$1048576,8,FALSE),"")</f>
        <v/>
      </c>
      <c r="I328" s="18" t="str">
        <f>IFERROR(VLOOKUP(B328,'SO OR RSO'!$B$4:$O$1048576,9,FALSE),"")</f>
        <v/>
      </c>
      <c r="J328" s="18" t="str">
        <f>IFERROR(VLOOKUP(B328,'SO OR RSO'!$B$4:$O$1048576,10,FALSE),"")</f>
        <v/>
      </c>
      <c r="K328" s="93" t="str">
        <f>IFERROR(IF(VLOOKUP(B328,'SO OR RSO'!$B$4:$M$1048576,12,FALSE)="","Belum Isi Tanggal",VLOOKUP(B328,'SO OR RSO'!$B$4:$M$1048576,12,FALSE)),"")</f>
        <v/>
      </c>
      <c r="L328" s="82"/>
    </row>
  </sheetData>
  <sheetProtection sheet="1" objects="1" scenarios="1" selectLockedCells="1"/>
  <conditionalFormatting sqref="A2:A1048576">
    <cfRule type="expression" dxfId="73" priority="61">
      <formula>L2="Menunggu Bahan Baku"</formula>
    </cfRule>
    <cfRule type="expression" dxfId="74" priority="62">
      <formula>L2="Sudah Tersedia"</formula>
    </cfRule>
    <cfRule type="expression" dxfId="72" priority="10">
      <formula>K2="Belum Isi Tanggal"</formula>
    </cfRule>
  </conditionalFormatting>
  <conditionalFormatting sqref="B2:B1048576">
    <cfRule type="expression" dxfId="80" priority="55">
      <formula>L2="Selesai"</formula>
    </cfRule>
    <cfRule type="expression" dxfId="79" priority="56">
      <formula>L2="Selesai Sebagian"</formula>
    </cfRule>
    <cfRule type="expression" dxfId="78" priority="57">
      <formula>L2="Proses Quilting"</formula>
    </cfRule>
    <cfRule type="expression" dxfId="77" priority="58">
      <formula>L2="Rencana Kirim Kain"</formula>
    </cfRule>
  </conditionalFormatting>
  <conditionalFormatting sqref="C2:C1048576">
    <cfRule type="expression" dxfId="70" priority="52">
      <formula>L2="Menunggu Bahan Baku"</formula>
    </cfRule>
    <cfRule type="expression" dxfId="71" priority="54">
      <formula>L2="Sudah Tersedia"</formula>
    </cfRule>
    <cfRule type="expression" dxfId="69" priority="9">
      <formula>K2="Belum Isi Tanggal"</formula>
    </cfRule>
  </conditionalFormatting>
  <conditionalFormatting sqref="D2:D1048576">
    <cfRule type="expression" dxfId="67" priority="49">
      <formula>L2="Menunggu Bahan Baku"</formula>
    </cfRule>
    <cfRule type="expression" dxfId="68" priority="50">
      <formula>L2="Sudah Tersedia"</formula>
    </cfRule>
    <cfRule type="expression" dxfId="66" priority="8">
      <formula>K2="Belum Isi Tanggal"</formula>
    </cfRule>
  </conditionalFormatting>
  <conditionalFormatting sqref="E2:E1048576">
    <cfRule type="expression" dxfId="64" priority="45">
      <formula>L2="Menunggu Bahan Baku"</formula>
    </cfRule>
    <cfRule type="expression" dxfId="65" priority="46">
      <formula>L2="Sudah Tersedia"</formula>
    </cfRule>
    <cfRule type="expression" dxfId="63" priority="7">
      <formula>K2="Belum Isi Tanggal"</formula>
    </cfRule>
  </conditionalFormatting>
  <conditionalFormatting sqref="F2:F1048576">
    <cfRule type="expression" dxfId="61" priority="41">
      <formula>L2="Menunggu Bahan Baku"</formula>
    </cfRule>
    <cfRule type="expression" dxfId="62" priority="42">
      <formula>L2="Sudah Tersedia"</formula>
    </cfRule>
    <cfRule type="expression" dxfId="60" priority="6">
      <formula>K2="Belum Isi Tanggal"</formula>
    </cfRule>
  </conditionalFormatting>
  <conditionalFormatting sqref="G2:G1048576">
    <cfRule type="expression" dxfId="58" priority="37">
      <formula>L2="Menunggu Bahan Baku"</formula>
    </cfRule>
    <cfRule type="expression" dxfId="59" priority="38">
      <formula>L2="Sudah Tersedia"</formula>
    </cfRule>
    <cfRule type="expression" dxfId="57" priority="5">
      <formula>K2="Belum Isi Tanggal"</formula>
    </cfRule>
  </conditionalFormatting>
  <conditionalFormatting sqref="H2:H1048576">
    <cfRule type="expression" dxfId="55" priority="33">
      <formula>L2="Menunggu Bahan Baku"</formula>
    </cfRule>
    <cfRule type="expression" dxfId="56" priority="34">
      <formula>L2="Sudah Tersedia"</formula>
    </cfRule>
    <cfRule type="expression" dxfId="54" priority="4">
      <formula>K2="Belum Isi Tanggal"</formula>
    </cfRule>
  </conditionalFormatting>
  <conditionalFormatting sqref="I2:I1048576">
    <cfRule type="expression" dxfId="52" priority="29">
      <formula>L2="Menunggu Bahan Baku"</formula>
    </cfRule>
    <cfRule type="expression" dxfId="53" priority="30">
      <formula>L2="Sudah Tersedia"</formula>
    </cfRule>
    <cfRule type="expression" dxfId="51" priority="3">
      <formula>K2="Belum Isi Tanggal"</formula>
    </cfRule>
  </conditionalFormatting>
  <conditionalFormatting sqref="J2:J1048576">
    <cfRule type="expression" dxfId="49" priority="25">
      <formula>L2="Menunggu Bahan Baku"</formula>
    </cfRule>
    <cfRule type="expression" dxfId="50" priority="26">
      <formula>L2="Sudah Tersedia"</formula>
    </cfRule>
    <cfRule type="expression" dxfId="48" priority="2">
      <formula>K2="Belum Isi Tanggal"</formula>
    </cfRule>
  </conditionalFormatting>
  <conditionalFormatting sqref="K2:K1048576">
    <cfRule type="expression" dxfId="46" priority="21">
      <formula>L2="Menunggu Bahan Baku"</formula>
    </cfRule>
    <cfRule type="expression" dxfId="47" priority="22">
      <formula>L2="Sudah Tersedia"</formula>
    </cfRule>
    <cfRule type="expression" dxfId="45" priority="1">
      <formula>K2="Belum Isi Tanggal"</formula>
    </cfRule>
  </conditionalFormatting>
  <conditionalFormatting sqref="L2:L1048576">
    <cfRule type="expression" dxfId="76" priority="13">
      <formula>L2="Menunggu Bahan Baku"</formula>
    </cfRule>
    <cfRule type="expression" dxfId="75" priority="14">
      <formula>L2="Sudah Tersedia"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N501"/>
  <sheetViews>
    <sheetView workbookViewId="0">
      <pane ySplit="1" topLeftCell="A2" activePane="bottomLeft" state="frozen"/>
      <selection pane="bottomLeft" activeCell="E2" sqref="E2"/>
    </sheetView>
  </sheetViews>
  <sheetFormatPr defaultRowHeight="21" customHeight="1"/>
  <cols>
    <col min="1" max="1" width="4" style="7" bestFit="1" customWidth="1"/>
    <col min="2" max="2" width="30.85546875" style="23" hidden="1" customWidth="1"/>
    <col min="3" max="3" width="16" style="23" customWidth="1"/>
    <col min="4" max="4" width="14.85546875" style="28" customWidth="1"/>
    <col min="5" max="5" width="26.42578125" style="24" customWidth="1"/>
    <col min="6" max="6" width="18.28515625" style="23" bestFit="1" customWidth="1"/>
    <col min="7" max="7" width="37.5703125" style="24" bestFit="1" customWidth="1"/>
    <col min="8" max="8" width="7" style="23" customWidth="1"/>
    <col min="9" max="9" width="9.140625" style="23"/>
    <col min="10" max="10" width="10.42578125" style="23" bestFit="1" customWidth="1"/>
    <col min="11" max="11" width="10.42578125" style="23" customWidth="1"/>
    <col min="12" max="12" width="10.7109375" style="25" hidden="1" customWidth="1"/>
    <col min="13" max="13" width="11.7109375" style="25" customWidth="1"/>
    <col min="14" max="14" width="16.5703125" style="25" customWidth="1"/>
    <col min="15" max="16384" width="9.140625" style="2"/>
  </cols>
  <sheetData>
    <row r="1" spans="1:14" s="1" customFormat="1" ht="48" customHeight="1" thickBot="1">
      <c r="A1" s="3" t="s">
        <v>0</v>
      </c>
      <c r="B1" s="16" t="s">
        <v>13</v>
      </c>
      <c r="C1" s="16" t="s">
        <v>1</v>
      </c>
      <c r="D1" s="26" t="s">
        <v>3</v>
      </c>
      <c r="E1" s="16" t="s">
        <v>5</v>
      </c>
      <c r="F1" s="16" t="s">
        <v>8</v>
      </c>
      <c r="G1" s="16" t="s">
        <v>2</v>
      </c>
      <c r="H1" s="16" t="s">
        <v>6</v>
      </c>
      <c r="I1" s="16" t="s">
        <v>7</v>
      </c>
      <c r="J1" s="16" t="s">
        <v>4</v>
      </c>
      <c r="K1" s="17" t="s">
        <v>15</v>
      </c>
      <c r="L1" s="17" t="s">
        <v>992</v>
      </c>
      <c r="M1" s="17" t="s">
        <v>14</v>
      </c>
      <c r="N1" s="17" t="s">
        <v>10</v>
      </c>
    </row>
    <row r="2" spans="1:14" ht="30.75" customHeight="1">
      <c r="A2" s="5">
        <v>1</v>
      </c>
      <c r="B2" s="18" t="str">
        <f>CONCATENATE($B$1,"TersediaKonfirmasi",A2)</f>
        <v>FoamindoTersediaKonfirmasi1</v>
      </c>
      <c r="C2" s="18" t="str">
        <f>IFERROR(VLOOKUP(B2,'SO OR RSO'!$B$4:$O$1048576,3,FALSE),"")</f>
        <v>SO-05-2020-0002</v>
      </c>
      <c r="D2" s="27">
        <f>IFERROR(VLOOKUP(B2,'SO OR RSO'!$B$4:$O$1048576,4,FALSE),"")</f>
        <v>43965</v>
      </c>
      <c r="E2" s="19" t="str">
        <f>IFERROR(VLOOKUP(B2,'SO OR RSO'!$B$4:$O$1048576,5,FALSE),"")</f>
        <v>Cahaya Timur</v>
      </c>
      <c r="F2" s="18" t="str">
        <f>IFERROR(VLOOKUP(B2,'SO OR RSO'!$B$4:$O$1048576,6,FALSE),"")</f>
        <v>202200003-STD</v>
      </c>
      <c r="G2" s="19" t="str">
        <f>IFERROR(VLOOKUP(B2,'SO OR RSO'!$B$4:$O$1048576,7,FALSE),"")</f>
        <v>KQ PTC 1.6 BIRU STD</v>
      </c>
      <c r="H2" s="18">
        <f>IFERROR(VLOOKUP(B2,'SO OR RSO'!$B$4:$O$1048576,8,FALSE),0)</f>
        <v>1000</v>
      </c>
      <c r="I2" s="18" t="str">
        <f>IFERROR(VLOOKUP(B2,'SO OR RSO'!$B$4:$O$1048576,9,FALSE),"")</f>
        <v>MTR</v>
      </c>
      <c r="J2" s="18" t="str">
        <f>IFERROR(VLOOKUP(B2,'SO OR RSO'!$B$4:$O$1048576,10,FALSE),"")</f>
        <v>Tol</v>
      </c>
      <c r="K2" s="58">
        <f>SUMIFS('Input Quilting Selesai'!$G$2:$G$1048576,'Input Quilting Selesai'!$C$2:$C$1048576,'Foamindo (Tersedia)'!C2,'Input Quilting Selesai'!$E$2:$E$1048576,'Foamindo (Tersedia)'!F2,'Input Quilting Selesai'!$I$2:$I$1048576,'Foamindo (Tersedia)'!J2,'Input Quilting Selesai'!$J$2:$J$1048576,'Foamindo (Tersedia)'!$B$1)</f>
        <v>0</v>
      </c>
      <c r="L2" s="20">
        <f>IFERROR(IF(VLOOKUP(B2,'SO OR RSO'!$B$4:$P$1048576,15,FALSE)="Diselesaikan",H2,K2),0)</f>
        <v>0</v>
      </c>
      <c r="M2" s="20">
        <f>H2-L2</f>
        <v>1000</v>
      </c>
      <c r="N2" s="20" t="str">
        <f>IFERROR(IF(ISBLANK(VLOOKUP(B2,'SO OR RSO'!$B$4:$P$1048576,15,FALSE)),"Belum Kirim Kain",IF(VLOOKUP(B2,'SO OR RSO'!$B$4:$P$1048576,15,FALSE)="Diselesaikan","Selesai",IF(M2&gt;0,"Proses Quilting","Selesai"))),"")</f>
        <v>Proses Quilting</v>
      </c>
    </row>
    <row r="3" spans="1:14" ht="30.75" customHeight="1">
      <c r="A3" s="6">
        <v>2</v>
      </c>
      <c r="B3" s="18" t="str">
        <f t="shared" ref="B3:B66" si="0">CONCATENATE($B$1,"TersediaKonfirmasi",A3)</f>
        <v>FoamindoTersediaKonfirmasi2</v>
      </c>
      <c r="C3" s="18" t="str">
        <f>IFERROR(VLOOKUP(B3,'SO OR RSO'!$B$4:$O$1048576,3,FALSE),"")</f>
        <v>SO-05-2020-0002</v>
      </c>
      <c r="D3" s="27">
        <f>IFERROR(VLOOKUP(B3,'SO OR RSO'!$B$4:$O$1048576,4,FALSE),"")</f>
        <v>43965</v>
      </c>
      <c r="E3" s="19" t="str">
        <f>IFERROR(VLOOKUP(B3,'SO OR RSO'!$B$4:$O$1048576,5,FALSE),"")</f>
        <v>Cahaya Timur</v>
      </c>
      <c r="F3" s="18" t="str">
        <f>IFERROR(VLOOKUP(B3,'SO OR RSO'!$B$4:$O$1048576,6,FALSE),"")</f>
        <v>202300003-STD</v>
      </c>
      <c r="G3" s="19" t="str">
        <f>IFERROR(VLOOKUP(B3,'SO OR RSO'!$B$4:$O$1048576,7,FALSE),"")</f>
        <v>KQ PTC 2.0 BIRU STD</v>
      </c>
      <c r="H3" s="18">
        <f>IFERROR(VLOOKUP(B3,'SO OR RSO'!$B$4:$O$1048576,8,FALSE),0)</f>
        <v>500</v>
      </c>
      <c r="I3" s="18" t="str">
        <f>IFERROR(VLOOKUP(B3,'SO OR RSO'!$B$4:$O$1048576,9,FALSE),"")</f>
        <v>MTR</v>
      </c>
      <c r="J3" s="18" t="str">
        <f>IFERROR(VLOOKUP(B3,'SO OR RSO'!$B$4:$O$1048576,10,FALSE),"")</f>
        <v>Tol</v>
      </c>
      <c r="K3" s="59">
        <f>SUMIFS('Input Quilting Selesai'!$G$2:$G$1048576,'Input Quilting Selesai'!$C$2:$C$1048576,'Foamindo (Tersedia)'!C3,'Input Quilting Selesai'!$E$2:$E$1048576,'Foamindo (Tersedia)'!F3,'Input Quilting Selesai'!$I$2:$I$1048576,'Foamindo (Tersedia)'!J3,'Input Quilting Selesai'!$J$2:$J$1048576,'Foamindo (Tersedia)'!$B$1)</f>
        <v>0</v>
      </c>
      <c r="L3" s="20">
        <f>IFERROR(IF(VLOOKUP(B3,'SO OR RSO'!$B$4:$P$1048576,15,FALSE)="Diselesaikan",H3,K3),0)</f>
        <v>0</v>
      </c>
      <c r="M3" s="20">
        <f t="shared" ref="M3:M66" si="1">H3-L3</f>
        <v>500</v>
      </c>
      <c r="N3" s="20" t="str">
        <f>IFERROR(IF(ISBLANK(VLOOKUP(B3,'SO OR RSO'!$B$4:$P$1048576,15,FALSE)),"Belum Kirim Kain",IF(VLOOKUP(B3,'SO OR RSO'!$B$4:$P$1048576,15,FALSE)="Diselesaikan","Selesai",IF(M3&gt;0,"Proses Quilting","Selesai"))),"")</f>
        <v>Proses Quilting</v>
      </c>
    </row>
    <row r="4" spans="1:14" ht="30.75" customHeight="1">
      <c r="A4" s="5">
        <v>3</v>
      </c>
      <c r="B4" s="18" t="str">
        <f t="shared" si="0"/>
        <v>FoamindoTersediaKonfirmasi3</v>
      </c>
      <c r="C4" s="18" t="str">
        <f>IFERROR(VLOOKUP(B4,'SO OR RSO'!$B$4:$O$1048576,3,FALSE),"")</f>
        <v>SO-05-2020-0002</v>
      </c>
      <c r="D4" s="27">
        <f>IFERROR(VLOOKUP(B4,'SO OR RSO'!$B$4:$O$1048576,4,FALSE),"")</f>
        <v>43965</v>
      </c>
      <c r="E4" s="19" t="str">
        <f>IFERROR(VLOOKUP(B4,'SO OR RSO'!$B$4:$O$1048576,5,FALSE),"")</f>
        <v>Cahaya Timur</v>
      </c>
      <c r="F4" s="18" t="str">
        <f>IFERROR(VLOOKUP(B4,'SO OR RSO'!$B$4:$O$1048576,6,FALSE),"")</f>
        <v>202000004-29738/53</v>
      </c>
      <c r="G4" s="19" t="str">
        <f>IFERROR(VLOOKUP(B4,'SO OR RSO'!$B$4:$O$1048576,7,FALSE),"")</f>
        <v>KQ PTC 1.2 PINK 29738 DIAMOND CASTLE</v>
      </c>
      <c r="H4" s="18">
        <f>IFERROR(VLOOKUP(B4,'SO OR RSO'!$B$4:$O$1048576,8,FALSE),0)</f>
        <v>200</v>
      </c>
      <c r="I4" s="18" t="str">
        <f>IFERROR(VLOOKUP(B4,'SO OR RSO'!$B$4:$O$1048576,9,FALSE),"")</f>
        <v>MTR</v>
      </c>
      <c r="J4" s="18" t="str">
        <f>IFERROR(VLOOKUP(B4,'SO OR RSO'!$B$4:$O$1048576,10,FALSE),"")</f>
        <v>Tol</v>
      </c>
      <c r="K4" s="59">
        <f>SUMIFS('Input Quilting Selesai'!$G$2:$G$1048576,'Input Quilting Selesai'!$C$2:$C$1048576,'Foamindo (Tersedia)'!C4,'Input Quilting Selesai'!$E$2:$E$1048576,'Foamindo (Tersedia)'!F4,'Input Quilting Selesai'!$I$2:$I$1048576,'Foamindo (Tersedia)'!J4,'Input Quilting Selesai'!$J$2:$J$1048576,'Foamindo (Tersedia)'!$B$1)</f>
        <v>0</v>
      </c>
      <c r="L4" s="20">
        <f>IFERROR(IF(VLOOKUP(B4,'SO OR RSO'!$B$4:$P$1048576,15,FALSE)="Diselesaikan",H4,K4),0)</f>
        <v>0</v>
      </c>
      <c r="M4" s="20">
        <f t="shared" si="1"/>
        <v>200</v>
      </c>
      <c r="N4" s="20" t="str">
        <f>IFERROR(IF(ISBLANK(VLOOKUP(B4,'SO OR RSO'!$B$4:$P$1048576,15,FALSE)),"Belum Kirim Kain",IF(VLOOKUP(B4,'SO OR RSO'!$B$4:$P$1048576,15,FALSE)="Diselesaikan","Selesai",IF(M4&gt;0,"Proses Quilting","Selesai"))),"")</f>
        <v>Proses Quilting</v>
      </c>
    </row>
    <row r="5" spans="1:14" ht="30.75" customHeight="1">
      <c r="A5" s="6">
        <v>4</v>
      </c>
      <c r="B5" s="18" t="str">
        <f t="shared" si="0"/>
        <v>FoamindoTersediaKonfirmasi4</v>
      </c>
      <c r="C5" s="18" t="str">
        <f>IFERROR(VLOOKUP(B5,'SO OR RSO'!$B$4:$O$1048576,3,FALSE),"")</f>
        <v/>
      </c>
      <c r="D5" s="27" t="str">
        <f>IFERROR(VLOOKUP(B5,'SO OR RSO'!$B$4:$O$1048576,4,FALSE),"")</f>
        <v/>
      </c>
      <c r="E5" s="19" t="str">
        <f>IFERROR(VLOOKUP(B5,'SO OR RSO'!$B$4:$O$1048576,5,FALSE),"")</f>
        <v/>
      </c>
      <c r="F5" s="18" t="str">
        <f>IFERROR(VLOOKUP(B5,'SO OR RSO'!$B$4:$O$1048576,6,FALSE),"")</f>
        <v/>
      </c>
      <c r="G5" s="19" t="str">
        <f>IFERROR(VLOOKUP(B5,'SO OR RSO'!$B$4:$O$1048576,7,FALSE),"")</f>
        <v/>
      </c>
      <c r="H5" s="18">
        <f>IFERROR(VLOOKUP(B5,'SO OR RSO'!$B$4:$O$1048576,8,FALSE),0)</f>
        <v>0</v>
      </c>
      <c r="I5" s="18" t="str">
        <f>IFERROR(VLOOKUP(B5,'SO OR RSO'!$B$4:$O$1048576,9,FALSE),"")</f>
        <v/>
      </c>
      <c r="J5" s="18" t="str">
        <f>IFERROR(VLOOKUP(B5,'SO OR RSO'!$B$4:$O$1048576,10,FALSE),"")</f>
        <v/>
      </c>
      <c r="K5" s="59">
        <f>SUMIFS('Input Quilting Selesai'!$G$2:$G$1048576,'Input Quilting Selesai'!$C$2:$C$1048576,'Foamindo (Tersedia)'!C5,'Input Quilting Selesai'!$E$2:$E$1048576,'Foamindo (Tersedia)'!F5,'Input Quilting Selesai'!$I$2:$I$1048576,'Foamindo (Tersedia)'!J5,'Input Quilting Selesai'!$J$2:$J$1048576,'Foamindo (Tersedia)'!$B$1)</f>
        <v>0</v>
      </c>
      <c r="L5" s="20">
        <f>IFERROR(IF(VLOOKUP(B5,'SO OR RSO'!$B$4:$P$1048576,15,FALSE)="Diselesaikan",H5,K5),0)</f>
        <v>0</v>
      </c>
      <c r="M5" s="20">
        <f t="shared" si="1"/>
        <v>0</v>
      </c>
      <c r="N5" s="20" t="str">
        <f>IFERROR(IF(ISBLANK(VLOOKUP(B5,'SO OR RSO'!$B$4:$P$1048576,15,FALSE)),"Belum Kirim Kain",IF(VLOOKUP(B5,'SO OR RSO'!$B$4:$P$1048576,15,FALSE)="Diselesaikan","Selesai",IF(M5&gt;0,"Proses Quilting","Selesai"))),"")</f>
        <v/>
      </c>
    </row>
    <row r="6" spans="1:14" ht="30.75" customHeight="1">
      <c r="A6" s="5">
        <v>5</v>
      </c>
      <c r="B6" s="18" t="str">
        <f t="shared" si="0"/>
        <v>FoamindoTersediaKonfirmasi5</v>
      </c>
      <c r="C6" s="18" t="str">
        <f>IFERROR(VLOOKUP(B6,'SO OR RSO'!$B$4:$O$1048576,3,FALSE),"")</f>
        <v/>
      </c>
      <c r="D6" s="27" t="str">
        <f>IFERROR(VLOOKUP(B6,'SO OR RSO'!$B$4:$O$1048576,4,FALSE),"")</f>
        <v/>
      </c>
      <c r="E6" s="19" t="str">
        <f>IFERROR(VLOOKUP(B6,'SO OR RSO'!$B$4:$O$1048576,5,FALSE),"")</f>
        <v/>
      </c>
      <c r="F6" s="18" t="str">
        <f>IFERROR(VLOOKUP(B6,'SO OR RSO'!$B$4:$O$1048576,6,FALSE),"")</f>
        <v/>
      </c>
      <c r="G6" s="19" t="str">
        <f>IFERROR(VLOOKUP(B6,'SO OR RSO'!$B$4:$O$1048576,7,FALSE),"")</f>
        <v/>
      </c>
      <c r="H6" s="18">
        <f>IFERROR(VLOOKUP(B6,'SO OR RSO'!$B$4:$O$1048576,8,FALSE),0)</f>
        <v>0</v>
      </c>
      <c r="I6" s="18" t="str">
        <f>IFERROR(VLOOKUP(B6,'SO OR RSO'!$B$4:$O$1048576,9,FALSE),"")</f>
        <v/>
      </c>
      <c r="J6" s="18" t="str">
        <f>IFERROR(VLOOKUP(B6,'SO OR RSO'!$B$4:$O$1048576,10,FALSE),"")</f>
        <v/>
      </c>
      <c r="K6" s="59">
        <f>SUMIFS('Input Quilting Selesai'!$G$2:$G$1048576,'Input Quilting Selesai'!$C$2:$C$1048576,'Foamindo (Tersedia)'!C6,'Input Quilting Selesai'!$E$2:$E$1048576,'Foamindo (Tersedia)'!F6,'Input Quilting Selesai'!$I$2:$I$1048576,'Foamindo (Tersedia)'!J6,'Input Quilting Selesai'!$J$2:$J$1048576,'Foamindo (Tersedia)'!$B$1)</f>
        <v>0</v>
      </c>
      <c r="L6" s="20">
        <f>IFERROR(IF(VLOOKUP(B6,'SO OR RSO'!$B$4:$P$1048576,15,FALSE)="Diselesaikan",H6,K6),0)</f>
        <v>0</v>
      </c>
      <c r="M6" s="20">
        <f t="shared" si="1"/>
        <v>0</v>
      </c>
      <c r="N6" s="20" t="str">
        <f>IFERROR(IF(ISBLANK(VLOOKUP(B6,'SO OR RSO'!$B$4:$P$1048576,15,FALSE)),"Belum Kirim Kain",IF(VLOOKUP(B6,'SO OR RSO'!$B$4:$P$1048576,15,FALSE)="Diselesaikan","Selesai",IF(M6&gt;0,"Proses Quilting","Selesai"))),"")</f>
        <v/>
      </c>
    </row>
    <row r="7" spans="1:14" ht="30.75" customHeight="1">
      <c r="A7" s="6">
        <v>6</v>
      </c>
      <c r="B7" s="18" t="str">
        <f t="shared" si="0"/>
        <v>FoamindoTersediaKonfirmasi6</v>
      </c>
      <c r="C7" s="18" t="str">
        <f>IFERROR(VLOOKUP(B7,'SO OR RSO'!$B$4:$O$1048576,3,FALSE),"")</f>
        <v/>
      </c>
      <c r="D7" s="27" t="str">
        <f>IFERROR(VLOOKUP(B7,'SO OR RSO'!$B$4:$O$1048576,4,FALSE),"")</f>
        <v/>
      </c>
      <c r="E7" s="19" t="str">
        <f>IFERROR(VLOOKUP(B7,'SO OR RSO'!$B$4:$O$1048576,5,FALSE),"")</f>
        <v/>
      </c>
      <c r="F7" s="18" t="str">
        <f>IFERROR(VLOOKUP(B7,'SO OR RSO'!$B$4:$O$1048576,6,FALSE),"")</f>
        <v/>
      </c>
      <c r="G7" s="19" t="str">
        <f>IFERROR(VLOOKUP(B7,'SO OR RSO'!$B$4:$O$1048576,7,FALSE),"")</f>
        <v/>
      </c>
      <c r="H7" s="18">
        <f>IFERROR(VLOOKUP(B7,'SO OR RSO'!$B$4:$O$1048576,8,FALSE),0)</f>
        <v>0</v>
      </c>
      <c r="I7" s="18" t="str">
        <f>IFERROR(VLOOKUP(B7,'SO OR RSO'!$B$4:$O$1048576,9,FALSE),"")</f>
        <v/>
      </c>
      <c r="J7" s="18" t="str">
        <f>IFERROR(VLOOKUP(B7,'SO OR RSO'!$B$4:$O$1048576,10,FALSE),"")</f>
        <v/>
      </c>
      <c r="K7" s="59">
        <f>SUMIFS('Input Quilting Selesai'!$G$2:$G$1048576,'Input Quilting Selesai'!$C$2:$C$1048576,'Foamindo (Tersedia)'!C7,'Input Quilting Selesai'!$E$2:$E$1048576,'Foamindo (Tersedia)'!F7,'Input Quilting Selesai'!$I$2:$I$1048576,'Foamindo (Tersedia)'!J7,'Input Quilting Selesai'!$J$2:$J$1048576,'Foamindo (Tersedia)'!$B$1)</f>
        <v>0</v>
      </c>
      <c r="L7" s="20">
        <f>IFERROR(IF(VLOOKUP(B7,'SO OR RSO'!$B$4:$P$1048576,15,FALSE)="Diselesaikan",H7,K7),0)</f>
        <v>0</v>
      </c>
      <c r="M7" s="20">
        <f t="shared" si="1"/>
        <v>0</v>
      </c>
      <c r="N7" s="20" t="str">
        <f>IFERROR(IF(ISBLANK(VLOOKUP(B7,'SO OR RSO'!$B$4:$P$1048576,15,FALSE)),"Belum Kirim Kain",IF(VLOOKUP(B7,'SO OR RSO'!$B$4:$P$1048576,15,FALSE)="Diselesaikan","Selesai",IF(M7&gt;0,"Proses Quilting","Selesai"))),"")</f>
        <v/>
      </c>
    </row>
    <row r="8" spans="1:14" ht="30.75" customHeight="1">
      <c r="A8" s="5">
        <v>7</v>
      </c>
      <c r="B8" s="18" t="str">
        <f t="shared" si="0"/>
        <v>FoamindoTersediaKonfirmasi7</v>
      </c>
      <c r="C8" s="18" t="str">
        <f>IFERROR(VLOOKUP(B8,'SO OR RSO'!$B$4:$O$1048576,3,FALSE),"")</f>
        <v/>
      </c>
      <c r="D8" s="27" t="str">
        <f>IFERROR(VLOOKUP(B8,'SO OR RSO'!$B$4:$O$1048576,4,FALSE),"")</f>
        <v/>
      </c>
      <c r="E8" s="19" t="str">
        <f>IFERROR(VLOOKUP(B8,'SO OR RSO'!$B$4:$O$1048576,5,FALSE),"")</f>
        <v/>
      </c>
      <c r="F8" s="18" t="str">
        <f>IFERROR(VLOOKUP(B8,'SO OR RSO'!$B$4:$O$1048576,6,FALSE),"")</f>
        <v/>
      </c>
      <c r="G8" s="19" t="str">
        <f>IFERROR(VLOOKUP(B8,'SO OR RSO'!$B$4:$O$1048576,7,FALSE),"")</f>
        <v/>
      </c>
      <c r="H8" s="18">
        <f>IFERROR(VLOOKUP(B8,'SO OR RSO'!$B$4:$O$1048576,8,FALSE),0)</f>
        <v>0</v>
      </c>
      <c r="I8" s="18" t="str">
        <f>IFERROR(VLOOKUP(B8,'SO OR RSO'!$B$4:$O$1048576,9,FALSE),"")</f>
        <v/>
      </c>
      <c r="J8" s="18" t="str">
        <f>IFERROR(VLOOKUP(B8,'SO OR RSO'!$B$4:$O$1048576,10,FALSE),"")</f>
        <v/>
      </c>
      <c r="K8" s="59">
        <f>SUMIFS('Input Quilting Selesai'!$G$2:$G$1048576,'Input Quilting Selesai'!$C$2:$C$1048576,'Foamindo (Tersedia)'!C8,'Input Quilting Selesai'!$E$2:$E$1048576,'Foamindo (Tersedia)'!F8,'Input Quilting Selesai'!$I$2:$I$1048576,'Foamindo (Tersedia)'!J8,'Input Quilting Selesai'!$J$2:$J$1048576,'Foamindo (Tersedia)'!$B$1)</f>
        <v>0</v>
      </c>
      <c r="L8" s="20">
        <f>IFERROR(IF(VLOOKUP(B8,'SO OR RSO'!$B$4:$P$1048576,15,FALSE)="Diselesaikan",H8,K8),0)</f>
        <v>0</v>
      </c>
      <c r="M8" s="20">
        <f t="shared" si="1"/>
        <v>0</v>
      </c>
      <c r="N8" s="20" t="str">
        <f>IFERROR(IF(ISBLANK(VLOOKUP(B8,'SO OR RSO'!$B$4:$P$1048576,15,FALSE)),"Belum Kirim Kain",IF(VLOOKUP(B8,'SO OR RSO'!$B$4:$P$1048576,15,FALSE)="Diselesaikan","Selesai",IF(M8&gt;0,"Proses Quilting","Selesai"))),"")</f>
        <v/>
      </c>
    </row>
    <row r="9" spans="1:14" ht="30.75" customHeight="1">
      <c r="A9" s="6">
        <v>8</v>
      </c>
      <c r="B9" s="18" t="str">
        <f t="shared" si="0"/>
        <v>FoamindoTersediaKonfirmasi8</v>
      </c>
      <c r="C9" s="18" t="str">
        <f>IFERROR(VLOOKUP(B9,'SO OR RSO'!$B$4:$O$1048576,3,FALSE),"")</f>
        <v/>
      </c>
      <c r="D9" s="27" t="str">
        <f>IFERROR(VLOOKUP(B9,'SO OR RSO'!$B$4:$O$1048576,4,FALSE),"")</f>
        <v/>
      </c>
      <c r="E9" s="19" t="str">
        <f>IFERROR(VLOOKUP(B9,'SO OR RSO'!$B$4:$O$1048576,5,FALSE),"")</f>
        <v/>
      </c>
      <c r="F9" s="18" t="str">
        <f>IFERROR(VLOOKUP(B9,'SO OR RSO'!$B$4:$O$1048576,6,FALSE),"")</f>
        <v/>
      </c>
      <c r="G9" s="19" t="str">
        <f>IFERROR(VLOOKUP(B9,'SO OR RSO'!$B$4:$O$1048576,7,FALSE),"")</f>
        <v/>
      </c>
      <c r="H9" s="18">
        <f>IFERROR(VLOOKUP(B9,'SO OR RSO'!$B$4:$O$1048576,8,FALSE),0)</f>
        <v>0</v>
      </c>
      <c r="I9" s="18" t="str">
        <f>IFERROR(VLOOKUP(B9,'SO OR RSO'!$B$4:$O$1048576,9,FALSE),"")</f>
        <v/>
      </c>
      <c r="J9" s="18" t="str">
        <f>IFERROR(VLOOKUP(B9,'SO OR RSO'!$B$4:$O$1048576,10,FALSE),"")</f>
        <v/>
      </c>
      <c r="K9" s="59">
        <f>SUMIFS('Input Quilting Selesai'!$G$2:$G$1048576,'Input Quilting Selesai'!$C$2:$C$1048576,'Foamindo (Tersedia)'!C9,'Input Quilting Selesai'!$E$2:$E$1048576,'Foamindo (Tersedia)'!F9,'Input Quilting Selesai'!$I$2:$I$1048576,'Foamindo (Tersedia)'!J9,'Input Quilting Selesai'!$J$2:$J$1048576,'Foamindo (Tersedia)'!$B$1)</f>
        <v>0</v>
      </c>
      <c r="L9" s="20">
        <f>IFERROR(IF(VLOOKUP(B9,'SO OR RSO'!$B$4:$P$1048576,15,FALSE)="Diselesaikan",H9,K9),0)</f>
        <v>0</v>
      </c>
      <c r="M9" s="20">
        <f t="shared" si="1"/>
        <v>0</v>
      </c>
      <c r="N9" s="20" t="str">
        <f>IFERROR(IF(ISBLANK(VLOOKUP(B9,'SO OR RSO'!$B$4:$P$1048576,15,FALSE)),"Belum Kirim Kain",IF(VLOOKUP(B9,'SO OR RSO'!$B$4:$P$1048576,15,FALSE)="Diselesaikan","Selesai",IF(M9&gt;0,"Proses Quilting","Selesai"))),"")</f>
        <v/>
      </c>
    </row>
    <row r="10" spans="1:14" ht="30.75" customHeight="1">
      <c r="A10" s="5">
        <v>9</v>
      </c>
      <c r="B10" s="18" t="str">
        <f t="shared" si="0"/>
        <v>FoamindoTersediaKonfirmasi9</v>
      </c>
      <c r="C10" s="18" t="str">
        <f>IFERROR(VLOOKUP(B10,'SO OR RSO'!$B$4:$O$1048576,3,FALSE),"")</f>
        <v/>
      </c>
      <c r="D10" s="27" t="str">
        <f>IFERROR(VLOOKUP(B10,'SO OR RSO'!$B$4:$O$1048576,4,FALSE),"")</f>
        <v/>
      </c>
      <c r="E10" s="19" t="str">
        <f>IFERROR(VLOOKUP(B10,'SO OR RSO'!$B$4:$O$1048576,5,FALSE),"")</f>
        <v/>
      </c>
      <c r="F10" s="18" t="str">
        <f>IFERROR(VLOOKUP(B10,'SO OR RSO'!$B$4:$O$1048576,6,FALSE),"")</f>
        <v/>
      </c>
      <c r="G10" s="19" t="str">
        <f>IFERROR(VLOOKUP(B10,'SO OR RSO'!$B$4:$O$1048576,7,FALSE),"")</f>
        <v/>
      </c>
      <c r="H10" s="18">
        <f>IFERROR(VLOOKUP(B10,'SO OR RSO'!$B$4:$O$1048576,8,FALSE),0)</f>
        <v>0</v>
      </c>
      <c r="I10" s="18" t="str">
        <f>IFERROR(VLOOKUP(B10,'SO OR RSO'!$B$4:$O$1048576,9,FALSE),"")</f>
        <v/>
      </c>
      <c r="J10" s="18" t="str">
        <f>IFERROR(VLOOKUP(B10,'SO OR RSO'!$B$4:$O$1048576,10,FALSE),"")</f>
        <v/>
      </c>
      <c r="K10" s="59">
        <f>SUMIFS('Input Quilting Selesai'!$G$2:$G$1048576,'Input Quilting Selesai'!$C$2:$C$1048576,'Foamindo (Tersedia)'!C10,'Input Quilting Selesai'!$E$2:$E$1048576,'Foamindo (Tersedia)'!F10,'Input Quilting Selesai'!$I$2:$I$1048576,'Foamindo (Tersedia)'!J10,'Input Quilting Selesai'!$J$2:$J$1048576,'Foamindo (Tersedia)'!$B$1)</f>
        <v>0</v>
      </c>
      <c r="L10" s="20">
        <f>IFERROR(IF(VLOOKUP(B10,'SO OR RSO'!$B$4:$P$1048576,15,FALSE)="Diselesaikan",H10,K10),0)</f>
        <v>0</v>
      </c>
      <c r="M10" s="20">
        <f t="shared" si="1"/>
        <v>0</v>
      </c>
      <c r="N10" s="20" t="str">
        <f>IFERROR(IF(ISBLANK(VLOOKUP(B10,'SO OR RSO'!$B$4:$P$1048576,15,FALSE)),"Belum Kirim Kain",IF(VLOOKUP(B10,'SO OR RSO'!$B$4:$P$1048576,15,FALSE)="Diselesaikan","Selesai",IF(M10&gt;0,"Proses Quilting","Selesai"))),"")</f>
        <v/>
      </c>
    </row>
    <row r="11" spans="1:14" ht="30.75" customHeight="1">
      <c r="A11" s="6">
        <v>10</v>
      </c>
      <c r="B11" s="18" t="str">
        <f t="shared" si="0"/>
        <v>FoamindoTersediaKonfirmasi10</v>
      </c>
      <c r="C11" s="18" t="str">
        <f>IFERROR(VLOOKUP(B11,'SO OR RSO'!$B$4:$O$1048576,3,FALSE),"")</f>
        <v/>
      </c>
      <c r="D11" s="27" t="str">
        <f>IFERROR(VLOOKUP(B11,'SO OR RSO'!$B$4:$O$1048576,4,FALSE),"")</f>
        <v/>
      </c>
      <c r="E11" s="19" t="str">
        <f>IFERROR(VLOOKUP(B11,'SO OR RSO'!$B$4:$O$1048576,5,FALSE),"")</f>
        <v/>
      </c>
      <c r="F11" s="18" t="str">
        <f>IFERROR(VLOOKUP(B11,'SO OR RSO'!$B$4:$O$1048576,6,FALSE),"")</f>
        <v/>
      </c>
      <c r="G11" s="19" t="str">
        <f>IFERROR(VLOOKUP(B11,'SO OR RSO'!$B$4:$O$1048576,7,FALSE),"")</f>
        <v/>
      </c>
      <c r="H11" s="18">
        <f>IFERROR(VLOOKUP(B11,'SO OR RSO'!$B$4:$O$1048576,8,FALSE),0)</f>
        <v>0</v>
      </c>
      <c r="I11" s="18" t="str">
        <f>IFERROR(VLOOKUP(B11,'SO OR RSO'!$B$4:$O$1048576,9,FALSE),"")</f>
        <v/>
      </c>
      <c r="J11" s="18" t="str">
        <f>IFERROR(VLOOKUP(B11,'SO OR RSO'!$B$4:$O$1048576,10,FALSE),"")</f>
        <v/>
      </c>
      <c r="K11" s="59">
        <f>SUMIFS('Input Quilting Selesai'!$G$2:$G$1048576,'Input Quilting Selesai'!$C$2:$C$1048576,'Foamindo (Tersedia)'!C11,'Input Quilting Selesai'!$E$2:$E$1048576,'Foamindo (Tersedia)'!F11,'Input Quilting Selesai'!$I$2:$I$1048576,'Foamindo (Tersedia)'!J11,'Input Quilting Selesai'!$J$2:$J$1048576,'Foamindo (Tersedia)'!$B$1)</f>
        <v>0</v>
      </c>
      <c r="L11" s="20">
        <f>IFERROR(IF(VLOOKUP(B11,'SO OR RSO'!$B$4:$P$1048576,15,FALSE)="Diselesaikan",H11,K11),0)</f>
        <v>0</v>
      </c>
      <c r="M11" s="20">
        <f t="shared" si="1"/>
        <v>0</v>
      </c>
      <c r="N11" s="20" t="str">
        <f>IFERROR(IF(ISBLANK(VLOOKUP(B11,'SO OR RSO'!$B$4:$P$1048576,15,FALSE)),"Belum Kirim Kain",IF(VLOOKUP(B11,'SO OR RSO'!$B$4:$P$1048576,15,FALSE)="Diselesaikan","Selesai",IF(M11&gt;0,"Proses Quilting","Selesai"))),"")</f>
        <v/>
      </c>
    </row>
    <row r="12" spans="1:14" ht="30.75" customHeight="1">
      <c r="A12" s="5">
        <v>11</v>
      </c>
      <c r="B12" s="18" t="str">
        <f t="shared" si="0"/>
        <v>FoamindoTersediaKonfirmasi11</v>
      </c>
      <c r="C12" s="18" t="str">
        <f>IFERROR(VLOOKUP(B12,'SO OR RSO'!$B$4:$O$1048576,3,FALSE),"")</f>
        <v/>
      </c>
      <c r="D12" s="27" t="str">
        <f>IFERROR(VLOOKUP(B12,'SO OR RSO'!$B$4:$O$1048576,4,FALSE),"")</f>
        <v/>
      </c>
      <c r="E12" s="19" t="str">
        <f>IFERROR(VLOOKUP(B12,'SO OR RSO'!$B$4:$O$1048576,5,FALSE),"")</f>
        <v/>
      </c>
      <c r="F12" s="18" t="str">
        <f>IFERROR(VLOOKUP(B12,'SO OR RSO'!$B$4:$O$1048576,6,FALSE),"")</f>
        <v/>
      </c>
      <c r="G12" s="19" t="str">
        <f>IFERROR(VLOOKUP(B12,'SO OR RSO'!$B$4:$O$1048576,7,FALSE),"")</f>
        <v/>
      </c>
      <c r="H12" s="18">
        <f>IFERROR(VLOOKUP(B12,'SO OR RSO'!$B$4:$O$1048576,8,FALSE),0)</f>
        <v>0</v>
      </c>
      <c r="I12" s="18" t="str">
        <f>IFERROR(VLOOKUP(B12,'SO OR RSO'!$B$4:$O$1048576,9,FALSE),"")</f>
        <v/>
      </c>
      <c r="J12" s="18" t="str">
        <f>IFERROR(VLOOKUP(B12,'SO OR RSO'!$B$4:$O$1048576,10,FALSE),"")</f>
        <v/>
      </c>
      <c r="K12" s="59">
        <f>SUMIFS('Input Quilting Selesai'!$G$2:$G$1048576,'Input Quilting Selesai'!$C$2:$C$1048576,'Foamindo (Tersedia)'!C12,'Input Quilting Selesai'!$E$2:$E$1048576,'Foamindo (Tersedia)'!F12,'Input Quilting Selesai'!$I$2:$I$1048576,'Foamindo (Tersedia)'!J12,'Input Quilting Selesai'!$J$2:$J$1048576,'Foamindo (Tersedia)'!$B$1)</f>
        <v>0</v>
      </c>
      <c r="L12" s="20">
        <f>IFERROR(IF(VLOOKUP(B12,'SO OR RSO'!$B$4:$P$1048576,15,FALSE)="Diselesaikan",H12,K12),0)</f>
        <v>0</v>
      </c>
      <c r="M12" s="20">
        <f t="shared" si="1"/>
        <v>0</v>
      </c>
      <c r="N12" s="20" t="str">
        <f>IFERROR(IF(ISBLANK(VLOOKUP(B12,'SO OR RSO'!$B$4:$P$1048576,15,FALSE)),"Belum Kirim Kain",IF(VLOOKUP(B12,'SO OR RSO'!$B$4:$P$1048576,15,FALSE)="Diselesaikan","Selesai",IF(M12&gt;0,"Proses Quilting","Selesai"))),"")</f>
        <v/>
      </c>
    </row>
    <row r="13" spans="1:14" ht="30.75" customHeight="1">
      <c r="A13" s="6">
        <v>12</v>
      </c>
      <c r="B13" s="18" t="str">
        <f t="shared" si="0"/>
        <v>FoamindoTersediaKonfirmasi12</v>
      </c>
      <c r="C13" s="18" t="str">
        <f>IFERROR(VLOOKUP(B13,'SO OR RSO'!$B$4:$O$1048576,3,FALSE),"")</f>
        <v/>
      </c>
      <c r="D13" s="27" t="str">
        <f>IFERROR(VLOOKUP(B13,'SO OR RSO'!$B$4:$O$1048576,4,FALSE),"")</f>
        <v/>
      </c>
      <c r="E13" s="19" t="str">
        <f>IFERROR(VLOOKUP(B13,'SO OR RSO'!$B$4:$O$1048576,5,FALSE),"")</f>
        <v/>
      </c>
      <c r="F13" s="18" t="str">
        <f>IFERROR(VLOOKUP(B13,'SO OR RSO'!$B$4:$O$1048576,6,FALSE),"")</f>
        <v/>
      </c>
      <c r="G13" s="19" t="str">
        <f>IFERROR(VLOOKUP(B13,'SO OR RSO'!$B$4:$O$1048576,7,FALSE),"")</f>
        <v/>
      </c>
      <c r="H13" s="18">
        <f>IFERROR(VLOOKUP(B13,'SO OR RSO'!$B$4:$O$1048576,8,FALSE),0)</f>
        <v>0</v>
      </c>
      <c r="I13" s="18" t="str">
        <f>IFERROR(VLOOKUP(B13,'SO OR RSO'!$B$4:$O$1048576,9,FALSE),"")</f>
        <v/>
      </c>
      <c r="J13" s="18" t="str">
        <f>IFERROR(VLOOKUP(B13,'SO OR RSO'!$B$4:$O$1048576,10,FALSE),"")</f>
        <v/>
      </c>
      <c r="K13" s="59">
        <f>SUMIFS('Input Quilting Selesai'!$G$2:$G$1048576,'Input Quilting Selesai'!$C$2:$C$1048576,'Foamindo (Tersedia)'!C13,'Input Quilting Selesai'!$E$2:$E$1048576,'Foamindo (Tersedia)'!F13,'Input Quilting Selesai'!$I$2:$I$1048576,'Foamindo (Tersedia)'!J13,'Input Quilting Selesai'!$J$2:$J$1048576,'Foamindo (Tersedia)'!$B$1)</f>
        <v>0</v>
      </c>
      <c r="L13" s="20">
        <f>IFERROR(IF(VLOOKUP(B13,'SO OR RSO'!$B$4:$P$1048576,15,FALSE)="Diselesaikan",H13,K13),0)</f>
        <v>0</v>
      </c>
      <c r="M13" s="20">
        <f t="shared" si="1"/>
        <v>0</v>
      </c>
      <c r="N13" s="20" t="str">
        <f>IFERROR(IF(ISBLANK(VLOOKUP(B13,'SO OR RSO'!$B$4:$P$1048576,15,FALSE)),"Belum Kirim Kain",IF(VLOOKUP(B13,'SO OR RSO'!$B$4:$P$1048576,15,FALSE)="Diselesaikan","Selesai",IF(M13&gt;0,"Proses Quilting","Selesai"))),"")</f>
        <v/>
      </c>
    </row>
    <row r="14" spans="1:14" ht="30.75" customHeight="1">
      <c r="A14" s="5">
        <v>13</v>
      </c>
      <c r="B14" s="18" t="str">
        <f t="shared" si="0"/>
        <v>FoamindoTersediaKonfirmasi13</v>
      </c>
      <c r="C14" s="18" t="str">
        <f>IFERROR(VLOOKUP(B14,'SO OR RSO'!$B$4:$O$1048576,3,FALSE),"")</f>
        <v/>
      </c>
      <c r="D14" s="27" t="str">
        <f>IFERROR(VLOOKUP(B14,'SO OR RSO'!$B$4:$O$1048576,4,FALSE),"")</f>
        <v/>
      </c>
      <c r="E14" s="19" t="str">
        <f>IFERROR(VLOOKUP(B14,'SO OR RSO'!$B$4:$O$1048576,5,FALSE),"")</f>
        <v/>
      </c>
      <c r="F14" s="18" t="str">
        <f>IFERROR(VLOOKUP(B14,'SO OR RSO'!$B$4:$O$1048576,6,FALSE),"")</f>
        <v/>
      </c>
      <c r="G14" s="19" t="str">
        <f>IFERROR(VLOOKUP(B14,'SO OR RSO'!$B$4:$O$1048576,7,FALSE),"")</f>
        <v/>
      </c>
      <c r="H14" s="18">
        <f>IFERROR(VLOOKUP(B14,'SO OR RSO'!$B$4:$O$1048576,8,FALSE),0)</f>
        <v>0</v>
      </c>
      <c r="I14" s="18" t="str">
        <f>IFERROR(VLOOKUP(B14,'SO OR RSO'!$B$4:$O$1048576,9,FALSE),"")</f>
        <v/>
      </c>
      <c r="J14" s="18" t="str">
        <f>IFERROR(VLOOKUP(B14,'SO OR RSO'!$B$4:$O$1048576,10,FALSE),"")</f>
        <v/>
      </c>
      <c r="K14" s="59">
        <f>SUMIFS('Input Quilting Selesai'!$G$2:$G$1048576,'Input Quilting Selesai'!$C$2:$C$1048576,'Foamindo (Tersedia)'!C14,'Input Quilting Selesai'!$E$2:$E$1048576,'Foamindo (Tersedia)'!F14,'Input Quilting Selesai'!$I$2:$I$1048576,'Foamindo (Tersedia)'!J14,'Input Quilting Selesai'!$J$2:$J$1048576,'Foamindo (Tersedia)'!$B$1)</f>
        <v>0</v>
      </c>
      <c r="L14" s="20">
        <f>IFERROR(IF(VLOOKUP(B14,'SO OR RSO'!$B$4:$P$1048576,15,FALSE)="Diselesaikan",H14,K14),0)</f>
        <v>0</v>
      </c>
      <c r="M14" s="20">
        <f t="shared" si="1"/>
        <v>0</v>
      </c>
      <c r="N14" s="20" t="str">
        <f>IFERROR(IF(ISBLANK(VLOOKUP(B14,'SO OR RSO'!$B$4:$P$1048576,15,FALSE)),"Belum Kirim Kain",IF(VLOOKUP(B14,'SO OR RSO'!$B$4:$P$1048576,15,FALSE)="Diselesaikan","Selesai",IF(M14&gt;0,"Proses Quilting","Selesai"))),"")</f>
        <v/>
      </c>
    </row>
    <row r="15" spans="1:14" ht="30.75" customHeight="1">
      <c r="A15" s="6">
        <v>14</v>
      </c>
      <c r="B15" s="18" t="str">
        <f t="shared" si="0"/>
        <v>FoamindoTersediaKonfirmasi14</v>
      </c>
      <c r="C15" s="18" t="str">
        <f>IFERROR(VLOOKUP(B15,'SO OR RSO'!$B$4:$O$1048576,3,FALSE),"")</f>
        <v/>
      </c>
      <c r="D15" s="27" t="str">
        <f>IFERROR(VLOOKUP(B15,'SO OR RSO'!$B$4:$O$1048576,4,FALSE),"")</f>
        <v/>
      </c>
      <c r="E15" s="19" t="str">
        <f>IFERROR(VLOOKUP(B15,'SO OR RSO'!$B$4:$O$1048576,5,FALSE),"")</f>
        <v/>
      </c>
      <c r="F15" s="18" t="str">
        <f>IFERROR(VLOOKUP(B15,'SO OR RSO'!$B$4:$O$1048576,6,FALSE),"")</f>
        <v/>
      </c>
      <c r="G15" s="19" t="str">
        <f>IFERROR(VLOOKUP(B15,'SO OR RSO'!$B$4:$O$1048576,7,FALSE),"")</f>
        <v/>
      </c>
      <c r="H15" s="18">
        <f>IFERROR(VLOOKUP(B15,'SO OR RSO'!$B$4:$O$1048576,8,FALSE),0)</f>
        <v>0</v>
      </c>
      <c r="I15" s="18" t="str">
        <f>IFERROR(VLOOKUP(B15,'SO OR RSO'!$B$4:$O$1048576,9,FALSE),"")</f>
        <v/>
      </c>
      <c r="J15" s="18" t="str">
        <f>IFERROR(VLOOKUP(B15,'SO OR RSO'!$B$4:$O$1048576,10,FALSE),"")</f>
        <v/>
      </c>
      <c r="K15" s="59">
        <f>SUMIFS('Input Quilting Selesai'!$G$2:$G$1048576,'Input Quilting Selesai'!$C$2:$C$1048576,'Foamindo (Tersedia)'!C15,'Input Quilting Selesai'!$E$2:$E$1048576,'Foamindo (Tersedia)'!F15,'Input Quilting Selesai'!$I$2:$I$1048576,'Foamindo (Tersedia)'!J15,'Input Quilting Selesai'!$J$2:$J$1048576,'Foamindo (Tersedia)'!$B$1)</f>
        <v>0</v>
      </c>
      <c r="L15" s="20">
        <f>IFERROR(IF(VLOOKUP(B15,'SO OR RSO'!$B$4:$P$1048576,15,FALSE)="Diselesaikan",H15,K15),0)</f>
        <v>0</v>
      </c>
      <c r="M15" s="20">
        <f t="shared" si="1"/>
        <v>0</v>
      </c>
      <c r="N15" s="20" t="str">
        <f>IFERROR(IF(ISBLANK(VLOOKUP(B15,'SO OR RSO'!$B$4:$P$1048576,15,FALSE)),"Belum Kirim Kain",IF(VLOOKUP(B15,'SO OR RSO'!$B$4:$P$1048576,15,FALSE)="Diselesaikan","Selesai",IF(M15&gt;0,"Proses Quilting","Selesai"))),"")</f>
        <v/>
      </c>
    </row>
    <row r="16" spans="1:14" ht="30.75" customHeight="1">
      <c r="A16" s="5">
        <v>15</v>
      </c>
      <c r="B16" s="18" t="str">
        <f t="shared" si="0"/>
        <v>FoamindoTersediaKonfirmasi15</v>
      </c>
      <c r="C16" s="18" t="str">
        <f>IFERROR(VLOOKUP(B16,'SO OR RSO'!$B$4:$O$1048576,3,FALSE),"")</f>
        <v/>
      </c>
      <c r="D16" s="27" t="str">
        <f>IFERROR(VLOOKUP(B16,'SO OR RSO'!$B$4:$O$1048576,4,FALSE),"")</f>
        <v/>
      </c>
      <c r="E16" s="19" t="str">
        <f>IFERROR(VLOOKUP(B16,'SO OR RSO'!$B$4:$O$1048576,5,FALSE),"")</f>
        <v/>
      </c>
      <c r="F16" s="18" t="str">
        <f>IFERROR(VLOOKUP(B16,'SO OR RSO'!$B$4:$O$1048576,6,FALSE),"")</f>
        <v/>
      </c>
      <c r="G16" s="19" t="str">
        <f>IFERROR(VLOOKUP(B16,'SO OR RSO'!$B$4:$O$1048576,7,FALSE),"")</f>
        <v/>
      </c>
      <c r="H16" s="18">
        <f>IFERROR(VLOOKUP(B16,'SO OR RSO'!$B$4:$O$1048576,8,FALSE),0)</f>
        <v>0</v>
      </c>
      <c r="I16" s="18" t="str">
        <f>IFERROR(VLOOKUP(B16,'SO OR RSO'!$B$4:$O$1048576,9,FALSE),"")</f>
        <v/>
      </c>
      <c r="J16" s="18" t="str">
        <f>IFERROR(VLOOKUP(B16,'SO OR RSO'!$B$4:$O$1048576,10,FALSE),"")</f>
        <v/>
      </c>
      <c r="K16" s="59">
        <f>SUMIFS('Input Quilting Selesai'!$G$2:$G$1048576,'Input Quilting Selesai'!$C$2:$C$1048576,'Foamindo (Tersedia)'!C16,'Input Quilting Selesai'!$E$2:$E$1048576,'Foamindo (Tersedia)'!F16,'Input Quilting Selesai'!$I$2:$I$1048576,'Foamindo (Tersedia)'!J16,'Input Quilting Selesai'!$J$2:$J$1048576,'Foamindo (Tersedia)'!$B$1)</f>
        <v>0</v>
      </c>
      <c r="L16" s="20">
        <f>IFERROR(IF(VLOOKUP(B16,'SO OR RSO'!$B$4:$P$1048576,15,FALSE)="Diselesaikan",H16,K16),0)</f>
        <v>0</v>
      </c>
      <c r="M16" s="20">
        <f t="shared" si="1"/>
        <v>0</v>
      </c>
      <c r="N16" s="20" t="str">
        <f>IFERROR(IF(ISBLANK(VLOOKUP(B16,'SO OR RSO'!$B$4:$P$1048576,15,FALSE)),"Belum Kirim Kain",IF(VLOOKUP(B16,'SO OR RSO'!$B$4:$P$1048576,15,FALSE)="Diselesaikan","Selesai",IF(M16&gt;0,"Proses Quilting","Selesai"))),"")</f>
        <v/>
      </c>
    </row>
    <row r="17" spans="1:14" ht="30.75" customHeight="1">
      <c r="A17" s="6">
        <v>16</v>
      </c>
      <c r="B17" s="18" t="str">
        <f t="shared" si="0"/>
        <v>FoamindoTersediaKonfirmasi16</v>
      </c>
      <c r="C17" s="18" t="str">
        <f>IFERROR(VLOOKUP(B17,'SO OR RSO'!$B$4:$O$1048576,3,FALSE),"")</f>
        <v/>
      </c>
      <c r="D17" s="27" t="str">
        <f>IFERROR(VLOOKUP(B17,'SO OR RSO'!$B$4:$O$1048576,4,FALSE),"")</f>
        <v/>
      </c>
      <c r="E17" s="19" t="str">
        <f>IFERROR(VLOOKUP(B17,'SO OR RSO'!$B$4:$O$1048576,5,FALSE),"")</f>
        <v/>
      </c>
      <c r="F17" s="18" t="str">
        <f>IFERROR(VLOOKUP(B17,'SO OR RSO'!$B$4:$O$1048576,6,FALSE),"")</f>
        <v/>
      </c>
      <c r="G17" s="19" t="str">
        <f>IFERROR(VLOOKUP(B17,'SO OR RSO'!$B$4:$O$1048576,7,FALSE),"")</f>
        <v/>
      </c>
      <c r="H17" s="18">
        <f>IFERROR(VLOOKUP(B17,'SO OR RSO'!$B$4:$O$1048576,8,FALSE),0)</f>
        <v>0</v>
      </c>
      <c r="I17" s="18" t="str">
        <f>IFERROR(VLOOKUP(B17,'SO OR RSO'!$B$4:$O$1048576,9,FALSE),"")</f>
        <v/>
      </c>
      <c r="J17" s="18" t="str">
        <f>IFERROR(VLOOKUP(B17,'SO OR RSO'!$B$4:$O$1048576,10,FALSE),"")</f>
        <v/>
      </c>
      <c r="K17" s="59">
        <f>SUMIFS('Input Quilting Selesai'!$G$2:$G$1048576,'Input Quilting Selesai'!$C$2:$C$1048576,'Foamindo (Tersedia)'!C17,'Input Quilting Selesai'!$E$2:$E$1048576,'Foamindo (Tersedia)'!F17,'Input Quilting Selesai'!$I$2:$I$1048576,'Foamindo (Tersedia)'!J17,'Input Quilting Selesai'!$J$2:$J$1048576,'Foamindo (Tersedia)'!$B$1)</f>
        <v>0</v>
      </c>
      <c r="L17" s="20">
        <f>IFERROR(IF(VLOOKUP(B17,'SO OR RSO'!$B$4:$P$1048576,15,FALSE)="Diselesaikan",H17,K17),0)</f>
        <v>0</v>
      </c>
      <c r="M17" s="20">
        <f t="shared" si="1"/>
        <v>0</v>
      </c>
      <c r="N17" s="20" t="str">
        <f>IFERROR(IF(ISBLANK(VLOOKUP(B17,'SO OR RSO'!$B$4:$P$1048576,15,FALSE)),"Belum Kirim Kain",IF(VLOOKUP(B17,'SO OR RSO'!$B$4:$P$1048576,15,FALSE)="Diselesaikan","Selesai",IF(M17&gt;0,"Proses Quilting","Selesai"))),"")</f>
        <v/>
      </c>
    </row>
    <row r="18" spans="1:14" ht="30.75" customHeight="1">
      <c r="A18" s="5">
        <v>17</v>
      </c>
      <c r="B18" s="18" t="str">
        <f t="shared" si="0"/>
        <v>FoamindoTersediaKonfirmasi17</v>
      </c>
      <c r="C18" s="18" t="str">
        <f>IFERROR(VLOOKUP(B18,'SO OR RSO'!$B$4:$O$1048576,3,FALSE),"")</f>
        <v/>
      </c>
      <c r="D18" s="27" t="str">
        <f>IFERROR(VLOOKUP(B18,'SO OR RSO'!$B$4:$O$1048576,4,FALSE),"")</f>
        <v/>
      </c>
      <c r="E18" s="19" t="str">
        <f>IFERROR(VLOOKUP(B18,'SO OR RSO'!$B$4:$O$1048576,5,FALSE),"")</f>
        <v/>
      </c>
      <c r="F18" s="18" t="str">
        <f>IFERROR(VLOOKUP(B18,'SO OR RSO'!$B$4:$O$1048576,6,FALSE),"")</f>
        <v/>
      </c>
      <c r="G18" s="19" t="str">
        <f>IFERROR(VLOOKUP(B18,'SO OR RSO'!$B$4:$O$1048576,7,FALSE),"")</f>
        <v/>
      </c>
      <c r="H18" s="18">
        <f>IFERROR(VLOOKUP(B18,'SO OR RSO'!$B$4:$O$1048576,8,FALSE),0)</f>
        <v>0</v>
      </c>
      <c r="I18" s="18" t="str">
        <f>IFERROR(VLOOKUP(B18,'SO OR RSO'!$B$4:$O$1048576,9,FALSE),"")</f>
        <v/>
      </c>
      <c r="J18" s="18" t="str">
        <f>IFERROR(VLOOKUP(B18,'SO OR RSO'!$B$4:$O$1048576,10,FALSE),"")</f>
        <v/>
      </c>
      <c r="K18" s="59">
        <f>SUMIFS('Input Quilting Selesai'!$G$2:$G$1048576,'Input Quilting Selesai'!$C$2:$C$1048576,'Foamindo (Tersedia)'!C18,'Input Quilting Selesai'!$E$2:$E$1048576,'Foamindo (Tersedia)'!F18,'Input Quilting Selesai'!$I$2:$I$1048576,'Foamindo (Tersedia)'!J18,'Input Quilting Selesai'!$J$2:$J$1048576,'Foamindo (Tersedia)'!$B$1)</f>
        <v>0</v>
      </c>
      <c r="L18" s="20">
        <f>IFERROR(IF(VLOOKUP(B18,'SO OR RSO'!$B$4:$P$1048576,15,FALSE)="Diselesaikan",H18,K18),0)</f>
        <v>0</v>
      </c>
      <c r="M18" s="20">
        <f t="shared" si="1"/>
        <v>0</v>
      </c>
      <c r="N18" s="20" t="str">
        <f>IFERROR(IF(ISBLANK(VLOOKUP(B18,'SO OR RSO'!$B$4:$P$1048576,15,FALSE)),"Belum Kirim Kain",IF(VLOOKUP(B18,'SO OR RSO'!$B$4:$P$1048576,15,FALSE)="Diselesaikan","Selesai",IF(M18&gt;0,"Proses Quilting","Selesai"))),"")</f>
        <v/>
      </c>
    </row>
    <row r="19" spans="1:14" ht="30.75" customHeight="1">
      <c r="A19" s="6">
        <v>18</v>
      </c>
      <c r="B19" s="18" t="str">
        <f t="shared" si="0"/>
        <v>FoamindoTersediaKonfirmasi18</v>
      </c>
      <c r="C19" s="18" t="str">
        <f>IFERROR(VLOOKUP(B19,'SO OR RSO'!$B$4:$O$1048576,3,FALSE),"")</f>
        <v/>
      </c>
      <c r="D19" s="27" t="str">
        <f>IFERROR(VLOOKUP(B19,'SO OR RSO'!$B$4:$O$1048576,4,FALSE),"")</f>
        <v/>
      </c>
      <c r="E19" s="19" t="str">
        <f>IFERROR(VLOOKUP(B19,'SO OR RSO'!$B$4:$O$1048576,5,FALSE),"")</f>
        <v/>
      </c>
      <c r="F19" s="18" t="str">
        <f>IFERROR(VLOOKUP(B19,'SO OR RSO'!$B$4:$O$1048576,6,FALSE),"")</f>
        <v/>
      </c>
      <c r="G19" s="19" t="str">
        <f>IFERROR(VLOOKUP(B19,'SO OR RSO'!$B$4:$O$1048576,7,FALSE),"")</f>
        <v/>
      </c>
      <c r="H19" s="18">
        <f>IFERROR(VLOOKUP(B19,'SO OR RSO'!$B$4:$O$1048576,8,FALSE),0)</f>
        <v>0</v>
      </c>
      <c r="I19" s="18" t="str">
        <f>IFERROR(VLOOKUP(B19,'SO OR RSO'!$B$4:$O$1048576,9,FALSE),"")</f>
        <v/>
      </c>
      <c r="J19" s="18" t="str">
        <f>IFERROR(VLOOKUP(B19,'SO OR RSO'!$B$4:$O$1048576,10,FALSE),"")</f>
        <v/>
      </c>
      <c r="K19" s="59">
        <f>SUMIFS('Input Quilting Selesai'!$G$2:$G$1048576,'Input Quilting Selesai'!$C$2:$C$1048576,'Foamindo (Tersedia)'!C19,'Input Quilting Selesai'!$E$2:$E$1048576,'Foamindo (Tersedia)'!F19,'Input Quilting Selesai'!$I$2:$I$1048576,'Foamindo (Tersedia)'!J19,'Input Quilting Selesai'!$J$2:$J$1048576,'Foamindo (Tersedia)'!$B$1)</f>
        <v>0</v>
      </c>
      <c r="L19" s="20">
        <f>IFERROR(IF(VLOOKUP(B19,'SO OR RSO'!$B$4:$P$1048576,15,FALSE)="Diselesaikan",H19,K19),0)</f>
        <v>0</v>
      </c>
      <c r="M19" s="20">
        <f t="shared" si="1"/>
        <v>0</v>
      </c>
      <c r="N19" s="20" t="str">
        <f>IFERROR(IF(ISBLANK(VLOOKUP(B19,'SO OR RSO'!$B$4:$P$1048576,15,FALSE)),"Belum Kirim Kain",IF(VLOOKUP(B19,'SO OR RSO'!$B$4:$P$1048576,15,FALSE)="Diselesaikan","Selesai",IF(M19&gt;0,"Proses Quilting","Selesai"))),"")</f>
        <v/>
      </c>
    </row>
    <row r="20" spans="1:14" ht="30.75" customHeight="1">
      <c r="A20" s="5">
        <v>19</v>
      </c>
      <c r="B20" s="18" t="str">
        <f t="shared" si="0"/>
        <v>FoamindoTersediaKonfirmasi19</v>
      </c>
      <c r="C20" s="18" t="str">
        <f>IFERROR(VLOOKUP(B20,'SO OR RSO'!$B$4:$O$1048576,3,FALSE),"")</f>
        <v/>
      </c>
      <c r="D20" s="27" t="str">
        <f>IFERROR(VLOOKUP(B20,'SO OR RSO'!$B$4:$O$1048576,4,FALSE),"")</f>
        <v/>
      </c>
      <c r="E20" s="19" t="str">
        <f>IFERROR(VLOOKUP(B20,'SO OR RSO'!$B$4:$O$1048576,5,FALSE),"")</f>
        <v/>
      </c>
      <c r="F20" s="18" t="str">
        <f>IFERROR(VLOOKUP(B20,'SO OR RSO'!$B$4:$O$1048576,6,FALSE),"")</f>
        <v/>
      </c>
      <c r="G20" s="19" t="str">
        <f>IFERROR(VLOOKUP(B20,'SO OR RSO'!$B$4:$O$1048576,7,FALSE),"")</f>
        <v/>
      </c>
      <c r="H20" s="18">
        <f>IFERROR(VLOOKUP(B20,'SO OR RSO'!$B$4:$O$1048576,8,FALSE),0)</f>
        <v>0</v>
      </c>
      <c r="I20" s="18" t="str">
        <f>IFERROR(VLOOKUP(B20,'SO OR RSO'!$B$4:$O$1048576,9,FALSE),"")</f>
        <v/>
      </c>
      <c r="J20" s="18" t="str">
        <f>IFERROR(VLOOKUP(B20,'SO OR RSO'!$B$4:$O$1048576,10,FALSE),"")</f>
        <v/>
      </c>
      <c r="K20" s="59">
        <f>SUMIFS('Input Quilting Selesai'!$G$2:$G$1048576,'Input Quilting Selesai'!$C$2:$C$1048576,'Foamindo (Tersedia)'!C20,'Input Quilting Selesai'!$E$2:$E$1048576,'Foamindo (Tersedia)'!F20,'Input Quilting Selesai'!$I$2:$I$1048576,'Foamindo (Tersedia)'!J20,'Input Quilting Selesai'!$J$2:$J$1048576,'Foamindo (Tersedia)'!$B$1)</f>
        <v>0</v>
      </c>
      <c r="L20" s="20">
        <f>IFERROR(IF(VLOOKUP(B20,'SO OR RSO'!$B$4:$P$1048576,15,FALSE)="Diselesaikan",H20,K20),0)</f>
        <v>0</v>
      </c>
      <c r="M20" s="20">
        <f t="shared" si="1"/>
        <v>0</v>
      </c>
      <c r="N20" s="20" t="str">
        <f>IFERROR(IF(ISBLANK(VLOOKUP(B20,'SO OR RSO'!$B$4:$P$1048576,15,FALSE)),"Belum Kirim Kain",IF(VLOOKUP(B20,'SO OR RSO'!$B$4:$P$1048576,15,FALSE)="Diselesaikan","Selesai",IF(M20&gt;0,"Proses Quilting","Selesai"))),"")</f>
        <v/>
      </c>
    </row>
    <row r="21" spans="1:14" ht="30.75" customHeight="1">
      <c r="A21" s="6">
        <v>20</v>
      </c>
      <c r="B21" s="18" t="str">
        <f t="shared" si="0"/>
        <v>FoamindoTersediaKonfirmasi20</v>
      </c>
      <c r="C21" s="18" t="str">
        <f>IFERROR(VLOOKUP(B21,'SO OR RSO'!$B$4:$O$1048576,3,FALSE),"")</f>
        <v/>
      </c>
      <c r="D21" s="27" t="str">
        <f>IFERROR(VLOOKUP(B21,'SO OR RSO'!$B$4:$O$1048576,4,FALSE),"")</f>
        <v/>
      </c>
      <c r="E21" s="19" t="str">
        <f>IFERROR(VLOOKUP(B21,'SO OR RSO'!$B$4:$O$1048576,5,FALSE),"")</f>
        <v/>
      </c>
      <c r="F21" s="18" t="str">
        <f>IFERROR(VLOOKUP(B21,'SO OR RSO'!$B$4:$O$1048576,6,FALSE),"")</f>
        <v/>
      </c>
      <c r="G21" s="19" t="str">
        <f>IFERROR(VLOOKUP(B21,'SO OR RSO'!$B$4:$O$1048576,7,FALSE),"")</f>
        <v/>
      </c>
      <c r="H21" s="18">
        <f>IFERROR(VLOOKUP(B21,'SO OR RSO'!$B$4:$O$1048576,8,FALSE),0)</f>
        <v>0</v>
      </c>
      <c r="I21" s="18" t="str">
        <f>IFERROR(VLOOKUP(B21,'SO OR RSO'!$B$4:$O$1048576,9,FALSE),"")</f>
        <v/>
      </c>
      <c r="J21" s="18" t="str">
        <f>IFERROR(VLOOKUP(B21,'SO OR RSO'!$B$4:$O$1048576,10,FALSE),"")</f>
        <v/>
      </c>
      <c r="K21" s="59">
        <f>SUMIFS('Input Quilting Selesai'!$G$2:$G$1048576,'Input Quilting Selesai'!$C$2:$C$1048576,'Foamindo (Tersedia)'!C21,'Input Quilting Selesai'!$E$2:$E$1048576,'Foamindo (Tersedia)'!F21,'Input Quilting Selesai'!$I$2:$I$1048576,'Foamindo (Tersedia)'!J21,'Input Quilting Selesai'!$J$2:$J$1048576,'Foamindo (Tersedia)'!$B$1)</f>
        <v>0</v>
      </c>
      <c r="L21" s="20">
        <f>IFERROR(IF(VLOOKUP(B21,'SO OR RSO'!$B$4:$P$1048576,15,FALSE)="Diselesaikan",H21,K21),0)</f>
        <v>0</v>
      </c>
      <c r="M21" s="20">
        <f t="shared" si="1"/>
        <v>0</v>
      </c>
      <c r="N21" s="20" t="str">
        <f>IFERROR(IF(ISBLANK(VLOOKUP(B21,'SO OR RSO'!$B$4:$P$1048576,15,FALSE)),"Belum Kirim Kain",IF(VLOOKUP(B21,'SO OR RSO'!$B$4:$P$1048576,15,FALSE)="Diselesaikan","Selesai",IF(M21&gt;0,"Proses Quilting","Selesai"))),"")</f>
        <v/>
      </c>
    </row>
    <row r="22" spans="1:14" ht="30.75" customHeight="1">
      <c r="A22" s="5">
        <v>21</v>
      </c>
      <c r="B22" s="18" t="str">
        <f t="shared" si="0"/>
        <v>FoamindoTersediaKonfirmasi21</v>
      </c>
      <c r="C22" s="18" t="str">
        <f>IFERROR(VLOOKUP(B22,'SO OR RSO'!$B$4:$O$1048576,3,FALSE),"")</f>
        <v/>
      </c>
      <c r="D22" s="27" t="str">
        <f>IFERROR(VLOOKUP(B22,'SO OR RSO'!$B$4:$O$1048576,4,FALSE),"")</f>
        <v/>
      </c>
      <c r="E22" s="19" t="str">
        <f>IFERROR(VLOOKUP(B22,'SO OR RSO'!$B$4:$O$1048576,5,FALSE),"")</f>
        <v/>
      </c>
      <c r="F22" s="18" t="str">
        <f>IFERROR(VLOOKUP(B22,'SO OR RSO'!$B$4:$O$1048576,6,FALSE),"")</f>
        <v/>
      </c>
      <c r="G22" s="19" t="str">
        <f>IFERROR(VLOOKUP(B22,'SO OR RSO'!$B$4:$O$1048576,7,FALSE),"")</f>
        <v/>
      </c>
      <c r="H22" s="18">
        <f>IFERROR(VLOOKUP(B22,'SO OR RSO'!$B$4:$O$1048576,8,FALSE),0)</f>
        <v>0</v>
      </c>
      <c r="I22" s="18" t="str">
        <f>IFERROR(VLOOKUP(B22,'SO OR RSO'!$B$4:$O$1048576,9,FALSE),"")</f>
        <v/>
      </c>
      <c r="J22" s="18" t="str">
        <f>IFERROR(VLOOKUP(B22,'SO OR RSO'!$B$4:$O$1048576,10,FALSE),"")</f>
        <v/>
      </c>
      <c r="K22" s="59">
        <f>SUMIFS('Input Quilting Selesai'!$G$2:$G$1048576,'Input Quilting Selesai'!$C$2:$C$1048576,'Foamindo (Tersedia)'!C22,'Input Quilting Selesai'!$E$2:$E$1048576,'Foamindo (Tersedia)'!F22,'Input Quilting Selesai'!$I$2:$I$1048576,'Foamindo (Tersedia)'!J22,'Input Quilting Selesai'!$J$2:$J$1048576,'Foamindo (Tersedia)'!$B$1)</f>
        <v>0</v>
      </c>
      <c r="L22" s="20">
        <f>IFERROR(IF(VLOOKUP(B22,'SO OR RSO'!$B$4:$P$1048576,15,FALSE)="Diselesaikan",H22,K22),0)</f>
        <v>0</v>
      </c>
      <c r="M22" s="20">
        <f t="shared" si="1"/>
        <v>0</v>
      </c>
      <c r="N22" s="20" t="str">
        <f>IFERROR(IF(ISBLANK(VLOOKUP(B22,'SO OR RSO'!$B$4:$P$1048576,15,FALSE)),"Belum Kirim Kain",IF(VLOOKUP(B22,'SO OR RSO'!$B$4:$P$1048576,15,FALSE)="Diselesaikan","Selesai",IF(M22&gt;0,"Proses Quilting","Selesai"))),"")</f>
        <v/>
      </c>
    </row>
    <row r="23" spans="1:14" ht="30.75" customHeight="1">
      <c r="A23" s="6">
        <v>22</v>
      </c>
      <c r="B23" s="18" t="str">
        <f t="shared" si="0"/>
        <v>FoamindoTersediaKonfirmasi22</v>
      </c>
      <c r="C23" s="18" t="str">
        <f>IFERROR(VLOOKUP(B23,'SO OR RSO'!$B$4:$O$1048576,3,FALSE),"")</f>
        <v/>
      </c>
      <c r="D23" s="27" t="str">
        <f>IFERROR(VLOOKUP(B23,'SO OR RSO'!$B$4:$O$1048576,4,FALSE),"")</f>
        <v/>
      </c>
      <c r="E23" s="19" t="str">
        <f>IFERROR(VLOOKUP(B23,'SO OR RSO'!$B$4:$O$1048576,5,FALSE),"")</f>
        <v/>
      </c>
      <c r="F23" s="18" t="str">
        <f>IFERROR(VLOOKUP(B23,'SO OR RSO'!$B$4:$O$1048576,6,FALSE),"")</f>
        <v/>
      </c>
      <c r="G23" s="19" t="str">
        <f>IFERROR(VLOOKUP(B23,'SO OR RSO'!$B$4:$O$1048576,7,FALSE),"")</f>
        <v/>
      </c>
      <c r="H23" s="18">
        <f>IFERROR(VLOOKUP(B23,'SO OR RSO'!$B$4:$O$1048576,8,FALSE),0)</f>
        <v>0</v>
      </c>
      <c r="I23" s="18" t="str">
        <f>IFERROR(VLOOKUP(B23,'SO OR RSO'!$B$4:$O$1048576,9,FALSE),"")</f>
        <v/>
      </c>
      <c r="J23" s="18" t="str">
        <f>IFERROR(VLOOKUP(B23,'SO OR RSO'!$B$4:$O$1048576,10,FALSE),"")</f>
        <v/>
      </c>
      <c r="K23" s="59">
        <f>SUMIFS('Input Quilting Selesai'!$G$2:$G$1048576,'Input Quilting Selesai'!$C$2:$C$1048576,'Foamindo (Tersedia)'!C23,'Input Quilting Selesai'!$E$2:$E$1048576,'Foamindo (Tersedia)'!F23,'Input Quilting Selesai'!$I$2:$I$1048576,'Foamindo (Tersedia)'!J23,'Input Quilting Selesai'!$J$2:$J$1048576,'Foamindo (Tersedia)'!$B$1)</f>
        <v>0</v>
      </c>
      <c r="L23" s="20">
        <f>IFERROR(IF(VLOOKUP(B23,'SO OR RSO'!$B$4:$P$1048576,15,FALSE)="Diselesaikan",H23,K23),0)</f>
        <v>0</v>
      </c>
      <c r="M23" s="20">
        <f t="shared" si="1"/>
        <v>0</v>
      </c>
      <c r="N23" s="20" t="str">
        <f>IFERROR(IF(ISBLANK(VLOOKUP(B23,'SO OR RSO'!$B$4:$P$1048576,15,FALSE)),"Belum Kirim Kain",IF(VLOOKUP(B23,'SO OR RSO'!$B$4:$P$1048576,15,FALSE)="Diselesaikan","Selesai",IF(M23&gt;0,"Proses Quilting","Selesai"))),"")</f>
        <v/>
      </c>
    </row>
    <row r="24" spans="1:14" ht="30.75" customHeight="1">
      <c r="A24" s="5">
        <v>23</v>
      </c>
      <c r="B24" s="18" t="str">
        <f t="shared" si="0"/>
        <v>FoamindoTersediaKonfirmasi23</v>
      </c>
      <c r="C24" s="18" t="str">
        <f>IFERROR(VLOOKUP(B24,'SO OR RSO'!$B$4:$O$1048576,3,FALSE),"")</f>
        <v/>
      </c>
      <c r="D24" s="27" t="str">
        <f>IFERROR(VLOOKUP(B24,'SO OR RSO'!$B$4:$O$1048576,4,FALSE),"")</f>
        <v/>
      </c>
      <c r="E24" s="19" t="str">
        <f>IFERROR(VLOOKUP(B24,'SO OR RSO'!$B$4:$O$1048576,5,FALSE),"")</f>
        <v/>
      </c>
      <c r="F24" s="18" t="str">
        <f>IFERROR(VLOOKUP(B24,'SO OR RSO'!$B$4:$O$1048576,6,FALSE),"")</f>
        <v/>
      </c>
      <c r="G24" s="19" t="str">
        <f>IFERROR(VLOOKUP(B24,'SO OR RSO'!$B$4:$O$1048576,7,FALSE),"")</f>
        <v/>
      </c>
      <c r="H24" s="18">
        <f>IFERROR(VLOOKUP(B24,'SO OR RSO'!$B$4:$O$1048576,8,FALSE),0)</f>
        <v>0</v>
      </c>
      <c r="I24" s="18" t="str">
        <f>IFERROR(VLOOKUP(B24,'SO OR RSO'!$B$4:$O$1048576,9,FALSE),"")</f>
        <v/>
      </c>
      <c r="J24" s="18" t="str">
        <f>IFERROR(VLOOKUP(B24,'SO OR RSO'!$B$4:$O$1048576,10,FALSE),"")</f>
        <v/>
      </c>
      <c r="K24" s="59">
        <f>SUMIFS('Input Quilting Selesai'!$G$2:$G$1048576,'Input Quilting Selesai'!$C$2:$C$1048576,'Foamindo (Tersedia)'!C24,'Input Quilting Selesai'!$E$2:$E$1048576,'Foamindo (Tersedia)'!F24,'Input Quilting Selesai'!$I$2:$I$1048576,'Foamindo (Tersedia)'!J24,'Input Quilting Selesai'!$J$2:$J$1048576,'Foamindo (Tersedia)'!$B$1)</f>
        <v>0</v>
      </c>
      <c r="L24" s="20">
        <f>IFERROR(IF(VLOOKUP(B24,'SO OR RSO'!$B$4:$P$1048576,15,FALSE)="Diselesaikan",H24,K24),0)</f>
        <v>0</v>
      </c>
      <c r="M24" s="20">
        <f t="shared" si="1"/>
        <v>0</v>
      </c>
      <c r="N24" s="20" t="str">
        <f>IFERROR(IF(ISBLANK(VLOOKUP(B24,'SO OR RSO'!$B$4:$P$1048576,15,FALSE)),"Belum Kirim Kain",IF(VLOOKUP(B24,'SO OR RSO'!$B$4:$P$1048576,15,FALSE)="Diselesaikan","Selesai",IF(M24&gt;0,"Proses Quilting","Selesai"))),"")</f>
        <v/>
      </c>
    </row>
    <row r="25" spans="1:14" ht="30.75" customHeight="1">
      <c r="A25" s="6">
        <v>24</v>
      </c>
      <c r="B25" s="18" t="str">
        <f t="shared" si="0"/>
        <v>FoamindoTersediaKonfirmasi24</v>
      </c>
      <c r="C25" s="18" t="str">
        <f>IFERROR(VLOOKUP(B25,'SO OR RSO'!$B$4:$O$1048576,3,FALSE),"")</f>
        <v/>
      </c>
      <c r="D25" s="27" t="str">
        <f>IFERROR(VLOOKUP(B25,'SO OR RSO'!$B$4:$O$1048576,4,FALSE),"")</f>
        <v/>
      </c>
      <c r="E25" s="19" t="str">
        <f>IFERROR(VLOOKUP(B25,'SO OR RSO'!$B$4:$O$1048576,5,FALSE),"")</f>
        <v/>
      </c>
      <c r="F25" s="18" t="str">
        <f>IFERROR(VLOOKUP(B25,'SO OR RSO'!$B$4:$O$1048576,6,FALSE),"")</f>
        <v/>
      </c>
      <c r="G25" s="19" t="str">
        <f>IFERROR(VLOOKUP(B25,'SO OR RSO'!$B$4:$O$1048576,7,FALSE),"")</f>
        <v/>
      </c>
      <c r="H25" s="18">
        <f>IFERROR(VLOOKUP(B25,'SO OR RSO'!$B$4:$O$1048576,8,FALSE),0)</f>
        <v>0</v>
      </c>
      <c r="I25" s="18" t="str">
        <f>IFERROR(VLOOKUP(B25,'SO OR RSO'!$B$4:$O$1048576,9,FALSE),"")</f>
        <v/>
      </c>
      <c r="J25" s="18" t="str">
        <f>IFERROR(VLOOKUP(B25,'SO OR RSO'!$B$4:$O$1048576,10,FALSE),"")</f>
        <v/>
      </c>
      <c r="K25" s="59">
        <f>SUMIFS('Input Quilting Selesai'!$G$2:$G$1048576,'Input Quilting Selesai'!$C$2:$C$1048576,'Foamindo (Tersedia)'!C25,'Input Quilting Selesai'!$E$2:$E$1048576,'Foamindo (Tersedia)'!F25,'Input Quilting Selesai'!$I$2:$I$1048576,'Foamindo (Tersedia)'!J25,'Input Quilting Selesai'!$J$2:$J$1048576,'Foamindo (Tersedia)'!$B$1)</f>
        <v>0</v>
      </c>
      <c r="L25" s="20">
        <f>IFERROR(IF(VLOOKUP(B25,'SO OR RSO'!$B$4:$P$1048576,15,FALSE)="Diselesaikan",H25,K25),0)</f>
        <v>0</v>
      </c>
      <c r="M25" s="20">
        <f t="shared" si="1"/>
        <v>0</v>
      </c>
      <c r="N25" s="20" t="str">
        <f>IFERROR(IF(ISBLANK(VLOOKUP(B25,'SO OR RSO'!$B$4:$P$1048576,15,FALSE)),"Belum Kirim Kain",IF(VLOOKUP(B25,'SO OR RSO'!$B$4:$P$1048576,15,FALSE)="Diselesaikan","Selesai",IF(M25&gt;0,"Proses Quilting","Selesai"))),"")</f>
        <v/>
      </c>
    </row>
    <row r="26" spans="1:14" ht="30.75" customHeight="1">
      <c r="A26" s="5">
        <v>25</v>
      </c>
      <c r="B26" s="18" t="str">
        <f t="shared" si="0"/>
        <v>FoamindoTersediaKonfirmasi25</v>
      </c>
      <c r="C26" s="18" t="str">
        <f>IFERROR(VLOOKUP(B26,'SO OR RSO'!$B$4:$O$1048576,3,FALSE),"")</f>
        <v/>
      </c>
      <c r="D26" s="27" t="str">
        <f>IFERROR(VLOOKUP(B26,'SO OR RSO'!$B$4:$O$1048576,4,FALSE),"")</f>
        <v/>
      </c>
      <c r="E26" s="19" t="str">
        <f>IFERROR(VLOOKUP(B26,'SO OR RSO'!$B$4:$O$1048576,5,FALSE),"")</f>
        <v/>
      </c>
      <c r="F26" s="18" t="str">
        <f>IFERROR(VLOOKUP(B26,'SO OR RSO'!$B$4:$O$1048576,6,FALSE),"")</f>
        <v/>
      </c>
      <c r="G26" s="19" t="str">
        <f>IFERROR(VLOOKUP(B26,'SO OR RSO'!$B$4:$O$1048576,7,FALSE),"")</f>
        <v/>
      </c>
      <c r="H26" s="18">
        <f>IFERROR(VLOOKUP(B26,'SO OR RSO'!$B$4:$O$1048576,8,FALSE),0)</f>
        <v>0</v>
      </c>
      <c r="I26" s="18" t="str">
        <f>IFERROR(VLOOKUP(B26,'SO OR RSO'!$B$4:$O$1048576,9,FALSE),"")</f>
        <v/>
      </c>
      <c r="J26" s="18" t="str">
        <f>IFERROR(VLOOKUP(B26,'SO OR RSO'!$B$4:$O$1048576,10,FALSE),"")</f>
        <v/>
      </c>
      <c r="K26" s="59">
        <f>SUMIFS('Input Quilting Selesai'!$G$2:$G$1048576,'Input Quilting Selesai'!$C$2:$C$1048576,'Foamindo (Tersedia)'!C26,'Input Quilting Selesai'!$E$2:$E$1048576,'Foamindo (Tersedia)'!F26,'Input Quilting Selesai'!$I$2:$I$1048576,'Foamindo (Tersedia)'!J26,'Input Quilting Selesai'!$J$2:$J$1048576,'Foamindo (Tersedia)'!$B$1)</f>
        <v>0</v>
      </c>
      <c r="L26" s="20">
        <f>IFERROR(IF(VLOOKUP(B26,'SO OR RSO'!$B$4:$P$1048576,15,FALSE)="Diselesaikan",H26,K26),0)</f>
        <v>0</v>
      </c>
      <c r="M26" s="20">
        <f t="shared" si="1"/>
        <v>0</v>
      </c>
      <c r="N26" s="20" t="str">
        <f>IFERROR(IF(ISBLANK(VLOOKUP(B26,'SO OR RSO'!$B$4:$P$1048576,15,FALSE)),"Belum Kirim Kain",IF(VLOOKUP(B26,'SO OR RSO'!$B$4:$P$1048576,15,FALSE)="Diselesaikan","Selesai",IF(M26&gt;0,"Proses Quilting","Selesai"))),"")</f>
        <v/>
      </c>
    </row>
    <row r="27" spans="1:14" ht="30.75" customHeight="1">
      <c r="A27" s="6">
        <v>26</v>
      </c>
      <c r="B27" s="18" t="str">
        <f t="shared" si="0"/>
        <v>FoamindoTersediaKonfirmasi26</v>
      </c>
      <c r="C27" s="18" t="str">
        <f>IFERROR(VLOOKUP(B27,'SO OR RSO'!$B$4:$O$1048576,3,FALSE),"")</f>
        <v/>
      </c>
      <c r="D27" s="27" t="str">
        <f>IFERROR(VLOOKUP(B27,'SO OR RSO'!$B$4:$O$1048576,4,FALSE),"")</f>
        <v/>
      </c>
      <c r="E27" s="19" t="str">
        <f>IFERROR(VLOOKUP(B27,'SO OR RSO'!$B$4:$O$1048576,5,FALSE),"")</f>
        <v/>
      </c>
      <c r="F27" s="18" t="str">
        <f>IFERROR(VLOOKUP(B27,'SO OR RSO'!$B$4:$O$1048576,6,FALSE),"")</f>
        <v/>
      </c>
      <c r="G27" s="19" t="str">
        <f>IFERROR(VLOOKUP(B27,'SO OR RSO'!$B$4:$O$1048576,7,FALSE),"")</f>
        <v/>
      </c>
      <c r="H27" s="18">
        <f>IFERROR(VLOOKUP(B27,'SO OR RSO'!$B$4:$O$1048576,8,FALSE),0)</f>
        <v>0</v>
      </c>
      <c r="I27" s="18" t="str">
        <f>IFERROR(VLOOKUP(B27,'SO OR RSO'!$B$4:$O$1048576,9,FALSE),"")</f>
        <v/>
      </c>
      <c r="J27" s="18" t="str">
        <f>IFERROR(VLOOKUP(B27,'SO OR RSO'!$B$4:$O$1048576,10,FALSE),"")</f>
        <v/>
      </c>
      <c r="K27" s="59">
        <f>SUMIFS('Input Quilting Selesai'!$G$2:$G$1048576,'Input Quilting Selesai'!$C$2:$C$1048576,'Foamindo (Tersedia)'!C27,'Input Quilting Selesai'!$E$2:$E$1048576,'Foamindo (Tersedia)'!F27,'Input Quilting Selesai'!$I$2:$I$1048576,'Foamindo (Tersedia)'!J27,'Input Quilting Selesai'!$J$2:$J$1048576,'Foamindo (Tersedia)'!$B$1)</f>
        <v>0</v>
      </c>
      <c r="L27" s="20">
        <f>IFERROR(IF(VLOOKUP(B27,'SO OR RSO'!$B$4:$P$1048576,15,FALSE)="Diselesaikan",H27,K27),0)</f>
        <v>0</v>
      </c>
      <c r="M27" s="20">
        <f t="shared" si="1"/>
        <v>0</v>
      </c>
      <c r="N27" s="20" t="str">
        <f>IFERROR(IF(ISBLANK(VLOOKUP(B27,'SO OR RSO'!$B$4:$P$1048576,15,FALSE)),"Belum Kirim Kain",IF(VLOOKUP(B27,'SO OR RSO'!$B$4:$P$1048576,15,FALSE)="Diselesaikan","Selesai",IF(M27&gt;0,"Proses Quilting","Selesai"))),"")</f>
        <v/>
      </c>
    </row>
    <row r="28" spans="1:14" ht="30.75" customHeight="1">
      <c r="A28" s="5">
        <v>27</v>
      </c>
      <c r="B28" s="18" t="str">
        <f t="shared" si="0"/>
        <v>FoamindoTersediaKonfirmasi27</v>
      </c>
      <c r="C28" s="18" t="str">
        <f>IFERROR(VLOOKUP(B28,'SO OR RSO'!$B$4:$O$1048576,3,FALSE),"")</f>
        <v/>
      </c>
      <c r="D28" s="27" t="str">
        <f>IFERROR(VLOOKUP(B28,'SO OR RSO'!$B$4:$O$1048576,4,FALSE),"")</f>
        <v/>
      </c>
      <c r="E28" s="19" t="str">
        <f>IFERROR(VLOOKUP(B28,'SO OR RSO'!$B$4:$O$1048576,5,FALSE),"")</f>
        <v/>
      </c>
      <c r="F28" s="18" t="str">
        <f>IFERROR(VLOOKUP(B28,'SO OR RSO'!$B$4:$O$1048576,6,FALSE),"")</f>
        <v/>
      </c>
      <c r="G28" s="19" t="str">
        <f>IFERROR(VLOOKUP(B28,'SO OR RSO'!$B$4:$O$1048576,7,FALSE),"")</f>
        <v/>
      </c>
      <c r="H28" s="18">
        <f>IFERROR(VLOOKUP(B28,'SO OR RSO'!$B$4:$O$1048576,8,FALSE),0)</f>
        <v>0</v>
      </c>
      <c r="I28" s="18" t="str">
        <f>IFERROR(VLOOKUP(B28,'SO OR RSO'!$B$4:$O$1048576,9,FALSE),"")</f>
        <v/>
      </c>
      <c r="J28" s="18" t="str">
        <f>IFERROR(VLOOKUP(B28,'SO OR RSO'!$B$4:$O$1048576,10,FALSE),"")</f>
        <v/>
      </c>
      <c r="K28" s="59">
        <f>SUMIFS('Input Quilting Selesai'!$G$2:$G$1048576,'Input Quilting Selesai'!$C$2:$C$1048576,'Foamindo (Tersedia)'!C28,'Input Quilting Selesai'!$E$2:$E$1048576,'Foamindo (Tersedia)'!F28,'Input Quilting Selesai'!$I$2:$I$1048576,'Foamindo (Tersedia)'!J28,'Input Quilting Selesai'!$J$2:$J$1048576,'Foamindo (Tersedia)'!$B$1)</f>
        <v>0</v>
      </c>
      <c r="L28" s="20">
        <f>IFERROR(IF(VLOOKUP(B28,'SO OR RSO'!$B$4:$P$1048576,15,FALSE)="Diselesaikan",H28,K28),0)</f>
        <v>0</v>
      </c>
      <c r="M28" s="20">
        <f t="shared" si="1"/>
        <v>0</v>
      </c>
      <c r="N28" s="20" t="str">
        <f>IFERROR(IF(ISBLANK(VLOOKUP(B28,'SO OR RSO'!$B$4:$P$1048576,15,FALSE)),"Belum Kirim Kain",IF(VLOOKUP(B28,'SO OR RSO'!$B$4:$P$1048576,15,FALSE)="Diselesaikan","Selesai",IF(M28&gt;0,"Proses Quilting","Selesai"))),"")</f>
        <v/>
      </c>
    </row>
    <row r="29" spans="1:14" ht="30.75" customHeight="1">
      <c r="A29" s="6">
        <v>28</v>
      </c>
      <c r="B29" s="18" t="str">
        <f t="shared" si="0"/>
        <v>FoamindoTersediaKonfirmasi28</v>
      </c>
      <c r="C29" s="18" t="str">
        <f>IFERROR(VLOOKUP(B29,'SO OR RSO'!$B$4:$O$1048576,3,FALSE),"")</f>
        <v/>
      </c>
      <c r="D29" s="27" t="str">
        <f>IFERROR(VLOOKUP(B29,'SO OR RSO'!$B$4:$O$1048576,4,FALSE),"")</f>
        <v/>
      </c>
      <c r="E29" s="19" t="str">
        <f>IFERROR(VLOOKUP(B29,'SO OR RSO'!$B$4:$O$1048576,5,FALSE),"")</f>
        <v/>
      </c>
      <c r="F29" s="18" t="str">
        <f>IFERROR(VLOOKUP(B29,'SO OR RSO'!$B$4:$O$1048576,6,FALSE),"")</f>
        <v/>
      </c>
      <c r="G29" s="19" t="str">
        <f>IFERROR(VLOOKUP(B29,'SO OR RSO'!$B$4:$O$1048576,7,FALSE),"")</f>
        <v/>
      </c>
      <c r="H29" s="18">
        <f>IFERROR(VLOOKUP(B29,'SO OR RSO'!$B$4:$O$1048576,8,FALSE),0)</f>
        <v>0</v>
      </c>
      <c r="I29" s="18" t="str">
        <f>IFERROR(VLOOKUP(B29,'SO OR RSO'!$B$4:$O$1048576,9,FALSE),"")</f>
        <v/>
      </c>
      <c r="J29" s="18" t="str">
        <f>IFERROR(VLOOKUP(B29,'SO OR RSO'!$B$4:$O$1048576,10,FALSE),"")</f>
        <v/>
      </c>
      <c r="K29" s="59">
        <f>SUMIFS('Input Quilting Selesai'!$G$2:$G$1048576,'Input Quilting Selesai'!$C$2:$C$1048576,'Foamindo (Tersedia)'!C29,'Input Quilting Selesai'!$E$2:$E$1048576,'Foamindo (Tersedia)'!F29,'Input Quilting Selesai'!$I$2:$I$1048576,'Foamindo (Tersedia)'!J29,'Input Quilting Selesai'!$J$2:$J$1048576,'Foamindo (Tersedia)'!$B$1)</f>
        <v>0</v>
      </c>
      <c r="L29" s="20">
        <f>IFERROR(IF(VLOOKUP(B29,'SO OR RSO'!$B$4:$P$1048576,15,FALSE)="Diselesaikan",H29,K29),0)</f>
        <v>0</v>
      </c>
      <c r="M29" s="20">
        <f t="shared" si="1"/>
        <v>0</v>
      </c>
      <c r="N29" s="20" t="str">
        <f>IFERROR(IF(ISBLANK(VLOOKUP(B29,'SO OR RSO'!$B$4:$P$1048576,15,FALSE)),"Belum Kirim Kain",IF(VLOOKUP(B29,'SO OR RSO'!$B$4:$P$1048576,15,FALSE)="Diselesaikan","Selesai",IF(M29&gt;0,"Proses Quilting","Selesai"))),"")</f>
        <v/>
      </c>
    </row>
    <row r="30" spans="1:14" ht="30.75" customHeight="1">
      <c r="A30" s="5">
        <v>29</v>
      </c>
      <c r="B30" s="18" t="str">
        <f t="shared" si="0"/>
        <v>FoamindoTersediaKonfirmasi29</v>
      </c>
      <c r="C30" s="18" t="str">
        <f>IFERROR(VLOOKUP(B30,'SO OR RSO'!$B$4:$O$1048576,3,FALSE),"")</f>
        <v/>
      </c>
      <c r="D30" s="27" t="str">
        <f>IFERROR(VLOOKUP(B30,'SO OR RSO'!$B$4:$O$1048576,4,FALSE),"")</f>
        <v/>
      </c>
      <c r="E30" s="19" t="str">
        <f>IFERROR(VLOOKUP(B30,'SO OR RSO'!$B$4:$O$1048576,5,FALSE),"")</f>
        <v/>
      </c>
      <c r="F30" s="18" t="str">
        <f>IFERROR(VLOOKUP(B30,'SO OR RSO'!$B$4:$O$1048576,6,FALSE),"")</f>
        <v/>
      </c>
      <c r="G30" s="19" t="str">
        <f>IFERROR(VLOOKUP(B30,'SO OR RSO'!$B$4:$O$1048576,7,FALSE),"")</f>
        <v/>
      </c>
      <c r="H30" s="18">
        <f>IFERROR(VLOOKUP(B30,'SO OR RSO'!$B$4:$O$1048576,8,FALSE),0)</f>
        <v>0</v>
      </c>
      <c r="I30" s="18" t="str">
        <f>IFERROR(VLOOKUP(B30,'SO OR RSO'!$B$4:$O$1048576,9,FALSE),"")</f>
        <v/>
      </c>
      <c r="J30" s="18" t="str">
        <f>IFERROR(VLOOKUP(B30,'SO OR RSO'!$B$4:$O$1048576,10,FALSE),"")</f>
        <v/>
      </c>
      <c r="K30" s="59">
        <f>SUMIFS('Input Quilting Selesai'!$G$2:$G$1048576,'Input Quilting Selesai'!$C$2:$C$1048576,'Foamindo (Tersedia)'!C30,'Input Quilting Selesai'!$E$2:$E$1048576,'Foamindo (Tersedia)'!F30,'Input Quilting Selesai'!$I$2:$I$1048576,'Foamindo (Tersedia)'!J30,'Input Quilting Selesai'!$J$2:$J$1048576,'Foamindo (Tersedia)'!$B$1)</f>
        <v>0</v>
      </c>
      <c r="L30" s="20">
        <f>IFERROR(IF(VLOOKUP(B30,'SO OR RSO'!$B$4:$P$1048576,15,FALSE)="Diselesaikan",H30,K30),0)</f>
        <v>0</v>
      </c>
      <c r="M30" s="20">
        <f t="shared" si="1"/>
        <v>0</v>
      </c>
      <c r="N30" s="20" t="str">
        <f>IFERROR(IF(ISBLANK(VLOOKUP(B30,'SO OR RSO'!$B$4:$P$1048576,15,FALSE)),"Belum Kirim Kain",IF(VLOOKUP(B30,'SO OR RSO'!$B$4:$P$1048576,15,FALSE)="Diselesaikan","Selesai",IF(M30&gt;0,"Proses Quilting","Selesai"))),"")</f>
        <v/>
      </c>
    </row>
    <row r="31" spans="1:14" ht="30.75" customHeight="1">
      <c r="A31" s="6">
        <v>30</v>
      </c>
      <c r="B31" s="18" t="str">
        <f t="shared" si="0"/>
        <v>FoamindoTersediaKonfirmasi30</v>
      </c>
      <c r="C31" s="18" t="str">
        <f>IFERROR(VLOOKUP(B31,'SO OR RSO'!$B$4:$O$1048576,3,FALSE),"")</f>
        <v/>
      </c>
      <c r="D31" s="27" t="str">
        <f>IFERROR(VLOOKUP(B31,'SO OR RSO'!$B$4:$O$1048576,4,FALSE),"")</f>
        <v/>
      </c>
      <c r="E31" s="19" t="str">
        <f>IFERROR(VLOOKUP(B31,'SO OR RSO'!$B$4:$O$1048576,5,FALSE),"")</f>
        <v/>
      </c>
      <c r="F31" s="18" t="str">
        <f>IFERROR(VLOOKUP(B31,'SO OR RSO'!$B$4:$O$1048576,6,FALSE),"")</f>
        <v/>
      </c>
      <c r="G31" s="19" t="str">
        <f>IFERROR(VLOOKUP(B31,'SO OR RSO'!$B$4:$O$1048576,7,FALSE),"")</f>
        <v/>
      </c>
      <c r="H31" s="18">
        <f>IFERROR(VLOOKUP(B31,'SO OR RSO'!$B$4:$O$1048576,8,FALSE),0)</f>
        <v>0</v>
      </c>
      <c r="I31" s="18" t="str">
        <f>IFERROR(VLOOKUP(B31,'SO OR RSO'!$B$4:$O$1048576,9,FALSE),"")</f>
        <v/>
      </c>
      <c r="J31" s="18" t="str">
        <f>IFERROR(VLOOKUP(B31,'SO OR RSO'!$B$4:$O$1048576,10,FALSE),"")</f>
        <v/>
      </c>
      <c r="K31" s="59">
        <f>SUMIFS('Input Quilting Selesai'!$G$2:$G$1048576,'Input Quilting Selesai'!$C$2:$C$1048576,'Foamindo (Tersedia)'!C31,'Input Quilting Selesai'!$E$2:$E$1048576,'Foamindo (Tersedia)'!F31,'Input Quilting Selesai'!$I$2:$I$1048576,'Foamindo (Tersedia)'!J31,'Input Quilting Selesai'!$J$2:$J$1048576,'Foamindo (Tersedia)'!$B$1)</f>
        <v>0</v>
      </c>
      <c r="L31" s="20">
        <f>IFERROR(IF(VLOOKUP(B31,'SO OR RSO'!$B$4:$P$1048576,15,FALSE)="Diselesaikan",H31,K31),0)</f>
        <v>0</v>
      </c>
      <c r="M31" s="20">
        <f t="shared" si="1"/>
        <v>0</v>
      </c>
      <c r="N31" s="20" t="str">
        <f>IFERROR(IF(ISBLANK(VLOOKUP(B31,'SO OR RSO'!$B$4:$P$1048576,15,FALSE)),"Belum Kirim Kain",IF(VLOOKUP(B31,'SO OR RSO'!$B$4:$P$1048576,15,FALSE)="Diselesaikan","Selesai",IF(M31&gt;0,"Proses Quilting","Selesai"))),"")</f>
        <v/>
      </c>
    </row>
    <row r="32" spans="1:14" ht="30.75" customHeight="1">
      <c r="A32" s="5">
        <v>31</v>
      </c>
      <c r="B32" s="18" t="str">
        <f t="shared" si="0"/>
        <v>FoamindoTersediaKonfirmasi31</v>
      </c>
      <c r="C32" s="18" t="str">
        <f>IFERROR(VLOOKUP(B32,'SO OR RSO'!$B$4:$O$1048576,3,FALSE),"")</f>
        <v/>
      </c>
      <c r="D32" s="27" t="str">
        <f>IFERROR(VLOOKUP(B32,'SO OR RSO'!$B$4:$O$1048576,4,FALSE),"")</f>
        <v/>
      </c>
      <c r="E32" s="19" t="str">
        <f>IFERROR(VLOOKUP(B32,'SO OR RSO'!$B$4:$O$1048576,5,FALSE),"")</f>
        <v/>
      </c>
      <c r="F32" s="18" t="str">
        <f>IFERROR(VLOOKUP(B32,'SO OR RSO'!$B$4:$O$1048576,6,FALSE),"")</f>
        <v/>
      </c>
      <c r="G32" s="19" t="str">
        <f>IFERROR(VLOOKUP(B32,'SO OR RSO'!$B$4:$O$1048576,7,FALSE),"")</f>
        <v/>
      </c>
      <c r="H32" s="18">
        <f>IFERROR(VLOOKUP(B32,'SO OR RSO'!$B$4:$O$1048576,8,FALSE),0)</f>
        <v>0</v>
      </c>
      <c r="I32" s="18" t="str">
        <f>IFERROR(VLOOKUP(B32,'SO OR RSO'!$B$4:$O$1048576,9,FALSE),"")</f>
        <v/>
      </c>
      <c r="J32" s="18" t="str">
        <f>IFERROR(VLOOKUP(B32,'SO OR RSO'!$B$4:$O$1048576,10,FALSE),"")</f>
        <v/>
      </c>
      <c r="K32" s="59">
        <f>SUMIFS('Input Quilting Selesai'!$G$2:$G$1048576,'Input Quilting Selesai'!$C$2:$C$1048576,'Foamindo (Tersedia)'!C32,'Input Quilting Selesai'!$E$2:$E$1048576,'Foamindo (Tersedia)'!F32,'Input Quilting Selesai'!$I$2:$I$1048576,'Foamindo (Tersedia)'!J32,'Input Quilting Selesai'!$J$2:$J$1048576,'Foamindo (Tersedia)'!$B$1)</f>
        <v>0</v>
      </c>
      <c r="L32" s="20">
        <f>IFERROR(IF(VLOOKUP(B32,'SO OR RSO'!$B$4:$P$1048576,15,FALSE)="Diselesaikan",H32,K32),0)</f>
        <v>0</v>
      </c>
      <c r="M32" s="20">
        <f t="shared" si="1"/>
        <v>0</v>
      </c>
      <c r="N32" s="20" t="str">
        <f>IFERROR(IF(ISBLANK(VLOOKUP(B32,'SO OR RSO'!$B$4:$P$1048576,15,FALSE)),"Belum Kirim Kain",IF(VLOOKUP(B32,'SO OR RSO'!$B$4:$P$1048576,15,FALSE)="Diselesaikan","Selesai",IF(M32&gt;0,"Proses Quilting","Selesai"))),"")</f>
        <v/>
      </c>
    </row>
    <row r="33" spans="1:14" ht="30.75" customHeight="1">
      <c r="A33" s="6">
        <v>32</v>
      </c>
      <c r="B33" s="18" t="str">
        <f t="shared" si="0"/>
        <v>FoamindoTersediaKonfirmasi32</v>
      </c>
      <c r="C33" s="18" t="str">
        <f>IFERROR(VLOOKUP(B33,'SO OR RSO'!$B$4:$O$1048576,3,FALSE),"")</f>
        <v/>
      </c>
      <c r="D33" s="27" t="str">
        <f>IFERROR(VLOOKUP(B33,'SO OR RSO'!$B$4:$O$1048576,4,FALSE),"")</f>
        <v/>
      </c>
      <c r="E33" s="19" t="str">
        <f>IFERROR(VLOOKUP(B33,'SO OR RSO'!$B$4:$O$1048576,5,FALSE),"")</f>
        <v/>
      </c>
      <c r="F33" s="18" t="str">
        <f>IFERROR(VLOOKUP(B33,'SO OR RSO'!$B$4:$O$1048576,6,FALSE),"")</f>
        <v/>
      </c>
      <c r="G33" s="19" t="str">
        <f>IFERROR(VLOOKUP(B33,'SO OR RSO'!$B$4:$O$1048576,7,FALSE),"")</f>
        <v/>
      </c>
      <c r="H33" s="18">
        <f>IFERROR(VLOOKUP(B33,'SO OR RSO'!$B$4:$O$1048576,8,FALSE),0)</f>
        <v>0</v>
      </c>
      <c r="I33" s="18" t="str">
        <f>IFERROR(VLOOKUP(B33,'SO OR RSO'!$B$4:$O$1048576,9,FALSE),"")</f>
        <v/>
      </c>
      <c r="J33" s="18" t="str">
        <f>IFERROR(VLOOKUP(B33,'SO OR RSO'!$B$4:$O$1048576,10,FALSE),"")</f>
        <v/>
      </c>
      <c r="K33" s="59">
        <f>SUMIFS('Input Quilting Selesai'!$G$2:$G$1048576,'Input Quilting Selesai'!$C$2:$C$1048576,'Foamindo (Tersedia)'!C33,'Input Quilting Selesai'!$E$2:$E$1048576,'Foamindo (Tersedia)'!F33,'Input Quilting Selesai'!$I$2:$I$1048576,'Foamindo (Tersedia)'!J33,'Input Quilting Selesai'!$J$2:$J$1048576,'Foamindo (Tersedia)'!$B$1)</f>
        <v>0</v>
      </c>
      <c r="L33" s="20">
        <f>IFERROR(IF(VLOOKUP(B33,'SO OR RSO'!$B$4:$P$1048576,15,FALSE)="Diselesaikan",H33,K33),0)</f>
        <v>0</v>
      </c>
      <c r="M33" s="20">
        <f t="shared" si="1"/>
        <v>0</v>
      </c>
      <c r="N33" s="20" t="str">
        <f>IFERROR(IF(ISBLANK(VLOOKUP(B33,'SO OR RSO'!$B$4:$P$1048576,15,FALSE)),"Belum Kirim Kain",IF(VLOOKUP(B33,'SO OR RSO'!$B$4:$P$1048576,15,FALSE)="Diselesaikan","Selesai",IF(M33&gt;0,"Proses Quilting","Selesai"))),"")</f>
        <v/>
      </c>
    </row>
    <row r="34" spans="1:14" ht="30.75" customHeight="1">
      <c r="A34" s="5">
        <v>33</v>
      </c>
      <c r="B34" s="18" t="str">
        <f t="shared" si="0"/>
        <v>FoamindoTersediaKonfirmasi33</v>
      </c>
      <c r="C34" s="18" t="str">
        <f>IFERROR(VLOOKUP(B34,'SO OR RSO'!$B$4:$O$1048576,3,FALSE),"")</f>
        <v/>
      </c>
      <c r="D34" s="27" t="str">
        <f>IFERROR(VLOOKUP(B34,'SO OR RSO'!$B$4:$O$1048576,4,FALSE),"")</f>
        <v/>
      </c>
      <c r="E34" s="19" t="str">
        <f>IFERROR(VLOOKUP(B34,'SO OR RSO'!$B$4:$O$1048576,5,FALSE),"")</f>
        <v/>
      </c>
      <c r="F34" s="18" t="str">
        <f>IFERROR(VLOOKUP(B34,'SO OR RSO'!$B$4:$O$1048576,6,FALSE),"")</f>
        <v/>
      </c>
      <c r="G34" s="19" t="str">
        <f>IFERROR(VLOOKUP(B34,'SO OR RSO'!$B$4:$O$1048576,7,FALSE),"")</f>
        <v/>
      </c>
      <c r="H34" s="18">
        <f>IFERROR(VLOOKUP(B34,'SO OR RSO'!$B$4:$O$1048576,8,FALSE),0)</f>
        <v>0</v>
      </c>
      <c r="I34" s="18" t="str">
        <f>IFERROR(VLOOKUP(B34,'SO OR RSO'!$B$4:$O$1048576,9,FALSE),"")</f>
        <v/>
      </c>
      <c r="J34" s="18" t="str">
        <f>IFERROR(VLOOKUP(B34,'SO OR RSO'!$B$4:$O$1048576,10,FALSE),"")</f>
        <v/>
      </c>
      <c r="K34" s="59">
        <f>SUMIFS('Input Quilting Selesai'!$G$2:$G$1048576,'Input Quilting Selesai'!$C$2:$C$1048576,'Foamindo (Tersedia)'!C34,'Input Quilting Selesai'!$E$2:$E$1048576,'Foamindo (Tersedia)'!F34,'Input Quilting Selesai'!$I$2:$I$1048576,'Foamindo (Tersedia)'!J34,'Input Quilting Selesai'!$J$2:$J$1048576,'Foamindo (Tersedia)'!$B$1)</f>
        <v>0</v>
      </c>
      <c r="L34" s="20">
        <f>IFERROR(IF(VLOOKUP(B34,'SO OR RSO'!$B$4:$P$1048576,15,FALSE)="Diselesaikan",H34,K34),0)</f>
        <v>0</v>
      </c>
      <c r="M34" s="20">
        <f t="shared" si="1"/>
        <v>0</v>
      </c>
      <c r="N34" s="20" t="str">
        <f>IFERROR(IF(ISBLANK(VLOOKUP(B34,'SO OR RSO'!$B$4:$P$1048576,15,FALSE)),"Belum Kirim Kain",IF(VLOOKUP(B34,'SO OR RSO'!$B$4:$P$1048576,15,FALSE)="Diselesaikan","Selesai",IF(M34&gt;0,"Proses Quilting","Selesai"))),"")</f>
        <v/>
      </c>
    </row>
    <row r="35" spans="1:14" ht="30.75" customHeight="1">
      <c r="A35" s="6">
        <v>34</v>
      </c>
      <c r="B35" s="18" t="str">
        <f t="shared" si="0"/>
        <v>FoamindoTersediaKonfirmasi34</v>
      </c>
      <c r="C35" s="18" t="str">
        <f>IFERROR(VLOOKUP(B35,'SO OR RSO'!$B$4:$O$1048576,3,FALSE),"")</f>
        <v/>
      </c>
      <c r="D35" s="27" t="str">
        <f>IFERROR(VLOOKUP(B35,'SO OR RSO'!$B$4:$O$1048576,4,FALSE),"")</f>
        <v/>
      </c>
      <c r="E35" s="19" t="str">
        <f>IFERROR(VLOOKUP(B35,'SO OR RSO'!$B$4:$O$1048576,5,FALSE),"")</f>
        <v/>
      </c>
      <c r="F35" s="18" t="str">
        <f>IFERROR(VLOOKUP(B35,'SO OR RSO'!$B$4:$O$1048576,6,FALSE),"")</f>
        <v/>
      </c>
      <c r="G35" s="19" t="str">
        <f>IFERROR(VLOOKUP(B35,'SO OR RSO'!$B$4:$O$1048576,7,FALSE),"")</f>
        <v/>
      </c>
      <c r="H35" s="18">
        <f>IFERROR(VLOOKUP(B35,'SO OR RSO'!$B$4:$O$1048576,8,FALSE),0)</f>
        <v>0</v>
      </c>
      <c r="I35" s="18" t="str">
        <f>IFERROR(VLOOKUP(B35,'SO OR RSO'!$B$4:$O$1048576,9,FALSE),"")</f>
        <v/>
      </c>
      <c r="J35" s="18" t="str">
        <f>IFERROR(VLOOKUP(B35,'SO OR RSO'!$B$4:$O$1048576,10,FALSE),"")</f>
        <v/>
      </c>
      <c r="K35" s="59">
        <f>SUMIFS('Input Quilting Selesai'!$G$2:$G$1048576,'Input Quilting Selesai'!$C$2:$C$1048576,'Foamindo (Tersedia)'!C35,'Input Quilting Selesai'!$E$2:$E$1048576,'Foamindo (Tersedia)'!F35,'Input Quilting Selesai'!$I$2:$I$1048576,'Foamindo (Tersedia)'!J35,'Input Quilting Selesai'!$J$2:$J$1048576,'Foamindo (Tersedia)'!$B$1)</f>
        <v>0</v>
      </c>
      <c r="L35" s="20">
        <f>IFERROR(IF(VLOOKUP(B35,'SO OR RSO'!$B$4:$P$1048576,15,FALSE)="Diselesaikan",H35,K35),0)</f>
        <v>0</v>
      </c>
      <c r="M35" s="20">
        <f t="shared" si="1"/>
        <v>0</v>
      </c>
      <c r="N35" s="20" t="str">
        <f>IFERROR(IF(ISBLANK(VLOOKUP(B35,'SO OR RSO'!$B$4:$P$1048576,15,FALSE)),"Belum Kirim Kain",IF(VLOOKUP(B35,'SO OR RSO'!$B$4:$P$1048576,15,FALSE)="Diselesaikan","Selesai",IF(M35&gt;0,"Proses Quilting","Selesai"))),"")</f>
        <v/>
      </c>
    </row>
    <row r="36" spans="1:14" ht="30.75" customHeight="1">
      <c r="A36" s="5">
        <v>35</v>
      </c>
      <c r="B36" s="18" t="str">
        <f t="shared" si="0"/>
        <v>FoamindoTersediaKonfirmasi35</v>
      </c>
      <c r="C36" s="18" t="str">
        <f>IFERROR(VLOOKUP(B36,'SO OR RSO'!$B$4:$O$1048576,3,FALSE),"")</f>
        <v/>
      </c>
      <c r="D36" s="27" t="str">
        <f>IFERROR(VLOOKUP(B36,'SO OR RSO'!$B$4:$O$1048576,4,FALSE),"")</f>
        <v/>
      </c>
      <c r="E36" s="19" t="str">
        <f>IFERROR(VLOOKUP(B36,'SO OR RSO'!$B$4:$O$1048576,5,FALSE),"")</f>
        <v/>
      </c>
      <c r="F36" s="18" t="str">
        <f>IFERROR(VLOOKUP(B36,'SO OR RSO'!$B$4:$O$1048576,6,FALSE),"")</f>
        <v/>
      </c>
      <c r="G36" s="19" t="str">
        <f>IFERROR(VLOOKUP(B36,'SO OR RSO'!$B$4:$O$1048576,7,FALSE),"")</f>
        <v/>
      </c>
      <c r="H36" s="18">
        <f>IFERROR(VLOOKUP(B36,'SO OR RSO'!$B$4:$O$1048576,8,FALSE),0)</f>
        <v>0</v>
      </c>
      <c r="I36" s="18" t="str">
        <f>IFERROR(VLOOKUP(B36,'SO OR RSO'!$B$4:$O$1048576,9,FALSE),"")</f>
        <v/>
      </c>
      <c r="J36" s="18" t="str">
        <f>IFERROR(VLOOKUP(B36,'SO OR RSO'!$B$4:$O$1048576,10,FALSE),"")</f>
        <v/>
      </c>
      <c r="K36" s="59">
        <f>SUMIFS('Input Quilting Selesai'!$G$2:$G$1048576,'Input Quilting Selesai'!$C$2:$C$1048576,'Foamindo (Tersedia)'!C36,'Input Quilting Selesai'!$E$2:$E$1048576,'Foamindo (Tersedia)'!F36,'Input Quilting Selesai'!$I$2:$I$1048576,'Foamindo (Tersedia)'!J36,'Input Quilting Selesai'!$J$2:$J$1048576,'Foamindo (Tersedia)'!$B$1)</f>
        <v>0</v>
      </c>
      <c r="L36" s="20">
        <f>IFERROR(IF(VLOOKUP(B36,'SO OR RSO'!$B$4:$P$1048576,15,FALSE)="Diselesaikan",H36,K36),0)</f>
        <v>0</v>
      </c>
      <c r="M36" s="20">
        <f t="shared" si="1"/>
        <v>0</v>
      </c>
      <c r="N36" s="20" t="str">
        <f>IFERROR(IF(ISBLANK(VLOOKUP(B36,'SO OR RSO'!$B$4:$P$1048576,15,FALSE)),"Belum Kirim Kain",IF(VLOOKUP(B36,'SO OR RSO'!$B$4:$P$1048576,15,FALSE)="Diselesaikan","Selesai",IF(M36&gt;0,"Proses Quilting","Selesai"))),"")</f>
        <v/>
      </c>
    </row>
    <row r="37" spans="1:14" ht="30.75" customHeight="1">
      <c r="A37" s="6">
        <v>36</v>
      </c>
      <c r="B37" s="18" t="str">
        <f t="shared" si="0"/>
        <v>FoamindoTersediaKonfirmasi36</v>
      </c>
      <c r="C37" s="18" t="str">
        <f>IFERROR(VLOOKUP(B37,'SO OR RSO'!$B$4:$O$1048576,3,FALSE),"")</f>
        <v/>
      </c>
      <c r="D37" s="27" t="str">
        <f>IFERROR(VLOOKUP(B37,'SO OR RSO'!$B$4:$O$1048576,4,FALSE),"")</f>
        <v/>
      </c>
      <c r="E37" s="19" t="str">
        <f>IFERROR(VLOOKUP(B37,'SO OR RSO'!$B$4:$O$1048576,5,FALSE),"")</f>
        <v/>
      </c>
      <c r="F37" s="18" t="str">
        <f>IFERROR(VLOOKUP(B37,'SO OR RSO'!$B$4:$O$1048576,6,FALSE),"")</f>
        <v/>
      </c>
      <c r="G37" s="19" t="str">
        <f>IFERROR(VLOOKUP(B37,'SO OR RSO'!$B$4:$O$1048576,7,FALSE),"")</f>
        <v/>
      </c>
      <c r="H37" s="18">
        <f>IFERROR(VLOOKUP(B37,'SO OR RSO'!$B$4:$O$1048576,8,FALSE),0)</f>
        <v>0</v>
      </c>
      <c r="I37" s="18" t="str">
        <f>IFERROR(VLOOKUP(B37,'SO OR RSO'!$B$4:$O$1048576,9,FALSE),"")</f>
        <v/>
      </c>
      <c r="J37" s="18" t="str">
        <f>IFERROR(VLOOKUP(B37,'SO OR RSO'!$B$4:$O$1048576,10,FALSE),"")</f>
        <v/>
      </c>
      <c r="K37" s="59">
        <f>SUMIFS('Input Quilting Selesai'!$G$2:$G$1048576,'Input Quilting Selesai'!$C$2:$C$1048576,'Foamindo (Tersedia)'!C37,'Input Quilting Selesai'!$E$2:$E$1048576,'Foamindo (Tersedia)'!F37,'Input Quilting Selesai'!$I$2:$I$1048576,'Foamindo (Tersedia)'!J37,'Input Quilting Selesai'!$J$2:$J$1048576,'Foamindo (Tersedia)'!$B$1)</f>
        <v>0</v>
      </c>
      <c r="L37" s="20">
        <f>IFERROR(IF(VLOOKUP(B37,'SO OR RSO'!$B$4:$P$1048576,15,FALSE)="Diselesaikan",H37,K37),0)</f>
        <v>0</v>
      </c>
      <c r="M37" s="20">
        <f t="shared" si="1"/>
        <v>0</v>
      </c>
      <c r="N37" s="20" t="str">
        <f>IFERROR(IF(ISBLANK(VLOOKUP(B37,'SO OR RSO'!$B$4:$P$1048576,15,FALSE)),"Belum Kirim Kain",IF(VLOOKUP(B37,'SO OR RSO'!$B$4:$P$1048576,15,FALSE)="Diselesaikan","Selesai",IF(M37&gt;0,"Proses Quilting","Selesai"))),"")</f>
        <v/>
      </c>
    </row>
    <row r="38" spans="1:14" ht="30.75" customHeight="1">
      <c r="A38" s="5">
        <v>37</v>
      </c>
      <c r="B38" s="18" t="str">
        <f t="shared" si="0"/>
        <v>FoamindoTersediaKonfirmasi37</v>
      </c>
      <c r="C38" s="18" t="str">
        <f>IFERROR(VLOOKUP(B38,'SO OR RSO'!$B$4:$O$1048576,3,FALSE),"")</f>
        <v/>
      </c>
      <c r="D38" s="27" t="str">
        <f>IFERROR(VLOOKUP(B38,'SO OR RSO'!$B$4:$O$1048576,4,FALSE),"")</f>
        <v/>
      </c>
      <c r="E38" s="19" t="str">
        <f>IFERROR(VLOOKUP(B38,'SO OR RSO'!$B$4:$O$1048576,5,FALSE),"")</f>
        <v/>
      </c>
      <c r="F38" s="18" t="str">
        <f>IFERROR(VLOOKUP(B38,'SO OR RSO'!$B$4:$O$1048576,6,FALSE),"")</f>
        <v/>
      </c>
      <c r="G38" s="19" t="str">
        <f>IFERROR(VLOOKUP(B38,'SO OR RSO'!$B$4:$O$1048576,7,FALSE),"")</f>
        <v/>
      </c>
      <c r="H38" s="18">
        <f>IFERROR(VLOOKUP(B38,'SO OR RSO'!$B$4:$O$1048576,8,FALSE),0)</f>
        <v>0</v>
      </c>
      <c r="I38" s="18" t="str">
        <f>IFERROR(VLOOKUP(B38,'SO OR RSO'!$B$4:$O$1048576,9,FALSE),"")</f>
        <v/>
      </c>
      <c r="J38" s="18" t="str">
        <f>IFERROR(VLOOKUP(B38,'SO OR RSO'!$B$4:$O$1048576,10,FALSE),"")</f>
        <v/>
      </c>
      <c r="K38" s="59">
        <f>SUMIFS('Input Quilting Selesai'!$G$2:$G$1048576,'Input Quilting Selesai'!$C$2:$C$1048576,'Foamindo (Tersedia)'!C38,'Input Quilting Selesai'!$E$2:$E$1048576,'Foamindo (Tersedia)'!F38,'Input Quilting Selesai'!$I$2:$I$1048576,'Foamindo (Tersedia)'!J38,'Input Quilting Selesai'!$J$2:$J$1048576,'Foamindo (Tersedia)'!$B$1)</f>
        <v>0</v>
      </c>
      <c r="L38" s="20">
        <f>IFERROR(IF(VLOOKUP(B38,'SO OR RSO'!$B$4:$P$1048576,15,FALSE)="Diselesaikan",H38,K38),0)</f>
        <v>0</v>
      </c>
      <c r="M38" s="20">
        <f t="shared" si="1"/>
        <v>0</v>
      </c>
      <c r="N38" s="20" t="str">
        <f>IFERROR(IF(ISBLANK(VLOOKUP(B38,'SO OR RSO'!$B$4:$P$1048576,15,FALSE)),"Belum Kirim Kain",IF(VLOOKUP(B38,'SO OR RSO'!$B$4:$P$1048576,15,FALSE)="Diselesaikan","Selesai",IF(M38&gt;0,"Proses Quilting","Selesai"))),"")</f>
        <v/>
      </c>
    </row>
    <row r="39" spans="1:14" ht="30.75" customHeight="1">
      <c r="A39" s="6">
        <v>38</v>
      </c>
      <c r="B39" s="18" t="str">
        <f t="shared" si="0"/>
        <v>FoamindoTersediaKonfirmasi38</v>
      </c>
      <c r="C39" s="18" t="str">
        <f>IFERROR(VLOOKUP(B39,'SO OR RSO'!$B$4:$O$1048576,3,FALSE),"")</f>
        <v/>
      </c>
      <c r="D39" s="27" t="str">
        <f>IFERROR(VLOOKUP(B39,'SO OR RSO'!$B$4:$O$1048576,4,FALSE),"")</f>
        <v/>
      </c>
      <c r="E39" s="19" t="str">
        <f>IFERROR(VLOOKUP(B39,'SO OR RSO'!$B$4:$O$1048576,5,FALSE),"")</f>
        <v/>
      </c>
      <c r="F39" s="18" t="str">
        <f>IFERROR(VLOOKUP(B39,'SO OR RSO'!$B$4:$O$1048576,6,FALSE),"")</f>
        <v/>
      </c>
      <c r="G39" s="19" t="str">
        <f>IFERROR(VLOOKUP(B39,'SO OR RSO'!$B$4:$O$1048576,7,FALSE),"")</f>
        <v/>
      </c>
      <c r="H39" s="18">
        <f>IFERROR(VLOOKUP(B39,'SO OR RSO'!$B$4:$O$1048576,8,FALSE),0)</f>
        <v>0</v>
      </c>
      <c r="I39" s="18" t="str">
        <f>IFERROR(VLOOKUP(B39,'SO OR RSO'!$B$4:$O$1048576,9,FALSE),"")</f>
        <v/>
      </c>
      <c r="J39" s="18" t="str">
        <f>IFERROR(VLOOKUP(B39,'SO OR RSO'!$B$4:$O$1048576,10,FALSE),"")</f>
        <v/>
      </c>
      <c r="K39" s="59">
        <f>SUMIFS('Input Quilting Selesai'!$G$2:$G$1048576,'Input Quilting Selesai'!$C$2:$C$1048576,'Foamindo (Tersedia)'!C39,'Input Quilting Selesai'!$E$2:$E$1048576,'Foamindo (Tersedia)'!F39,'Input Quilting Selesai'!$I$2:$I$1048576,'Foamindo (Tersedia)'!J39,'Input Quilting Selesai'!$J$2:$J$1048576,'Foamindo (Tersedia)'!$B$1)</f>
        <v>0</v>
      </c>
      <c r="L39" s="20">
        <f>IFERROR(IF(VLOOKUP(B39,'SO OR RSO'!$B$4:$P$1048576,15,FALSE)="Diselesaikan",H39,K39),0)</f>
        <v>0</v>
      </c>
      <c r="M39" s="20">
        <f t="shared" si="1"/>
        <v>0</v>
      </c>
      <c r="N39" s="20" t="str">
        <f>IFERROR(IF(ISBLANK(VLOOKUP(B39,'SO OR RSO'!$B$4:$P$1048576,15,FALSE)),"Belum Kirim Kain",IF(VLOOKUP(B39,'SO OR RSO'!$B$4:$P$1048576,15,FALSE)="Diselesaikan","Selesai",IF(M39&gt;0,"Proses Quilting","Selesai"))),"")</f>
        <v/>
      </c>
    </row>
    <row r="40" spans="1:14" ht="30.75" customHeight="1">
      <c r="A40" s="5">
        <v>39</v>
      </c>
      <c r="B40" s="18" t="str">
        <f t="shared" si="0"/>
        <v>FoamindoTersediaKonfirmasi39</v>
      </c>
      <c r="C40" s="18" t="str">
        <f>IFERROR(VLOOKUP(B40,'SO OR RSO'!$B$4:$O$1048576,3,FALSE),"")</f>
        <v/>
      </c>
      <c r="D40" s="27" t="str">
        <f>IFERROR(VLOOKUP(B40,'SO OR RSO'!$B$4:$O$1048576,4,FALSE),"")</f>
        <v/>
      </c>
      <c r="E40" s="19" t="str">
        <f>IFERROR(VLOOKUP(B40,'SO OR RSO'!$B$4:$O$1048576,5,FALSE),"")</f>
        <v/>
      </c>
      <c r="F40" s="18" t="str">
        <f>IFERROR(VLOOKUP(B40,'SO OR RSO'!$B$4:$O$1048576,6,FALSE),"")</f>
        <v/>
      </c>
      <c r="G40" s="19" t="str">
        <f>IFERROR(VLOOKUP(B40,'SO OR RSO'!$B$4:$O$1048576,7,FALSE),"")</f>
        <v/>
      </c>
      <c r="H40" s="18">
        <f>IFERROR(VLOOKUP(B40,'SO OR RSO'!$B$4:$O$1048576,8,FALSE),0)</f>
        <v>0</v>
      </c>
      <c r="I40" s="18" t="str">
        <f>IFERROR(VLOOKUP(B40,'SO OR RSO'!$B$4:$O$1048576,9,FALSE),"")</f>
        <v/>
      </c>
      <c r="J40" s="18" t="str">
        <f>IFERROR(VLOOKUP(B40,'SO OR RSO'!$B$4:$O$1048576,10,FALSE),"")</f>
        <v/>
      </c>
      <c r="K40" s="59">
        <f>SUMIFS('Input Quilting Selesai'!$G$2:$G$1048576,'Input Quilting Selesai'!$C$2:$C$1048576,'Foamindo (Tersedia)'!C40,'Input Quilting Selesai'!$E$2:$E$1048576,'Foamindo (Tersedia)'!F40,'Input Quilting Selesai'!$I$2:$I$1048576,'Foamindo (Tersedia)'!J40,'Input Quilting Selesai'!$J$2:$J$1048576,'Foamindo (Tersedia)'!$B$1)</f>
        <v>0</v>
      </c>
      <c r="L40" s="20">
        <f>IFERROR(IF(VLOOKUP(B40,'SO OR RSO'!$B$4:$P$1048576,15,FALSE)="Diselesaikan",H40,K40),0)</f>
        <v>0</v>
      </c>
      <c r="M40" s="20">
        <f t="shared" si="1"/>
        <v>0</v>
      </c>
      <c r="N40" s="20" t="str">
        <f>IFERROR(IF(ISBLANK(VLOOKUP(B40,'SO OR RSO'!$B$4:$P$1048576,15,FALSE)),"Belum Kirim Kain",IF(VLOOKUP(B40,'SO OR RSO'!$B$4:$P$1048576,15,FALSE)="Diselesaikan","Selesai",IF(M40&gt;0,"Proses Quilting","Selesai"))),"")</f>
        <v/>
      </c>
    </row>
    <row r="41" spans="1:14" ht="30.75" customHeight="1">
      <c r="A41" s="6">
        <v>40</v>
      </c>
      <c r="B41" s="18" t="str">
        <f t="shared" si="0"/>
        <v>FoamindoTersediaKonfirmasi40</v>
      </c>
      <c r="C41" s="18" t="str">
        <f>IFERROR(VLOOKUP(B41,'SO OR RSO'!$B$4:$O$1048576,3,FALSE),"")</f>
        <v/>
      </c>
      <c r="D41" s="27" t="str">
        <f>IFERROR(VLOOKUP(B41,'SO OR RSO'!$B$4:$O$1048576,4,FALSE),"")</f>
        <v/>
      </c>
      <c r="E41" s="19" t="str">
        <f>IFERROR(VLOOKUP(B41,'SO OR RSO'!$B$4:$O$1048576,5,FALSE),"")</f>
        <v/>
      </c>
      <c r="F41" s="18" t="str">
        <f>IFERROR(VLOOKUP(B41,'SO OR RSO'!$B$4:$O$1048576,6,FALSE),"")</f>
        <v/>
      </c>
      <c r="G41" s="19" t="str">
        <f>IFERROR(VLOOKUP(B41,'SO OR RSO'!$B$4:$O$1048576,7,FALSE),"")</f>
        <v/>
      </c>
      <c r="H41" s="18">
        <f>IFERROR(VLOOKUP(B41,'SO OR RSO'!$B$4:$O$1048576,8,FALSE),0)</f>
        <v>0</v>
      </c>
      <c r="I41" s="18" t="str">
        <f>IFERROR(VLOOKUP(B41,'SO OR RSO'!$B$4:$O$1048576,9,FALSE),"")</f>
        <v/>
      </c>
      <c r="J41" s="18" t="str">
        <f>IFERROR(VLOOKUP(B41,'SO OR RSO'!$B$4:$O$1048576,10,FALSE),"")</f>
        <v/>
      </c>
      <c r="K41" s="59">
        <f>SUMIFS('Input Quilting Selesai'!$G$2:$G$1048576,'Input Quilting Selesai'!$C$2:$C$1048576,'Foamindo (Tersedia)'!C41,'Input Quilting Selesai'!$E$2:$E$1048576,'Foamindo (Tersedia)'!F41,'Input Quilting Selesai'!$I$2:$I$1048576,'Foamindo (Tersedia)'!J41,'Input Quilting Selesai'!$J$2:$J$1048576,'Foamindo (Tersedia)'!$B$1)</f>
        <v>0</v>
      </c>
      <c r="L41" s="20">
        <f>IFERROR(IF(VLOOKUP(B41,'SO OR RSO'!$B$4:$P$1048576,15,FALSE)="Diselesaikan",H41,K41),0)</f>
        <v>0</v>
      </c>
      <c r="M41" s="20">
        <f t="shared" si="1"/>
        <v>0</v>
      </c>
      <c r="N41" s="20" t="str">
        <f>IFERROR(IF(ISBLANK(VLOOKUP(B41,'SO OR RSO'!$B$4:$P$1048576,15,FALSE)),"Belum Kirim Kain",IF(VLOOKUP(B41,'SO OR RSO'!$B$4:$P$1048576,15,FALSE)="Diselesaikan","Selesai",IF(M41&gt;0,"Proses Quilting","Selesai"))),"")</f>
        <v/>
      </c>
    </row>
    <row r="42" spans="1:14" ht="30.75" customHeight="1">
      <c r="A42" s="5">
        <v>41</v>
      </c>
      <c r="B42" s="18" t="str">
        <f t="shared" si="0"/>
        <v>FoamindoTersediaKonfirmasi41</v>
      </c>
      <c r="C42" s="18" t="str">
        <f>IFERROR(VLOOKUP(B42,'SO OR RSO'!$B$4:$O$1048576,3,FALSE),"")</f>
        <v/>
      </c>
      <c r="D42" s="27" t="str">
        <f>IFERROR(VLOOKUP(B42,'SO OR RSO'!$B$4:$O$1048576,4,FALSE),"")</f>
        <v/>
      </c>
      <c r="E42" s="19" t="str">
        <f>IFERROR(VLOOKUP(B42,'SO OR RSO'!$B$4:$O$1048576,5,FALSE),"")</f>
        <v/>
      </c>
      <c r="F42" s="18" t="str">
        <f>IFERROR(VLOOKUP(B42,'SO OR RSO'!$B$4:$O$1048576,6,FALSE),"")</f>
        <v/>
      </c>
      <c r="G42" s="19" t="str">
        <f>IFERROR(VLOOKUP(B42,'SO OR RSO'!$B$4:$O$1048576,7,FALSE),"")</f>
        <v/>
      </c>
      <c r="H42" s="18">
        <f>IFERROR(VLOOKUP(B42,'SO OR RSO'!$B$4:$O$1048576,8,FALSE),0)</f>
        <v>0</v>
      </c>
      <c r="I42" s="18" t="str">
        <f>IFERROR(VLOOKUP(B42,'SO OR RSO'!$B$4:$O$1048576,9,FALSE),"")</f>
        <v/>
      </c>
      <c r="J42" s="18" t="str">
        <f>IFERROR(VLOOKUP(B42,'SO OR RSO'!$B$4:$O$1048576,10,FALSE),"")</f>
        <v/>
      </c>
      <c r="K42" s="59">
        <f>SUMIFS('Input Quilting Selesai'!$G$2:$G$1048576,'Input Quilting Selesai'!$C$2:$C$1048576,'Foamindo (Tersedia)'!C42,'Input Quilting Selesai'!$E$2:$E$1048576,'Foamindo (Tersedia)'!F42,'Input Quilting Selesai'!$I$2:$I$1048576,'Foamindo (Tersedia)'!J42,'Input Quilting Selesai'!$J$2:$J$1048576,'Foamindo (Tersedia)'!$B$1)</f>
        <v>0</v>
      </c>
      <c r="L42" s="20">
        <f>IFERROR(IF(VLOOKUP(B42,'SO OR RSO'!$B$4:$P$1048576,15,FALSE)="Diselesaikan",H42,K42),0)</f>
        <v>0</v>
      </c>
      <c r="M42" s="20">
        <f t="shared" si="1"/>
        <v>0</v>
      </c>
      <c r="N42" s="20" t="str">
        <f>IFERROR(IF(ISBLANK(VLOOKUP(B42,'SO OR RSO'!$B$4:$P$1048576,15,FALSE)),"Belum Kirim Kain",IF(VLOOKUP(B42,'SO OR RSO'!$B$4:$P$1048576,15,FALSE)="Diselesaikan","Selesai",IF(M42&gt;0,"Proses Quilting","Selesai"))),"")</f>
        <v/>
      </c>
    </row>
    <row r="43" spans="1:14" ht="30.75" customHeight="1">
      <c r="A43" s="6">
        <v>42</v>
      </c>
      <c r="B43" s="18" t="str">
        <f t="shared" si="0"/>
        <v>FoamindoTersediaKonfirmasi42</v>
      </c>
      <c r="C43" s="18" t="str">
        <f>IFERROR(VLOOKUP(B43,'SO OR RSO'!$B$4:$O$1048576,3,FALSE),"")</f>
        <v/>
      </c>
      <c r="D43" s="27" t="str">
        <f>IFERROR(VLOOKUP(B43,'SO OR RSO'!$B$4:$O$1048576,4,FALSE),"")</f>
        <v/>
      </c>
      <c r="E43" s="19" t="str">
        <f>IFERROR(VLOOKUP(B43,'SO OR RSO'!$B$4:$O$1048576,5,FALSE),"")</f>
        <v/>
      </c>
      <c r="F43" s="18" t="str">
        <f>IFERROR(VLOOKUP(B43,'SO OR RSO'!$B$4:$O$1048576,6,FALSE),"")</f>
        <v/>
      </c>
      <c r="G43" s="19" t="str">
        <f>IFERROR(VLOOKUP(B43,'SO OR RSO'!$B$4:$O$1048576,7,FALSE),"")</f>
        <v/>
      </c>
      <c r="H43" s="18">
        <f>IFERROR(VLOOKUP(B43,'SO OR RSO'!$B$4:$O$1048576,8,FALSE),0)</f>
        <v>0</v>
      </c>
      <c r="I43" s="18" t="str">
        <f>IFERROR(VLOOKUP(B43,'SO OR RSO'!$B$4:$O$1048576,9,FALSE),"")</f>
        <v/>
      </c>
      <c r="J43" s="18" t="str">
        <f>IFERROR(VLOOKUP(B43,'SO OR RSO'!$B$4:$O$1048576,10,FALSE),"")</f>
        <v/>
      </c>
      <c r="K43" s="59">
        <f>SUMIFS('Input Quilting Selesai'!$G$2:$G$1048576,'Input Quilting Selesai'!$C$2:$C$1048576,'Foamindo (Tersedia)'!C43,'Input Quilting Selesai'!$E$2:$E$1048576,'Foamindo (Tersedia)'!F43,'Input Quilting Selesai'!$I$2:$I$1048576,'Foamindo (Tersedia)'!J43,'Input Quilting Selesai'!$J$2:$J$1048576,'Foamindo (Tersedia)'!$B$1)</f>
        <v>0</v>
      </c>
      <c r="L43" s="20">
        <f>IFERROR(IF(VLOOKUP(B43,'SO OR RSO'!$B$4:$P$1048576,15,FALSE)="Diselesaikan",H43,K43),0)</f>
        <v>0</v>
      </c>
      <c r="M43" s="20">
        <f t="shared" si="1"/>
        <v>0</v>
      </c>
      <c r="N43" s="20" t="str">
        <f>IFERROR(IF(ISBLANK(VLOOKUP(B43,'SO OR RSO'!$B$4:$P$1048576,15,FALSE)),"Belum Kirim Kain",IF(VLOOKUP(B43,'SO OR RSO'!$B$4:$P$1048576,15,FALSE)="Diselesaikan","Selesai",IF(M43&gt;0,"Proses Quilting","Selesai"))),"")</f>
        <v/>
      </c>
    </row>
    <row r="44" spans="1:14" ht="30.75" customHeight="1">
      <c r="A44" s="5">
        <v>43</v>
      </c>
      <c r="B44" s="18" t="str">
        <f t="shared" si="0"/>
        <v>FoamindoTersediaKonfirmasi43</v>
      </c>
      <c r="C44" s="18" t="str">
        <f>IFERROR(VLOOKUP(B44,'SO OR RSO'!$B$4:$O$1048576,3,FALSE),"")</f>
        <v/>
      </c>
      <c r="D44" s="27" t="str">
        <f>IFERROR(VLOOKUP(B44,'SO OR RSO'!$B$4:$O$1048576,4,FALSE),"")</f>
        <v/>
      </c>
      <c r="E44" s="19" t="str">
        <f>IFERROR(VLOOKUP(B44,'SO OR RSO'!$B$4:$O$1048576,5,FALSE),"")</f>
        <v/>
      </c>
      <c r="F44" s="18" t="str">
        <f>IFERROR(VLOOKUP(B44,'SO OR RSO'!$B$4:$O$1048576,6,FALSE),"")</f>
        <v/>
      </c>
      <c r="G44" s="19" t="str">
        <f>IFERROR(VLOOKUP(B44,'SO OR RSO'!$B$4:$O$1048576,7,FALSE),"")</f>
        <v/>
      </c>
      <c r="H44" s="18">
        <f>IFERROR(VLOOKUP(B44,'SO OR RSO'!$B$4:$O$1048576,8,FALSE),0)</f>
        <v>0</v>
      </c>
      <c r="I44" s="18" t="str">
        <f>IFERROR(VLOOKUP(B44,'SO OR RSO'!$B$4:$O$1048576,9,FALSE),"")</f>
        <v/>
      </c>
      <c r="J44" s="18" t="str">
        <f>IFERROR(VLOOKUP(B44,'SO OR RSO'!$B$4:$O$1048576,10,FALSE),"")</f>
        <v/>
      </c>
      <c r="K44" s="59">
        <f>SUMIFS('Input Quilting Selesai'!$G$2:$G$1048576,'Input Quilting Selesai'!$C$2:$C$1048576,'Foamindo (Tersedia)'!C44,'Input Quilting Selesai'!$E$2:$E$1048576,'Foamindo (Tersedia)'!F44,'Input Quilting Selesai'!$I$2:$I$1048576,'Foamindo (Tersedia)'!J44,'Input Quilting Selesai'!$J$2:$J$1048576,'Foamindo (Tersedia)'!$B$1)</f>
        <v>0</v>
      </c>
      <c r="L44" s="20">
        <f>IFERROR(IF(VLOOKUP(B44,'SO OR RSO'!$B$4:$P$1048576,15,FALSE)="Diselesaikan",H44,K44),0)</f>
        <v>0</v>
      </c>
      <c r="M44" s="20">
        <f t="shared" si="1"/>
        <v>0</v>
      </c>
      <c r="N44" s="20" t="str">
        <f>IFERROR(IF(ISBLANK(VLOOKUP(B44,'SO OR RSO'!$B$4:$P$1048576,15,FALSE)),"Belum Kirim Kain",IF(VLOOKUP(B44,'SO OR RSO'!$B$4:$P$1048576,15,FALSE)="Diselesaikan","Selesai",IF(M44&gt;0,"Proses Quilting","Selesai"))),"")</f>
        <v/>
      </c>
    </row>
    <row r="45" spans="1:14" ht="30.75" customHeight="1">
      <c r="A45" s="6">
        <v>44</v>
      </c>
      <c r="B45" s="18" t="str">
        <f t="shared" si="0"/>
        <v>FoamindoTersediaKonfirmasi44</v>
      </c>
      <c r="C45" s="18" t="str">
        <f>IFERROR(VLOOKUP(B45,'SO OR RSO'!$B$4:$O$1048576,3,FALSE),"")</f>
        <v/>
      </c>
      <c r="D45" s="27" t="str">
        <f>IFERROR(VLOOKUP(B45,'SO OR RSO'!$B$4:$O$1048576,4,FALSE),"")</f>
        <v/>
      </c>
      <c r="E45" s="19" t="str">
        <f>IFERROR(VLOOKUP(B45,'SO OR RSO'!$B$4:$O$1048576,5,FALSE),"")</f>
        <v/>
      </c>
      <c r="F45" s="18" t="str">
        <f>IFERROR(VLOOKUP(B45,'SO OR RSO'!$B$4:$O$1048576,6,FALSE),"")</f>
        <v/>
      </c>
      <c r="G45" s="19" t="str">
        <f>IFERROR(VLOOKUP(B45,'SO OR RSO'!$B$4:$O$1048576,7,FALSE),"")</f>
        <v/>
      </c>
      <c r="H45" s="18">
        <f>IFERROR(VLOOKUP(B45,'SO OR RSO'!$B$4:$O$1048576,8,FALSE),0)</f>
        <v>0</v>
      </c>
      <c r="I45" s="18" t="str">
        <f>IFERROR(VLOOKUP(B45,'SO OR RSO'!$B$4:$O$1048576,9,FALSE),"")</f>
        <v/>
      </c>
      <c r="J45" s="18" t="str">
        <f>IFERROR(VLOOKUP(B45,'SO OR RSO'!$B$4:$O$1048576,10,FALSE),"")</f>
        <v/>
      </c>
      <c r="K45" s="59">
        <f>SUMIFS('Input Quilting Selesai'!$G$2:$G$1048576,'Input Quilting Selesai'!$C$2:$C$1048576,'Foamindo (Tersedia)'!C45,'Input Quilting Selesai'!$E$2:$E$1048576,'Foamindo (Tersedia)'!F45,'Input Quilting Selesai'!$I$2:$I$1048576,'Foamindo (Tersedia)'!J45,'Input Quilting Selesai'!$J$2:$J$1048576,'Foamindo (Tersedia)'!$B$1)</f>
        <v>0</v>
      </c>
      <c r="L45" s="20">
        <f>IFERROR(IF(VLOOKUP(B45,'SO OR RSO'!$B$4:$P$1048576,15,FALSE)="Diselesaikan",H45,K45),0)</f>
        <v>0</v>
      </c>
      <c r="M45" s="20">
        <f t="shared" si="1"/>
        <v>0</v>
      </c>
      <c r="N45" s="20" t="str">
        <f>IFERROR(IF(ISBLANK(VLOOKUP(B45,'SO OR RSO'!$B$4:$P$1048576,15,FALSE)),"Belum Kirim Kain",IF(VLOOKUP(B45,'SO OR RSO'!$B$4:$P$1048576,15,FALSE)="Diselesaikan","Selesai",IF(M45&gt;0,"Proses Quilting","Selesai"))),"")</f>
        <v/>
      </c>
    </row>
    <row r="46" spans="1:14" ht="30.75" customHeight="1">
      <c r="A46" s="5">
        <v>45</v>
      </c>
      <c r="B46" s="18" t="str">
        <f t="shared" si="0"/>
        <v>FoamindoTersediaKonfirmasi45</v>
      </c>
      <c r="C46" s="18" t="str">
        <f>IFERROR(VLOOKUP(B46,'SO OR RSO'!$B$4:$O$1048576,3,FALSE),"")</f>
        <v/>
      </c>
      <c r="D46" s="27" t="str">
        <f>IFERROR(VLOOKUP(B46,'SO OR RSO'!$B$4:$O$1048576,4,FALSE),"")</f>
        <v/>
      </c>
      <c r="E46" s="19" t="str">
        <f>IFERROR(VLOOKUP(B46,'SO OR RSO'!$B$4:$O$1048576,5,FALSE),"")</f>
        <v/>
      </c>
      <c r="F46" s="18" t="str">
        <f>IFERROR(VLOOKUP(B46,'SO OR RSO'!$B$4:$O$1048576,6,FALSE),"")</f>
        <v/>
      </c>
      <c r="G46" s="19" t="str">
        <f>IFERROR(VLOOKUP(B46,'SO OR RSO'!$B$4:$O$1048576,7,FALSE),"")</f>
        <v/>
      </c>
      <c r="H46" s="18">
        <f>IFERROR(VLOOKUP(B46,'SO OR RSO'!$B$4:$O$1048576,8,FALSE),0)</f>
        <v>0</v>
      </c>
      <c r="I46" s="18" t="str">
        <f>IFERROR(VLOOKUP(B46,'SO OR RSO'!$B$4:$O$1048576,9,FALSE),"")</f>
        <v/>
      </c>
      <c r="J46" s="18" t="str">
        <f>IFERROR(VLOOKUP(B46,'SO OR RSO'!$B$4:$O$1048576,10,FALSE),"")</f>
        <v/>
      </c>
      <c r="K46" s="59">
        <f>SUMIFS('Input Quilting Selesai'!$G$2:$G$1048576,'Input Quilting Selesai'!$C$2:$C$1048576,'Foamindo (Tersedia)'!C46,'Input Quilting Selesai'!$E$2:$E$1048576,'Foamindo (Tersedia)'!F46,'Input Quilting Selesai'!$I$2:$I$1048576,'Foamindo (Tersedia)'!J46,'Input Quilting Selesai'!$J$2:$J$1048576,'Foamindo (Tersedia)'!$B$1)</f>
        <v>0</v>
      </c>
      <c r="L46" s="20">
        <f>IFERROR(IF(VLOOKUP(B46,'SO OR RSO'!$B$4:$P$1048576,15,FALSE)="Diselesaikan",H46,K46),0)</f>
        <v>0</v>
      </c>
      <c r="M46" s="20">
        <f t="shared" si="1"/>
        <v>0</v>
      </c>
      <c r="N46" s="20" t="str">
        <f>IFERROR(IF(ISBLANK(VLOOKUP(B46,'SO OR RSO'!$B$4:$P$1048576,15,FALSE)),"Belum Kirim Kain",IF(VLOOKUP(B46,'SO OR RSO'!$B$4:$P$1048576,15,FALSE)="Diselesaikan","Selesai",IF(M46&gt;0,"Proses Quilting","Selesai"))),"")</f>
        <v/>
      </c>
    </row>
    <row r="47" spans="1:14" ht="30.75" customHeight="1">
      <c r="A47" s="6">
        <v>46</v>
      </c>
      <c r="B47" s="18" t="str">
        <f t="shared" si="0"/>
        <v>FoamindoTersediaKonfirmasi46</v>
      </c>
      <c r="C47" s="18" t="str">
        <f>IFERROR(VLOOKUP(B47,'SO OR RSO'!$B$4:$O$1048576,3,FALSE),"")</f>
        <v/>
      </c>
      <c r="D47" s="27" t="str">
        <f>IFERROR(VLOOKUP(B47,'SO OR RSO'!$B$4:$O$1048576,4,FALSE),"")</f>
        <v/>
      </c>
      <c r="E47" s="19" t="str">
        <f>IFERROR(VLOOKUP(B47,'SO OR RSO'!$B$4:$O$1048576,5,FALSE),"")</f>
        <v/>
      </c>
      <c r="F47" s="18" t="str">
        <f>IFERROR(VLOOKUP(B47,'SO OR RSO'!$B$4:$O$1048576,6,FALSE),"")</f>
        <v/>
      </c>
      <c r="G47" s="19" t="str">
        <f>IFERROR(VLOOKUP(B47,'SO OR RSO'!$B$4:$O$1048576,7,FALSE),"")</f>
        <v/>
      </c>
      <c r="H47" s="18">
        <f>IFERROR(VLOOKUP(B47,'SO OR RSO'!$B$4:$O$1048576,8,FALSE),0)</f>
        <v>0</v>
      </c>
      <c r="I47" s="18" t="str">
        <f>IFERROR(VLOOKUP(B47,'SO OR RSO'!$B$4:$O$1048576,9,FALSE),"")</f>
        <v/>
      </c>
      <c r="J47" s="18" t="str">
        <f>IFERROR(VLOOKUP(B47,'SO OR RSO'!$B$4:$O$1048576,10,FALSE),"")</f>
        <v/>
      </c>
      <c r="K47" s="59">
        <f>SUMIFS('Input Quilting Selesai'!$G$2:$G$1048576,'Input Quilting Selesai'!$C$2:$C$1048576,'Foamindo (Tersedia)'!C47,'Input Quilting Selesai'!$E$2:$E$1048576,'Foamindo (Tersedia)'!F47,'Input Quilting Selesai'!$I$2:$I$1048576,'Foamindo (Tersedia)'!J47,'Input Quilting Selesai'!$J$2:$J$1048576,'Foamindo (Tersedia)'!$B$1)</f>
        <v>0</v>
      </c>
      <c r="L47" s="20">
        <f>IFERROR(IF(VLOOKUP(B47,'SO OR RSO'!$B$4:$P$1048576,15,FALSE)="Diselesaikan",H47,K47),0)</f>
        <v>0</v>
      </c>
      <c r="M47" s="20">
        <f t="shared" si="1"/>
        <v>0</v>
      </c>
      <c r="N47" s="20" t="str">
        <f>IFERROR(IF(ISBLANK(VLOOKUP(B47,'SO OR RSO'!$B$4:$P$1048576,15,FALSE)),"Belum Kirim Kain",IF(VLOOKUP(B47,'SO OR RSO'!$B$4:$P$1048576,15,FALSE)="Diselesaikan","Selesai",IF(M47&gt;0,"Proses Quilting","Selesai"))),"")</f>
        <v/>
      </c>
    </row>
    <row r="48" spans="1:14" ht="30.75" customHeight="1">
      <c r="A48" s="5">
        <v>47</v>
      </c>
      <c r="B48" s="18" t="str">
        <f t="shared" si="0"/>
        <v>FoamindoTersediaKonfirmasi47</v>
      </c>
      <c r="C48" s="18" t="str">
        <f>IFERROR(VLOOKUP(B48,'SO OR RSO'!$B$4:$O$1048576,3,FALSE),"")</f>
        <v/>
      </c>
      <c r="D48" s="27" t="str">
        <f>IFERROR(VLOOKUP(B48,'SO OR RSO'!$B$4:$O$1048576,4,FALSE),"")</f>
        <v/>
      </c>
      <c r="E48" s="19" t="str">
        <f>IFERROR(VLOOKUP(B48,'SO OR RSO'!$B$4:$O$1048576,5,FALSE),"")</f>
        <v/>
      </c>
      <c r="F48" s="18" t="str">
        <f>IFERROR(VLOOKUP(B48,'SO OR RSO'!$B$4:$O$1048576,6,FALSE),"")</f>
        <v/>
      </c>
      <c r="G48" s="19" t="str">
        <f>IFERROR(VLOOKUP(B48,'SO OR RSO'!$B$4:$O$1048576,7,FALSE),"")</f>
        <v/>
      </c>
      <c r="H48" s="18">
        <f>IFERROR(VLOOKUP(B48,'SO OR RSO'!$B$4:$O$1048576,8,FALSE),0)</f>
        <v>0</v>
      </c>
      <c r="I48" s="18" t="str">
        <f>IFERROR(VLOOKUP(B48,'SO OR RSO'!$B$4:$O$1048576,9,FALSE),"")</f>
        <v/>
      </c>
      <c r="J48" s="18" t="str">
        <f>IFERROR(VLOOKUP(B48,'SO OR RSO'!$B$4:$O$1048576,10,FALSE),"")</f>
        <v/>
      </c>
      <c r="K48" s="59">
        <f>SUMIFS('Input Quilting Selesai'!$G$2:$G$1048576,'Input Quilting Selesai'!$C$2:$C$1048576,'Foamindo (Tersedia)'!C48,'Input Quilting Selesai'!$E$2:$E$1048576,'Foamindo (Tersedia)'!F48,'Input Quilting Selesai'!$I$2:$I$1048576,'Foamindo (Tersedia)'!J48,'Input Quilting Selesai'!$J$2:$J$1048576,'Foamindo (Tersedia)'!$B$1)</f>
        <v>0</v>
      </c>
      <c r="L48" s="20">
        <f>IFERROR(IF(VLOOKUP(B48,'SO OR RSO'!$B$4:$P$1048576,15,FALSE)="Diselesaikan",H48,K48),0)</f>
        <v>0</v>
      </c>
      <c r="M48" s="20">
        <f t="shared" si="1"/>
        <v>0</v>
      </c>
      <c r="N48" s="20" t="str">
        <f>IFERROR(IF(ISBLANK(VLOOKUP(B48,'SO OR RSO'!$B$4:$P$1048576,15,FALSE)),"Belum Kirim Kain",IF(VLOOKUP(B48,'SO OR RSO'!$B$4:$P$1048576,15,FALSE)="Diselesaikan","Selesai",IF(M48&gt;0,"Proses Quilting","Selesai"))),"")</f>
        <v/>
      </c>
    </row>
    <row r="49" spans="1:14" ht="30.75" customHeight="1">
      <c r="A49" s="6">
        <v>48</v>
      </c>
      <c r="B49" s="18" t="str">
        <f t="shared" si="0"/>
        <v>FoamindoTersediaKonfirmasi48</v>
      </c>
      <c r="C49" s="18" t="str">
        <f>IFERROR(VLOOKUP(B49,'SO OR RSO'!$B$4:$O$1048576,3,FALSE),"")</f>
        <v/>
      </c>
      <c r="D49" s="27" t="str">
        <f>IFERROR(VLOOKUP(B49,'SO OR RSO'!$B$4:$O$1048576,4,FALSE),"")</f>
        <v/>
      </c>
      <c r="E49" s="19" t="str">
        <f>IFERROR(VLOOKUP(B49,'SO OR RSO'!$B$4:$O$1048576,5,FALSE),"")</f>
        <v/>
      </c>
      <c r="F49" s="18" t="str">
        <f>IFERROR(VLOOKUP(B49,'SO OR RSO'!$B$4:$O$1048576,6,FALSE),"")</f>
        <v/>
      </c>
      <c r="G49" s="19" t="str">
        <f>IFERROR(VLOOKUP(B49,'SO OR RSO'!$B$4:$O$1048576,7,FALSE),"")</f>
        <v/>
      </c>
      <c r="H49" s="18">
        <f>IFERROR(VLOOKUP(B49,'SO OR RSO'!$B$4:$O$1048576,8,FALSE),0)</f>
        <v>0</v>
      </c>
      <c r="I49" s="18" t="str">
        <f>IFERROR(VLOOKUP(B49,'SO OR RSO'!$B$4:$O$1048576,9,FALSE),"")</f>
        <v/>
      </c>
      <c r="J49" s="18" t="str">
        <f>IFERROR(VLOOKUP(B49,'SO OR RSO'!$B$4:$O$1048576,10,FALSE),"")</f>
        <v/>
      </c>
      <c r="K49" s="59">
        <f>SUMIFS('Input Quilting Selesai'!$G$2:$G$1048576,'Input Quilting Selesai'!$C$2:$C$1048576,'Foamindo (Tersedia)'!C49,'Input Quilting Selesai'!$E$2:$E$1048576,'Foamindo (Tersedia)'!F49,'Input Quilting Selesai'!$I$2:$I$1048576,'Foamindo (Tersedia)'!J49,'Input Quilting Selesai'!$J$2:$J$1048576,'Foamindo (Tersedia)'!$B$1)</f>
        <v>0</v>
      </c>
      <c r="L49" s="20">
        <f>IFERROR(IF(VLOOKUP(B49,'SO OR RSO'!$B$4:$P$1048576,15,FALSE)="Diselesaikan",H49,K49),0)</f>
        <v>0</v>
      </c>
      <c r="M49" s="20">
        <f t="shared" si="1"/>
        <v>0</v>
      </c>
      <c r="N49" s="20" t="str">
        <f>IFERROR(IF(ISBLANK(VLOOKUP(B49,'SO OR RSO'!$B$4:$P$1048576,15,FALSE)),"Belum Kirim Kain",IF(VLOOKUP(B49,'SO OR RSO'!$B$4:$P$1048576,15,FALSE)="Diselesaikan","Selesai",IF(M49&gt;0,"Proses Quilting","Selesai"))),"")</f>
        <v/>
      </c>
    </row>
    <row r="50" spans="1:14" ht="30.75" customHeight="1">
      <c r="A50" s="5">
        <v>49</v>
      </c>
      <c r="B50" s="18" t="str">
        <f t="shared" si="0"/>
        <v>FoamindoTersediaKonfirmasi49</v>
      </c>
      <c r="C50" s="18" t="str">
        <f>IFERROR(VLOOKUP(B50,'SO OR RSO'!$B$4:$O$1048576,3,FALSE),"")</f>
        <v/>
      </c>
      <c r="D50" s="27" t="str">
        <f>IFERROR(VLOOKUP(B50,'SO OR RSO'!$B$4:$O$1048576,4,FALSE),"")</f>
        <v/>
      </c>
      <c r="E50" s="19" t="str">
        <f>IFERROR(VLOOKUP(B50,'SO OR RSO'!$B$4:$O$1048576,5,FALSE),"")</f>
        <v/>
      </c>
      <c r="F50" s="18" t="str">
        <f>IFERROR(VLOOKUP(B50,'SO OR RSO'!$B$4:$O$1048576,6,FALSE),"")</f>
        <v/>
      </c>
      <c r="G50" s="19" t="str">
        <f>IFERROR(VLOOKUP(B50,'SO OR RSO'!$B$4:$O$1048576,7,FALSE),"")</f>
        <v/>
      </c>
      <c r="H50" s="18">
        <f>IFERROR(VLOOKUP(B50,'SO OR RSO'!$B$4:$O$1048576,8,FALSE),0)</f>
        <v>0</v>
      </c>
      <c r="I50" s="18" t="str">
        <f>IFERROR(VLOOKUP(B50,'SO OR RSO'!$B$4:$O$1048576,9,FALSE),"")</f>
        <v/>
      </c>
      <c r="J50" s="18" t="str">
        <f>IFERROR(VLOOKUP(B50,'SO OR RSO'!$B$4:$O$1048576,10,FALSE),"")</f>
        <v/>
      </c>
      <c r="K50" s="59">
        <f>SUMIFS('Input Quilting Selesai'!$G$2:$G$1048576,'Input Quilting Selesai'!$C$2:$C$1048576,'Foamindo (Tersedia)'!C50,'Input Quilting Selesai'!$E$2:$E$1048576,'Foamindo (Tersedia)'!F50,'Input Quilting Selesai'!$I$2:$I$1048576,'Foamindo (Tersedia)'!J50,'Input Quilting Selesai'!$J$2:$J$1048576,'Foamindo (Tersedia)'!$B$1)</f>
        <v>0</v>
      </c>
      <c r="L50" s="20">
        <f>IFERROR(IF(VLOOKUP(B50,'SO OR RSO'!$B$4:$P$1048576,15,FALSE)="Diselesaikan",H50,K50),0)</f>
        <v>0</v>
      </c>
      <c r="M50" s="20">
        <f t="shared" si="1"/>
        <v>0</v>
      </c>
      <c r="N50" s="20" t="str">
        <f>IFERROR(IF(ISBLANK(VLOOKUP(B50,'SO OR RSO'!$B$4:$P$1048576,15,FALSE)),"Belum Kirim Kain",IF(VLOOKUP(B50,'SO OR RSO'!$B$4:$P$1048576,15,FALSE)="Diselesaikan","Selesai",IF(M50&gt;0,"Proses Quilting","Selesai"))),"")</f>
        <v/>
      </c>
    </row>
    <row r="51" spans="1:14" ht="30.75" customHeight="1">
      <c r="A51" s="6">
        <v>50</v>
      </c>
      <c r="B51" s="18" t="str">
        <f t="shared" si="0"/>
        <v>FoamindoTersediaKonfirmasi50</v>
      </c>
      <c r="C51" s="18" t="str">
        <f>IFERROR(VLOOKUP(B51,'SO OR RSO'!$B$4:$O$1048576,3,FALSE),"")</f>
        <v/>
      </c>
      <c r="D51" s="27" t="str">
        <f>IFERROR(VLOOKUP(B51,'SO OR RSO'!$B$4:$O$1048576,4,FALSE),"")</f>
        <v/>
      </c>
      <c r="E51" s="19" t="str">
        <f>IFERROR(VLOOKUP(B51,'SO OR RSO'!$B$4:$O$1048576,5,FALSE),"")</f>
        <v/>
      </c>
      <c r="F51" s="18" t="str">
        <f>IFERROR(VLOOKUP(B51,'SO OR RSO'!$B$4:$O$1048576,6,FALSE),"")</f>
        <v/>
      </c>
      <c r="G51" s="19" t="str">
        <f>IFERROR(VLOOKUP(B51,'SO OR RSO'!$B$4:$O$1048576,7,FALSE),"")</f>
        <v/>
      </c>
      <c r="H51" s="18">
        <f>IFERROR(VLOOKUP(B51,'SO OR RSO'!$B$4:$O$1048576,8,FALSE),0)</f>
        <v>0</v>
      </c>
      <c r="I51" s="18" t="str">
        <f>IFERROR(VLOOKUP(B51,'SO OR RSO'!$B$4:$O$1048576,9,FALSE),"")</f>
        <v/>
      </c>
      <c r="J51" s="18" t="str">
        <f>IFERROR(VLOOKUP(B51,'SO OR RSO'!$B$4:$O$1048576,10,FALSE),"")</f>
        <v/>
      </c>
      <c r="K51" s="59">
        <f>SUMIFS('Input Quilting Selesai'!$G$2:$G$1048576,'Input Quilting Selesai'!$C$2:$C$1048576,'Foamindo (Tersedia)'!C51,'Input Quilting Selesai'!$E$2:$E$1048576,'Foamindo (Tersedia)'!F51,'Input Quilting Selesai'!$I$2:$I$1048576,'Foamindo (Tersedia)'!J51,'Input Quilting Selesai'!$J$2:$J$1048576,'Foamindo (Tersedia)'!$B$1)</f>
        <v>0</v>
      </c>
      <c r="L51" s="20">
        <f>IFERROR(IF(VLOOKUP(B51,'SO OR RSO'!$B$4:$P$1048576,15,FALSE)="Diselesaikan",H51,K51),0)</f>
        <v>0</v>
      </c>
      <c r="M51" s="20">
        <f t="shared" si="1"/>
        <v>0</v>
      </c>
      <c r="N51" s="20" t="str">
        <f>IFERROR(IF(ISBLANK(VLOOKUP(B51,'SO OR RSO'!$B$4:$P$1048576,15,FALSE)),"Belum Kirim Kain",IF(VLOOKUP(B51,'SO OR RSO'!$B$4:$P$1048576,15,FALSE)="Diselesaikan","Selesai",IF(M51&gt;0,"Proses Quilting","Selesai"))),"")</f>
        <v/>
      </c>
    </row>
    <row r="52" spans="1:14" ht="30.75" customHeight="1">
      <c r="A52" s="5">
        <v>51</v>
      </c>
      <c r="B52" s="18" t="str">
        <f t="shared" si="0"/>
        <v>FoamindoTersediaKonfirmasi51</v>
      </c>
      <c r="C52" s="18" t="str">
        <f>IFERROR(VLOOKUP(B52,'SO OR RSO'!$B$4:$O$1048576,3,FALSE),"")</f>
        <v/>
      </c>
      <c r="D52" s="27" t="str">
        <f>IFERROR(VLOOKUP(B52,'SO OR RSO'!$B$4:$O$1048576,4,FALSE),"")</f>
        <v/>
      </c>
      <c r="E52" s="19" t="str">
        <f>IFERROR(VLOOKUP(B52,'SO OR RSO'!$B$4:$O$1048576,5,FALSE),"")</f>
        <v/>
      </c>
      <c r="F52" s="18" t="str">
        <f>IFERROR(VLOOKUP(B52,'SO OR RSO'!$B$4:$O$1048576,6,FALSE),"")</f>
        <v/>
      </c>
      <c r="G52" s="19" t="str">
        <f>IFERROR(VLOOKUP(B52,'SO OR RSO'!$B$4:$O$1048576,7,FALSE),"")</f>
        <v/>
      </c>
      <c r="H52" s="18">
        <f>IFERROR(VLOOKUP(B52,'SO OR RSO'!$B$4:$O$1048576,8,FALSE),0)</f>
        <v>0</v>
      </c>
      <c r="I52" s="18" t="str">
        <f>IFERROR(VLOOKUP(B52,'SO OR RSO'!$B$4:$O$1048576,9,FALSE),"")</f>
        <v/>
      </c>
      <c r="J52" s="18" t="str">
        <f>IFERROR(VLOOKUP(B52,'SO OR RSO'!$B$4:$O$1048576,10,FALSE),"")</f>
        <v/>
      </c>
      <c r="K52" s="59">
        <f>SUMIFS('Input Quilting Selesai'!$G$2:$G$1048576,'Input Quilting Selesai'!$C$2:$C$1048576,'Foamindo (Tersedia)'!C52,'Input Quilting Selesai'!$E$2:$E$1048576,'Foamindo (Tersedia)'!F52,'Input Quilting Selesai'!$I$2:$I$1048576,'Foamindo (Tersedia)'!J52,'Input Quilting Selesai'!$J$2:$J$1048576,'Foamindo (Tersedia)'!$B$1)</f>
        <v>0</v>
      </c>
      <c r="L52" s="20">
        <f>IFERROR(IF(VLOOKUP(B52,'SO OR RSO'!$B$4:$P$1048576,15,FALSE)="Diselesaikan",H52,K52),0)</f>
        <v>0</v>
      </c>
      <c r="M52" s="20">
        <f t="shared" si="1"/>
        <v>0</v>
      </c>
      <c r="N52" s="20" t="str">
        <f>IFERROR(IF(ISBLANK(VLOOKUP(B52,'SO OR RSO'!$B$4:$P$1048576,15,FALSE)),"Belum Kirim Kain",IF(VLOOKUP(B52,'SO OR RSO'!$B$4:$P$1048576,15,FALSE)="Diselesaikan","Selesai",IF(M52&gt;0,"Proses Quilting","Selesai"))),"")</f>
        <v/>
      </c>
    </row>
    <row r="53" spans="1:14" ht="30.75" customHeight="1">
      <c r="A53" s="6">
        <v>52</v>
      </c>
      <c r="B53" s="18" t="str">
        <f t="shared" si="0"/>
        <v>FoamindoTersediaKonfirmasi52</v>
      </c>
      <c r="C53" s="18" t="str">
        <f>IFERROR(VLOOKUP(B53,'SO OR RSO'!$B$4:$O$1048576,3,FALSE),"")</f>
        <v/>
      </c>
      <c r="D53" s="27" t="str">
        <f>IFERROR(VLOOKUP(B53,'SO OR RSO'!$B$4:$O$1048576,4,FALSE),"")</f>
        <v/>
      </c>
      <c r="E53" s="19" t="str">
        <f>IFERROR(VLOOKUP(B53,'SO OR RSO'!$B$4:$O$1048576,5,FALSE),"")</f>
        <v/>
      </c>
      <c r="F53" s="18" t="str">
        <f>IFERROR(VLOOKUP(B53,'SO OR RSO'!$B$4:$O$1048576,6,FALSE),"")</f>
        <v/>
      </c>
      <c r="G53" s="19" t="str">
        <f>IFERROR(VLOOKUP(B53,'SO OR RSO'!$B$4:$O$1048576,7,FALSE),"")</f>
        <v/>
      </c>
      <c r="H53" s="18">
        <f>IFERROR(VLOOKUP(B53,'SO OR RSO'!$B$4:$O$1048576,8,FALSE),0)</f>
        <v>0</v>
      </c>
      <c r="I53" s="18" t="str">
        <f>IFERROR(VLOOKUP(B53,'SO OR RSO'!$B$4:$O$1048576,9,FALSE),"")</f>
        <v/>
      </c>
      <c r="J53" s="18" t="str">
        <f>IFERROR(VLOOKUP(B53,'SO OR RSO'!$B$4:$O$1048576,10,FALSE),"")</f>
        <v/>
      </c>
      <c r="K53" s="59">
        <f>SUMIFS('Input Quilting Selesai'!$G$2:$G$1048576,'Input Quilting Selesai'!$C$2:$C$1048576,'Foamindo (Tersedia)'!C53,'Input Quilting Selesai'!$E$2:$E$1048576,'Foamindo (Tersedia)'!F53,'Input Quilting Selesai'!$I$2:$I$1048576,'Foamindo (Tersedia)'!J53,'Input Quilting Selesai'!$J$2:$J$1048576,'Foamindo (Tersedia)'!$B$1)</f>
        <v>0</v>
      </c>
      <c r="L53" s="20">
        <f>IFERROR(IF(VLOOKUP(B53,'SO OR RSO'!$B$4:$P$1048576,15,FALSE)="Diselesaikan",H53,K53),0)</f>
        <v>0</v>
      </c>
      <c r="M53" s="20">
        <f t="shared" si="1"/>
        <v>0</v>
      </c>
      <c r="N53" s="20" t="str">
        <f>IFERROR(IF(ISBLANK(VLOOKUP(B53,'SO OR RSO'!$B$4:$P$1048576,15,FALSE)),"Belum Kirim Kain",IF(VLOOKUP(B53,'SO OR RSO'!$B$4:$P$1048576,15,FALSE)="Diselesaikan","Selesai",IF(M53&gt;0,"Proses Quilting","Selesai"))),"")</f>
        <v/>
      </c>
    </row>
    <row r="54" spans="1:14" ht="30.75" customHeight="1">
      <c r="A54" s="5">
        <v>53</v>
      </c>
      <c r="B54" s="18" t="str">
        <f t="shared" si="0"/>
        <v>FoamindoTersediaKonfirmasi53</v>
      </c>
      <c r="C54" s="18" t="str">
        <f>IFERROR(VLOOKUP(B54,'SO OR RSO'!$B$4:$O$1048576,3,FALSE),"")</f>
        <v/>
      </c>
      <c r="D54" s="27" t="str">
        <f>IFERROR(VLOOKUP(B54,'SO OR RSO'!$B$4:$O$1048576,4,FALSE),"")</f>
        <v/>
      </c>
      <c r="E54" s="19" t="str">
        <f>IFERROR(VLOOKUP(B54,'SO OR RSO'!$B$4:$O$1048576,5,FALSE),"")</f>
        <v/>
      </c>
      <c r="F54" s="18" t="str">
        <f>IFERROR(VLOOKUP(B54,'SO OR RSO'!$B$4:$O$1048576,6,FALSE),"")</f>
        <v/>
      </c>
      <c r="G54" s="19" t="str">
        <f>IFERROR(VLOOKUP(B54,'SO OR RSO'!$B$4:$O$1048576,7,FALSE),"")</f>
        <v/>
      </c>
      <c r="H54" s="18">
        <f>IFERROR(VLOOKUP(B54,'SO OR RSO'!$B$4:$O$1048576,8,FALSE),0)</f>
        <v>0</v>
      </c>
      <c r="I54" s="18" t="str">
        <f>IFERROR(VLOOKUP(B54,'SO OR RSO'!$B$4:$O$1048576,9,FALSE),"")</f>
        <v/>
      </c>
      <c r="J54" s="18" t="str">
        <f>IFERROR(VLOOKUP(B54,'SO OR RSO'!$B$4:$O$1048576,10,FALSE),"")</f>
        <v/>
      </c>
      <c r="K54" s="59">
        <f>SUMIFS('Input Quilting Selesai'!$G$2:$G$1048576,'Input Quilting Selesai'!$C$2:$C$1048576,'Foamindo (Tersedia)'!C54,'Input Quilting Selesai'!$E$2:$E$1048576,'Foamindo (Tersedia)'!F54,'Input Quilting Selesai'!$I$2:$I$1048576,'Foamindo (Tersedia)'!J54,'Input Quilting Selesai'!$J$2:$J$1048576,'Foamindo (Tersedia)'!$B$1)</f>
        <v>0</v>
      </c>
      <c r="L54" s="20">
        <f>IFERROR(IF(VLOOKUP(B54,'SO OR RSO'!$B$4:$P$1048576,15,FALSE)="Diselesaikan",H54,K54),0)</f>
        <v>0</v>
      </c>
      <c r="M54" s="20">
        <f t="shared" si="1"/>
        <v>0</v>
      </c>
      <c r="N54" s="20" t="str">
        <f>IFERROR(IF(ISBLANK(VLOOKUP(B54,'SO OR RSO'!$B$4:$P$1048576,15,FALSE)),"Belum Kirim Kain",IF(VLOOKUP(B54,'SO OR RSO'!$B$4:$P$1048576,15,FALSE)="Diselesaikan","Selesai",IF(M54&gt;0,"Proses Quilting","Selesai"))),"")</f>
        <v/>
      </c>
    </row>
    <row r="55" spans="1:14" ht="30.75" customHeight="1">
      <c r="A55" s="6">
        <v>54</v>
      </c>
      <c r="B55" s="18" t="str">
        <f t="shared" si="0"/>
        <v>FoamindoTersediaKonfirmasi54</v>
      </c>
      <c r="C55" s="18" t="str">
        <f>IFERROR(VLOOKUP(B55,'SO OR RSO'!$B$4:$O$1048576,3,FALSE),"")</f>
        <v/>
      </c>
      <c r="D55" s="27" t="str">
        <f>IFERROR(VLOOKUP(B55,'SO OR RSO'!$B$4:$O$1048576,4,FALSE),"")</f>
        <v/>
      </c>
      <c r="E55" s="19" t="str">
        <f>IFERROR(VLOOKUP(B55,'SO OR RSO'!$B$4:$O$1048576,5,FALSE),"")</f>
        <v/>
      </c>
      <c r="F55" s="18" t="str">
        <f>IFERROR(VLOOKUP(B55,'SO OR RSO'!$B$4:$O$1048576,6,FALSE),"")</f>
        <v/>
      </c>
      <c r="G55" s="19" t="str">
        <f>IFERROR(VLOOKUP(B55,'SO OR RSO'!$B$4:$O$1048576,7,FALSE),"")</f>
        <v/>
      </c>
      <c r="H55" s="18">
        <f>IFERROR(VLOOKUP(B55,'SO OR RSO'!$B$4:$O$1048576,8,FALSE),0)</f>
        <v>0</v>
      </c>
      <c r="I55" s="18" t="str">
        <f>IFERROR(VLOOKUP(B55,'SO OR RSO'!$B$4:$O$1048576,9,FALSE),"")</f>
        <v/>
      </c>
      <c r="J55" s="18" t="str">
        <f>IFERROR(VLOOKUP(B55,'SO OR RSO'!$B$4:$O$1048576,10,FALSE),"")</f>
        <v/>
      </c>
      <c r="K55" s="59">
        <f>SUMIFS('Input Quilting Selesai'!$G$2:$G$1048576,'Input Quilting Selesai'!$C$2:$C$1048576,'Foamindo (Tersedia)'!C55,'Input Quilting Selesai'!$E$2:$E$1048576,'Foamindo (Tersedia)'!F55,'Input Quilting Selesai'!$I$2:$I$1048576,'Foamindo (Tersedia)'!J55,'Input Quilting Selesai'!$J$2:$J$1048576,'Foamindo (Tersedia)'!$B$1)</f>
        <v>0</v>
      </c>
      <c r="L55" s="20">
        <f>IFERROR(IF(VLOOKUP(B55,'SO OR RSO'!$B$4:$P$1048576,15,FALSE)="Diselesaikan",H55,K55),0)</f>
        <v>0</v>
      </c>
      <c r="M55" s="20">
        <f t="shared" si="1"/>
        <v>0</v>
      </c>
      <c r="N55" s="20" t="str">
        <f>IFERROR(IF(ISBLANK(VLOOKUP(B55,'SO OR RSO'!$B$4:$P$1048576,15,FALSE)),"Belum Kirim Kain",IF(VLOOKUP(B55,'SO OR RSO'!$B$4:$P$1048576,15,FALSE)="Diselesaikan","Selesai",IF(M55&gt;0,"Proses Quilting","Selesai"))),"")</f>
        <v/>
      </c>
    </row>
    <row r="56" spans="1:14" ht="30.75" customHeight="1">
      <c r="A56" s="5">
        <v>55</v>
      </c>
      <c r="B56" s="18" t="str">
        <f t="shared" si="0"/>
        <v>FoamindoTersediaKonfirmasi55</v>
      </c>
      <c r="C56" s="18" t="str">
        <f>IFERROR(VLOOKUP(B56,'SO OR RSO'!$B$4:$O$1048576,3,FALSE),"")</f>
        <v/>
      </c>
      <c r="D56" s="27" t="str">
        <f>IFERROR(VLOOKUP(B56,'SO OR RSO'!$B$4:$O$1048576,4,FALSE),"")</f>
        <v/>
      </c>
      <c r="E56" s="19" t="str">
        <f>IFERROR(VLOOKUP(B56,'SO OR RSO'!$B$4:$O$1048576,5,FALSE),"")</f>
        <v/>
      </c>
      <c r="F56" s="18" t="str">
        <f>IFERROR(VLOOKUP(B56,'SO OR RSO'!$B$4:$O$1048576,6,FALSE),"")</f>
        <v/>
      </c>
      <c r="G56" s="19" t="str">
        <f>IFERROR(VLOOKUP(B56,'SO OR RSO'!$B$4:$O$1048576,7,FALSE),"")</f>
        <v/>
      </c>
      <c r="H56" s="18">
        <f>IFERROR(VLOOKUP(B56,'SO OR RSO'!$B$4:$O$1048576,8,FALSE),0)</f>
        <v>0</v>
      </c>
      <c r="I56" s="18" t="str">
        <f>IFERROR(VLOOKUP(B56,'SO OR RSO'!$B$4:$O$1048576,9,FALSE),"")</f>
        <v/>
      </c>
      <c r="J56" s="18" t="str">
        <f>IFERROR(VLOOKUP(B56,'SO OR RSO'!$B$4:$O$1048576,10,FALSE),"")</f>
        <v/>
      </c>
      <c r="K56" s="59">
        <f>SUMIFS('Input Quilting Selesai'!$G$2:$G$1048576,'Input Quilting Selesai'!$C$2:$C$1048576,'Foamindo (Tersedia)'!C56,'Input Quilting Selesai'!$E$2:$E$1048576,'Foamindo (Tersedia)'!F56,'Input Quilting Selesai'!$I$2:$I$1048576,'Foamindo (Tersedia)'!J56,'Input Quilting Selesai'!$J$2:$J$1048576,'Foamindo (Tersedia)'!$B$1)</f>
        <v>0</v>
      </c>
      <c r="L56" s="20">
        <f>IFERROR(IF(VLOOKUP(B56,'SO OR RSO'!$B$4:$P$1048576,15,FALSE)="Diselesaikan",H56,K56),0)</f>
        <v>0</v>
      </c>
      <c r="M56" s="20">
        <f t="shared" si="1"/>
        <v>0</v>
      </c>
      <c r="N56" s="20" t="str">
        <f>IFERROR(IF(ISBLANK(VLOOKUP(B56,'SO OR RSO'!$B$4:$P$1048576,15,FALSE)),"Belum Kirim Kain",IF(VLOOKUP(B56,'SO OR RSO'!$B$4:$P$1048576,15,FALSE)="Diselesaikan","Selesai",IF(M56&gt;0,"Proses Quilting","Selesai"))),"")</f>
        <v/>
      </c>
    </row>
    <row r="57" spans="1:14" ht="30.75" customHeight="1">
      <c r="A57" s="6">
        <v>56</v>
      </c>
      <c r="B57" s="18" t="str">
        <f t="shared" si="0"/>
        <v>FoamindoTersediaKonfirmasi56</v>
      </c>
      <c r="C57" s="18" t="str">
        <f>IFERROR(VLOOKUP(B57,'SO OR RSO'!$B$4:$O$1048576,3,FALSE),"")</f>
        <v/>
      </c>
      <c r="D57" s="27" t="str">
        <f>IFERROR(VLOOKUP(B57,'SO OR RSO'!$B$4:$O$1048576,4,FALSE),"")</f>
        <v/>
      </c>
      <c r="E57" s="19" t="str">
        <f>IFERROR(VLOOKUP(B57,'SO OR RSO'!$B$4:$O$1048576,5,FALSE),"")</f>
        <v/>
      </c>
      <c r="F57" s="18" t="str">
        <f>IFERROR(VLOOKUP(B57,'SO OR RSO'!$B$4:$O$1048576,6,FALSE),"")</f>
        <v/>
      </c>
      <c r="G57" s="19" t="str">
        <f>IFERROR(VLOOKUP(B57,'SO OR RSO'!$B$4:$O$1048576,7,FALSE),"")</f>
        <v/>
      </c>
      <c r="H57" s="18">
        <f>IFERROR(VLOOKUP(B57,'SO OR RSO'!$B$4:$O$1048576,8,FALSE),0)</f>
        <v>0</v>
      </c>
      <c r="I57" s="18" t="str">
        <f>IFERROR(VLOOKUP(B57,'SO OR RSO'!$B$4:$O$1048576,9,FALSE),"")</f>
        <v/>
      </c>
      <c r="J57" s="18" t="str">
        <f>IFERROR(VLOOKUP(B57,'SO OR RSO'!$B$4:$O$1048576,10,FALSE),"")</f>
        <v/>
      </c>
      <c r="K57" s="59">
        <f>SUMIFS('Input Quilting Selesai'!$G$2:$G$1048576,'Input Quilting Selesai'!$C$2:$C$1048576,'Foamindo (Tersedia)'!C57,'Input Quilting Selesai'!$E$2:$E$1048576,'Foamindo (Tersedia)'!F57,'Input Quilting Selesai'!$I$2:$I$1048576,'Foamindo (Tersedia)'!J57,'Input Quilting Selesai'!$J$2:$J$1048576,'Foamindo (Tersedia)'!$B$1)</f>
        <v>0</v>
      </c>
      <c r="L57" s="20">
        <f>IFERROR(IF(VLOOKUP(B57,'SO OR RSO'!$B$4:$P$1048576,15,FALSE)="Diselesaikan",H57,K57),0)</f>
        <v>0</v>
      </c>
      <c r="M57" s="20">
        <f t="shared" si="1"/>
        <v>0</v>
      </c>
      <c r="N57" s="20" t="str">
        <f>IFERROR(IF(ISBLANK(VLOOKUP(B57,'SO OR RSO'!$B$4:$P$1048576,15,FALSE)),"Belum Kirim Kain",IF(VLOOKUP(B57,'SO OR RSO'!$B$4:$P$1048576,15,FALSE)="Diselesaikan","Selesai",IF(M57&gt;0,"Proses Quilting","Selesai"))),"")</f>
        <v/>
      </c>
    </row>
    <row r="58" spans="1:14" ht="30.75" customHeight="1">
      <c r="A58" s="5">
        <v>57</v>
      </c>
      <c r="B58" s="18" t="str">
        <f t="shared" si="0"/>
        <v>FoamindoTersediaKonfirmasi57</v>
      </c>
      <c r="C58" s="18" t="str">
        <f>IFERROR(VLOOKUP(B58,'SO OR RSO'!$B$4:$O$1048576,3,FALSE),"")</f>
        <v/>
      </c>
      <c r="D58" s="27" t="str">
        <f>IFERROR(VLOOKUP(B58,'SO OR RSO'!$B$4:$O$1048576,4,FALSE),"")</f>
        <v/>
      </c>
      <c r="E58" s="19" t="str">
        <f>IFERROR(VLOOKUP(B58,'SO OR RSO'!$B$4:$O$1048576,5,FALSE),"")</f>
        <v/>
      </c>
      <c r="F58" s="18" t="str">
        <f>IFERROR(VLOOKUP(B58,'SO OR RSO'!$B$4:$O$1048576,6,FALSE),"")</f>
        <v/>
      </c>
      <c r="G58" s="19" t="str">
        <f>IFERROR(VLOOKUP(B58,'SO OR RSO'!$B$4:$O$1048576,7,FALSE),"")</f>
        <v/>
      </c>
      <c r="H58" s="18">
        <f>IFERROR(VLOOKUP(B58,'SO OR RSO'!$B$4:$O$1048576,8,FALSE),0)</f>
        <v>0</v>
      </c>
      <c r="I58" s="18" t="str">
        <f>IFERROR(VLOOKUP(B58,'SO OR RSO'!$B$4:$O$1048576,9,FALSE),"")</f>
        <v/>
      </c>
      <c r="J58" s="18" t="str">
        <f>IFERROR(VLOOKUP(B58,'SO OR RSO'!$B$4:$O$1048576,10,FALSE),"")</f>
        <v/>
      </c>
      <c r="K58" s="59">
        <f>SUMIFS('Input Quilting Selesai'!$G$2:$G$1048576,'Input Quilting Selesai'!$C$2:$C$1048576,'Foamindo (Tersedia)'!C58,'Input Quilting Selesai'!$E$2:$E$1048576,'Foamindo (Tersedia)'!F58,'Input Quilting Selesai'!$I$2:$I$1048576,'Foamindo (Tersedia)'!J58,'Input Quilting Selesai'!$J$2:$J$1048576,'Foamindo (Tersedia)'!$B$1)</f>
        <v>0</v>
      </c>
      <c r="L58" s="20">
        <f>IFERROR(IF(VLOOKUP(B58,'SO OR RSO'!$B$4:$P$1048576,15,FALSE)="Diselesaikan",H58,K58),0)</f>
        <v>0</v>
      </c>
      <c r="M58" s="20">
        <f t="shared" si="1"/>
        <v>0</v>
      </c>
      <c r="N58" s="20" t="str">
        <f>IFERROR(IF(ISBLANK(VLOOKUP(B58,'SO OR RSO'!$B$4:$P$1048576,15,FALSE)),"Belum Kirim Kain",IF(VLOOKUP(B58,'SO OR RSO'!$B$4:$P$1048576,15,FALSE)="Diselesaikan","Selesai",IF(M58&gt;0,"Proses Quilting","Selesai"))),"")</f>
        <v/>
      </c>
    </row>
    <row r="59" spans="1:14" ht="30.75" customHeight="1">
      <c r="A59" s="6">
        <v>58</v>
      </c>
      <c r="B59" s="18" t="str">
        <f t="shared" si="0"/>
        <v>FoamindoTersediaKonfirmasi58</v>
      </c>
      <c r="C59" s="18" t="str">
        <f>IFERROR(VLOOKUP(B59,'SO OR RSO'!$B$4:$O$1048576,3,FALSE),"")</f>
        <v/>
      </c>
      <c r="D59" s="27" t="str">
        <f>IFERROR(VLOOKUP(B59,'SO OR RSO'!$B$4:$O$1048576,4,FALSE),"")</f>
        <v/>
      </c>
      <c r="E59" s="19" t="str">
        <f>IFERROR(VLOOKUP(B59,'SO OR RSO'!$B$4:$O$1048576,5,FALSE),"")</f>
        <v/>
      </c>
      <c r="F59" s="18" t="str">
        <f>IFERROR(VLOOKUP(B59,'SO OR RSO'!$B$4:$O$1048576,6,FALSE),"")</f>
        <v/>
      </c>
      <c r="G59" s="19" t="str">
        <f>IFERROR(VLOOKUP(B59,'SO OR RSO'!$B$4:$O$1048576,7,FALSE),"")</f>
        <v/>
      </c>
      <c r="H59" s="18">
        <f>IFERROR(VLOOKUP(B59,'SO OR RSO'!$B$4:$O$1048576,8,FALSE),0)</f>
        <v>0</v>
      </c>
      <c r="I59" s="18" t="str">
        <f>IFERROR(VLOOKUP(B59,'SO OR RSO'!$B$4:$O$1048576,9,FALSE),"")</f>
        <v/>
      </c>
      <c r="J59" s="18" t="str">
        <f>IFERROR(VLOOKUP(B59,'SO OR RSO'!$B$4:$O$1048576,10,FALSE),"")</f>
        <v/>
      </c>
      <c r="K59" s="59">
        <f>SUMIFS('Input Quilting Selesai'!$G$2:$G$1048576,'Input Quilting Selesai'!$C$2:$C$1048576,'Foamindo (Tersedia)'!C59,'Input Quilting Selesai'!$E$2:$E$1048576,'Foamindo (Tersedia)'!F59,'Input Quilting Selesai'!$I$2:$I$1048576,'Foamindo (Tersedia)'!J59,'Input Quilting Selesai'!$J$2:$J$1048576,'Foamindo (Tersedia)'!$B$1)</f>
        <v>0</v>
      </c>
      <c r="L59" s="20">
        <f>IFERROR(IF(VLOOKUP(B59,'SO OR RSO'!$B$4:$P$1048576,15,FALSE)="Diselesaikan",H59,K59),0)</f>
        <v>0</v>
      </c>
      <c r="M59" s="20">
        <f t="shared" si="1"/>
        <v>0</v>
      </c>
      <c r="N59" s="20" t="str">
        <f>IFERROR(IF(ISBLANK(VLOOKUP(B59,'SO OR RSO'!$B$4:$P$1048576,15,FALSE)),"Belum Kirim Kain",IF(VLOOKUP(B59,'SO OR RSO'!$B$4:$P$1048576,15,FALSE)="Diselesaikan","Selesai",IF(M59&gt;0,"Proses Quilting","Selesai"))),"")</f>
        <v/>
      </c>
    </row>
    <row r="60" spans="1:14" ht="30.75" customHeight="1">
      <c r="A60" s="5">
        <v>59</v>
      </c>
      <c r="B60" s="18" t="str">
        <f t="shared" si="0"/>
        <v>FoamindoTersediaKonfirmasi59</v>
      </c>
      <c r="C60" s="18" t="str">
        <f>IFERROR(VLOOKUP(B60,'SO OR RSO'!$B$4:$O$1048576,3,FALSE),"")</f>
        <v/>
      </c>
      <c r="D60" s="27" t="str">
        <f>IFERROR(VLOOKUP(B60,'SO OR RSO'!$B$4:$O$1048576,4,FALSE),"")</f>
        <v/>
      </c>
      <c r="E60" s="19" t="str">
        <f>IFERROR(VLOOKUP(B60,'SO OR RSO'!$B$4:$O$1048576,5,FALSE),"")</f>
        <v/>
      </c>
      <c r="F60" s="18" t="str">
        <f>IFERROR(VLOOKUP(B60,'SO OR RSO'!$B$4:$O$1048576,6,FALSE),"")</f>
        <v/>
      </c>
      <c r="G60" s="19" t="str">
        <f>IFERROR(VLOOKUP(B60,'SO OR RSO'!$B$4:$O$1048576,7,FALSE),"")</f>
        <v/>
      </c>
      <c r="H60" s="18">
        <f>IFERROR(VLOOKUP(B60,'SO OR RSO'!$B$4:$O$1048576,8,FALSE),0)</f>
        <v>0</v>
      </c>
      <c r="I60" s="18" t="str">
        <f>IFERROR(VLOOKUP(B60,'SO OR RSO'!$B$4:$O$1048576,9,FALSE),"")</f>
        <v/>
      </c>
      <c r="J60" s="18" t="str">
        <f>IFERROR(VLOOKUP(B60,'SO OR RSO'!$B$4:$O$1048576,10,FALSE),"")</f>
        <v/>
      </c>
      <c r="K60" s="59">
        <f>SUMIFS('Input Quilting Selesai'!$G$2:$G$1048576,'Input Quilting Selesai'!$C$2:$C$1048576,'Foamindo (Tersedia)'!C60,'Input Quilting Selesai'!$E$2:$E$1048576,'Foamindo (Tersedia)'!F60,'Input Quilting Selesai'!$I$2:$I$1048576,'Foamindo (Tersedia)'!J60,'Input Quilting Selesai'!$J$2:$J$1048576,'Foamindo (Tersedia)'!$B$1)</f>
        <v>0</v>
      </c>
      <c r="L60" s="20">
        <f>IFERROR(IF(VLOOKUP(B60,'SO OR RSO'!$B$4:$P$1048576,15,FALSE)="Diselesaikan",H60,K60),0)</f>
        <v>0</v>
      </c>
      <c r="M60" s="20">
        <f t="shared" si="1"/>
        <v>0</v>
      </c>
      <c r="N60" s="20" t="str">
        <f>IFERROR(IF(ISBLANK(VLOOKUP(B60,'SO OR RSO'!$B$4:$P$1048576,15,FALSE)),"Belum Kirim Kain",IF(VLOOKUP(B60,'SO OR RSO'!$B$4:$P$1048576,15,FALSE)="Diselesaikan","Selesai",IF(M60&gt;0,"Proses Quilting","Selesai"))),"")</f>
        <v/>
      </c>
    </row>
    <row r="61" spans="1:14" ht="30.75" customHeight="1">
      <c r="A61" s="6">
        <v>60</v>
      </c>
      <c r="B61" s="18" t="str">
        <f t="shared" si="0"/>
        <v>FoamindoTersediaKonfirmasi60</v>
      </c>
      <c r="C61" s="18" t="str">
        <f>IFERROR(VLOOKUP(B61,'SO OR RSO'!$B$4:$O$1048576,3,FALSE),"")</f>
        <v/>
      </c>
      <c r="D61" s="27" t="str">
        <f>IFERROR(VLOOKUP(B61,'SO OR RSO'!$B$4:$O$1048576,4,FALSE),"")</f>
        <v/>
      </c>
      <c r="E61" s="19" t="str">
        <f>IFERROR(VLOOKUP(B61,'SO OR RSO'!$B$4:$O$1048576,5,FALSE),"")</f>
        <v/>
      </c>
      <c r="F61" s="18" t="str">
        <f>IFERROR(VLOOKUP(B61,'SO OR RSO'!$B$4:$O$1048576,6,FALSE),"")</f>
        <v/>
      </c>
      <c r="G61" s="19" t="str">
        <f>IFERROR(VLOOKUP(B61,'SO OR RSO'!$B$4:$O$1048576,7,FALSE),"")</f>
        <v/>
      </c>
      <c r="H61" s="18">
        <f>IFERROR(VLOOKUP(B61,'SO OR RSO'!$B$4:$O$1048576,8,FALSE),0)</f>
        <v>0</v>
      </c>
      <c r="I61" s="18" t="str">
        <f>IFERROR(VLOOKUP(B61,'SO OR RSO'!$B$4:$O$1048576,9,FALSE),"")</f>
        <v/>
      </c>
      <c r="J61" s="18" t="str">
        <f>IFERROR(VLOOKUP(B61,'SO OR RSO'!$B$4:$O$1048576,10,FALSE),"")</f>
        <v/>
      </c>
      <c r="K61" s="59">
        <f>SUMIFS('Input Quilting Selesai'!$G$2:$G$1048576,'Input Quilting Selesai'!$C$2:$C$1048576,'Foamindo (Tersedia)'!C61,'Input Quilting Selesai'!$E$2:$E$1048576,'Foamindo (Tersedia)'!F61,'Input Quilting Selesai'!$I$2:$I$1048576,'Foamindo (Tersedia)'!J61,'Input Quilting Selesai'!$J$2:$J$1048576,'Foamindo (Tersedia)'!$B$1)</f>
        <v>0</v>
      </c>
      <c r="L61" s="20">
        <f>IFERROR(IF(VLOOKUP(B61,'SO OR RSO'!$B$4:$P$1048576,15,FALSE)="Diselesaikan",H61,K61),0)</f>
        <v>0</v>
      </c>
      <c r="M61" s="20">
        <f t="shared" si="1"/>
        <v>0</v>
      </c>
      <c r="N61" s="20" t="str">
        <f>IFERROR(IF(ISBLANK(VLOOKUP(B61,'SO OR RSO'!$B$4:$P$1048576,15,FALSE)),"Belum Kirim Kain",IF(VLOOKUP(B61,'SO OR RSO'!$B$4:$P$1048576,15,FALSE)="Diselesaikan","Selesai",IF(M61&gt;0,"Proses Quilting","Selesai"))),"")</f>
        <v/>
      </c>
    </row>
    <row r="62" spans="1:14" ht="30.75" customHeight="1">
      <c r="A62" s="5">
        <v>61</v>
      </c>
      <c r="B62" s="18" t="str">
        <f t="shared" si="0"/>
        <v>FoamindoTersediaKonfirmasi61</v>
      </c>
      <c r="C62" s="18" t="str">
        <f>IFERROR(VLOOKUP(B62,'SO OR RSO'!$B$4:$O$1048576,3,FALSE),"")</f>
        <v/>
      </c>
      <c r="D62" s="27" t="str">
        <f>IFERROR(VLOOKUP(B62,'SO OR RSO'!$B$4:$O$1048576,4,FALSE),"")</f>
        <v/>
      </c>
      <c r="E62" s="19" t="str">
        <f>IFERROR(VLOOKUP(B62,'SO OR RSO'!$B$4:$O$1048576,5,FALSE),"")</f>
        <v/>
      </c>
      <c r="F62" s="18" t="str">
        <f>IFERROR(VLOOKUP(B62,'SO OR RSO'!$B$4:$O$1048576,6,FALSE),"")</f>
        <v/>
      </c>
      <c r="G62" s="19" t="str">
        <f>IFERROR(VLOOKUP(B62,'SO OR RSO'!$B$4:$O$1048576,7,FALSE),"")</f>
        <v/>
      </c>
      <c r="H62" s="18">
        <f>IFERROR(VLOOKUP(B62,'SO OR RSO'!$B$4:$O$1048576,8,FALSE),0)</f>
        <v>0</v>
      </c>
      <c r="I62" s="18" t="str">
        <f>IFERROR(VLOOKUP(B62,'SO OR RSO'!$B$4:$O$1048576,9,FALSE),"")</f>
        <v/>
      </c>
      <c r="J62" s="18" t="str">
        <f>IFERROR(VLOOKUP(B62,'SO OR RSO'!$B$4:$O$1048576,10,FALSE),"")</f>
        <v/>
      </c>
      <c r="K62" s="59">
        <f>SUMIFS('Input Quilting Selesai'!$G$2:$G$1048576,'Input Quilting Selesai'!$C$2:$C$1048576,'Foamindo (Tersedia)'!C62,'Input Quilting Selesai'!$E$2:$E$1048576,'Foamindo (Tersedia)'!F62,'Input Quilting Selesai'!$I$2:$I$1048576,'Foamindo (Tersedia)'!J62,'Input Quilting Selesai'!$J$2:$J$1048576,'Foamindo (Tersedia)'!$B$1)</f>
        <v>0</v>
      </c>
      <c r="L62" s="20">
        <f>IFERROR(IF(VLOOKUP(B62,'SO OR RSO'!$B$4:$P$1048576,15,FALSE)="Diselesaikan",H62,K62),0)</f>
        <v>0</v>
      </c>
      <c r="M62" s="20">
        <f t="shared" si="1"/>
        <v>0</v>
      </c>
      <c r="N62" s="20" t="str">
        <f>IFERROR(IF(ISBLANK(VLOOKUP(B62,'SO OR RSO'!$B$4:$P$1048576,15,FALSE)),"Belum Kirim Kain",IF(VLOOKUP(B62,'SO OR RSO'!$B$4:$P$1048576,15,FALSE)="Diselesaikan","Selesai",IF(M62&gt;0,"Proses Quilting","Selesai"))),"")</f>
        <v/>
      </c>
    </row>
    <row r="63" spans="1:14" ht="30.75" customHeight="1">
      <c r="A63" s="6">
        <v>62</v>
      </c>
      <c r="B63" s="18" t="str">
        <f t="shared" si="0"/>
        <v>FoamindoTersediaKonfirmasi62</v>
      </c>
      <c r="C63" s="18" t="str">
        <f>IFERROR(VLOOKUP(B63,'SO OR RSO'!$B$4:$O$1048576,3,FALSE),"")</f>
        <v/>
      </c>
      <c r="D63" s="27" t="str">
        <f>IFERROR(VLOOKUP(B63,'SO OR RSO'!$B$4:$O$1048576,4,FALSE),"")</f>
        <v/>
      </c>
      <c r="E63" s="19" t="str">
        <f>IFERROR(VLOOKUP(B63,'SO OR RSO'!$B$4:$O$1048576,5,FALSE),"")</f>
        <v/>
      </c>
      <c r="F63" s="18" t="str">
        <f>IFERROR(VLOOKUP(B63,'SO OR RSO'!$B$4:$O$1048576,6,FALSE),"")</f>
        <v/>
      </c>
      <c r="G63" s="19" t="str">
        <f>IFERROR(VLOOKUP(B63,'SO OR RSO'!$B$4:$O$1048576,7,FALSE),"")</f>
        <v/>
      </c>
      <c r="H63" s="18">
        <f>IFERROR(VLOOKUP(B63,'SO OR RSO'!$B$4:$O$1048576,8,FALSE),0)</f>
        <v>0</v>
      </c>
      <c r="I63" s="18" t="str">
        <f>IFERROR(VLOOKUP(B63,'SO OR RSO'!$B$4:$O$1048576,9,FALSE),"")</f>
        <v/>
      </c>
      <c r="J63" s="18" t="str">
        <f>IFERROR(VLOOKUP(B63,'SO OR RSO'!$B$4:$O$1048576,10,FALSE),"")</f>
        <v/>
      </c>
      <c r="K63" s="59">
        <f>SUMIFS('Input Quilting Selesai'!$G$2:$G$1048576,'Input Quilting Selesai'!$C$2:$C$1048576,'Foamindo (Tersedia)'!C63,'Input Quilting Selesai'!$E$2:$E$1048576,'Foamindo (Tersedia)'!F63,'Input Quilting Selesai'!$I$2:$I$1048576,'Foamindo (Tersedia)'!J63,'Input Quilting Selesai'!$J$2:$J$1048576,'Foamindo (Tersedia)'!$B$1)</f>
        <v>0</v>
      </c>
      <c r="L63" s="20">
        <f>IFERROR(IF(VLOOKUP(B63,'SO OR RSO'!$B$4:$P$1048576,15,FALSE)="Diselesaikan",H63,K63),0)</f>
        <v>0</v>
      </c>
      <c r="M63" s="20">
        <f t="shared" si="1"/>
        <v>0</v>
      </c>
      <c r="N63" s="20" t="str">
        <f>IFERROR(IF(ISBLANK(VLOOKUP(B63,'SO OR RSO'!$B$4:$P$1048576,15,FALSE)),"Belum Kirim Kain",IF(VLOOKUP(B63,'SO OR RSO'!$B$4:$P$1048576,15,FALSE)="Diselesaikan","Selesai",IF(M63&gt;0,"Proses Quilting","Selesai"))),"")</f>
        <v/>
      </c>
    </row>
    <row r="64" spans="1:14" ht="30.75" customHeight="1">
      <c r="A64" s="5">
        <v>63</v>
      </c>
      <c r="B64" s="18" t="str">
        <f t="shared" si="0"/>
        <v>FoamindoTersediaKonfirmasi63</v>
      </c>
      <c r="C64" s="18" t="str">
        <f>IFERROR(VLOOKUP(B64,'SO OR RSO'!$B$4:$O$1048576,3,FALSE),"")</f>
        <v/>
      </c>
      <c r="D64" s="27" t="str">
        <f>IFERROR(VLOOKUP(B64,'SO OR RSO'!$B$4:$O$1048576,4,FALSE),"")</f>
        <v/>
      </c>
      <c r="E64" s="19" t="str">
        <f>IFERROR(VLOOKUP(B64,'SO OR RSO'!$B$4:$O$1048576,5,FALSE),"")</f>
        <v/>
      </c>
      <c r="F64" s="18" t="str">
        <f>IFERROR(VLOOKUP(B64,'SO OR RSO'!$B$4:$O$1048576,6,FALSE),"")</f>
        <v/>
      </c>
      <c r="G64" s="19" t="str">
        <f>IFERROR(VLOOKUP(B64,'SO OR RSO'!$B$4:$O$1048576,7,FALSE),"")</f>
        <v/>
      </c>
      <c r="H64" s="18">
        <f>IFERROR(VLOOKUP(B64,'SO OR RSO'!$B$4:$O$1048576,8,FALSE),0)</f>
        <v>0</v>
      </c>
      <c r="I64" s="18" t="str">
        <f>IFERROR(VLOOKUP(B64,'SO OR RSO'!$B$4:$O$1048576,9,FALSE),"")</f>
        <v/>
      </c>
      <c r="J64" s="18" t="str">
        <f>IFERROR(VLOOKUP(B64,'SO OR RSO'!$B$4:$O$1048576,10,FALSE),"")</f>
        <v/>
      </c>
      <c r="K64" s="59">
        <f>SUMIFS('Input Quilting Selesai'!$G$2:$G$1048576,'Input Quilting Selesai'!$C$2:$C$1048576,'Foamindo (Tersedia)'!C64,'Input Quilting Selesai'!$E$2:$E$1048576,'Foamindo (Tersedia)'!F64,'Input Quilting Selesai'!$I$2:$I$1048576,'Foamindo (Tersedia)'!J64,'Input Quilting Selesai'!$J$2:$J$1048576,'Foamindo (Tersedia)'!$B$1)</f>
        <v>0</v>
      </c>
      <c r="L64" s="20">
        <f>IFERROR(IF(VLOOKUP(B64,'SO OR RSO'!$B$4:$P$1048576,15,FALSE)="Diselesaikan",H64,K64),0)</f>
        <v>0</v>
      </c>
      <c r="M64" s="20">
        <f t="shared" si="1"/>
        <v>0</v>
      </c>
      <c r="N64" s="20" t="str">
        <f>IFERROR(IF(ISBLANK(VLOOKUP(B64,'SO OR RSO'!$B$4:$P$1048576,15,FALSE)),"Belum Kirim Kain",IF(VLOOKUP(B64,'SO OR RSO'!$B$4:$P$1048576,15,FALSE)="Diselesaikan","Selesai",IF(M64&gt;0,"Proses Quilting","Selesai"))),"")</f>
        <v/>
      </c>
    </row>
    <row r="65" spans="1:14" ht="30.75" customHeight="1">
      <c r="A65" s="6">
        <v>64</v>
      </c>
      <c r="B65" s="18" t="str">
        <f t="shared" si="0"/>
        <v>FoamindoTersediaKonfirmasi64</v>
      </c>
      <c r="C65" s="18" t="str">
        <f>IFERROR(VLOOKUP(B65,'SO OR RSO'!$B$4:$O$1048576,3,FALSE),"")</f>
        <v/>
      </c>
      <c r="D65" s="27" t="str">
        <f>IFERROR(VLOOKUP(B65,'SO OR RSO'!$B$4:$O$1048576,4,FALSE),"")</f>
        <v/>
      </c>
      <c r="E65" s="19" t="str">
        <f>IFERROR(VLOOKUP(B65,'SO OR RSO'!$B$4:$O$1048576,5,FALSE),"")</f>
        <v/>
      </c>
      <c r="F65" s="18" t="str">
        <f>IFERROR(VLOOKUP(B65,'SO OR RSO'!$B$4:$O$1048576,6,FALSE),"")</f>
        <v/>
      </c>
      <c r="G65" s="19" t="str">
        <f>IFERROR(VLOOKUP(B65,'SO OR RSO'!$B$4:$O$1048576,7,FALSE),"")</f>
        <v/>
      </c>
      <c r="H65" s="18">
        <f>IFERROR(VLOOKUP(B65,'SO OR RSO'!$B$4:$O$1048576,8,FALSE),0)</f>
        <v>0</v>
      </c>
      <c r="I65" s="18" t="str">
        <f>IFERROR(VLOOKUP(B65,'SO OR RSO'!$B$4:$O$1048576,9,FALSE),"")</f>
        <v/>
      </c>
      <c r="J65" s="18" t="str">
        <f>IFERROR(VLOOKUP(B65,'SO OR RSO'!$B$4:$O$1048576,10,FALSE),"")</f>
        <v/>
      </c>
      <c r="K65" s="59">
        <f>SUMIFS('Input Quilting Selesai'!$G$2:$G$1048576,'Input Quilting Selesai'!$C$2:$C$1048576,'Foamindo (Tersedia)'!C65,'Input Quilting Selesai'!$E$2:$E$1048576,'Foamindo (Tersedia)'!F65,'Input Quilting Selesai'!$I$2:$I$1048576,'Foamindo (Tersedia)'!J65,'Input Quilting Selesai'!$J$2:$J$1048576,'Foamindo (Tersedia)'!$B$1)</f>
        <v>0</v>
      </c>
      <c r="L65" s="20">
        <f>IFERROR(IF(VLOOKUP(B65,'SO OR RSO'!$B$4:$P$1048576,15,FALSE)="Diselesaikan",H65,K65),0)</f>
        <v>0</v>
      </c>
      <c r="M65" s="20">
        <f t="shared" si="1"/>
        <v>0</v>
      </c>
      <c r="N65" s="20" t="str">
        <f>IFERROR(IF(ISBLANK(VLOOKUP(B65,'SO OR RSO'!$B$4:$P$1048576,15,FALSE)),"Belum Kirim Kain",IF(VLOOKUP(B65,'SO OR RSO'!$B$4:$P$1048576,15,FALSE)="Diselesaikan","Selesai",IF(M65&gt;0,"Proses Quilting","Selesai"))),"")</f>
        <v/>
      </c>
    </row>
    <row r="66" spans="1:14" ht="30.75" customHeight="1">
      <c r="A66" s="5">
        <v>65</v>
      </c>
      <c r="B66" s="18" t="str">
        <f t="shared" si="0"/>
        <v>FoamindoTersediaKonfirmasi65</v>
      </c>
      <c r="C66" s="18" t="str">
        <f>IFERROR(VLOOKUP(B66,'SO OR RSO'!$B$4:$O$1048576,3,FALSE),"")</f>
        <v/>
      </c>
      <c r="D66" s="27" t="str">
        <f>IFERROR(VLOOKUP(B66,'SO OR RSO'!$B$4:$O$1048576,4,FALSE),"")</f>
        <v/>
      </c>
      <c r="E66" s="19" t="str">
        <f>IFERROR(VLOOKUP(B66,'SO OR RSO'!$B$4:$O$1048576,5,FALSE),"")</f>
        <v/>
      </c>
      <c r="F66" s="18" t="str">
        <f>IFERROR(VLOOKUP(B66,'SO OR RSO'!$B$4:$O$1048576,6,FALSE),"")</f>
        <v/>
      </c>
      <c r="G66" s="19" t="str">
        <f>IFERROR(VLOOKUP(B66,'SO OR RSO'!$B$4:$O$1048576,7,FALSE),"")</f>
        <v/>
      </c>
      <c r="H66" s="18">
        <f>IFERROR(VLOOKUP(B66,'SO OR RSO'!$B$4:$O$1048576,8,FALSE),0)</f>
        <v>0</v>
      </c>
      <c r="I66" s="18" t="str">
        <f>IFERROR(VLOOKUP(B66,'SO OR RSO'!$B$4:$O$1048576,9,FALSE),"")</f>
        <v/>
      </c>
      <c r="J66" s="18" t="str">
        <f>IFERROR(VLOOKUP(B66,'SO OR RSO'!$B$4:$O$1048576,10,FALSE),"")</f>
        <v/>
      </c>
      <c r="K66" s="59">
        <f>SUMIFS('Input Quilting Selesai'!$G$2:$G$1048576,'Input Quilting Selesai'!$C$2:$C$1048576,'Foamindo (Tersedia)'!C66,'Input Quilting Selesai'!$E$2:$E$1048576,'Foamindo (Tersedia)'!F66,'Input Quilting Selesai'!$I$2:$I$1048576,'Foamindo (Tersedia)'!J66,'Input Quilting Selesai'!$J$2:$J$1048576,'Foamindo (Tersedia)'!$B$1)</f>
        <v>0</v>
      </c>
      <c r="L66" s="20">
        <f>IFERROR(IF(VLOOKUP(B66,'SO OR RSO'!$B$4:$P$1048576,15,FALSE)="Diselesaikan",H66,K66),0)</f>
        <v>0</v>
      </c>
      <c r="M66" s="20">
        <f t="shared" si="1"/>
        <v>0</v>
      </c>
      <c r="N66" s="20" t="str">
        <f>IFERROR(IF(ISBLANK(VLOOKUP(B66,'SO OR RSO'!$B$4:$P$1048576,15,FALSE)),"Belum Kirim Kain",IF(VLOOKUP(B66,'SO OR RSO'!$B$4:$P$1048576,15,FALSE)="Diselesaikan","Selesai",IF(M66&gt;0,"Proses Quilting","Selesai"))),"")</f>
        <v/>
      </c>
    </row>
    <row r="67" spans="1:14" ht="30.75" customHeight="1">
      <c r="A67" s="6">
        <v>66</v>
      </c>
      <c r="B67" s="18" t="str">
        <f t="shared" ref="B67:B79" si="2">CONCATENATE($B$1,"TersediaKonfirmasi",A67)</f>
        <v>FoamindoTersediaKonfirmasi66</v>
      </c>
      <c r="C67" s="18" t="str">
        <f>IFERROR(VLOOKUP(B67,'SO OR RSO'!$B$4:$O$1048576,3,FALSE),"")</f>
        <v/>
      </c>
      <c r="D67" s="27" t="str">
        <f>IFERROR(VLOOKUP(B67,'SO OR RSO'!$B$4:$O$1048576,4,FALSE),"")</f>
        <v/>
      </c>
      <c r="E67" s="19" t="str">
        <f>IFERROR(VLOOKUP(B67,'SO OR RSO'!$B$4:$O$1048576,5,FALSE),"")</f>
        <v/>
      </c>
      <c r="F67" s="18" t="str">
        <f>IFERROR(VLOOKUP(B67,'SO OR RSO'!$B$4:$O$1048576,6,FALSE),"")</f>
        <v/>
      </c>
      <c r="G67" s="19" t="str">
        <f>IFERROR(VLOOKUP(B67,'SO OR RSO'!$B$4:$O$1048576,7,FALSE),"")</f>
        <v/>
      </c>
      <c r="H67" s="18">
        <f>IFERROR(VLOOKUP(B67,'SO OR RSO'!$B$4:$O$1048576,8,FALSE),0)</f>
        <v>0</v>
      </c>
      <c r="I67" s="18" t="str">
        <f>IFERROR(VLOOKUP(B67,'SO OR RSO'!$B$4:$O$1048576,9,FALSE),"")</f>
        <v/>
      </c>
      <c r="J67" s="18" t="str">
        <f>IFERROR(VLOOKUP(B67,'SO OR RSO'!$B$4:$O$1048576,10,FALSE),"")</f>
        <v/>
      </c>
      <c r="K67" s="59">
        <f>SUMIFS('Input Quilting Selesai'!$G$2:$G$1048576,'Input Quilting Selesai'!$C$2:$C$1048576,'Foamindo (Tersedia)'!C67,'Input Quilting Selesai'!$E$2:$E$1048576,'Foamindo (Tersedia)'!F67,'Input Quilting Selesai'!$I$2:$I$1048576,'Foamindo (Tersedia)'!J67,'Input Quilting Selesai'!$J$2:$J$1048576,'Foamindo (Tersedia)'!$B$1)</f>
        <v>0</v>
      </c>
      <c r="L67" s="20">
        <f>IFERROR(IF(VLOOKUP(B67,'SO OR RSO'!$B$4:$P$1048576,15,FALSE)="Diselesaikan",H67,K67),0)</f>
        <v>0</v>
      </c>
      <c r="M67" s="20">
        <f t="shared" ref="M67:M79" si="3">H67-L67</f>
        <v>0</v>
      </c>
      <c r="N67" s="20" t="str">
        <f>IFERROR(IF(ISBLANK(VLOOKUP(B67,'SO OR RSO'!$B$4:$P$1048576,15,FALSE)),"Belum Kirim Kain",IF(VLOOKUP(B67,'SO OR RSO'!$B$4:$P$1048576,15,FALSE)="Diselesaikan","Selesai",IF(M67&gt;0,"Proses Quilting","Selesai"))),"")</f>
        <v/>
      </c>
    </row>
    <row r="68" spans="1:14" ht="30.75" customHeight="1">
      <c r="A68" s="5">
        <v>67</v>
      </c>
      <c r="B68" s="18" t="str">
        <f t="shared" si="2"/>
        <v>FoamindoTersediaKonfirmasi67</v>
      </c>
      <c r="C68" s="18" t="str">
        <f>IFERROR(VLOOKUP(B68,'SO OR RSO'!$B$4:$O$1048576,3,FALSE),"")</f>
        <v/>
      </c>
      <c r="D68" s="27" t="str">
        <f>IFERROR(VLOOKUP(B68,'SO OR RSO'!$B$4:$O$1048576,4,FALSE),"")</f>
        <v/>
      </c>
      <c r="E68" s="19" t="str">
        <f>IFERROR(VLOOKUP(B68,'SO OR RSO'!$B$4:$O$1048576,5,FALSE),"")</f>
        <v/>
      </c>
      <c r="F68" s="18" t="str">
        <f>IFERROR(VLOOKUP(B68,'SO OR RSO'!$B$4:$O$1048576,6,FALSE),"")</f>
        <v/>
      </c>
      <c r="G68" s="19" t="str">
        <f>IFERROR(VLOOKUP(B68,'SO OR RSO'!$B$4:$O$1048576,7,FALSE),"")</f>
        <v/>
      </c>
      <c r="H68" s="18">
        <f>IFERROR(VLOOKUP(B68,'SO OR RSO'!$B$4:$O$1048576,8,FALSE),0)</f>
        <v>0</v>
      </c>
      <c r="I68" s="18" t="str">
        <f>IFERROR(VLOOKUP(B68,'SO OR RSO'!$B$4:$O$1048576,9,FALSE),"")</f>
        <v/>
      </c>
      <c r="J68" s="18" t="str">
        <f>IFERROR(VLOOKUP(B68,'SO OR RSO'!$B$4:$O$1048576,10,FALSE),"")</f>
        <v/>
      </c>
      <c r="K68" s="59">
        <f>SUMIFS('Input Quilting Selesai'!$G$2:$G$1048576,'Input Quilting Selesai'!$C$2:$C$1048576,'Foamindo (Tersedia)'!C68,'Input Quilting Selesai'!$E$2:$E$1048576,'Foamindo (Tersedia)'!F68,'Input Quilting Selesai'!$I$2:$I$1048576,'Foamindo (Tersedia)'!J68,'Input Quilting Selesai'!$J$2:$J$1048576,'Foamindo (Tersedia)'!$B$1)</f>
        <v>0</v>
      </c>
      <c r="L68" s="20">
        <f>IFERROR(IF(VLOOKUP(B68,'SO OR RSO'!$B$4:$P$1048576,15,FALSE)="Diselesaikan",H68,K68),0)</f>
        <v>0</v>
      </c>
      <c r="M68" s="20">
        <f t="shared" si="3"/>
        <v>0</v>
      </c>
      <c r="N68" s="20" t="str">
        <f>IFERROR(IF(ISBLANK(VLOOKUP(B68,'SO OR RSO'!$B$4:$P$1048576,15,FALSE)),"Belum Kirim Kain",IF(VLOOKUP(B68,'SO OR RSO'!$B$4:$P$1048576,15,FALSE)="Diselesaikan","Selesai",IF(M68&gt;0,"Proses Quilting","Selesai"))),"")</f>
        <v/>
      </c>
    </row>
    <row r="69" spans="1:14" ht="30.75" customHeight="1">
      <c r="A69" s="6">
        <v>68</v>
      </c>
      <c r="B69" s="18" t="str">
        <f t="shared" si="2"/>
        <v>FoamindoTersediaKonfirmasi68</v>
      </c>
      <c r="C69" s="18" t="str">
        <f>IFERROR(VLOOKUP(B69,'SO OR RSO'!$B$4:$O$1048576,3,FALSE),"")</f>
        <v/>
      </c>
      <c r="D69" s="27" t="str">
        <f>IFERROR(VLOOKUP(B69,'SO OR RSO'!$B$4:$O$1048576,4,FALSE),"")</f>
        <v/>
      </c>
      <c r="E69" s="19" t="str">
        <f>IFERROR(VLOOKUP(B69,'SO OR RSO'!$B$4:$O$1048576,5,FALSE),"")</f>
        <v/>
      </c>
      <c r="F69" s="18" t="str">
        <f>IFERROR(VLOOKUP(B69,'SO OR RSO'!$B$4:$O$1048576,6,FALSE),"")</f>
        <v/>
      </c>
      <c r="G69" s="19" t="str">
        <f>IFERROR(VLOOKUP(B69,'SO OR RSO'!$B$4:$O$1048576,7,FALSE),"")</f>
        <v/>
      </c>
      <c r="H69" s="18">
        <f>IFERROR(VLOOKUP(B69,'SO OR RSO'!$B$4:$O$1048576,8,FALSE),0)</f>
        <v>0</v>
      </c>
      <c r="I69" s="18" t="str">
        <f>IFERROR(VLOOKUP(B69,'SO OR RSO'!$B$4:$O$1048576,9,FALSE),"")</f>
        <v/>
      </c>
      <c r="J69" s="18" t="str">
        <f>IFERROR(VLOOKUP(B69,'SO OR RSO'!$B$4:$O$1048576,10,FALSE),"")</f>
        <v/>
      </c>
      <c r="K69" s="59">
        <f>SUMIFS('Input Quilting Selesai'!$G$2:$G$1048576,'Input Quilting Selesai'!$C$2:$C$1048576,'Foamindo (Tersedia)'!C69,'Input Quilting Selesai'!$E$2:$E$1048576,'Foamindo (Tersedia)'!F69,'Input Quilting Selesai'!$I$2:$I$1048576,'Foamindo (Tersedia)'!J69,'Input Quilting Selesai'!$J$2:$J$1048576,'Foamindo (Tersedia)'!$B$1)</f>
        <v>0</v>
      </c>
      <c r="L69" s="20">
        <f>IFERROR(IF(VLOOKUP(B69,'SO OR RSO'!$B$4:$P$1048576,15,FALSE)="Diselesaikan",H69,K69),0)</f>
        <v>0</v>
      </c>
      <c r="M69" s="20">
        <f t="shared" si="3"/>
        <v>0</v>
      </c>
      <c r="N69" s="20" t="str">
        <f>IFERROR(IF(ISBLANK(VLOOKUP(B69,'SO OR RSO'!$B$4:$P$1048576,15,FALSE)),"Belum Kirim Kain",IF(VLOOKUP(B69,'SO OR RSO'!$B$4:$P$1048576,15,FALSE)="Diselesaikan","Selesai",IF(M69&gt;0,"Proses Quilting","Selesai"))),"")</f>
        <v/>
      </c>
    </row>
    <row r="70" spans="1:14" ht="30.75" customHeight="1">
      <c r="A70" s="5">
        <v>69</v>
      </c>
      <c r="B70" s="18" t="str">
        <f t="shared" si="2"/>
        <v>FoamindoTersediaKonfirmasi69</v>
      </c>
      <c r="C70" s="18" t="str">
        <f>IFERROR(VLOOKUP(B70,'SO OR RSO'!$B$4:$O$1048576,3,FALSE),"")</f>
        <v/>
      </c>
      <c r="D70" s="27" t="str">
        <f>IFERROR(VLOOKUP(B70,'SO OR RSO'!$B$4:$O$1048576,4,FALSE),"")</f>
        <v/>
      </c>
      <c r="E70" s="19" t="str">
        <f>IFERROR(VLOOKUP(B70,'SO OR RSO'!$B$4:$O$1048576,5,FALSE),"")</f>
        <v/>
      </c>
      <c r="F70" s="18" t="str">
        <f>IFERROR(VLOOKUP(B70,'SO OR RSO'!$B$4:$O$1048576,6,FALSE),"")</f>
        <v/>
      </c>
      <c r="G70" s="19" t="str">
        <f>IFERROR(VLOOKUP(B70,'SO OR RSO'!$B$4:$O$1048576,7,FALSE),"")</f>
        <v/>
      </c>
      <c r="H70" s="18">
        <f>IFERROR(VLOOKUP(B70,'SO OR RSO'!$B$4:$O$1048576,8,FALSE),0)</f>
        <v>0</v>
      </c>
      <c r="I70" s="18" t="str">
        <f>IFERROR(VLOOKUP(B70,'SO OR RSO'!$B$4:$O$1048576,9,FALSE),"")</f>
        <v/>
      </c>
      <c r="J70" s="18" t="str">
        <f>IFERROR(VLOOKUP(B70,'SO OR RSO'!$B$4:$O$1048576,10,FALSE),"")</f>
        <v/>
      </c>
      <c r="K70" s="59">
        <f>SUMIFS('Input Quilting Selesai'!$G$2:$G$1048576,'Input Quilting Selesai'!$C$2:$C$1048576,'Foamindo (Tersedia)'!C70,'Input Quilting Selesai'!$E$2:$E$1048576,'Foamindo (Tersedia)'!F70,'Input Quilting Selesai'!$I$2:$I$1048576,'Foamindo (Tersedia)'!J70,'Input Quilting Selesai'!$J$2:$J$1048576,'Foamindo (Tersedia)'!$B$1)</f>
        <v>0</v>
      </c>
      <c r="L70" s="20">
        <f>IFERROR(IF(VLOOKUP(B70,'SO OR RSO'!$B$4:$P$1048576,15,FALSE)="Diselesaikan",H70,K70),0)</f>
        <v>0</v>
      </c>
      <c r="M70" s="20">
        <f t="shared" si="3"/>
        <v>0</v>
      </c>
      <c r="N70" s="20" t="str">
        <f>IFERROR(IF(ISBLANK(VLOOKUP(B70,'SO OR RSO'!$B$4:$P$1048576,15,FALSE)),"Belum Kirim Kain",IF(VLOOKUP(B70,'SO OR RSO'!$B$4:$P$1048576,15,FALSE)="Diselesaikan","Selesai",IF(M70&gt;0,"Proses Quilting","Selesai"))),"")</f>
        <v/>
      </c>
    </row>
    <row r="71" spans="1:14" ht="30.75" customHeight="1">
      <c r="A71" s="6">
        <v>70</v>
      </c>
      <c r="B71" s="18" t="str">
        <f t="shared" si="2"/>
        <v>FoamindoTersediaKonfirmasi70</v>
      </c>
      <c r="C71" s="18" t="str">
        <f>IFERROR(VLOOKUP(B71,'SO OR RSO'!$B$4:$O$1048576,3,FALSE),"")</f>
        <v/>
      </c>
      <c r="D71" s="27" t="str">
        <f>IFERROR(VLOOKUP(B71,'SO OR RSO'!$B$4:$O$1048576,4,FALSE),"")</f>
        <v/>
      </c>
      <c r="E71" s="19" t="str">
        <f>IFERROR(VLOOKUP(B71,'SO OR RSO'!$B$4:$O$1048576,5,FALSE),"")</f>
        <v/>
      </c>
      <c r="F71" s="18" t="str">
        <f>IFERROR(VLOOKUP(B71,'SO OR RSO'!$B$4:$O$1048576,6,FALSE),"")</f>
        <v/>
      </c>
      <c r="G71" s="19" t="str">
        <f>IFERROR(VLOOKUP(B71,'SO OR RSO'!$B$4:$O$1048576,7,FALSE),"")</f>
        <v/>
      </c>
      <c r="H71" s="18">
        <f>IFERROR(VLOOKUP(B71,'SO OR RSO'!$B$4:$O$1048576,8,FALSE),0)</f>
        <v>0</v>
      </c>
      <c r="I71" s="18" t="str">
        <f>IFERROR(VLOOKUP(B71,'SO OR RSO'!$B$4:$O$1048576,9,FALSE),"")</f>
        <v/>
      </c>
      <c r="J71" s="18" t="str">
        <f>IFERROR(VLOOKUP(B71,'SO OR RSO'!$B$4:$O$1048576,10,FALSE),"")</f>
        <v/>
      </c>
      <c r="K71" s="59">
        <f>SUMIFS('Input Quilting Selesai'!$G$2:$G$1048576,'Input Quilting Selesai'!$C$2:$C$1048576,'Foamindo (Tersedia)'!C71,'Input Quilting Selesai'!$E$2:$E$1048576,'Foamindo (Tersedia)'!F71,'Input Quilting Selesai'!$I$2:$I$1048576,'Foamindo (Tersedia)'!J71,'Input Quilting Selesai'!$J$2:$J$1048576,'Foamindo (Tersedia)'!$B$1)</f>
        <v>0</v>
      </c>
      <c r="L71" s="20">
        <f>IFERROR(IF(VLOOKUP(B71,'SO OR RSO'!$B$4:$P$1048576,15,FALSE)="Diselesaikan",H71,K71),0)</f>
        <v>0</v>
      </c>
      <c r="M71" s="20">
        <f t="shared" si="3"/>
        <v>0</v>
      </c>
      <c r="N71" s="20" t="str">
        <f>IFERROR(IF(ISBLANK(VLOOKUP(B71,'SO OR RSO'!$B$4:$P$1048576,15,FALSE)),"Belum Kirim Kain",IF(VLOOKUP(B71,'SO OR RSO'!$B$4:$P$1048576,15,FALSE)="Diselesaikan","Selesai",IF(M71&gt;0,"Proses Quilting","Selesai"))),"")</f>
        <v/>
      </c>
    </row>
    <row r="72" spans="1:14" ht="30.75" customHeight="1">
      <c r="A72" s="5">
        <v>71</v>
      </c>
      <c r="B72" s="18" t="str">
        <f t="shared" si="2"/>
        <v>FoamindoTersediaKonfirmasi71</v>
      </c>
      <c r="C72" s="18" t="str">
        <f>IFERROR(VLOOKUP(B72,'SO OR RSO'!$B$4:$O$1048576,3,FALSE),"")</f>
        <v/>
      </c>
      <c r="D72" s="27" t="str">
        <f>IFERROR(VLOOKUP(B72,'SO OR RSO'!$B$4:$O$1048576,4,FALSE),"")</f>
        <v/>
      </c>
      <c r="E72" s="19" t="str">
        <f>IFERROR(VLOOKUP(B72,'SO OR RSO'!$B$4:$O$1048576,5,FALSE),"")</f>
        <v/>
      </c>
      <c r="F72" s="18" t="str">
        <f>IFERROR(VLOOKUP(B72,'SO OR RSO'!$B$4:$O$1048576,6,FALSE),"")</f>
        <v/>
      </c>
      <c r="G72" s="19" t="str">
        <f>IFERROR(VLOOKUP(B72,'SO OR RSO'!$B$4:$O$1048576,7,FALSE),"")</f>
        <v/>
      </c>
      <c r="H72" s="18">
        <f>IFERROR(VLOOKUP(B72,'SO OR RSO'!$B$4:$O$1048576,8,FALSE),0)</f>
        <v>0</v>
      </c>
      <c r="I72" s="18" t="str">
        <f>IFERROR(VLOOKUP(B72,'SO OR RSO'!$B$4:$O$1048576,9,FALSE),"")</f>
        <v/>
      </c>
      <c r="J72" s="18" t="str">
        <f>IFERROR(VLOOKUP(B72,'SO OR RSO'!$B$4:$O$1048576,10,FALSE),"")</f>
        <v/>
      </c>
      <c r="K72" s="59">
        <f>SUMIFS('Input Quilting Selesai'!$G$2:$G$1048576,'Input Quilting Selesai'!$C$2:$C$1048576,'Foamindo (Tersedia)'!C72,'Input Quilting Selesai'!$E$2:$E$1048576,'Foamindo (Tersedia)'!F72,'Input Quilting Selesai'!$I$2:$I$1048576,'Foamindo (Tersedia)'!J72,'Input Quilting Selesai'!$J$2:$J$1048576,'Foamindo (Tersedia)'!$B$1)</f>
        <v>0</v>
      </c>
      <c r="L72" s="20">
        <f>IFERROR(IF(VLOOKUP(B72,'SO OR RSO'!$B$4:$P$1048576,15,FALSE)="Diselesaikan",H72,K72),0)</f>
        <v>0</v>
      </c>
      <c r="M72" s="20">
        <f t="shared" si="3"/>
        <v>0</v>
      </c>
      <c r="N72" s="20" t="str">
        <f>IFERROR(IF(ISBLANK(VLOOKUP(B72,'SO OR RSO'!$B$4:$P$1048576,15,FALSE)),"Belum Kirim Kain",IF(VLOOKUP(B72,'SO OR RSO'!$B$4:$P$1048576,15,FALSE)="Diselesaikan","Selesai",IF(M72&gt;0,"Proses Quilting","Selesai"))),"")</f>
        <v/>
      </c>
    </row>
    <row r="73" spans="1:14" ht="30.75" customHeight="1">
      <c r="A73" s="6">
        <v>72</v>
      </c>
      <c r="B73" s="18" t="str">
        <f t="shared" si="2"/>
        <v>FoamindoTersediaKonfirmasi72</v>
      </c>
      <c r="C73" s="18" t="str">
        <f>IFERROR(VLOOKUP(B73,'SO OR RSO'!$B$4:$O$1048576,3,FALSE),"")</f>
        <v/>
      </c>
      <c r="D73" s="27" t="str">
        <f>IFERROR(VLOOKUP(B73,'SO OR RSO'!$B$4:$O$1048576,4,FALSE),"")</f>
        <v/>
      </c>
      <c r="E73" s="19" t="str">
        <f>IFERROR(VLOOKUP(B73,'SO OR RSO'!$B$4:$O$1048576,5,FALSE),"")</f>
        <v/>
      </c>
      <c r="F73" s="18" t="str">
        <f>IFERROR(VLOOKUP(B73,'SO OR RSO'!$B$4:$O$1048576,6,FALSE),"")</f>
        <v/>
      </c>
      <c r="G73" s="19" t="str">
        <f>IFERROR(VLOOKUP(B73,'SO OR RSO'!$B$4:$O$1048576,7,FALSE),"")</f>
        <v/>
      </c>
      <c r="H73" s="18">
        <f>IFERROR(VLOOKUP(B73,'SO OR RSO'!$B$4:$O$1048576,8,FALSE),0)</f>
        <v>0</v>
      </c>
      <c r="I73" s="18" t="str">
        <f>IFERROR(VLOOKUP(B73,'SO OR RSO'!$B$4:$O$1048576,9,FALSE),"")</f>
        <v/>
      </c>
      <c r="J73" s="18" t="str">
        <f>IFERROR(VLOOKUP(B73,'SO OR RSO'!$B$4:$O$1048576,10,FALSE),"")</f>
        <v/>
      </c>
      <c r="K73" s="59">
        <f>SUMIFS('Input Quilting Selesai'!$G$2:$G$1048576,'Input Quilting Selesai'!$C$2:$C$1048576,'Foamindo (Tersedia)'!C73,'Input Quilting Selesai'!$E$2:$E$1048576,'Foamindo (Tersedia)'!F73,'Input Quilting Selesai'!$I$2:$I$1048576,'Foamindo (Tersedia)'!J73,'Input Quilting Selesai'!$J$2:$J$1048576,'Foamindo (Tersedia)'!$B$1)</f>
        <v>0</v>
      </c>
      <c r="L73" s="20">
        <f>IFERROR(IF(VLOOKUP(B73,'SO OR RSO'!$B$4:$P$1048576,15,FALSE)="Diselesaikan",H73,K73),0)</f>
        <v>0</v>
      </c>
      <c r="M73" s="20">
        <f t="shared" si="3"/>
        <v>0</v>
      </c>
      <c r="N73" s="20" t="str">
        <f>IFERROR(IF(ISBLANK(VLOOKUP(B73,'SO OR RSO'!$B$4:$P$1048576,15,FALSE)),"Belum Kirim Kain",IF(VLOOKUP(B73,'SO OR RSO'!$B$4:$P$1048576,15,FALSE)="Diselesaikan","Selesai",IF(M73&gt;0,"Proses Quilting","Selesai"))),"")</f>
        <v/>
      </c>
    </row>
    <row r="74" spans="1:14" ht="30.75" customHeight="1">
      <c r="A74" s="5">
        <v>73</v>
      </c>
      <c r="B74" s="18" t="str">
        <f t="shared" si="2"/>
        <v>FoamindoTersediaKonfirmasi73</v>
      </c>
      <c r="C74" s="18" t="str">
        <f>IFERROR(VLOOKUP(B74,'SO OR RSO'!$B$4:$O$1048576,3,FALSE),"")</f>
        <v/>
      </c>
      <c r="D74" s="27" t="str">
        <f>IFERROR(VLOOKUP(B74,'SO OR RSO'!$B$4:$O$1048576,4,FALSE),"")</f>
        <v/>
      </c>
      <c r="E74" s="19" t="str">
        <f>IFERROR(VLOOKUP(B74,'SO OR RSO'!$B$4:$O$1048576,5,FALSE),"")</f>
        <v/>
      </c>
      <c r="F74" s="18" t="str">
        <f>IFERROR(VLOOKUP(B74,'SO OR RSO'!$B$4:$O$1048576,6,FALSE),"")</f>
        <v/>
      </c>
      <c r="G74" s="19" t="str">
        <f>IFERROR(VLOOKUP(B74,'SO OR RSO'!$B$4:$O$1048576,7,FALSE),"")</f>
        <v/>
      </c>
      <c r="H74" s="18">
        <f>IFERROR(VLOOKUP(B74,'SO OR RSO'!$B$4:$O$1048576,8,FALSE),0)</f>
        <v>0</v>
      </c>
      <c r="I74" s="18" t="str">
        <f>IFERROR(VLOOKUP(B74,'SO OR RSO'!$B$4:$O$1048576,9,FALSE),"")</f>
        <v/>
      </c>
      <c r="J74" s="18" t="str">
        <f>IFERROR(VLOOKUP(B74,'SO OR RSO'!$B$4:$O$1048576,10,FALSE),"")</f>
        <v/>
      </c>
      <c r="K74" s="59">
        <f>SUMIFS('Input Quilting Selesai'!$G$2:$G$1048576,'Input Quilting Selesai'!$C$2:$C$1048576,'Foamindo (Tersedia)'!C74,'Input Quilting Selesai'!$E$2:$E$1048576,'Foamindo (Tersedia)'!F74,'Input Quilting Selesai'!$I$2:$I$1048576,'Foamindo (Tersedia)'!J74,'Input Quilting Selesai'!$J$2:$J$1048576,'Foamindo (Tersedia)'!$B$1)</f>
        <v>0</v>
      </c>
      <c r="L74" s="20">
        <f>IFERROR(IF(VLOOKUP(B74,'SO OR RSO'!$B$4:$P$1048576,15,FALSE)="Diselesaikan",H74,K74),0)</f>
        <v>0</v>
      </c>
      <c r="M74" s="20">
        <f t="shared" si="3"/>
        <v>0</v>
      </c>
      <c r="N74" s="20" t="str">
        <f>IFERROR(IF(ISBLANK(VLOOKUP(B74,'SO OR RSO'!$B$4:$P$1048576,15,FALSE)),"Belum Kirim Kain",IF(VLOOKUP(B74,'SO OR RSO'!$B$4:$P$1048576,15,FALSE)="Diselesaikan","Selesai",IF(M74&gt;0,"Proses Quilting","Selesai"))),"")</f>
        <v/>
      </c>
    </row>
    <row r="75" spans="1:14" ht="30.75" customHeight="1">
      <c r="A75" s="6">
        <v>74</v>
      </c>
      <c r="B75" s="18" t="str">
        <f t="shared" si="2"/>
        <v>FoamindoTersediaKonfirmasi74</v>
      </c>
      <c r="C75" s="18" t="str">
        <f>IFERROR(VLOOKUP(B75,'SO OR RSO'!$B$4:$O$1048576,3,FALSE),"")</f>
        <v/>
      </c>
      <c r="D75" s="27" t="str">
        <f>IFERROR(VLOOKUP(B75,'SO OR RSO'!$B$4:$O$1048576,4,FALSE),"")</f>
        <v/>
      </c>
      <c r="E75" s="19" t="str">
        <f>IFERROR(VLOOKUP(B75,'SO OR RSO'!$B$4:$O$1048576,5,FALSE),"")</f>
        <v/>
      </c>
      <c r="F75" s="18" t="str">
        <f>IFERROR(VLOOKUP(B75,'SO OR RSO'!$B$4:$O$1048576,6,FALSE),"")</f>
        <v/>
      </c>
      <c r="G75" s="19" t="str">
        <f>IFERROR(VLOOKUP(B75,'SO OR RSO'!$B$4:$O$1048576,7,FALSE),"")</f>
        <v/>
      </c>
      <c r="H75" s="18">
        <f>IFERROR(VLOOKUP(B75,'SO OR RSO'!$B$4:$O$1048576,8,FALSE),0)</f>
        <v>0</v>
      </c>
      <c r="I75" s="18" t="str">
        <f>IFERROR(VLOOKUP(B75,'SO OR RSO'!$B$4:$O$1048576,9,FALSE),"")</f>
        <v/>
      </c>
      <c r="J75" s="18" t="str">
        <f>IFERROR(VLOOKUP(B75,'SO OR RSO'!$B$4:$O$1048576,10,FALSE),"")</f>
        <v/>
      </c>
      <c r="K75" s="59">
        <f>SUMIFS('Input Quilting Selesai'!$G$2:$G$1048576,'Input Quilting Selesai'!$C$2:$C$1048576,'Foamindo (Tersedia)'!C75,'Input Quilting Selesai'!$E$2:$E$1048576,'Foamindo (Tersedia)'!F75,'Input Quilting Selesai'!$I$2:$I$1048576,'Foamindo (Tersedia)'!J75,'Input Quilting Selesai'!$J$2:$J$1048576,'Foamindo (Tersedia)'!$B$1)</f>
        <v>0</v>
      </c>
      <c r="L75" s="20">
        <f>IFERROR(IF(VLOOKUP(B75,'SO OR RSO'!$B$4:$P$1048576,15,FALSE)="Diselesaikan",H75,K75),0)</f>
        <v>0</v>
      </c>
      <c r="M75" s="20">
        <f t="shared" si="3"/>
        <v>0</v>
      </c>
      <c r="N75" s="20" t="str">
        <f>IFERROR(IF(ISBLANK(VLOOKUP(B75,'SO OR RSO'!$B$4:$P$1048576,15,FALSE)),"Belum Kirim Kain",IF(VLOOKUP(B75,'SO OR RSO'!$B$4:$P$1048576,15,FALSE)="Diselesaikan","Selesai",IF(M75&gt;0,"Proses Quilting","Selesai"))),"")</f>
        <v/>
      </c>
    </row>
    <row r="76" spans="1:14" ht="30.75" customHeight="1">
      <c r="A76" s="5">
        <v>75</v>
      </c>
      <c r="B76" s="18" t="str">
        <f t="shared" si="2"/>
        <v>FoamindoTersediaKonfirmasi75</v>
      </c>
      <c r="C76" s="18" t="str">
        <f>IFERROR(VLOOKUP(B76,'SO OR RSO'!$B$4:$O$1048576,3,FALSE),"")</f>
        <v/>
      </c>
      <c r="D76" s="27" t="str">
        <f>IFERROR(VLOOKUP(B76,'SO OR RSO'!$B$4:$O$1048576,4,FALSE),"")</f>
        <v/>
      </c>
      <c r="E76" s="19" t="str">
        <f>IFERROR(VLOOKUP(B76,'SO OR RSO'!$B$4:$O$1048576,5,FALSE),"")</f>
        <v/>
      </c>
      <c r="F76" s="18" t="str">
        <f>IFERROR(VLOOKUP(B76,'SO OR RSO'!$B$4:$O$1048576,6,FALSE),"")</f>
        <v/>
      </c>
      <c r="G76" s="19" t="str">
        <f>IFERROR(VLOOKUP(B76,'SO OR RSO'!$B$4:$O$1048576,7,FALSE),"")</f>
        <v/>
      </c>
      <c r="H76" s="18">
        <f>IFERROR(VLOOKUP(B76,'SO OR RSO'!$B$4:$O$1048576,8,FALSE),0)</f>
        <v>0</v>
      </c>
      <c r="I76" s="18" t="str">
        <f>IFERROR(VLOOKUP(B76,'SO OR RSO'!$B$4:$O$1048576,9,FALSE),"")</f>
        <v/>
      </c>
      <c r="J76" s="18" t="str">
        <f>IFERROR(VLOOKUP(B76,'SO OR RSO'!$B$4:$O$1048576,10,FALSE),"")</f>
        <v/>
      </c>
      <c r="K76" s="59">
        <f>SUMIFS('Input Quilting Selesai'!$G$2:$G$1048576,'Input Quilting Selesai'!$C$2:$C$1048576,'Foamindo (Tersedia)'!C76,'Input Quilting Selesai'!$E$2:$E$1048576,'Foamindo (Tersedia)'!F76,'Input Quilting Selesai'!$I$2:$I$1048576,'Foamindo (Tersedia)'!J76,'Input Quilting Selesai'!$J$2:$J$1048576,'Foamindo (Tersedia)'!$B$1)</f>
        <v>0</v>
      </c>
      <c r="L76" s="20">
        <f>IFERROR(IF(VLOOKUP(B76,'SO OR RSO'!$B$4:$P$1048576,15,FALSE)="Diselesaikan",H76,K76),0)</f>
        <v>0</v>
      </c>
      <c r="M76" s="20">
        <f t="shared" si="3"/>
        <v>0</v>
      </c>
      <c r="N76" s="20" t="str">
        <f>IFERROR(IF(ISBLANK(VLOOKUP(B76,'SO OR RSO'!$B$4:$P$1048576,15,FALSE)),"Belum Kirim Kain",IF(VLOOKUP(B76,'SO OR RSO'!$B$4:$P$1048576,15,FALSE)="Diselesaikan","Selesai",IF(M76&gt;0,"Proses Quilting","Selesai"))),"")</f>
        <v/>
      </c>
    </row>
    <row r="77" spans="1:14" ht="30.75" customHeight="1">
      <c r="A77" s="6">
        <v>76</v>
      </c>
      <c r="B77" s="18" t="str">
        <f t="shared" si="2"/>
        <v>FoamindoTersediaKonfirmasi76</v>
      </c>
      <c r="C77" s="18" t="str">
        <f>IFERROR(VLOOKUP(B77,'SO OR RSO'!$B$4:$O$1048576,3,FALSE),"")</f>
        <v/>
      </c>
      <c r="D77" s="27" t="str">
        <f>IFERROR(VLOOKUP(B77,'SO OR RSO'!$B$4:$O$1048576,4,FALSE),"")</f>
        <v/>
      </c>
      <c r="E77" s="19" t="str">
        <f>IFERROR(VLOOKUP(B77,'SO OR RSO'!$B$4:$O$1048576,5,FALSE),"")</f>
        <v/>
      </c>
      <c r="F77" s="18" t="str">
        <f>IFERROR(VLOOKUP(B77,'SO OR RSO'!$B$4:$O$1048576,6,FALSE),"")</f>
        <v/>
      </c>
      <c r="G77" s="19" t="str">
        <f>IFERROR(VLOOKUP(B77,'SO OR RSO'!$B$4:$O$1048576,7,FALSE),"")</f>
        <v/>
      </c>
      <c r="H77" s="18">
        <f>IFERROR(VLOOKUP(B77,'SO OR RSO'!$B$4:$O$1048576,8,FALSE),0)</f>
        <v>0</v>
      </c>
      <c r="I77" s="18" t="str">
        <f>IFERROR(VLOOKUP(B77,'SO OR RSO'!$B$4:$O$1048576,9,FALSE),"")</f>
        <v/>
      </c>
      <c r="J77" s="18" t="str">
        <f>IFERROR(VLOOKUP(B77,'SO OR RSO'!$B$4:$O$1048576,10,FALSE),"")</f>
        <v/>
      </c>
      <c r="K77" s="59">
        <f>SUMIFS('Input Quilting Selesai'!$G$2:$G$1048576,'Input Quilting Selesai'!$C$2:$C$1048576,'Foamindo (Tersedia)'!C77,'Input Quilting Selesai'!$E$2:$E$1048576,'Foamindo (Tersedia)'!F77,'Input Quilting Selesai'!$I$2:$I$1048576,'Foamindo (Tersedia)'!J77,'Input Quilting Selesai'!$J$2:$J$1048576,'Foamindo (Tersedia)'!$B$1)</f>
        <v>0</v>
      </c>
      <c r="L77" s="20">
        <f>IFERROR(IF(VLOOKUP(B77,'SO OR RSO'!$B$4:$P$1048576,15,FALSE)="Diselesaikan",H77,K77),0)</f>
        <v>0</v>
      </c>
      <c r="M77" s="20">
        <f t="shared" si="3"/>
        <v>0</v>
      </c>
      <c r="N77" s="20" t="str">
        <f>IFERROR(IF(ISBLANK(VLOOKUP(B77,'SO OR RSO'!$B$4:$P$1048576,15,FALSE)),"Belum Kirim Kain",IF(VLOOKUP(B77,'SO OR RSO'!$B$4:$P$1048576,15,FALSE)="Diselesaikan","Selesai",IF(M77&gt;0,"Proses Quilting","Selesai"))),"")</f>
        <v/>
      </c>
    </row>
    <row r="78" spans="1:14" ht="30.75" customHeight="1">
      <c r="A78" s="5">
        <v>77</v>
      </c>
      <c r="B78" s="18" t="str">
        <f t="shared" si="2"/>
        <v>FoamindoTersediaKonfirmasi77</v>
      </c>
      <c r="C78" s="18" t="str">
        <f>IFERROR(VLOOKUP(B78,'SO OR RSO'!$B$4:$O$1048576,3,FALSE),"")</f>
        <v/>
      </c>
      <c r="D78" s="27" t="str">
        <f>IFERROR(VLOOKUP(B78,'SO OR RSO'!$B$4:$O$1048576,4,FALSE),"")</f>
        <v/>
      </c>
      <c r="E78" s="19" t="str">
        <f>IFERROR(VLOOKUP(B78,'SO OR RSO'!$B$4:$O$1048576,5,FALSE),"")</f>
        <v/>
      </c>
      <c r="F78" s="18" t="str">
        <f>IFERROR(VLOOKUP(B78,'SO OR RSO'!$B$4:$O$1048576,6,FALSE),"")</f>
        <v/>
      </c>
      <c r="G78" s="19" t="str">
        <f>IFERROR(VLOOKUP(B78,'SO OR RSO'!$B$4:$O$1048576,7,FALSE),"")</f>
        <v/>
      </c>
      <c r="H78" s="18">
        <f>IFERROR(VLOOKUP(B78,'SO OR RSO'!$B$4:$O$1048576,8,FALSE),0)</f>
        <v>0</v>
      </c>
      <c r="I78" s="18" t="str">
        <f>IFERROR(VLOOKUP(B78,'SO OR RSO'!$B$4:$O$1048576,9,FALSE),"")</f>
        <v/>
      </c>
      <c r="J78" s="18" t="str">
        <f>IFERROR(VLOOKUP(B78,'SO OR RSO'!$B$4:$O$1048576,10,FALSE),"")</f>
        <v/>
      </c>
      <c r="K78" s="59">
        <f>SUMIFS('Input Quilting Selesai'!$G$2:$G$1048576,'Input Quilting Selesai'!$C$2:$C$1048576,'Foamindo (Tersedia)'!C78,'Input Quilting Selesai'!$E$2:$E$1048576,'Foamindo (Tersedia)'!F78,'Input Quilting Selesai'!$I$2:$I$1048576,'Foamindo (Tersedia)'!J78,'Input Quilting Selesai'!$J$2:$J$1048576,'Foamindo (Tersedia)'!$B$1)</f>
        <v>0</v>
      </c>
      <c r="L78" s="20">
        <f>IFERROR(IF(VLOOKUP(B78,'SO OR RSO'!$B$4:$P$1048576,15,FALSE)="Diselesaikan",H78,K78),0)</f>
        <v>0</v>
      </c>
      <c r="M78" s="20">
        <f t="shared" si="3"/>
        <v>0</v>
      </c>
      <c r="N78" s="20" t="str">
        <f>IFERROR(IF(ISBLANK(VLOOKUP(B78,'SO OR RSO'!$B$4:$P$1048576,15,FALSE)),"Belum Kirim Kain",IF(VLOOKUP(B78,'SO OR RSO'!$B$4:$P$1048576,15,FALSE)="Diselesaikan","Selesai",IF(M78&gt;0,"Proses Quilting","Selesai"))),"")</f>
        <v/>
      </c>
    </row>
    <row r="79" spans="1:14" ht="30.75" customHeight="1">
      <c r="A79" s="6">
        <v>78</v>
      </c>
      <c r="B79" s="18" t="str">
        <f t="shared" si="2"/>
        <v>FoamindoTersediaKonfirmasi78</v>
      </c>
      <c r="C79" s="18" t="str">
        <f>IFERROR(VLOOKUP(B79,'SO OR RSO'!$B$4:$O$1048576,3,FALSE),"")</f>
        <v/>
      </c>
      <c r="D79" s="27" t="str">
        <f>IFERROR(VLOOKUP(B79,'SO OR RSO'!$B$4:$O$1048576,4,FALSE),"")</f>
        <v/>
      </c>
      <c r="E79" s="19" t="str">
        <f>IFERROR(VLOOKUP(B79,'SO OR RSO'!$B$4:$O$1048576,5,FALSE),"")</f>
        <v/>
      </c>
      <c r="F79" s="18" t="str">
        <f>IFERROR(VLOOKUP(B79,'SO OR RSO'!$B$4:$O$1048576,6,FALSE),"")</f>
        <v/>
      </c>
      <c r="G79" s="19" t="str">
        <f>IFERROR(VLOOKUP(B79,'SO OR RSO'!$B$4:$O$1048576,7,FALSE),"")</f>
        <v/>
      </c>
      <c r="H79" s="18">
        <f>IFERROR(VLOOKUP(B79,'SO OR RSO'!$B$4:$O$1048576,8,FALSE),0)</f>
        <v>0</v>
      </c>
      <c r="I79" s="18" t="str">
        <f>IFERROR(VLOOKUP(B79,'SO OR RSO'!$B$4:$O$1048576,9,FALSE),"")</f>
        <v/>
      </c>
      <c r="J79" s="18" t="str">
        <f>IFERROR(VLOOKUP(B79,'SO OR RSO'!$B$4:$O$1048576,10,FALSE),"")</f>
        <v/>
      </c>
      <c r="K79" s="59">
        <f>SUMIFS('Input Quilting Selesai'!$G$2:$G$1048576,'Input Quilting Selesai'!$C$2:$C$1048576,'Foamindo (Tersedia)'!C79,'Input Quilting Selesai'!$E$2:$E$1048576,'Foamindo (Tersedia)'!F79,'Input Quilting Selesai'!$I$2:$I$1048576,'Foamindo (Tersedia)'!J79,'Input Quilting Selesai'!$J$2:$J$1048576,'Foamindo (Tersedia)'!$B$1)</f>
        <v>0</v>
      </c>
      <c r="L79" s="20">
        <f>IFERROR(IF(VLOOKUP(B79,'SO OR RSO'!$B$4:$P$1048576,15,FALSE)="Diselesaikan",H79,K79),0)</f>
        <v>0</v>
      </c>
      <c r="M79" s="20">
        <f t="shared" si="3"/>
        <v>0</v>
      </c>
      <c r="N79" s="20" t="str">
        <f>IFERROR(IF(ISBLANK(VLOOKUP(B79,'SO OR RSO'!$B$4:$P$1048576,15,FALSE)),"Belum Kirim Kain",IF(VLOOKUP(B79,'SO OR RSO'!$B$4:$P$1048576,15,FALSE)="Diselesaikan","Selesai",IF(M79&gt;0,"Proses Quilting","Selesai"))),"")</f>
        <v/>
      </c>
    </row>
    <row r="80" spans="1:14" ht="30.75" customHeight="1">
      <c r="A80" s="6">
        <v>79</v>
      </c>
      <c r="B80" s="18" t="str">
        <f t="shared" ref="B80:B143" si="4">CONCATENATE($B$1,"TersediaKonfirmasi",A80)</f>
        <v>FoamindoTersediaKonfirmasi79</v>
      </c>
      <c r="C80" s="18" t="str">
        <f>IFERROR(VLOOKUP(B80,'SO OR RSO'!$B$4:$O$1048576,3,FALSE),"")</f>
        <v/>
      </c>
      <c r="D80" s="27" t="str">
        <f>IFERROR(VLOOKUP(B80,'SO OR RSO'!$B$4:$O$1048576,4,FALSE),"")</f>
        <v/>
      </c>
      <c r="E80" s="19" t="str">
        <f>IFERROR(VLOOKUP(B80,'SO OR RSO'!$B$4:$O$1048576,5,FALSE),"")</f>
        <v/>
      </c>
      <c r="F80" s="18" t="str">
        <f>IFERROR(VLOOKUP(B80,'SO OR RSO'!$B$4:$O$1048576,6,FALSE),"")</f>
        <v/>
      </c>
      <c r="G80" s="19" t="str">
        <f>IFERROR(VLOOKUP(B80,'SO OR RSO'!$B$4:$O$1048576,7,FALSE),"")</f>
        <v/>
      </c>
      <c r="H80" s="18">
        <f>IFERROR(VLOOKUP(B80,'SO OR RSO'!$B$4:$O$1048576,8,FALSE),0)</f>
        <v>0</v>
      </c>
      <c r="I80" s="18" t="str">
        <f>IFERROR(VLOOKUP(B80,'SO OR RSO'!$B$4:$O$1048576,9,FALSE),"")</f>
        <v/>
      </c>
      <c r="J80" s="18" t="str">
        <f>IFERROR(VLOOKUP(B80,'SO OR RSO'!$B$4:$O$1048576,10,FALSE),"")</f>
        <v/>
      </c>
      <c r="K80" s="59">
        <f>SUMIFS('Input Quilting Selesai'!$G$2:$G$1048576,'Input Quilting Selesai'!$C$2:$C$1048576,'Foamindo (Tersedia)'!C80,'Input Quilting Selesai'!$E$2:$E$1048576,'Foamindo (Tersedia)'!F80,'Input Quilting Selesai'!$I$2:$I$1048576,'Foamindo (Tersedia)'!J80,'Input Quilting Selesai'!$J$2:$J$1048576,'Foamindo (Tersedia)'!$B$1)</f>
        <v>0</v>
      </c>
      <c r="L80" s="20">
        <f>IFERROR(IF(VLOOKUP(B80,'SO OR RSO'!$B$4:$P$1048576,15,FALSE)="Diselesaikan",H80,K80),0)</f>
        <v>0</v>
      </c>
      <c r="M80" s="20">
        <f t="shared" ref="M80:M143" si="5">H80-L80</f>
        <v>0</v>
      </c>
      <c r="N80" s="20" t="str">
        <f>IFERROR(IF(ISBLANK(VLOOKUP(B80,'SO OR RSO'!$B$4:$P$1048576,15,FALSE)),"Belum Kirim Kain",IF(VLOOKUP(B80,'SO OR RSO'!$B$4:$P$1048576,15,FALSE)="Diselesaikan","Selesai",IF(M80&gt;0,"Proses Quilting","Selesai"))),"")</f>
        <v/>
      </c>
    </row>
    <row r="81" spans="1:14" ht="30.75" customHeight="1">
      <c r="A81" s="6">
        <v>80</v>
      </c>
      <c r="B81" s="18" t="str">
        <f t="shared" si="4"/>
        <v>FoamindoTersediaKonfirmasi80</v>
      </c>
      <c r="C81" s="18" t="str">
        <f>IFERROR(VLOOKUP(B81,'SO OR RSO'!$B$4:$O$1048576,3,FALSE),"")</f>
        <v/>
      </c>
      <c r="D81" s="27" t="str">
        <f>IFERROR(VLOOKUP(B81,'SO OR RSO'!$B$4:$O$1048576,4,FALSE),"")</f>
        <v/>
      </c>
      <c r="E81" s="19" t="str">
        <f>IFERROR(VLOOKUP(B81,'SO OR RSO'!$B$4:$O$1048576,5,FALSE),"")</f>
        <v/>
      </c>
      <c r="F81" s="18" t="str">
        <f>IFERROR(VLOOKUP(B81,'SO OR RSO'!$B$4:$O$1048576,6,FALSE),"")</f>
        <v/>
      </c>
      <c r="G81" s="19" t="str">
        <f>IFERROR(VLOOKUP(B81,'SO OR RSO'!$B$4:$O$1048576,7,FALSE),"")</f>
        <v/>
      </c>
      <c r="H81" s="18">
        <f>IFERROR(VLOOKUP(B81,'SO OR RSO'!$B$4:$O$1048576,8,FALSE),0)</f>
        <v>0</v>
      </c>
      <c r="I81" s="18" t="str">
        <f>IFERROR(VLOOKUP(B81,'SO OR RSO'!$B$4:$O$1048576,9,FALSE),"")</f>
        <v/>
      </c>
      <c r="J81" s="18" t="str">
        <f>IFERROR(VLOOKUP(B81,'SO OR RSO'!$B$4:$O$1048576,10,FALSE),"")</f>
        <v/>
      </c>
      <c r="K81" s="59">
        <f>SUMIFS('Input Quilting Selesai'!$G$2:$G$1048576,'Input Quilting Selesai'!$C$2:$C$1048576,'Foamindo (Tersedia)'!C81,'Input Quilting Selesai'!$E$2:$E$1048576,'Foamindo (Tersedia)'!F81,'Input Quilting Selesai'!$I$2:$I$1048576,'Foamindo (Tersedia)'!J81,'Input Quilting Selesai'!$J$2:$J$1048576,'Foamindo (Tersedia)'!$B$1)</f>
        <v>0</v>
      </c>
      <c r="L81" s="20">
        <f>IFERROR(IF(VLOOKUP(B81,'SO OR RSO'!$B$4:$P$1048576,15,FALSE)="Diselesaikan",H81,K81),0)</f>
        <v>0</v>
      </c>
      <c r="M81" s="20">
        <f t="shared" si="5"/>
        <v>0</v>
      </c>
      <c r="N81" s="20" t="str">
        <f>IFERROR(IF(ISBLANK(VLOOKUP(B81,'SO OR RSO'!$B$4:$P$1048576,15,FALSE)),"Belum Kirim Kain",IF(VLOOKUP(B81,'SO OR RSO'!$B$4:$P$1048576,15,FALSE)="Diselesaikan","Selesai",IF(M81&gt;0,"Proses Quilting","Selesai"))),"")</f>
        <v/>
      </c>
    </row>
    <row r="82" spans="1:14" ht="30.75" customHeight="1">
      <c r="A82" s="6">
        <v>81</v>
      </c>
      <c r="B82" s="18" t="str">
        <f t="shared" si="4"/>
        <v>FoamindoTersediaKonfirmasi81</v>
      </c>
      <c r="C82" s="18" t="str">
        <f>IFERROR(VLOOKUP(B82,'SO OR RSO'!$B$4:$O$1048576,3,FALSE),"")</f>
        <v/>
      </c>
      <c r="D82" s="27" t="str">
        <f>IFERROR(VLOOKUP(B82,'SO OR RSO'!$B$4:$O$1048576,4,FALSE),"")</f>
        <v/>
      </c>
      <c r="E82" s="19" t="str">
        <f>IFERROR(VLOOKUP(B82,'SO OR RSO'!$B$4:$O$1048576,5,FALSE),"")</f>
        <v/>
      </c>
      <c r="F82" s="18" t="str">
        <f>IFERROR(VLOOKUP(B82,'SO OR RSO'!$B$4:$O$1048576,6,FALSE),"")</f>
        <v/>
      </c>
      <c r="G82" s="19" t="str">
        <f>IFERROR(VLOOKUP(B82,'SO OR RSO'!$B$4:$O$1048576,7,FALSE),"")</f>
        <v/>
      </c>
      <c r="H82" s="18">
        <f>IFERROR(VLOOKUP(B82,'SO OR RSO'!$B$4:$O$1048576,8,FALSE),0)</f>
        <v>0</v>
      </c>
      <c r="I82" s="18" t="str">
        <f>IFERROR(VLOOKUP(B82,'SO OR RSO'!$B$4:$O$1048576,9,FALSE),"")</f>
        <v/>
      </c>
      <c r="J82" s="18" t="str">
        <f>IFERROR(VLOOKUP(B82,'SO OR RSO'!$B$4:$O$1048576,10,FALSE),"")</f>
        <v/>
      </c>
      <c r="K82" s="59">
        <f>SUMIFS('Input Quilting Selesai'!$G$2:$G$1048576,'Input Quilting Selesai'!$C$2:$C$1048576,'Foamindo (Tersedia)'!C82,'Input Quilting Selesai'!$E$2:$E$1048576,'Foamindo (Tersedia)'!F82,'Input Quilting Selesai'!$I$2:$I$1048576,'Foamindo (Tersedia)'!J82,'Input Quilting Selesai'!$J$2:$J$1048576,'Foamindo (Tersedia)'!$B$1)</f>
        <v>0</v>
      </c>
      <c r="L82" s="20">
        <f>IFERROR(IF(VLOOKUP(B82,'SO OR RSO'!$B$4:$P$1048576,15,FALSE)="Diselesaikan",H82,K82),0)</f>
        <v>0</v>
      </c>
      <c r="M82" s="20">
        <f t="shared" si="5"/>
        <v>0</v>
      </c>
      <c r="N82" s="20" t="str">
        <f>IFERROR(IF(ISBLANK(VLOOKUP(B82,'SO OR RSO'!$B$4:$P$1048576,15,FALSE)),"Belum Kirim Kain",IF(VLOOKUP(B82,'SO OR RSO'!$B$4:$P$1048576,15,FALSE)="Diselesaikan","Selesai",IF(M82&gt;0,"Proses Quilting","Selesai"))),"")</f>
        <v/>
      </c>
    </row>
    <row r="83" spans="1:14" ht="30.75" customHeight="1">
      <c r="A83" s="6">
        <v>82</v>
      </c>
      <c r="B83" s="18" t="str">
        <f t="shared" si="4"/>
        <v>FoamindoTersediaKonfirmasi82</v>
      </c>
      <c r="C83" s="18" t="str">
        <f>IFERROR(VLOOKUP(B83,'SO OR RSO'!$B$4:$O$1048576,3,FALSE),"")</f>
        <v/>
      </c>
      <c r="D83" s="27" t="str">
        <f>IFERROR(VLOOKUP(B83,'SO OR RSO'!$B$4:$O$1048576,4,FALSE),"")</f>
        <v/>
      </c>
      <c r="E83" s="19" t="str">
        <f>IFERROR(VLOOKUP(B83,'SO OR RSO'!$B$4:$O$1048576,5,FALSE),"")</f>
        <v/>
      </c>
      <c r="F83" s="18" t="str">
        <f>IFERROR(VLOOKUP(B83,'SO OR RSO'!$B$4:$O$1048576,6,FALSE),"")</f>
        <v/>
      </c>
      <c r="G83" s="19" t="str">
        <f>IFERROR(VLOOKUP(B83,'SO OR RSO'!$B$4:$O$1048576,7,FALSE),"")</f>
        <v/>
      </c>
      <c r="H83" s="18">
        <f>IFERROR(VLOOKUP(B83,'SO OR RSO'!$B$4:$O$1048576,8,FALSE),0)</f>
        <v>0</v>
      </c>
      <c r="I83" s="18" t="str">
        <f>IFERROR(VLOOKUP(B83,'SO OR RSO'!$B$4:$O$1048576,9,FALSE),"")</f>
        <v/>
      </c>
      <c r="J83" s="18" t="str">
        <f>IFERROR(VLOOKUP(B83,'SO OR RSO'!$B$4:$O$1048576,10,FALSE),"")</f>
        <v/>
      </c>
      <c r="K83" s="59">
        <f>SUMIFS('Input Quilting Selesai'!$G$2:$G$1048576,'Input Quilting Selesai'!$C$2:$C$1048576,'Foamindo (Tersedia)'!C83,'Input Quilting Selesai'!$E$2:$E$1048576,'Foamindo (Tersedia)'!F83,'Input Quilting Selesai'!$I$2:$I$1048576,'Foamindo (Tersedia)'!J83,'Input Quilting Selesai'!$J$2:$J$1048576,'Foamindo (Tersedia)'!$B$1)</f>
        <v>0</v>
      </c>
      <c r="L83" s="20">
        <f>IFERROR(IF(VLOOKUP(B83,'SO OR RSO'!$B$4:$P$1048576,15,FALSE)="Diselesaikan",H83,K83),0)</f>
        <v>0</v>
      </c>
      <c r="M83" s="20">
        <f t="shared" si="5"/>
        <v>0</v>
      </c>
      <c r="N83" s="20" t="str">
        <f>IFERROR(IF(ISBLANK(VLOOKUP(B83,'SO OR RSO'!$B$4:$P$1048576,15,FALSE)),"Belum Kirim Kain",IF(VLOOKUP(B83,'SO OR RSO'!$B$4:$P$1048576,15,FALSE)="Diselesaikan","Selesai",IF(M83&gt;0,"Proses Quilting","Selesai"))),"")</f>
        <v/>
      </c>
    </row>
    <row r="84" spans="1:14" ht="30.75" customHeight="1">
      <c r="A84" s="6">
        <v>83</v>
      </c>
      <c r="B84" s="18" t="str">
        <f t="shared" si="4"/>
        <v>FoamindoTersediaKonfirmasi83</v>
      </c>
      <c r="C84" s="18" t="str">
        <f>IFERROR(VLOOKUP(B84,'SO OR RSO'!$B$4:$O$1048576,3,FALSE),"")</f>
        <v/>
      </c>
      <c r="D84" s="27" t="str">
        <f>IFERROR(VLOOKUP(B84,'SO OR RSO'!$B$4:$O$1048576,4,FALSE),"")</f>
        <v/>
      </c>
      <c r="E84" s="19" t="str">
        <f>IFERROR(VLOOKUP(B84,'SO OR RSO'!$B$4:$O$1048576,5,FALSE),"")</f>
        <v/>
      </c>
      <c r="F84" s="18" t="str">
        <f>IFERROR(VLOOKUP(B84,'SO OR RSO'!$B$4:$O$1048576,6,FALSE),"")</f>
        <v/>
      </c>
      <c r="G84" s="19" t="str">
        <f>IFERROR(VLOOKUP(B84,'SO OR RSO'!$B$4:$O$1048576,7,FALSE),"")</f>
        <v/>
      </c>
      <c r="H84" s="18">
        <f>IFERROR(VLOOKUP(B84,'SO OR RSO'!$B$4:$O$1048576,8,FALSE),0)</f>
        <v>0</v>
      </c>
      <c r="I84" s="18" t="str">
        <f>IFERROR(VLOOKUP(B84,'SO OR RSO'!$B$4:$O$1048576,9,FALSE),"")</f>
        <v/>
      </c>
      <c r="J84" s="18" t="str">
        <f>IFERROR(VLOOKUP(B84,'SO OR RSO'!$B$4:$O$1048576,10,FALSE),"")</f>
        <v/>
      </c>
      <c r="K84" s="59">
        <f>SUMIFS('Input Quilting Selesai'!$G$2:$G$1048576,'Input Quilting Selesai'!$C$2:$C$1048576,'Foamindo (Tersedia)'!C84,'Input Quilting Selesai'!$E$2:$E$1048576,'Foamindo (Tersedia)'!F84,'Input Quilting Selesai'!$I$2:$I$1048576,'Foamindo (Tersedia)'!J84,'Input Quilting Selesai'!$J$2:$J$1048576,'Foamindo (Tersedia)'!$B$1)</f>
        <v>0</v>
      </c>
      <c r="L84" s="20">
        <f>IFERROR(IF(VLOOKUP(B84,'SO OR RSO'!$B$4:$P$1048576,15,FALSE)="Diselesaikan",H84,K84),0)</f>
        <v>0</v>
      </c>
      <c r="M84" s="20">
        <f t="shared" si="5"/>
        <v>0</v>
      </c>
      <c r="N84" s="20" t="str">
        <f>IFERROR(IF(ISBLANK(VLOOKUP(B84,'SO OR RSO'!$B$4:$P$1048576,15,FALSE)),"Belum Kirim Kain",IF(VLOOKUP(B84,'SO OR RSO'!$B$4:$P$1048576,15,FALSE)="Diselesaikan","Selesai",IF(M84&gt;0,"Proses Quilting","Selesai"))),"")</f>
        <v/>
      </c>
    </row>
    <row r="85" spans="1:14" ht="30.75" customHeight="1">
      <c r="A85" s="6">
        <v>84</v>
      </c>
      <c r="B85" s="18" t="str">
        <f t="shared" si="4"/>
        <v>FoamindoTersediaKonfirmasi84</v>
      </c>
      <c r="C85" s="18" t="str">
        <f>IFERROR(VLOOKUP(B85,'SO OR RSO'!$B$4:$O$1048576,3,FALSE),"")</f>
        <v/>
      </c>
      <c r="D85" s="27" t="str">
        <f>IFERROR(VLOOKUP(B85,'SO OR RSO'!$B$4:$O$1048576,4,FALSE),"")</f>
        <v/>
      </c>
      <c r="E85" s="19" t="str">
        <f>IFERROR(VLOOKUP(B85,'SO OR RSO'!$B$4:$O$1048576,5,FALSE),"")</f>
        <v/>
      </c>
      <c r="F85" s="18" t="str">
        <f>IFERROR(VLOOKUP(B85,'SO OR RSO'!$B$4:$O$1048576,6,FALSE),"")</f>
        <v/>
      </c>
      <c r="G85" s="19" t="str">
        <f>IFERROR(VLOOKUP(B85,'SO OR RSO'!$B$4:$O$1048576,7,FALSE),"")</f>
        <v/>
      </c>
      <c r="H85" s="18">
        <f>IFERROR(VLOOKUP(B85,'SO OR RSO'!$B$4:$O$1048576,8,FALSE),0)</f>
        <v>0</v>
      </c>
      <c r="I85" s="18" t="str">
        <f>IFERROR(VLOOKUP(B85,'SO OR RSO'!$B$4:$O$1048576,9,FALSE),"")</f>
        <v/>
      </c>
      <c r="J85" s="18" t="str">
        <f>IFERROR(VLOOKUP(B85,'SO OR RSO'!$B$4:$O$1048576,10,FALSE),"")</f>
        <v/>
      </c>
      <c r="K85" s="59">
        <f>SUMIFS('Input Quilting Selesai'!$G$2:$G$1048576,'Input Quilting Selesai'!$C$2:$C$1048576,'Foamindo (Tersedia)'!C85,'Input Quilting Selesai'!$E$2:$E$1048576,'Foamindo (Tersedia)'!F85,'Input Quilting Selesai'!$I$2:$I$1048576,'Foamindo (Tersedia)'!J85,'Input Quilting Selesai'!$J$2:$J$1048576,'Foamindo (Tersedia)'!$B$1)</f>
        <v>0</v>
      </c>
      <c r="L85" s="20">
        <f>IFERROR(IF(VLOOKUP(B85,'SO OR RSO'!$B$4:$P$1048576,15,FALSE)="Diselesaikan",H85,K85),0)</f>
        <v>0</v>
      </c>
      <c r="M85" s="20">
        <f t="shared" si="5"/>
        <v>0</v>
      </c>
      <c r="N85" s="20" t="str">
        <f>IFERROR(IF(ISBLANK(VLOOKUP(B85,'SO OR RSO'!$B$4:$P$1048576,15,FALSE)),"Belum Kirim Kain",IF(VLOOKUP(B85,'SO OR RSO'!$B$4:$P$1048576,15,FALSE)="Diselesaikan","Selesai",IF(M85&gt;0,"Proses Quilting","Selesai"))),"")</f>
        <v/>
      </c>
    </row>
    <row r="86" spans="1:14" ht="30.75" customHeight="1">
      <c r="A86" s="6">
        <v>85</v>
      </c>
      <c r="B86" s="18" t="str">
        <f t="shared" si="4"/>
        <v>FoamindoTersediaKonfirmasi85</v>
      </c>
      <c r="C86" s="18" t="str">
        <f>IFERROR(VLOOKUP(B86,'SO OR RSO'!$B$4:$O$1048576,3,FALSE),"")</f>
        <v/>
      </c>
      <c r="D86" s="27" t="str">
        <f>IFERROR(VLOOKUP(B86,'SO OR RSO'!$B$4:$O$1048576,4,FALSE),"")</f>
        <v/>
      </c>
      <c r="E86" s="19" t="str">
        <f>IFERROR(VLOOKUP(B86,'SO OR RSO'!$B$4:$O$1048576,5,FALSE),"")</f>
        <v/>
      </c>
      <c r="F86" s="18" t="str">
        <f>IFERROR(VLOOKUP(B86,'SO OR RSO'!$B$4:$O$1048576,6,FALSE),"")</f>
        <v/>
      </c>
      <c r="G86" s="19" t="str">
        <f>IFERROR(VLOOKUP(B86,'SO OR RSO'!$B$4:$O$1048576,7,FALSE),"")</f>
        <v/>
      </c>
      <c r="H86" s="18">
        <f>IFERROR(VLOOKUP(B86,'SO OR RSO'!$B$4:$O$1048576,8,FALSE),0)</f>
        <v>0</v>
      </c>
      <c r="I86" s="18" t="str">
        <f>IFERROR(VLOOKUP(B86,'SO OR RSO'!$B$4:$O$1048576,9,FALSE),"")</f>
        <v/>
      </c>
      <c r="J86" s="18" t="str">
        <f>IFERROR(VLOOKUP(B86,'SO OR RSO'!$B$4:$O$1048576,10,FALSE),"")</f>
        <v/>
      </c>
      <c r="K86" s="59">
        <f>SUMIFS('Input Quilting Selesai'!$G$2:$G$1048576,'Input Quilting Selesai'!$C$2:$C$1048576,'Foamindo (Tersedia)'!C86,'Input Quilting Selesai'!$E$2:$E$1048576,'Foamindo (Tersedia)'!F86,'Input Quilting Selesai'!$I$2:$I$1048576,'Foamindo (Tersedia)'!J86,'Input Quilting Selesai'!$J$2:$J$1048576,'Foamindo (Tersedia)'!$B$1)</f>
        <v>0</v>
      </c>
      <c r="L86" s="20">
        <f>IFERROR(IF(VLOOKUP(B86,'SO OR RSO'!$B$4:$P$1048576,15,FALSE)="Diselesaikan",H86,K86),0)</f>
        <v>0</v>
      </c>
      <c r="M86" s="20">
        <f t="shared" si="5"/>
        <v>0</v>
      </c>
      <c r="N86" s="20" t="str">
        <f>IFERROR(IF(ISBLANK(VLOOKUP(B86,'SO OR RSO'!$B$4:$P$1048576,15,FALSE)),"Belum Kirim Kain",IF(VLOOKUP(B86,'SO OR RSO'!$B$4:$P$1048576,15,FALSE)="Diselesaikan","Selesai",IF(M86&gt;0,"Proses Quilting","Selesai"))),"")</f>
        <v/>
      </c>
    </row>
    <row r="87" spans="1:14" ht="30.75" customHeight="1">
      <c r="A87" s="6">
        <v>86</v>
      </c>
      <c r="B87" s="18" t="str">
        <f t="shared" si="4"/>
        <v>FoamindoTersediaKonfirmasi86</v>
      </c>
      <c r="C87" s="18" t="str">
        <f>IFERROR(VLOOKUP(B87,'SO OR RSO'!$B$4:$O$1048576,3,FALSE),"")</f>
        <v/>
      </c>
      <c r="D87" s="27" t="str">
        <f>IFERROR(VLOOKUP(B87,'SO OR RSO'!$B$4:$O$1048576,4,FALSE),"")</f>
        <v/>
      </c>
      <c r="E87" s="19" t="str">
        <f>IFERROR(VLOOKUP(B87,'SO OR RSO'!$B$4:$O$1048576,5,FALSE),"")</f>
        <v/>
      </c>
      <c r="F87" s="18" t="str">
        <f>IFERROR(VLOOKUP(B87,'SO OR RSO'!$B$4:$O$1048576,6,FALSE),"")</f>
        <v/>
      </c>
      <c r="G87" s="19" t="str">
        <f>IFERROR(VLOOKUP(B87,'SO OR RSO'!$B$4:$O$1048576,7,FALSE),"")</f>
        <v/>
      </c>
      <c r="H87" s="18">
        <f>IFERROR(VLOOKUP(B87,'SO OR RSO'!$B$4:$O$1048576,8,FALSE),0)</f>
        <v>0</v>
      </c>
      <c r="I87" s="18" t="str">
        <f>IFERROR(VLOOKUP(B87,'SO OR RSO'!$B$4:$O$1048576,9,FALSE),"")</f>
        <v/>
      </c>
      <c r="J87" s="18" t="str">
        <f>IFERROR(VLOOKUP(B87,'SO OR RSO'!$B$4:$O$1048576,10,FALSE),"")</f>
        <v/>
      </c>
      <c r="K87" s="59">
        <f>SUMIFS('Input Quilting Selesai'!$G$2:$G$1048576,'Input Quilting Selesai'!$C$2:$C$1048576,'Foamindo (Tersedia)'!C87,'Input Quilting Selesai'!$E$2:$E$1048576,'Foamindo (Tersedia)'!F87,'Input Quilting Selesai'!$I$2:$I$1048576,'Foamindo (Tersedia)'!J87,'Input Quilting Selesai'!$J$2:$J$1048576,'Foamindo (Tersedia)'!$B$1)</f>
        <v>0</v>
      </c>
      <c r="L87" s="20">
        <f>IFERROR(IF(VLOOKUP(B87,'SO OR RSO'!$B$4:$P$1048576,15,FALSE)="Diselesaikan",H87,K87),0)</f>
        <v>0</v>
      </c>
      <c r="M87" s="20">
        <f t="shared" si="5"/>
        <v>0</v>
      </c>
      <c r="N87" s="20" t="str">
        <f>IFERROR(IF(ISBLANK(VLOOKUP(B87,'SO OR RSO'!$B$4:$P$1048576,15,FALSE)),"Belum Kirim Kain",IF(VLOOKUP(B87,'SO OR RSO'!$B$4:$P$1048576,15,FALSE)="Diselesaikan","Selesai",IF(M87&gt;0,"Proses Quilting","Selesai"))),"")</f>
        <v/>
      </c>
    </row>
    <row r="88" spans="1:14" ht="30.75" customHeight="1">
      <c r="A88" s="6">
        <v>87</v>
      </c>
      <c r="B88" s="18" t="str">
        <f t="shared" si="4"/>
        <v>FoamindoTersediaKonfirmasi87</v>
      </c>
      <c r="C88" s="18" t="str">
        <f>IFERROR(VLOOKUP(B88,'SO OR RSO'!$B$4:$O$1048576,3,FALSE),"")</f>
        <v/>
      </c>
      <c r="D88" s="27" t="str">
        <f>IFERROR(VLOOKUP(B88,'SO OR RSO'!$B$4:$O$1048576,4,FALSE),"")</f>
        <v/>
      </c>
      <c r="E88" s="19" t="str">
        <f>IFERROR(VLOOKUP(B88,'SO OR RSO'!$B$4:$O$1048576,5,FALSE),"")</f>
        <v/>
      </c>
      <c r="F88" s="18" t="str">
        <f>IFERROR(VLOOKUP(B88,'SO OR RSO'!$B$4:$O$1048576,6,FALSE),"")</f>
        <v/>
      </c>
      <c r="G88" s="19" t="str">
        <f>IFERROR(VLOOKUP(B88,'SO OR RSO'!$B$4:$O$1048576,7,FALSE),"")</f>
        <v/>
      </c>
      <c r="H88" s="18">
        <f>IFERROR(VLOOKUP(B88,'SO OR RSO'!$B$4:$O$1048576,8,FALSE),0)</f>
        <v>0</v>
      </c>
      <c r="I88" s="18" t="str">
        <f>IFERROR(VLOOKUP(B88,'SO OR RSO'!$B$4:$O$1048576,9,FALSE),"")</f>
        <v/>
      </c>
      <c r="J88" s="18" t="str">
        <f>IFERROR(VLOOKUP(B88,'SO OR RSO'!$B$4:$O$1048576,10,FALSE),"")</f>
        <v/>
      </c>
      <c r="K88" s="59">
        <f>SUMIFS('Input Quilting Selesai'!$G$2:$G$1048576,'Input Quilting Selesai'!$C$2:$C$1048576,'Foamindo (Tersedia)'!C88,'Input Quilting Selesai'!$E$2:$E$1048576,'Foamindo (Tersedia)'!F88,'Input Quilting Selesai'!$I$2:$I$1048576,'Foamindo (Tersedia)'!J88,'Input Quilting Selesai'!$J$2:$J$1048576,'Foamindo (Tersedia)'!$B$1)</f>
        <v>0</v>
      </c>
      <c r="L88" s="20">
        <f>IFERROR(IF(VLOOKUP(B88,'SO OR RSO'!$B$4:$P$1048576,15,FALSE)="Diselesaikan",H88,K88),0)</f>
        <v>0</v>
      </c>
      <c r="M88" s="20">
        <f t="shared" si="5"/>
        <v>0</v>
      </c>
      <c r="N88" s="20" t="str">
        <f>IFERROR(IF(ISBLANK(VLOOKUP(B88,'SO OR RSO'!$B$4:$P$1048576,15,FALSE)),"Belum Kirim Kain",IF(VLOOKUP(B88,'SO OR RSO'!$B$4:$P$1048576,15,FALSE)="Diselesaikan","Selesai",IF(M88&gt;0,"Proses Quilting","Selesai"))),"")</f>
        <v/>
      </c>
    </row>
    <row r="89" spans="1:14" ht="30.75" customHeight="1">
      <c r="A89" s="6">
        <v>88</v>
      </c>
      <c r="B89" s="18" t="str">
        <f t="shared" si="4"/>
        <v>FoamindoTersediaKonfirmasi88</v>
      </c>
      <c r="C89" s="18" t="str">
        <f>IFERROR(VLOOKUP(B89,'SO OR RSO'!$B$4:$O$1048576,3,FALSE),"")</f>
        <v/>
      </c>
      <c r="D89" s="27" t="str">
        <f>IFERROR(VLOOKUP(B89,'SO OR RSO'!$B$4:$O$1048576,4,FALSE),"")</f>
        <v/>
      </c>
      <c r="E89" s="19" t="str">
        <f>IFERROR(VLOOKUP(B89,'SO OR RSO'!$B$4:$O$1048576,5,FALSE),"")</f>
        <v/>
      </c>
      <c r="F89" s="18" t="str">
        <f>IFERROR(VLOOKUP(B89,'SO OR RSO'!$B$4:$O$1048576,6,FALSE),"")</f>
        <v/>
      </c>
      <c r="G89" s="19" t="str">
        <f>IFERROR(VLOOKUP(B89,'SO OR RSO'!$B$4:$O$1048576,7,FALSE),"")</f>
        <v/>
      </c>
      <c r="H89" s="18">
        <f>IFERROR(VLOOKUP(B89,'SO OR RSO'!$B$4:$O$1048576,8,FALSE),0)</f>
        <v>0</v>
      </c>
      <c r="I89" s="18" t="str">
        <f>IFERROR(VLOOKUP(B89,'SO OR RSO'!$B$4:$O$1048576,9,FALSE),"")</f>
        <v/>
      </c>
      <c r="J89" s="18" t="str">
        <f>IFERROR(VLOOKUP(B89,'SO OR RSO'!$B$4:$O$1048576,10,FALSE),"")</f>
        <v/>
      </c>
      <c r="K89" s="59">
        <f>SUMIFS('Input Quilting Selesai'!$G$2:$G$1048576,'Input Quilting Selesai'!$C$2:$C$1048576,'Foamindo (Tersedia)'!C89,'Input Quilting Selesai'!$E$2:$E$1048576,'Foamindo (Tersedia)'!F89,'Input Quilting Selesai'!$I$2:$I$1048576,'Foamindo (Tersedia)'!J89,'Input Quilting Selesai'!$J$2:$J$1048576,'Foamindo (Tersedia)'!$B$1)</f>
        <v>0</v>
      </c>
      <c r="L89" s="20">
        <f>IFERROR(IF(VLOOKUP(B89,'SO OR RSO'!$B$4:$P$1048576,15,FALSE)="Diselesaikan",H89,K89),0)</f>
        <v>0</v>
      </c>
      <c r="M89" s="20">
        <f t="shared" si="5"/>
        <v>0</v>
      </c>
      <c r="N89" s="20" t="str">
        <f>IFERROR(IF(ISBLANK(VLOOKUP(B89,'SO OR RSO'!$B$4:$P$1048576,15,FALSE)),"Belum Kirim Kain",IF(VLOOKUP(B89,'SO OR RSO'!$B$4:$P$1048576,15,FALSE)="Diselesaikan","Selesai",IF(M89&gt;0,"Proses Quilting","Selesai"))),"")</f>
        <v/>
      </c>
    </row>
    <row r="90" spans="1:14" ht="30.75" customHeight="1">
      <c r="A90" s="6">
        <v>89</v>
      </c>
      <c r="B90" s="18" t="str">
        <f t="shared" si="4"/>
        <v>FoamindoTersediaKonfirmasi89</v>
      </c>
      <c r="C90" s="18" t="str">
        <f>IFERROR(VLOOKUP(B90,'SO OR RSO'!$B$4:$O$1048576,3,FALSE),"")</f>
        <v/>
      </c>
      <c r="D90" s="27" t="str">
        <f>IFERROR(VLOOKUP(B90,'SO OR RSO'!$B$4:$O$1048576,4,FALSE),"")</f>
        <v/>
      </c>
      <c r="E90" s="19" t="str">
        <f>IFERROR(VLOOKUP(B90,'SO OR RSO'!$B$4:$O$1048576,5,FALSE),"")</f>
        <v/>
      </c>
      <c r="F90" s="18" t="str">
        <f>IFERROR(VLOOKUP(B90,'SO OR RSO'!$B$4:$O$1048576,6,FALSE),"")</f>
        <v/>
      </c>
      <c r="G90" s="19" t="str">
        <f>IFERROR(VLOOKUP(B90,'SO OR RSO'!$B$4:$O$1048576,7,FALSE),"")</f>
        <v/>
      </c>
      <c r="H90" s="18">
        <f>IFERROR(VLOOKUP(B90,'SO OR RSO'!$B$4:$O$1048576,8,FALSE),0)</f>
        <v>0</v>
      </c>
      <c r="I90" s="18" t="str">
        <f>IFERROR(VLOOKUP(B90,'SO OR RSO'!$B$4:$O$1048576,9,FALSE),"")</f>
        <v/>
      </c>
      <c r="J90" s="18" t="str">
        <f>IFERROR(VLOOKUP(B90,'SO OR RSO'!$B$4:$O$1048576,10,FALSE),"")</f>
        <v/>
      </c>
      <c r="K90" s="59">
        <f>SUMIFS('Input Quilting Selesai'!$G$2:$G$1048576,'Input Quilting Selesai'!$C$2:$C$1048576,'Foamindo (Tersedia)'!C90,'Input Quilting Selesai'!$E$2:$E$1048576,'Foamindo (Tersedia)'!F90,'Input Quilting Selesai'!$I$2:$I$1048576,'Foamindo (Tersedia)'!J90,'Input Quilting Selesai'!$J$2:$J$1048576,'Foamindo (Tersedia)'!$B$1)</f>
        <v>0</v>
      </c>
      <c r="L90" s="20">
        <f>IFERROR(IF(VLOOKUP(B90,'SO OR RSO'!$B$4:$P$1048576,15,FALSE)="Diselesaikan",H90,K90),0)</f>
        <v>0</v>
      </c>
      <c r="M90" s="20">
        <f t="shared" si="5"/>
        <v>0</v>
      </c>
      <c r="N90" s="20" t="str">
        <f>IFERROR(IF(ISBLANK(VLOOKUP(B90,'SO OR RSO'!$B$4:$P$1048576,15,FALSE)),"Belum Kirim Kain",IF(VLOOKUP(B90,'SO OR RSO'!$B$4:$P$1048576,15,FALSE)="Diselesaikan","Selesai",IF(M90&gt;0,"Proses Quilting","Selesai"))),"")</f>
        <v/>
      </c>
    </row>
    <row r="91" spans="1:14" ht="30.75" customHeight="1">
      <c r="A91" s="6">
        <v>90</v>
      </c>
      <c r="B91" s="18" t="str">
        <f t="shared" si="4"/>
        <v>FoamindoTersediaKonfirmasi90</v>
      </c>
      <c r="C91" s="18" t="str">
        <f>IFERROR(VLOOKUP(B91,'SO OR RSO'!$B$4:$O$1048576,3,FALSE),"")</f>
        <v/>
      </c>
      <c r="D91" s="27" t="str">
        <f>IFERROR(VLOOKUP(B91,'SO OR RSO'!$B$4:$O$1048576,4,FALSE),"")</f>
        <v/>
      </c>
      <c r="E91" s="19" t="str">
        <f>IFERROR(VLOOKUP(B91,'SO OR RSO'!$B$4:$O$1048576,5,FALSE),"")</f>
        <v/>
      </c>
      <c r="F91" s="18" t="str">
        <f>IFERROR(VLOOKUP(B91,'SO OR RSO'!$B$4:$O$1048576,6,FALSE),"")</f>
        <v/>
      </c>
      <c r="G91" s="19" t="str">
        <f>IFERROR(VLOOKUP(B91,'SO OR RSO'!$B$4:$O$1048576,7,FALSE),"")</f>
        <v/>
      </c>
      <c r="H91" s="18">
        <f>IFERROR(VLOOKUP(B91,'SO OR RSO'!$B$4:$O$1048576,8,FALSE),0)</f>
        <v>0</v>
      </c>
      <c r="I91" s="18" t="str">
        <f>IFERROR(VLOOKUP(B91,'SO OR RSO'!$B$4:$O$1048576,9,FALSE),"")</f>
        <v/>
      </c>
      <c r="J91" s="18" t="str">
        <f>IFERROR(VLOOKUP(B91,'SO OR RSO'!$B$4:$O$1048576,10,FALSE),"")</f>
        <v/>
      </c>
      <c r="K91" s="59">
        <f>SUMIFS('Input Quilting Selesai'!$G$2:$G$1048576,'Input Quilting Selesai'!$C$2:$C$1048576,'Foamindo (Tersedia)'!C91,'Input Quilting Selesai'!$E$2:$E$1048576,'Foamindo (Tersedia)'!F91,'Input Quilting Selesai'!$I$2:$I$1048576,'Foamindo (Tersedia)'!J91,'Input Quilting Selesai'!$J$2:$J$1048576,'Foamindo (Tersedia)'!$B$1)</f>
        <v>0</v>
      </c>
      <c r="L91" s="20">
        <f>IFERROR(IF(VLOOKUP(B91,'SO OR RSO'!$B$4:$P$1048576,15,FALSE)="Diselesaikan",H91,K91),0)</f>
        <v>0</v>
      </c>
      <c r="M91" s="20">
        <f t="shared" si="5"/>
        <v>0</v>
      </c>
      <c r="N91" s="20" t="str">
        <f>IFERROR(IF(ISBLANK(VLOOKUP(B91,'SO OR RSO'!$B$4:$P$1048576,15,FALSE)),"Belum Kirim Kain",IF(VLOOKUP(B91,'SO OR RSO'!$B$4:$P$1048576,15,FALSE)="Diselesaikan","Selesai",IF(M91&gt;0,"Proses Quilting","Selesai"))),"")</f>
        <v/>
      </c>
    </row>
    <row r="92" spans="1:14" ht="30.75" customHeight="1">
      <c r="A92" s="6">
        <v>91</v>
      </c>
      <c r="B92" s="18" t="str">
        <f t="shared" si="4"/>
        <v>FoamindoTersediaKonfirmasi91</v>
      </c>
      <c r="C92" s="18" t="str">
        <f>IFERROR(VLOOKUP(B92,'SO OR RSO'!$B$4:$O$1048576,3,FALSE),"")</f>
        <v/>
      </c>
      <c r="D92" s="27" t="str">
        <f>IFERROR(VLOOKUP(B92,'SO OR RSO'!$B$4:$O$1048576,4,FALSE),"")</f>
        <v/>
      </c>
      <c r="E92" s="19" t="str">
        <f>IFERROR(VLOOKUP(B92,'SO OR RSO'!$B$4:$O$1048576,5,FALSE),"")</f>
        <v/>
      </c>
      <c r="F92" s="18" t="str">
        <f>IFERROR(VLOOKUP(B92,'SO OR RSO'!$B$4:$O$1048576,6,FALSE),"")</f>
        <v/>
      </c>
      <c r="G92" s="19" t="str">
        <f>IFERROR(VLOOKUP(B92,'SO OR RSO'!$B$4:$O$1048576,7,FALSE),"")</f>
        <v/>
      </c>
      <c r="H92" s="18">
        <f>IFERROR(VLOOKUP(B92,'SO OR RSO'!$B$4:$O$1048576,8,FALSE),0)</f>
        <v>0</v>
      </c>
      <c r="I92" s="18" t="str">
        <f>IFERROR(VLOOKUP(B92,'SO OR RSO'!$B$4:$O$1048576,9,FALSE),"")</f>
        <v/>
      </c>
      <c r="J92" s="18" t="str">
        <f>IFERROR(VLOOKUP(B92,'SO OR RSO'!$B$4:$O$1048576,10,FALSE),"")</f>
        <v/>
      </c>
      <c r="K92" s="59">
        <f>SUMIFS('Input Quilting Selesai'!$G$2:$G$1048576,'Input Quilting Selesai'!$C$2:$C$1048576,'Foamindo (Tersedia)'!C92,'Input Quilting Selesai'!$E$2:$E$1048576,'Foamindo (Tersedia)'!F92,'Input Quilting Selesai'!$I$2:$I$1048576,'Foamindo (Tersedia)'!J92,'Input Quilting Selesai'!$J$2:$J$1048576,'Foamindo (Tersedia)'!$B$1)</f>
        <v>0</v>
      </c>
      <c r="L92" s="20">
        <f>IFERROR(IF(VLOOKUP(B92,'SO OR RSO'!$B$4:$P$1048576,15,FALSE)="Diselesaikan",H92,K92),0)</f>
        <v>0</v>
      </c>
      <c r="M92" s="20">
        <f t="shared" si="5"/>
        <v>0</v>
      </c>
      <c r="N92" s="20" t="str">
        <f>IFERROR(IF(ISBLANK(VLOOKUP(B92,'SO OR RSO'!$B$4:$P$1048576,15,FALSE)),"Belum Kirim Kain",IF(VLOOKUP(B92,'SO OR RSO'!$B$4:$P$1048576,15,FALSE)="Diselesaikan","Selesai",IF(M92&gt;0,"Proses Quilting","Selesai"))),"")</f>
        <v/>
      </c>
    </row>
    <row r="93" spans="1:14" ht="30.75" customHeight="1">
      <c r="A93" s="6">
        <v>92</v>
      </c>
      <c r="B93" s="18" t="str">
        <f t="shared" si="4"/>
        <v>FoamindoTersediaKonfirmasi92</v>
      </c>
      <c r="C93" s="18" t="str">
        <f>IFERROR(VLOOKUP(B93,'SO OR RSO'!$B$4:$O$1048576,3,FALSE),"")</f>
        <v/>
      </c>
      <c r="D93" s="27" t="str">
        <f>IFERROR(VLOOKUP(B93,'SO OR RSO'!$B$4:$O$1048576,4,FALSE),"")</f>
        <v/>
      </c>
      <c r="E93" s="19" t="str">
        <f>IFERROR(VLOOKUP(B93,'SO OR RSO'!$B$4:$O$1048576,5,FALSE),"")</f>
        <v/>
      </c>
      <c r="F93" s="18" t="str">
        <f>IFERROR(VLOOKUP(B93,'SO OR RSO'!$B$4:$O$1048576,6,FALSE),"")</f>
        <v/>
      </c>
      <c r="G93" s="19" t="str">
        <f>IFERROR(VLOOKUP(B93,'SO OR RSO'!$B$4:$O$1048576,7,FALSE),"")</f>
        <v/>
      </c>
      <c r="H93" s="18">
        <f>IFERROR(VLOOKUP(B93,'SO OR RSO'!$B$4:$O$1048576,8,FALSE),0)</f>
        <v>0</v>
      </c>
      <c r="I93" s="18" t="str">
        <f>IFERROR(VLOOKUP(B93,'SO OR RSO'!$B$4:$O$1048576,9,FALSE),"")</f>
        <v/>
      </c>
      <c r="J93" s="18" t="str">
        <f>IFERROR(VLOOKUP(B93,'SO OR RSO'!$B$4:$O$1048576,10,FALSE),"")</f>
        <v/>
      </c>
      <c r="K93" s="59">
        <f>SUMIFS('Input Quilting Selesai'!$G$2:$G$1048576,'Input Quilting Selesai'!$C$2:$C$1048576,'Foamindo (Tersedia)'!C93,'Input Quilting Selesai'!$E$2:$E$1048576,'Foamindo (Tersedia)'!F93,'Input Quilting Selesai'!$I$2:$I$1048576,'Foamindo (Tersedia)'!J93,'Input Quilting Selesai'!$J$2:$J$1048576,'Foamindo (Tersedia)'!$B$1)</f>
        <v>0</v>
      </c>
      <c r="L93" s="20">
        <f>IFERROR(IF(VLOOKUP(B93,'SO OR RSO'!$B$4:$P$1048576,15,FALSE)="Diselesaikan",H93,K93),0)</f>
        <v>0</v>
      </c>
      <c r="M93" s="20">
        <f t="shared" si="5"/>
        <v>0</v>
      </c>
      <c r="N93" s="20" t="str">
        <f>IFERROR(IF(ISBLANK(VLOOKUP(B93,'SO OR RSO'!$B$4:$P$1048576,15,FALSE)),"Belum Kirim Kain",IF(VLOOKUP(B93,'SO OR RSO'!$B$4:$P$1048576,15,FALSE)="Diselesaikan","Selesai",IF(M93&gt;0,"Proses Quilting","Selesai"))),"")</f>
        <v/>
      </c>
    </row>
    <row r="94" spans="1:14" ht="30.75" customHeight="1">
      <c r="A94" s="6">
        <v>93</v>
      </c>
      <c r="B94" s="18" t="str">
        <f t="shared" si="4"/>
        <v>FoamindoTersediaKonfirmasi93</v>
      </c>
      <c r="C94" s="18" t="str">
        <f>IFERROR(VLOOKUP(B94,'SO OR RSO'!$B$4:$O$1048576,3,FALSE),"")</f>
        <v/>
      </c>
      <c r="D94" s="27" t="str">
        <f>IFERROR(VLOOKUP(B94,'SO OR RSO'!$B$4:$O$1048576,4,FALSE),"")</f>
        <v/>
      </c>
      <c r="E94" s="19" t="str">
        <f>IFERROR(VLOOKUP(B94,'SO OR RSO'!$B$4:$O$1048576,5,FALSE),"")</f>
        <v/>
      </c>
      <c r="F94" s="18" t="str">
        <f>IFERROR(VLOOKUP(B94,'SO OR RSO'!$B$4:$O$1048576,6,FALSE),"")</f>
        <v/>
      </c>
      <c r="G94" s="19" t="str">
        <f>IFERROR(VLOOKUP(B94,'SO OR RSO'!$B$4:$O$1048576,7,FALSE),"")</f>
        <v/>
      </c>
      <c r="H94" s="18">
        <f>IFERROR(VLOOKUP(B94,'SO OR RSO'!$B$4:$O$1048576,8,FALSE),0)</f>
        <v>0</v>
      </c>
      <c r="I94" s="18" t="str">
        <f>IFERROR(VLOOKUP(B94,'SO OR RSO'!$B$4:$O$1048576,9,FALSE),"")</f>
        <v/>
      </c>
      <c r="J94" s="18" t="str">
        <f>IFERROR(VLOOKUP(B94,'SO OR RSO'!$B$4:$O$1048576,10,FALSE),"")</f>
        <v/>
      </c>
      <c r="K94" s="59">
        <f>SUMIFS('Input Quilting Selesai'!$G$2:$G$1048576,'Input Quilting Selesai'!$C$2:$C$1048576,'Foamindo (Tersedia)'!C94,'Input Quilting Selesai'!$E$2:$E$1048576,'Foamindo (Tersedia)'!F94,'Input Quilting Selesai'!$I$2:$I$1048576,'Foamindo (Tersedia)'!J94,'Input Quilting Selesai'!$J$2:$J$1048576,'Foamindo (Tersedia)'!$B$1)</f>
        <v>0</v>
      </c>
      <c r="L94" s="20">
        <f>IFERROR(IF(VLOOKUP(B94,'SO OR RSO'!$B$4:$P$1048576,15,FALSE)="Diselesaikan",H94,K94),0)</f>
        <v>0</v>
      </c>
      <c r="M94" s="20">
        <f t="shared" si="5"/>
        <v>0</v>
      </c>
      <c r="N94" s="20" t="str">
        <f>IFERROR(IF(ISBLANK(VLOOKUP(B94,'SO OR RSO'!$B$4:$P$1048576,15,FALSE)),"Belum Kirim Kain",IF(VLOOKUP(B94,'SO OR RSO'!$B$4:$P$1048576,15,FALSE)="Diselesaikan","Selesai",IF(M94&gt;0,"Proses Quilting","Selesai"))),"")</f>
        <v/>
      </c>
    </row>
    <row r="95" spans="1:14" ht="30.75" customHeight="1">
      <c r="A95" s="6">
        <v>94</v>
      </c>
      <c r="B95" s="18" t="str">
        <f t="shared" si="4"/>
        <v>FoamindoTersediaKonfirmasi94</v>
      </c>
      <c r="C95" s="18" t="str">
        <f>IFERROR(VLOOKUP(B95,'SO OR RSO'!$B$4:$O$1048576,3,FALSE),"")</f>
        <v/>
      </c>
      <c r="D95" s="27" t="str">
        <f>IFERROR(VLOOKUP(B95,'SO OR RSO'!$B$4:$O$1048576,4,FALSE),"")</f>
        <v/>
      </c>
      <c r="E95" s="19" t="str">
        <f>IFERROR(VLOOKUP(B95,'SO OR RSO'!$B$4:$O$1048576,5,FALSE),"")</f>
        <v/>
      </c>
      <c r="F95" s="18" t="str">
        <f>IFERROR(VLOOKUP(B95,'SO OR RSO'!$B$4:$O$1048576,6,FALSE),"")</f>
        <v/>
      </c>
      <c r="G95" s="19" t="str">
        <f>IFERROR(VLOOKUP(B95,'SO OR RSO'!$B$4:$O$1048576,7,FALSE),"")</f>
        <v/>
      </c>
      <c r="H95" s="18">
        <f>IFERROR(VLOOKUP(B95,'SO OR RSO'!$B$4:$O$1048576,8,FALSE),0)</f>
        <v>0</v>
      </c>
      <c r="I95" s="18" t="str">
        <f>IFERROR(VLOOKUP(B95,'SO OR RSO'!$B$4:$O$1048576,9,FALSE),"")</f>
        <v/>
      </c>
      <c r="J95" s="18" t="str">
        <f>IFERROR(VLOOKUP(B95,'SO OR RSO'!$B$4:$O$1048576,10,FALSE),"")</f>
        <v/>
      </c>
      <c r="K95" s="59">
        <f>SUMIFS('Input Quilting Selesai'!$G$2:$G$1048576,'Input Quilting Selesai'!$C$2:$C$1048576,'Foamindo (Tersedia)'!C95,'Input Quilting Selesai'!$E$2:$E$1048576,'Foamindo (Tersedia)'!F95,'Input Quilting Selesai'!$I$2:$I$1048576,'Foamindo (Tersedia)'!J95,'Input Quilting Selesai'!$J$2:$J$1048576,'Foamindo (Tersedia)'!$B$1)</f>
        <v>0</v>
      </c>
      <c r="L95" s="20">
        <f>IFERROR(IF(VLOOKUP(B95,'SO OR RSO'!$B$4:$P$1048576,15,FALSE)="Diselesaikan",H95,K95),0)</f>
        <v>0</v>
      </c>
      <c r="M95" s="20">
        <f t="shared" si="5"/>
        <v>0</v>
      </c>
      <c r="N95" s="20" t="str">
        <f>IFERROR(IF(ISBLANK(VLOOKUP(B95,'SO OR RSO'!$B$4:$P$1048576,15,FALSE)),"Belum Kirim Kain",IF(VLOOKUP(B95,'SO OR RSO'!$B$4:$P$1048576,15,FALSE)="Diselesaikan","Selesai",IF(M95&gt;0,"Proses Quilting","Selesai"))),"")</f>
        <v/>
      </c>
    </row>
    <row r="96" spans="1:14" ht="30.75" customHeight="1">
      <c r="A96" s="6">
        <v>95</v>
      </c>
      <c r="B96" s="18" t="str">
        <f t="shared" si="4"/>
        <v>FoamindoTersediaKonfirmasi95</v>
      </c>
      <c r="C96" s="18" t="str">
        <f>IFERROR(VLOOKUP(B96,'SO OR RSO'!$B$4:$O$1048576,3,FALSE),"")</f>
        <v/>
      </c>
      <c r="D96" s="27" t="str">
        <f>IFERROR(VLOOKUP(B96,'SO OR RSO'!$B$4:$O$1048576,4,FALSE),"")</f>
        <v/>
      </c>
      <c r="E96" s="19" t="str">
        <f>IFERROR(VLOOKUP(B96,'SO OR RSO'!$B$4:$O$1048576,5,FALSE),"")</f>
        <v/>
      </c>
      <c r="F96" s="18" t="str">
        <f>IFERROR(VLOOKUP(B96,'SO OR RSO'!$B$4:$O$1048576,6,FALSE),"")</f>
        <v/>
      </c>
      <c r="G96" s="19" t="str">
        <f>IFERROR(VLOOKUP(B96,'SO OR RSO'!$B$4:$O$1048576,7,FALSE),"")</f>
        <v/>
      </c>
      <c r="H96" s="18">
        <f>IFERROR(VLOOKUP(B96,'SO OR RSO'!$B$4:$O$1048576,8,FALSE),0)</f>
        <v>0</v>
      </c>
      <c r="I96" s="18" t="str">
        <f>IFERROR(VLOOKUP(B96,'SO OR RSO'!$B$4:$O$1048576,9,FALSE),"")</f>
        <v/>
      </c>
      <c r="J96" s="18" t="str">
        <f>IFERROR(VLOOKUP(B96,'SO OR RSO'!$B$4:$O$1048576,10,FALSE),"")</f>
        <v/>
      </c>
      <c r="K96" s="59">
        <f>SUMIFS('Input Quilting Selesai'!$G$2:$G$1048576,'Input Quilting Selesai'!$C$2:$C$1048576,'Foamindo (Tersedia)'!C96,'Input Quilting Selesai'!$E$2:$E$1048576,'Foamindo (Tersedia)'!F96,'Input Quilting Selesai'!$I$2:$I$1048576,'Foamindo (Tersedia)'!J96,'Input Quilting Selesai'!$J$2:$J$1048576,'Foamindo (Tersedia)'!$B$1)</f>
        <v>0</v>
      </c>
      <c r="L96" s="20">
        <f>IFERROR(IF(VLOOKUP(B96,'SO OR RSO'!$B$4:$P$1048576,15,FALSE)="Diselesaikan",H96,K96),0)</f>
        <v>0</v>
      </c>
      <c r="M96" s="20">
        <f t="shared" si="5"/>
        <v>0</v>
      </c>
      <c r="N96" s="20" t="str">
        <f>IFERROR(IF(ISBLANK(VLOOKUP(B96,'SO OR RSO'!$B$4:$P$1048576,15,FALSE)),"Belum Kirim Kain",IF(VLOOKUP(B96,'SO OR RSO'!$B$4:$P$1048576,15,FALSE)="Diselesaikan","Selesai",IF(M96&gt;0,"Proses Quilting","Selesai"))),"")</f>
        <v/>
      </c>
    </row>
    <row r="97" spans="1:14" ht="30.75" customHeight="1">
      <c r="A97" s="6">
        <v>96</v>
      </c>
      <c r="B97" s="18" t="str">
        <f t="shared" si="4"/>
        <v>FoamindoTersediaKonfirmasi96</v>
      </c>
      <c r="C97" s="18" t="str">
        <f>IFERROR(VLOOKUP(B97,'SO OR RSO'!$B$4:$O$1048576,3,FALSE),"")</f>
        <v/>
      </c>
      <c r="D97" s="27" t="str">
        <f>IFERROR(VLOOKUP(B97,'SO OR RSO'!$B$4:$O$1048576,4,FALSE),"")</f>
        <v/>
      </c>
      <c r="E97" s="19" t="str">
        <f>IFERROR(VLOOKUP(B97,'SO OR RSO'!$B$4:$O$1048576,5,FALSE),"")</f>
        <v/>
      </c>
      <c r="F97" s="18" t="str">
        <f>IFERROR(VLOOKUP(B97,'SO OR RSO'!$B$4:$O$1048576,6,FALSE),"")</f>
        <v/>
      </c>
      <c r="G97" s="19" t="str">
        <f>IFERROR(VLOOKUP(B97,'SO OR RSO'!$B$4:$O$1048576,7,FALSE),"")</f>
        <v/>
      </c>
      <c r="H97" s="18">
        <f>IFERROR(VLOOKUP(B97,'SO OR RSO'!$B$4:$O$1048576,8,FALSE),0)</f>
        <v>0</v>
      </c>
      <c r="I97" s="18" t="str">
        <f>IFERROR(VLOOKUP(B97,'SO OR RSO'!$B$4:$O$1048576,9,FALSE),"")</f>
        <v/>
      </c>
      <c r="J97" s="18" t="str">
        <f>IFERROR(VLOOKUP(B97,'SO OR RSO'!$B$4:$O$1048576,10,FALSE),"")</f>
        <v/>
      </c>
      <c r="K97" s="59">
        <f>SUMIFS('Input Quilting Selesai'!$G$2:$G$1048576,'Input Quilting Selesai'!$C$2:$C$1048576,'Foamindo (Tersedia)'!C97,'Input Quilting Selesai'!$E$2:$E$1048576,'Foamindo (Tersedia)'!F97,'Input Quilting Selesai'!$I$2:$I$1048576,'Foamindo (Tersedia)'!J97,'Input Quilting Selesai'!$J$2:$J$1048576,'Foamindo (Tersedia)'!$B$1)</f>
        <v>0</v>
      </c>
      <c r="L97" s="20">
        <f>IFERROR(IF(VLOOKUP(B97,'SO OR RSO'!$B$4:$P$1048576,15,FALSE)="Diselesaikan",H97,K97),0)</f>
        <v>0</v>
      </c>
      <c r="M97" s="20">
        <f t="shared" si="5"/>
        <v>0</v>
      </c>
      <c r="N97" s="20" t="str">
        <f>IFERROR(IF(ISBLANK(VLOOKUP(B97,'SO OR RSO'!$B$4:$P$1048576,15,FALSE)),"Belum Kirim Kain",IF(VLOOKUP(B97,'SO OR RSO'!$B$4:$P$1048576,15,FALSE)="Diselesaikan","Selesai",IF(M97&gt;0,"Proses Quilting","Selesai"))),"")</f>
        <v/>
      </c>
    </row>
    <row r="98" spans="1:14" ht="30.75" customHeight="1">
      <c r="A98" s="6">
        <v>97</v>
      </c>
      <c r="B98" s="18" t="str">
        <f t="shared" si="4"/>
        <v>FoamindoTersediaKonfirmasi97</v>
      </c>
      <c r="C98" s="18" t="str">
        <f>IFERROR(VLOOKUP(B98,'SO OR RSO'!$B$4:$O$1048576,3,FALSE),"")</f>
        <v/>
      </c>
      <c r="D98" s="27" t="str">
        <f>IFERROR(VLOOKUP(B98,'SO OR RSO'!$B$4:$O$1048576,4,FALSE),"")</f>
        <v/>
      </c>
      <c r="E98" s="19" t="str">
        <f>IFERROR(VLOOKUP(B98,'SO OR RSO'!$B$4:$O$1048576,5,FALSE),"")</f>
        <v/>
      </c>
      <c r="F98" s="18" t="str">
        <f>IFERROR(VLOOKUP(B98,'SO OR RSO'!$B$4:$O$1048576,6,FALSE),"")</f>
        <v/>
      </c>
      <c r="G98" s="19" t="str">
        <f>IFERROR(VLOOKUP(B98,'SO OR RSO'!$B$4:$O$1048576,7,FALSE),"")</f>
        <v/>
      </c>
      <c r="H98" s="18">
        <f>IFERROR(VLOOKUP(B98,'SO OR RSO'!$B$4:$O$1048576,8,FALSE),0)</f>
        <v>0</v>
      </c>
      <c r="I98" s="18" t="str">
        <f>IFERROR(VLOOKUP(B98,'SO OR RSO'!$B$4:$O$1048576,9,FALSE),"")</f>
        <v/>
      </c>
      <c r="J98" s="18" t="str">
        <f>IFERROR(VLOOKUP(B98,'SO OR RSO'!$B$4:$O$1048576,10,FALSE),"")</f>
        <v/>
      </c>
      <c r="K98" s="59">
        <f>SUMIFS('Input Quilting Selesai'!$G$2:$G$1048576,'Input Quilting Selesai'!$C$2:$C$1048576,'Foamindo (Tersedia)'!C98,'Input Quilting Selesai'!$E$2:$E$1048576,'Foamindo (Tersedia)'!F98,'Input Quilting Selesai'!$I$2:$I$1048576,'Foamindo (Tersedia)'!J98,'Input Quilting Selesai'!$J$2:$J$1048576,'Foamindo (Tersedia)'!$B$1)</f>
        <v>0</v>
      </c>
      <c r="L98" s="20">
        <f>IFERROR(IF(VLOOKUP(B98,'SO OR RSO'!$B$4:$P$1048576,15,FALSE)="Diselesaikan",H98,K98),0)</f>
        <v>0</v>
      </c>
      <c r="M98" s="20">
        <f t="shared" si="5"/>
        <v>0</v>
      </c>
      <c r="N98" s="20" t="str">
        <f>IFERROR(IF(ISBLANK(VLOOKUP(B98,'SO OR RSO'!$B$4:$P$1048576,15,FALSE)),"Belum Kirim Kain",IF(VLOOKUP(B98,'SO OR RSO'!$B$4:$P$1048576,15,FALSE)="Diselesaikan","Selesai",IF(M98&gt;0,"Proses Quilting","Selesai"))),"")</f>
        <v/>
      </c>
    </row>
    <row r="99" spans="1:14" ht="30.75" customHeight="1">
      <c r="A99" s="6">
        <v>98</v>
      </c>
      <c r="B99" s="18" t="str">
        <f t="shared" si="4"/>
        <v>FoamindoTersediaKonfirmasi98</v>
      </c>
      <c r="C99" s="18" t="str">
        <f>IFERROR(VLOOKUP(B99,'SO OR RSO'!$B$4:$O$1048576,3,FALSE),"")</f>
        <v/>
      </c>
      <c r="D99" s="27" t="str">
        <f>IFERROR(VLOOKUP(B99,'SO OR RSO'!$B$4:$O$1048576,4,FALSE),"")</f>
        <v/>
      </c>
      <c r="E99" s="19" t="str">
        <f>IFERROR(VLOOKUP(B99,'SO OR RSO'!$B$4:$O$1048576,5,FALSE),"")</f>
        <v/>
      </c>
      <c r="F99" s="18" t="str">
        <f>IFERROR(VLOOKUP(B99,'SO OR RSO'!$B$4:$O$1048576,6,FALSE),"")</f>
        <v/>
      </c>
      <c r="G99" s="19" t="str">
        <f>IFERROR(VLOOKUP(B99,'SO OR RSO'!$B$4:$O$1048576,7,FALSE),"")</f>
        <v/>
      </c>
      <c r="H99" s="18">
        <f>IFERROR(VLOOKUP(B99,'SO OR RSO'!$B$4:$O$1048576,8,FALSE),0)</f>
        <v>0</v>
      </c>
      <c r="I99" s="18" t="str">
        <f>IFERROR(VLOOKUP(B99,'SO OR RSO'!$B$4:$O$1048576,9,FALSE),"")</f>
        <v/>
      </c>
      <c r="J99" s="18" t="str">
        <f>IFERROR(VLOOKUP(B99,'SO OR RSO'!$B$4:$O$1048576,10,FALSE),"")</f>
        <v/>
      </c>
      <c r="K99" s="59">
        <f>SUMIFS('Input Quilting Selesai'!$G$2:$G$1048576,'Input Quilting Selesai'!$C$2:$C$1048576,'Foamindo (Tersedia)'!C99,'Input Quilting Selesai'!$E$2:$E$1048576,'Foamindo (Tersedia)'!F99,'Input Quilting Selesai'!$I$2:$I$1048576,'Foamindo (Tersedia)'!J99,'Input Quilting Selesai'!$J$2:$J$1048576,'Foamindo (Tersedia)'!$B$1)</f>
        <v>0</v>
      </c>
      <c r="L99" s="20">
        <f>IFERROR(IF(VLOOKUP(B99,'SO OR RSO'!$B$4:$P$1048576,15,FALSE)="Diselesaikan",H99,K99),0)</f>
        <v>0</v>
      </c>
      <c r="M99" s="20">
        <f t="shared" si="5"/>
        <v>0</v>
      </c>
      <c r="N99" s="20" t="str">
        <f>IFERROR(IF(ISBLANK(VLOOKUP(B99,'SO OR RSO'!$B$4:$P$1048576,15,FALSE)),"Belum Kirim Kain",IF(VLOOKUP(B99,'SO OR RSO'!$B$4:$P$1048576,15,FALSE)="Diselesaikan","Selesai",IF(M99&gt;0,"Proses Quilting","Selesai"))),"")</f>
        <v/>
      </c>
    </row>
    <row r="100" spans="1:14" ht="30.75" customHeight="1">
      <c r="A100" s="6">
        <v>99</v>
      </c>
      <c r="B100" s="18" t="str">
        <f t="shared" si="4"/>
        <v>FoamindoTersediaKonfirmasi99</v>
      </c>
      <c r="C100" s="18" t="str">
        <f>IFERROR(VLOOKUP(B100,'SO OR RSO'!$B$4:$O$1048576,3,FALSE),"")</f>
        <v/>
      </c>
      <c r="D100" s="27" t="str">
        <f>IFERROR(VLOOKUP(B100,'SO OR RSO'!$B$4:$O$1048576,4,FALSE),"")</f>
        <v/>
      </c>
      <c r="E100" s="19" t="str">
        <f>IFERROR(VLOOKUP(B100,'SO OR RSO'!$B$4:$O$1048576,5,FALSE),"")</f>
        <v/>
      </c>
      <c r="F100" s="18" t="str">
        <f>IFERROR(VLOOKUP(B100,'SO OR RSO'!$B$4:$O$1048576,6,FALSE),"")</f>
        <v/>
      </c>
      <c r="G100" s="19" t="str">
        <f>IFERROR(VLOOKUP(B100,'SO OR RSO'!$B$4:$O$1048576,7,FALSE),"")</f>
        <v/>
      </c>
      <c r="H100" s="18">
        <f>IFERROR(VLOOKUP(B100,'SO OR RSO'!$B$4:$O$1048576,8,FALSE),0)</f>
        <v>0</v>
      </c>
      <c r="I100" s="18" t="str">
        <f>IFERROR(VLOOKUP(B100,'SO OR RSO'!$B$4:$O$1048576,9,FALSE),"")</f>
        <v/>
      </c>
      <c r="J100" s="18" t="str">
        <f>IFERROR(VLOOKUP(B100,'SO OR RSO'!$B$4:$O$1048576,10,FALSE),"")</f>
        <v/>
      </c>
      <c r="K100" s="59">
        <f>SUMIFS('Input Quilting Selesai'!$G$2:$G$1048576,'Input Quilting Selesai'!$C$2:$C$1048576,'Foamindo (Tersedia)'!C100,'Input Quilting Selesai'!$E$2:$E$1048576,'Foamindo (Tersedia)'!F100,'Input Quilting Selesai'!$I$2:$I$1048576,'Foamindo (Tersedia)'!J100,'Input Quilting Selesai'!$J$2:$J$1048576,'Foamindo (Tersedia)'!$B$1)</f>
        <v>0</v>
      </c>
      <c r="L100" s="20">
        <f>IFERROR(IF(VLOOKUP(B100,'SO OR RSO'!$B$4:$P$1048576,15,FALSE)="Diselesaikan",H100,K100),0)</f>
        <v>0</v>
      </c>
      <c r="M100" s="20">
        <f t="shared" si="5"/>
        <v>0</v>
      </c>
      <c r="N100" s="20" t="str">
        <f>IFERROR(IF(ISBLANK(VLOOKUP(B100,'SO OR RSO'!$B$4:$P$1048576,15,FALSE)),"Belum Kirim Kain",IF(VLOOKUP(B100,'SO OR RSO'!$B$4:$P$1048576,15,FALSE)="Diselesaikan","Selesai",IF(M100&gt;0,"Proses Quilting","Selesai"))),"")</f>
        <v/>
      </c>
    </row>
    <row r="101" spans="1:14" ht="30.75" customHeight="1">
      <c r="A101" s="6">
        <v>100</v>
      </c>
      <c r="B101" s="18" t="str">
        <f t="shared" si="4"/>
        <v>FoamindoTersediaKonfirmasi100</v>
      </c>
      <c r="C101" s="18" t="str">
        <f>IFERROR(VLOOKUP(B101,'SO OR RSO'!$B$4:$O$1048576,3,FALSE),"")</f>
        <v/>
      </c>
      <c r="D101" s="27" t="str">
        <f>IFERROR(VLOOKUP(B101,'SO OR RSO'!$B$4:$O$1048576,4,FALSE),"")</f>
        <v/>
      </c>
      <c r="E101" s="19" t="str">
        <f>IFERROR(VLOOKUP(B101,'SO OR RSO'!$B$4:$O$1048576,5,FALSE),"")</f>
        <v/>
      </c>
      <c r="F101" s="18" t="str">
        <f>IFERROR(VLOOKUP(B101,'SO OR RSO'!$B$4:$O$1048576,6,FALSE),"")</f>
        <v/>
      </c>
      <c r="G101" s="19" t="str">
        <f>IFERROR(VLOOKUP(B101,'SO OR RSO'!$B$4:$O$1048576,7,FALSE),"")</f>
        <v/>
      </c>
      <c r="H101" s="18">
        <f>IFERROR(VLOOKUP(B101,'SO OR RSO'!$B$4:$O$1048576,8,FALSE),0)</f>
        <v>0</v>
      </c>
      <c r="I101" s="18" t="str">
        <f>IFERROR(VLOOKUP(B101,'SO OR RSO'!$B$4:$O$1048576,9,FALSE),"")</f>
        <v/>
      </c>
      <c r="J101" s="18" t="str">
        <f>IFERROR(VLOOKUP(B101,'SO OR RSO'!$B$4:$O$1048576,10,FALSE),"")</f>
        <v/>
      </c>
      <c r="K101" s="59">
        <f>SUMIFS('Input Quilting Selesai'!$G$2:$G$1048576,'Input Quilting Selesai'!$C$2:$C$1048576,'Foamindo (Tersedia)'!C101,'Input Quilting Selesai'!$E$2:$E$1048576,'Foamindo (Tersedia)'!F101,'Input Quilting Selesai'!$I$2:$I$1048576,'Foamindo (Tersedia)'!J101,'Input Quilting Selesai'!$J$2:$J$1048576,'Foamindo (Tersedia)'!$B$1)</f>
        <v>0</v>
      </c>
      <c r="L101" s="20">
        <f>IFERROR(IF(VLOOKUP(B101,'SO OR RSO'!$B$4:$P$1048576,15,FALSE)="Diselesaikan",H101,K101),0)</f>
        <v>0</v>
      </c>
      <c r="M101" s="20">
        <f t="shared" si="5"/>
        <v>0</v>
      </c>
      <c r="N101" s="20" t="str">
        <f>IFERROR(IF(ISBLANK(VLOOKUP(B101,'SO OR RSO'!$B$4:$P$1048576,15,FALSE)),"Belum Kirim Kain",IF(VLOOKUP(B101,'SO OR RSO'!$B$4:$P$1048576,15,FALSE)="Diselesaikan","Selesai",IF(M101&gt;0,"Proses Quilting","Selesai"))),"")</f>
        <v/>
      </c>
    </row>
    <row r="102" spans="1:14" ht="30.75" customHeight="1">
      <c r="A102" s="6">
        <v>101</v>
      </c>
      <c r="B102" s="18" t="str">
        <f t="shared" si="4"/>
        <v>FoamindoTersediaKonfirmasi101</v>
      </c>
      <c r="C102" s="18" t="str">
        <f>IFERROR(VLOOKUP(B102,'SO OR RSO'!$B$4:$O$1048576,3,FALSE),"")</f>
        <v/>
      </c>
      <c r="D102" s="27" t="str">
        <f>IFERROR(VLOOKUP(B102,'SO OR RSO'!$B$4:$O$1048576,4,FALSE),"")</f>
        <v/>
      </c>
      <c r="E102" s="19" t="str">
        <f>IFERROR(VLOOKUP(B102,'SO OR RSO'!$B$4:$O$1048576,5,FALSE),"")</f>
        <v/>
      </c>
      <c r="F102" s="18" t="str">
        <f>IFERROR(VLOOKUP(B102,'SO OR RSO'!$B$4:$O$1048576,6,FALSE),"")</f>
        <v/>
      </c>
      <c r="G102" s="19" t="str">
        <f>IFERROR(VLOOKUP(B102,'SO OR RSO'!$B$4:$O$1048576,7,FALSE),"")</f>
        <v/>
      </c>
      <c r="H102" s="18">
        <f>IFERROR(VLOOKUP(B102,'SO OR RSO'!$B$4:$O$1048576,8,FALSE),0)</f>
        <v>0</v>
      </c>
      <c r="I102" s="18" t="str">
        <f>IFERROR(VLOOKUP(B102,'SO OR RSO'!$B$4:$O$1048576,9,FALSE),"")</f>
        <v/>
      </c>
      <c r="J102" s="18" t="str">
        <f>IFERROR(VLOOKUP(B102,'SO OR RSO'!$B$4:$O$1048576,10,FALSE),"")</f>
        <v/>
      </c>
      <c r="K102" s="59">
        <f>SUMIFS('Input Quilting Selesai'!$G$2:$G$1048576,'Input Quilting Selesai'!$C$2:$C$1048576,'Foamindo (Tersedia)'!C102,'Input Quilting Selesai'!$E$2:$E$1048576,'Foamindo (Tersedia)'!F102,'Input Quilting Selesai'!$I$2:$I$1048576,'Foamindo (Tersedia)'!J102,'Input Quilting Selesai'!$J$2:$J$1048576,'Foamindo (Tersedia)'!$B$1)</f>
        <v>0</v>
      </c>
      <c r="L102" s="20">
        <f>IFERROR(IF(VLOOKUP(B102,'SO OR RSO'!$B$4:$P$1048576,15,FALSE)="Diselesaikan",H102,K102),0)</f>
        <v>0</v>
      </c>
      <c r="M102" s="20">
        <f t="shared" si="5"/>
        <v>0</v>
      </c>
      <c r="N102" s="20" t="str">
        <f>IFERROR(IF(ISBLANK(VLOOKUP(B102,'SO OR RSO'!$B$4:$P$1048576,15,FALSE)),"Belum Kirim Kain",IF(VLOOKUP(B102,'SO OR RSO'!$B$4:$P$1048576,15,FALSE)="Diselesaikan","Selesai",IF(M102&gt;0,"Proses Quilting","Selesai"))),"")</f>
        <v/>
      </c>
    </row>
    <row r="103" spans="1:14" ht="30.75" customHeight="1">
      <c r="A103" s="6">
        <v>102</v>
      </c>
      <c r="B103" s="18" t="str">
        <f t="shared" si="4"/>
        <v>FoamindoTersediaKonfirmasi102</v>
      </c>
      <c r="C103" s="18" t="str">
        <f>IFERROR(VLOOKUP(B103,'SO OR RSO'!$B$4:$O$1048576,3,FALSE),"")</f>
        <v/>
      </c>
      <c r="D103" s="27" t="str">
        <f>IFERROR(VLOOKUP(B103,'SO OR RSO'!$B$4:$O$1048576,4,FALSE),"")</f>
        <v/>
      </c>
      <c r="E103" s="19" t="str">
        <f>IFERROR(VLOOKUP(B103,'SO OR RSO'!$B$4:$O$1048576,5,FALSE),"")</f>
        <v/>
      </c>
      <c r="F103" s="18" t="str">
        <f>IFERROR(VLOOKUP(B103,'SO OR RSO'!$B$4:$O$1048576,6,FALSE),"")</f>
        <v/>
      </c>
      <c r="G103" s="19" t="str">
        <f>IFERROR(VLOOKUP(B103,'SO OR RSO'!$B$4:$O$1048576,7,FALSE),"")</f>
        <v/>
      </c>
      <c r="H103" s="18">
        <f>IFERROR(VLOOKUP(B103,'SO OR RSO'!$B$4:$O$1048576,8,FALSE),0)</f>
        <v>0</v>
      </c>
      <c r="I103" s="18" t="str">
        <f>IFERROR(VLOOKUP(B103,'SO OR RSO'!$B$4:$O$1048576,9,FALSE),"")</f>
        <v/>
      </c>
      <c r="J103" s="18" t="str">
        <f>IFERROR(VLOOKUP(B103,'SO OR RSO'!$B$4:$O$1048576,10,FALSE),"")</f>
        <v/>
      </c>
      <c r="K103" s="59">
        <f>SUMIFS('Input Quilting Selesai'!$G$2:$G$1048576,'Input Quilting Selesai'!$C$2:$C$1048576,'Foamindo (Tersedia)'!C103,'Input Quilting Selesai'!$E$2:$E$1048576,'Foamindo (Tersedia)'!F103,'Input Quilting Selesai'!$I$2:$I$1048576,'Foamindo (Tersedia)'!J103,'Input Quilting Selesai'!$J$2:$J$1048576,'Foamindo (Tersedia)'!$B$1)</f>
        <v>0</v>
      </c>
      <c r="L103" s="20">
        <f>IFERROR(IF(VLOOKUP(B103,'SO OR RSO'!$B$4:$P$1048576,15,FALSE)="Diselesaikan",H103,K103),0)</f>
        <v>0</v>
      </c>
      <c r="M103" s="20">
        <f t="shared" si="5"/>
        <v>0</v>
      </c>
      <c r="N103" s="20" t="str">
        <f>IFERROR(IF(ISBLANK(VLOOKUP(B103,'SO OR RSO'!$B$4:$P$1048576,15,FALSE)),"Belum Kirim Kain",IF(VLOOKUP(B103,'SO OR RSO'!$B$4:$P$1048576,15,FALSE)="Diselesaikan","Selesai",IF(M103&gt;0,"Proses Quilting","Selesai"))),"")</f>
        <v/>
      </c>
    </row>
    <row r="104" spans="1:14" ht="30.75" customHeight="1">
      <c r="A104" s="6">
        <v>103</v>
      </c>
      <c r="B104" s="18" t="str">
        <f t="shared" si="4"/>
        <v>FoamindoTersediaKonfirmasi103</v>
      </c>
      <c r="C104" s="18" t="str">
        <f>IFERROR(VLOOKUP(B104,'SO OR RSO'!$B$4:$O$1048576,3,FALSE),"")</f>
        <v/>
      </c>
      <c r="D104" s="27" t="str">
        <f>IFERROR(VLOOKUP(B104,'SO OR RSO'!$B$4:$O$1048576,4,FALSE),"")</f>
        <v/>
      </c>
      <c r="E104" s="19" t="str">
        <f>IFERROR(VLOOKUP(B104,'SO OR RSO'!$B$4:$O$1048576,5,FALSE),"")</f>
        <v/>
      </c>
      <c r="F104" s="18" t="str">
        <f>IFERROR(VLOOKUP(B104,'SO OR RSO'!$B$4:$O$1048576,6,FALSE),"")</f>
        <v/>
      </c>
      <c r="G104" s="19" t="str">
        <f>IFERROR(VLOOKUP(B104,'SO OR RSO'!$B$4:$O$1048576,7,FALSE),"")</f>
        <v/>
      </c>
      <c r="H104" s="18">
        <f>IFERROR(VLOOKUP(B104,'SO OR RSO'!$B$4:$O$1048576,8,FALSE),0)</f>
        <v>0</v>
      </c>
      <c r="I104" s="18" t="str">
        <f>IFERROR(VLOOKUP(B104,'SO OR RSO'!$B$4:$O$1048576,9,FALSE),"")</f>
        <v/>
      </c>
      <c r="J104" s="18" t="str">
        <f>IFERROR(VLOOKUP(B104,'SO OR RSO'!$B$4:$O$1048576,10,FALSE),"")</f>
        <v/>
      </c>
      <c r="K104" s="59">
        <f>SUMIFS('Input Quilting Selesai'!$G$2:$G$1048576,'Input Quilting Selesai'!$C$2:$C$1048576,'Foamindo (Tersedia)'!C104,'Input Quilting Selesai'!$E$2:$E$1048576,'Foamindo (Tersedia)'!F104,'Input Quilting Selesai'!$I$2:$I$1048576,'Foamindo (Tersedia)'!J104,'Input Quilting Selesai'!$J$2:$J$1048576,'Foamindo (Tersedia)'!$B$1)</f>
        <v>0</v>
      </c>
      <c r="L104" s="20">
        <f>IFERROR(IF(VLOOKUP(B104,'SO OR RSO'!$B$4:$P$1048576,15,FALSE)="Diselesaikan",H104,K104),0)</f>
        <v>0</v>
      </c>
      <c r="M104" s="20">
        <f t="shared" si="5"/>
        <v>0</v>
      </c>
      <c r="N104" s="20" t="str">
        <f>IFERROR(IF(ISBLANK(VLOOKUP(B104,'SO OR RSO'!$B$4:$P$1048576,15,FALSE)),"Belum Kirim Kain",IF(VLOOKUP(B104,'SO OR RSO'!$B$4:$P$1048576,15,FALSE)="Diselesaikan","Selesai",IF(M104&gt;0,"Proses Quilting","Selesai"))),"")</f>
        <v/>
      </c>
    </row>
    <row r="105" spans="1:14" ht="30.75" customHeight="1">
      <c r="A105" s="6">
        <v>104</v>
      </c>
      <c r="B105" s="18" t="str">
        <f t="shared" si="4"/>
        <v>FoamindoTersediaKonfirmasi104</v>
      </c>
      <c r="C105" s="18" t="str">
        <f>IFERROR(VLOOKUP(B105,'SO OR RSO'!$B$4:$O$1048576,3,FALSE),"")</f>
        <v/>
      </c>
      <c r="D105" s="27" t="str">
        <f>IFERROR(VLOOKUP(B105,'SO OR RSO'!$B$4:$O$1048576,4,FALSE),"")</f>
        <v/>
      </c>
      <c r="E105" s="19" t="str">
        <f>IFERROR(VLOOKUP(B105,'SO OR RSO'!$B$4:$O$1048576,5,FALSE),"")</f>
        <v/>
      </c>
      <c r="F105" s="18" t="str">
        <f>IFERROR(VLOOKUP(B105,'SO OR RSO'!$B$4:$O$1048576,6,FALSE),"")</f>
        <v/>
      </c>
      <c r="G105" s="19" t="str">
        <f>IFERROR(VLOOKUP(B105,'SO OR RSO'!$B$4:$O$1048576,7,FALSE),"")</f>
        <v/>
      </c>
      <c r="H105" s="18">
        <f>IFERROR(VLOOKUP(B105,'SO OR RSO'!$B$4:$O$1048576,8,FALSE),0)</f>
        <v>0</v>
      </c>
      <c r="I105" s="18" t="str">
        <f>IFERROR(VLOOKUP(B105,'SO OR RSO'!$B$4:$O$1048576,9,FALSE),"")</f>
        <v/>
      </c>
      <c r="J105" s="18" t="str">
        <f>IFERROR(VLOOKUP(B105,'SO OR RSO'!$B$4:$O$1048576,10,FALSE),"")</f>
        <v/>
      </c>
      <c r="K105" s="59">
        <f>SUMIFS('Input Quilting Selesai'!$G$2:$G$1048576,'Input Quilting Selesai'!$C$2:$C$1048576,'Foamindo (Tersedia)'!C105,'Input Quilting Selesai'!$E$2:$E$1048576,'Foamindo (Tersedia)'!F105,'Input Quilting Selesai'!$I$2:$I$1048576,'Foamindo (Tersedia)'!J105,'Input Quilting Selesai'!$J$2:$J$1048576,'Foamindo (Tersedia)'!$B$1)</f>
        <v>0</v>
      </c>
      <c r="L105" s="20">
        <f>IFERROR(IF(VLOOKUP(B105,'SO OR RSO'!$B$4:$P$1048576,15,FALSE)="Diselesaikan",H105,K105),0)</f>
        <v>0</v>
      </c>
      <c r="M105" s="20">
        <f t="shared" si="5"/>
        <v>0</v>
      </c>
      <c r="N105" s="20" t="str">
        <f>IFERROR(IF(ISBLANK(VLOOKUP(B105,'SO OR RSO'!$B$4:$P$1048576,15,FALSE)),"Belum Kirim Kain",IF(VLOOKUP(B105,'SO OR RSO'!$B$4:$P$1048576,15,FALSE)="Diselesaikan","Selesai",IF(M105&gt;0,"Proses Quilting","Selesai"))),"")</f>
        <v/>
      </c>
    </row>
    <row r="106" spans="1:14" ht="30.75" customHeight="1">
      <c r="A106" s="6">
        <v>105</v>
      </c>
      <c r="B106" s="18" t="str">
        <f t="shared" si="4"/>
        <v>FoamindoTersediaKonfirmasi105</v>
      </c>
      <c r="C106" s="18" t="str">
        <f>IFERROR(VLOOKUP(B106,'SO OR RSO'!$B$4:$O$1048576,3,FALSE),"")</f>
        <v/>
      </c>
      <c r="D106" s="27" t="str">
        <f>IFERROR(VLOOKUP(B106,'SO OR RSO'!$B$4:$O$1048576,4,FALSE),"")</f>
        <v/>
      </c>
      <c r="E106" s="19" t="str">
        <f>IFERROR(VLOOKUP(B106,'SO OR RSO'!$B$4:$O$1048576,5,FALSE),"")</f>
        <v/>
      </c>
      <c r="F106" s="18" t="str">
        <f>IFERROR(VLOOKUP(B106,'SO OR RSO'!$B$4:$O$1048576,6,FALSE),"")</f>
        <v/>
      </c>
      <c r="G106" s="19" t="str">
        <f>IFERROR(VLOOKUP(B106,'SO OR RSO'!$B$4:$O$1048576,7,FALSE),"")</f>
        <v/>
      </c>
      <c r="H106" s="18">
        <f>IFERROR(VLOOKUP(B106,'SO OR RSO'!$B$4:$O$1048576,8,FALSE),0)</f>
        <v>0</v>
      </c>
      <c r="I106" s="18" t="str">
        <f>IFERROR(VLOOKUP(B106,'SO OR RSO'!$B$4:$O$1048576,9,FALSE),"")</f>
        <v/>
      </c>
      <c r="J106" s="18" t="str">
        <f>IFERROR(VLOOKUP(B106,'SO OR RSO'!$B$4:$O$1048576,10,FALSE),"")</f>
        <v/>
      </c>
      <c r="K106" s="59">
        <f>SUMIFS('Input Quilting Selesai'!$G$2:$G$1048576,'Input Quilting Selesai'!$C$2:$C$1048576,'Foamindo (Tersedia)'!C106,'Input Quilting Selesai'!$E$2:$E$1048576,'Foamindo (Tersedia)'!F106,'Input Quilting Selesai'!$I$2:$I$1048576,'Foamindo (Tersedia)'!J106,'Input Quilting Selesai'!$J$2:$J$1048576,'Foamindo (Tersedia)'!$B$1)</f>
        <v>0</v>
      </c>
      <c r="L106" s="20">
        <f>IFERROR(IF(VLOOKUP(B106,'SO OR RSO'!$B$4:$P$1048576,15,FALSE)="Diselesaikan",H106,K106),0)</f>
        <v>0</v>
      </c>
      <c r="M106" s="20">
        <f t="shared" si="5"/>
        <v>0</v>
      </c>
      <c r="N106" s="20" t="str">
        <f>IFERROR(IF(ISBLANK(VLOOKUP(B106,'SO OR RSO'!$B$4:$P$1048576,15,FALSE)),"Belum Kirim Kain",IF(VLOOKUP(B106,'SO OR RSO'!$B$4:$P$1048576,15,FALSE)="Diselesaikan","Selesai",IF(M106&gt;0,"Proses Quilting","Selesai"))),"")</f>
        <v/>
      </c>
    </row>
    <row r="107" spans="1:14" ht="30.75" customHeight="1">
      <c r="A107" s="6">
        <v>106</v>
      </c>
      <c r="B107" s="18" t="str">
        <f t="shared" si="4"/>
        <v>FoamindoTersediaKonfirmasi106</v>
      </c>
      <c r="C107" s="18" t="str">
        <f>IFERROR(VLOOKUP(B107,'SO OR RSO'!$B$4:$O$1048576,3,FALSE),"")</f>
        <v/>
      </c>
      <c r="D107" s="27" t="str">
        <f>IFERROR(VLOOKUP(B107,'SO OR RSO'!$B$4:$O$1048576,4,FALSE),"")</f>
        <v/>
      </c>
      <c r="E107" s="19" t="str">
        <f>IFERROR(VLOOKUP(B107,'SO OR RSO'!$B$4:$O$1048576,5,FALSE),"")</f>
        <v/>
      </c>
      <c r="F107" s="18" t="str">
        <f>IFERROR(VLOOKUP(B107,'SO OR RSO'!$B$4:$O$1048576,6,FALSE),"")</f>
        <v/>
      </c>
      <c r="G107" s="19" t="str">
        <f>IFERROR(VLOOKUP(B107,'SO OR RSO'!$B$4:$O$1048576,7,FALSE),"")</f>
        <v/>
      </c>
      <c r="H107" s="18">
        <f>IFERROR(VLOOKUP(B107,'SO OR RSO'!$B$4:$O$1048576,8,FALSE),0)</f>
        <v>0</v>
      </c>
      <c r="I107" s="18" t="str">
        <f>IFERROR(VLOOKUP(B107,'SO OR RSO'!$B$4:$O$1048576,9,FALSE),"")</f>
        <v/>
      </c>
      <c r="J107" s="18" t="str">
        <f>IFERROR(VLOOKUP(B107,'SO OR RSO'!$B$4:$O$1048576,10,FALSE),"")</f>
        <v/>
      </c>
      <c r="K107" s="59">
        <f>SUMIFS('Input Quilting Selesai'!$G$2:$G$1048576,'Input Quilting Selesai'!$C$2:$C$1048576,'Foamindo (Tersedia)'!C107,'Input Quilting Selesai'!$E$2:$E$1048576,'Foamindo (Tersedia)'!F107,'Input Quilting Selesai'!$I$2:$I$1048576,'Foamindo (Tersedia)'!J107,'Input Quilting Selesai'!$J$2:$J$1048576,'Foamindo (Tersedia)'!$B$1)</f>
        <v>0</v>
      </c>
      <c r="L107" s="20">
        <f>IFERROR(IF(VLOOKUP(B107,'SO OR RSO'!$B$4:$P$1048576,15,FALSE)="Diselesaikan",H107,K107),0)</f>
        <v>0</v>
      </c>
      <c r="M107" s="20">
        <f t="shared" si="5"/>
        <v>0</v>
      </c>
      <c r="N107" s="20" t="str">
        <f>IFERROR(IF(ISBLANK(VLOOKUP(B107,'SO OR RSO'!$B$4:$P$1048576,15,FALSE)),"Belum Kirim Kain",IF(VLOOKUP(B107,'SO OR RSO'!$B$4:$P$1048576,15,FALSE)="Diselesaikan","Selesai",IF(M107&gt;0,"Proses Quilting","Selesai"))),"")</f>
        <v/>
      </c>
    </row>
    <row r="108" spans="1:14" ht="30.75" customHeight="1">
      <c r="A108" s="6">
        <v>107</v>
      </c>
      <c r="B108" s="18" t="str">
        <f t="shared" si="4"/>
        <v>FoamindoTersediaKonfirmasi107</v>
      </c>
      <c r="C108" s="18" t="str">
        <f>IFERROR(VLOOKUP(B108,'SO OR RSO'!$B$4:$O$1048576,3,FALSE),"")</f>
        <v/>
      </c>
      <c r="D108" s="27" t="str">
        <f>IFERROR(VLOOKUP(B108,'SO OR RSO'!$B$4:$O$1048576,4,FALSE),"")</f>
        <v/>
      </c>
      <c r="E108" s="19" t="str">
        <f>IFERROR(VLOOKUP(B108,'SO OR RSO'!$B$4:$O$1048576,5,FALSE),"")</f>
        <v/>
      </c>
      <c r="F108" s="18" t="str">
        <f>IFERROR(VLOOKUP(B108,'SO OR RSO'!$B$4:$O$1048576,6,FALSE),"")</f>
        <v/>
      </c>
      <c r="G108" s="19" t="str">
        <f>IFERROR(VLOOKUP(B108,'SO OR RSO'!$B$4:$O$1048576,7,FALSE),"")</f>
        <v/>
      </c>
      <c r="H108" s="18">
        <f>IFERROR(VLOOKUP(B108,'SO OR RSO'!$B$4:$O$1048576,8,FALSE),0)</f>
        <v>0</v>
      </c>
      <c r="I108" s="18" t="str">
        <f>IFERROR(VLOOKUP(B108,'SO OR RSO'!$B$4:$O$1048576,9,FALSE),"")</f>
        <v/>
      </c>
      <c r="J108" s="18" t="str">
        <f>IFERROR(VLOOKUP(B108,'SO OR RSO'!$B$4:$O$1048576,10,FALSE),"")</f>
        <v/>
      </c>
      <c r="K108" s="59">
        <f>SUMIFS('Input Quilting Selesai'!$G$2:$G$1048576,'Input Quilting Selesai'!$C$2:$C$1048576,'Foamindo (Tersedia)'!C108,'Input Quilting Selesai'!$E$2:$E$1048576,'Foamindo (Tersedia)'!F108,'Input Quilting Selesai'!$I$2:$I$1048576,'Foamindo (Tersedia)'!J108,'Input Quilting Selesai'!$J$2:$J$1048576,'Foamindo (Tersedia)'!$B$1)</f>
        <v>0</v>
      </c>
      <c r="L108" s="20">
        <f>IFERROR(IF(VLOOKUP(B108,'SO OR RSO'!$B$4:$P$1048576,15,FALSE)="Diselesaikan",H108,K108),0)</f>
        <v>0</v>
      </c>
      <c r="M108" s="20">
        <f t="shared" si="5"/>
        <v>0</v>
      </c>
      <c r="N108" s="20" t="str">
        <f>IFERROR(IF(ISBLANK(VLOOKUP(B108,'SO OR RSO'!$B$4:$P$1048576,15,FALSE)),"Belum Kirim Kain",IF(VLOOKUP(B108,'SO OR RSO'!$B$4:$P$1048576,15,FALSE)="Diselesaikan","Selesai",IF(M108&gt;0,"Proses Quilting","Selesai"))),"")</f>
        <v/>
      </c>
    </row>
    <row r="109" spans="1:14" ht="30.75" customHeight="1">
      <c r="A109" s="6">
        <v>108</v>
      </c>
      <c r="B109" s="18" t="str">
        <f t="shared" si="4"/>
        <v>FoamindoTersediaKonfirmasi108</v>
      </c>
      <c r="C109" s="18" t="str">
        <f>IFERROR(VLOOKUP(B109,'SO OR RSO'!$B$4:$O$1048576,3,FALSE),"")</f>
        <v/>
      </c>
      <c r="D109" s="27" t="str">
        <f>IFERROR(VLOOKUP(B109,'SO OR RSO'!$B$4:$O$1048576,4,FALSE),"")</f>
        <v/>
      </c>
      <c r="E109" s="19" t="str">
        <f>IFERROR(VLOOKUP(B109,'SO OR RSO'!$B$4:$O$1048576,5,FALSE),"")</f>
        <v/>
      </c>
      <c r="F109" s="18" t="str">
        <f>IFERROR(VLOOKUP(B109,'SO OR RSO'!$B$4:$O$1048576,6,FALSE),"")</f>
        <v/>
      </c>
      <c r="G109" s="19" t="str">
        <f>IFERROR(VLOOKUP(B109,'SO OR RSO'!$B$4:$O$1048576,7,FALSE),"")</f>
        <v/>
      </c>
      <c r="H109" s="18">
        <f>IFERROR(VLOOKUP(B109,'SO OR RSO'!$B$4:$O$1048576,8,FALSE),0)</f>
        <v>0</v>
      </c>
      <c r="I109" s="18" t="str">
        <f>IFERROR(VLOOKUP(B109,'SO OR RSO'!$B$4:$O$1048576,9,FALSE),"")</f>
        <v/>
      </c>
      <c r="J109" s="18" t="str">
        <f>IFERROR(VLOOKUP(B109,'SO OR RSO'!$B$4:$O$1048576,10,FALSE),"")</f>
        <v/>
      </c>
      <c r="K109" s="59">
        <f>SUMIFS('Input Quilting Selesai'!$G$2:$G$1048576,'Input Quilting Selesai'!$C$2:$C$1048576,'Foamindo (Tersedia)'!C109,'Input Quilting Selesai'!$E$2:$E$1048576,'Foamindo (Tersedia)'!F109,'Input Quilting Selesai'!$I$2:$I$1048576,'Foamindo (Tersedia)'!J109,'Input Quilting Selesai'!$J$2:$J$1048576,'Foamindo (Tersedia)'!$B$1)</f>
        <v>0</v>
      </c>
      <c r="L109" s="20">
        <f>IFERROR(IF(VLOOKUP(B109,'SO OR RSO'!$B$4:$P$1048576,15,FALSE)="Diselesaikan",H109,K109),0)</f>
        <v>0</v>
      </c>
      <c r="M109" s="20">
        <f t="shared" si="5"/>
        <v>0</v>
      </c>
      <c r="N109" s="20" t="str">
        <f>IFERROR(IF(ISBLANK(VLOOKUP(B109,'SO OR RSO'!$B$4:$P$1048576,15,FALSE)),"Belum Kirim Kain",IF(VLOOKUP(B109,'SO OR RSO'!$B$4:$P$1048576,15,FALSE)="Diselesaikan","Selesai",IF(M109&gt;0,"Proses Quilting","Selesai"))),"")</f>
        <v/>
      </c>
    </row>
    <row r="110" spans="1:14" ht="30.75" customHeight="1">
      <c r="A110" s="6">
        <v>109</v>
      </c>
      <c r="B110" s="18" t="str">
        <f t="shared" si="4"/>
        <v>FoamindoTersediaKonfirmasi109</v>
      </c>
      <c r="C110" s="18" t="str">
        <f>IFERROR(VLOOKUP(B110,'SO OR RSO'!$B$4:$O$1048576,3,FALSE),"")</f>
        <v/>
      </c>
      <c r="D110" s="27" t="str">
        <f>IFERROR(VLOOKUP(B110,'SO OR RSO'!$B$4:$O$1048576,4,FALSE),"")</f>
        <v/>
      </c>
      <c r="E110" s="19" t="str">
        <f>IFERROR(VLOOKUP(B110,'SO OR RSO'!$B$4:$O$1048576,5,FALSE),"")</f>
        <v/>
      </c>
      <c r="F110" s="18" t="str">
        <f>IFERROR(VLOOKUP(B110,'SO OR RSO'!$B$4:$O$1048576,6,FALSE),"")</f>
        <v/>
      </c>
      <c r="G110" s="19" t="str">
        <f>IFERROR(VLOOKUP(B110,'SO OR RSO'!$B$4:$O$1048576,7,FALSE),"")</f>
        <v/>
      </c>
      <c r="H110" s="18">
        <f>IFERROR(VLOOKUP(B110,'SO OR RSO'!$B$4:$O$1048576,8,FALSE),0)</f>
        <v>0</v>
      </c>
      <c r="I110" s="18" t="str">
        <f>IFERROR(VLOOKUP(B110,'SO OR RSO'!$B$4:$O$1048576,9,FALSE),"")</f>
        <v/>
      </c>
      <c r="J110" s="18" t="str">
        <f>IFERROR(VLOOKUP(B110,'SO OR RSO'!$B$4:$O$1048576,10,FALSE),"")</f>
        <v/>
      </c>
      <c r="K110" s="59">
        <f>SUMIFS('Input Quilting Selesai'!$G$2:$G$1048576,'Input Quilting Selesai'!$C$2:$C$1048576,'Foamindo (Tersedia)'!C110,'Input Quilting Selesai'!$E$2:$E$1048576,'Foamindo (Tersedia)'!F110,'Input Quilting Selesai'!$I$2:$I$1048576,'Foamindo (Tersedia)'!J110,'Input Quilting Selesai'!$J$2:$J$1048576,'Foamindo (Tersedia)'!$B$1)</f>
        <v>0</v>
      </c>
      <c r="L110" s="20">
        <f>IFERROR(IF(VLOOKUP(B110,'SO OR RSO'!$B$4:$P$1048576,15,FALSE)="Diselesaikan",H110,K110),0)</f>
        <v>0</v>
      </c>
      <c r="M110" s="20">
        <f t="shared" si="5"/>
        <v>0</v>
      </c>
      <c r="N110" s="20" t="str">
        <f>IFERROR(IF(ISBLANK(VLOOKUP(B110,'SO OR RSO'!$B$4:$P$1048576,15,FALSE)),"Belum Kirim Kain",IF(VLOOKUP(B110,'SO OR RSO'!$B$4:$P$1048576,15,FALSE)="Diselesaikan","Selesai",IF(M110&gt;0,"Proses Quilting","Selesai"))),"")</f>
        <v/>
      </c>
    </row>
    <row r="111" spans="1:14" ht="30.75" customHeight="1">
      <c r="A111" s="6">
        <v>110</v>
      </c>
      <c r="B111" s="18" t="str">
        <f t="shared" si="4"/>
        <v>FoamindoTersediaKonfirmasi110</v>
      </c>
      <c r="C111" s="18" t="str">
        <f>IFERROR(VLOOKUP(B111,'SO OR RSO'!$B$4:$O$1048576,3,FALSE),"")</f>
        <v/>
      </c>
      <c r="D111" s="27" t="str">
        <f>IFERROR(VLOOKUP(B111,'SO OR RSO'!$B$4:$O$1048576,4,FALSE),"")</f>
        <v/>
      </c>
      <c r="E111" s="19" t="str">
        <f>IFERROR(VLOOKUP(B111,'SO OR RSO'!$B$4:$O$1048576,5,FALSE),"")</f>
        <v/>
      </c>
      <c r="F111" s="18" t="str">
        <f>IFERROR(VLOOKUP(B111,'SO OR RSO'!$B$4:$O$1048576,6,FALSE),"")</f>
        <v/>
      </c>
      <c r="G111" s="19" t="str">
        <f>IFERROR(VLOOKUP(B111,'SO OR RSO'!$B$4:$O$1048576,7,FALSE),"")</f>
        <v/>
      </c>
      <c r="H111" s="18">
        <f>IFERROR(VLOOKUP(B111,'SO OR RSO'!$B$4:$O$1048576,8,FALSE),0)</f>
        <v>0</v>
      </c>
      <c r="I111" s="18" t="str">
        <f>IFERROR(VLOOKUP(B111,'SO OR RSO'!$B$4:$O$1048576,9,FALSE),"")</f>
        <v/>
      </c>
      <c r="J111" s="18" t="str">
        <f>IFERROR(VLOOKUP(B111,'SO OR RSO'!$B$4:$O$1048576,10,FALSE),"")</f>
        <v/>
      </c>
      <c r="K111" s="59">
        <f>SUMIFS('Input Quilting Selesai'!$G$2:$G$1048576,'Input Quilting Selesai'!$C$2:$C$1048576,'Foamindo (Tersedia)'!C111,'Input Quilting Selesai'!$E$2:$E$1048576,'Foamindo (Tersedia)'!F111,'Input Quilting Selesai'!$I$2:$I$1048576,'Foamindo (Tersedia)'!J111,'Input Quilting Selesai'!$J$2:$J$1048576,'Foamindo (Tersedia)'!$B$1)</f>
        <v>0</v>
      </c>
      <c r="L111" s="20">
        <f>IFERROR(IF(VLOOKUP(B111,'SO OR RSO'!$B$4:$P$1048576,15,FALSE)="Diselesaikan",H111,K111),0)</f>
        <v>0</v>
      </c>
      <c r="M111" s="20">
        <f t="shared" si="5"/>
        <v>0</v>
      </c>
      <c r="N111" s="20" t="str">
        <f>IFERROR(IF(ISBLANK(VLOOKUP(B111,'SO OR RSO'!$B$4:$P$1048576,15,FALSE)),"Belum Kirim Kain",IF(VLOOKUP(B111,'SO OR RSO'!$B$4:$P$1048576,15,FALSE)="Diselesaikan","Selesai",IF(M111&gt;0,"Proses Quilting","Selesai"))),"")</f>
        <v/>
      </c>
    </row>
    <row r="112" spans="1:14" ht="30.75" customHeight="1">
      <c r="A112" s="6">
        <v>111</v>
      </c>
      <c r="B112" s="18" t="str">
        <f t="shared" si="4"/>
        <v>FoamindoTersediaKonfirmasi111</v>
      </c>
      <c r="C112" s="18" t="str">
        <f>IFERROR(VLOOKUP(B112,'SO OR RSO'!$B$4:$O$1048576,3,FALSE),"")</f>
        <v/>
      </c>
      <c r="D112" s="27" t="str">
        <f>IFERROR(VLOOKUP(B112,'SO OR RSO'!$B$4:$O$1048576,4,FALSE),"")</f>
        <v/>
      </c>
      <c r="E112" s="19" t="str">
        <f>IFERROR(VLOOKUP(B112,'SO OR RSO'!$B$4:$O$1048576,5,FALSE),"")</f>
        <v/>
      </c>
      <c r="F112" s="18" t="str">
        <f>IFERROR(VLOOKUP(B112,'SO OR RSO'!$B$4:$O$1048576,6,FALSE),"")</f>
        <v/>
      </c>
      <c r="G112" s="19" t="str">
        <f>IFERROR(VLOOKUP(B112,'SO OR RSO'!$B$4:$O$1048576,7,FALSE),"")</f>
        <v/>
      </c>
      <c r="H112" s="18">
        <f>IFERROR(VLOOKUP(B112,'SO OR RSO'!$B$4:$O$1048576,8,FALSE),0)</f>
        <v>0</v>
      </c>
      <c r="I112" s="18" t="str">
        <f>IFERROR(VLOOKUP(B112,'SO OR RSO'!$B$4:$O$1048576,9,FALSE),"")</f>
        <v/>
      </c>
      <c r="J112" s="18" t="str">
        <f>IFERROR(VLOOKUP(B112,'SO OR RSO'!$B$4:$O$1048576,10,FALSE),"")</f>
        <v/>
      </c>
      <c r="K112" s="59">
        <f>SUMIFS('Input Quilting Selesai'!$G$2:$G$1048576,'Input Quilting Selesai'!$C$2:$C$1048576,'Foamindo (Tersedia)'!C112,'Input Quilting Selesai'!$E$2:$E$1048576,'Foamindo (Tersedia)'!F112,'Input Quilting Selesai'!$I$2:$I$1048576,'Foamindo (Tersedia)'!J112,'Input Quilting Selesai'!$J$2:$J$1048576,'Foamindo (Tersedia)'!$B$1)</f>
        <v>0</v>
      </c>
      <c r="L112" s="20">
        <f>IFERROR(IF(VLOOKUP(B112,'SO OR RSO'!$B$4:$P$1048576,15,FALSE)="Diselesaikan",H112,K112),0)</f>
        <v>0</v>
      </c>
      <c r="M112" s="20">
        <f t="shared" si="5"/>
        <v>0</v>
      </c>
      <c r="N112" s="20" t="str">
        <f>IFERROR(IF(ISBLANK(VLOOKUP(B112,'SO OR RSO'!$B$4:$P$1048576,15,FALSE)),"Belum Kirim Kain",IF(VLOOKUP(B112,'SO OR RSO'!$B$4:$P$1048576,15,FALSE)="Diselesaikan","Selesai",IF(M112&gt;0,"Proses Quilting","Selesai"))),"")</f>
        <v/>
      </c>
    </row>
    <row r="113" spans="1:14" ht="30.75" customHeight="1">
      <c r="A113" s="6">
        <v>112</v>
      </c>
      <c r="B113" s="18" t="str">
        <f t="shared" si="4"/>
        <v>FoamindoTersediaKonfirmasi112</v>
      </c>
      <c r="C113" s="18" t="str">
        <f>IFERROR(VLOOKUP(B113,'SO OR RSO'!$B$4:$O$1048576,3,FALSE),"")</f>
        <v/>
      </c>
      <c r="D113" s="27" t="str">
        <f>IFERROR(VLOOKUP(B113,'SO OR RSO'!$B$4:$O$1048576,4,FALSE),"")</f>
        <v/>
      </c>
      <c r="E113" s="19" t="str">
        <f>IFERROR(VLOOKUP(B113,'SO OR RSO'!$B$4:$O$1048576,5,FALSE),"")</f>
        <v/>
      </c>
      <c r="F113" s="18" t="str">
        <f>IFERROR(VLOOKUP(B113,'SO OR RSO'!$B$4:$O$1048576,6,FALSE),"")</f>
        <v/>
      </c>
      <c r="G113" s="19" t="str">
        <f>IFERROR(VLOOKUP(B113,'SO OR RSO'!$B$4:$O$1048576,7,FALSE),"")</f>
        <v/>
      </c>
      <c r="H113" s="18">
        <f>IFERROR(VLOOKUP(B113,'SO OR RSO'!$B$4:$O$1048576,8,FALSE),0)</f>
        <v>0</v>
      </c>
      <c r="I113" s="18" t="str">
        <f>IFERROR(VLOOKUP(B113,'SO OR RSO'!$B$4:$O$1048576,9,FALSE),"")</f>
        <v/>
      </c>
      <c r="J113" s="18" t="str">
        <f>IFERROR(VLOOKUP(B113,'SO OR RSO'!$B$4:$O$1048576,10,FALSE),"")</f>
        <v/>
      </c>
      <c r="K113" s="59">
        <f>SUMIFS('Input Quilting Selesai'!$G$2:$G$1048576,'Input Quilting Selesai'!$C$2:$C$1048576,'Foamindo (Tersedia)'!C113,'Input Quilting Selesai'!$E$2:$E$1048576,'Foamindo (Tersedia)'!F113,'Input Quilting Selesai'!$I$2:$I$1048576,'Foamindo (Tersedia)'!J113,'Input Quilting Selesai'!$J$2:$J$1048576,'Foamindo (Tersedia)'!$B$1)</f>
        <v>0</v>
      </c>
      <c r="L113" s="20">
        <f>IFERROR(IF(VLOOKUP(B113,'SO OR RSO'!$B$4:$P$1048576,15,FALSE)="Diselesaikan",H113,K113),0)</f>
        <v>0</v>
      </c>
      <c r="M113" s="20">
        <f t="shared" si="5"/>
        <v>0</v>
      </c>
      <c r="N113" s="20" t="str">
        <f>IFERROR(IF(ISBLANK(VLOOKUP(B113,'SO OR RSO'!$B$4:$P$1048576,15,FALSE)),"Belum Kirim Kain",IF(VLOOKUP(B113,'SO OR RSO'!$B$4:$P$1048576,15,FALSE)="Diselesaikan","Selesai",IF(M113&gt;0,"Proses Quilting","Selesai"))),"")</f>
        <v/>
      </c>
    </row>
    <row r="114" spans="1:14" ht="30.75" customHeight="1">
      <c r="A114" s="6">
        <v>113</v>
      </c>
      <c r="B114" s="18" t="str">
        <f t="shared" si="4"/>
        <v>FoamindoTersediaKonfirmasi113</v>
      </c>
      <c r="C114" s="18" t="str">
        <f>IFERROR(VLOOKUP(B114,'SO OR RSO'!$B$4:$O$1048576,3,FALSE),"")</f>
        <v/>
      </c>
      <c r="D114" s="27" t="str">
        <f>IFERROR(VLOOKUP(B114,'SO OR RSO'!$B$4:$O$1048576,4,FALSE),"")</f>
        <v/>
      </c>
      <c r="E114" s="19" t="str">
        <f>IFERROR(VLOOKUP(B114,'SO OR RSO'!$B$4:$O$1048576,5,FALSE),"")</f>
        <v/>
      </c>
      <c r="F114" s="18" t="str">
        <f>IFERROR(VLOOKUP(B114,'SO OR RSO'!$B$4:$O$1048576,6,FALSE),"")</f>
        <v/>
      </c>
      <c r="G114" s="19" t="str">
        <f>IFERROR(VLOOKUP(B114,'SO OR RSO'!$B$4:$O$1048576,7,FALSE),"")</f>
        <v/>
      </c>
      <c r="H114" s="18">
        <f>IFERROR(VLOOKUP(B114,'SO OR RSO'!$B$4:$O$1048576,8,FALSE),0)</f>
        <v>0</v>
      </c>
      <c r="I114" s="18" t="str">
        <f>IFERROR(VLOOKUP(B114,'SO OR RSO'!$B$4:$O$1048576,9,FALSE),"")</f>
        <v/>
      </c>
      <c r="J114" s="18" t="str">
        <f>IFERROR(VLOOKUP(B114,'SO OR RSO'!$B$4:$O$1048576,10,FALSE),"")</f>
        <v/>
      </c>
      <c r="K114" s="59">
        <f>SUMIFS('Input Quilting Selesai'!$G$2:$G$1048576,'Input Quilting Selesai'!$C$2:$C$1048576,'Foamindo (Tersedia)'!C114,'Input Quilting Selesai'!$E$2:$E$1048576,'Foamindo (Tersedia)'!F114,'Input Quilting Selesai'!$I$2:$I$1048576,'Foamindo (Tersedia)'!J114,'Input Quilting Selesai'!$J$2:$J$1048576,'Foamindo (Tersedia)'!$B$1)</f>
        <v>0</v>
      </c>
      <c r="L114" s="20">
        <f>IFERROR(IF(VLOOKUP(B114,'SO OR RSO'!$B$4:$P$1048576,15,FALSE)="Diselesaikan",H114,K114),0)</f>
        <v>0</v>
      </c>
      <c r="M114" s="20">
        <f t="shared" si="5"/>
        <v>0</v>
      </c>
      <c r="N114" s="20" t="str">
        <f>IFERROR(IF(ISBLANK(VLOOKUP(B114,'SO OR RSO'!$B$4:$P$1048576,15,FALSE)),"Belum Kirim Kain",IF(VLOOKUP(B114,'SO OR RSO'!$B$4:$P$1048576,15,FALSE)="Diselesaikan","Selesai",IF(M114&gt;0,"Proses Quilting","Selesai"))),"")</f>
        <v/>
      </c>
    </row>
    <row r="115" spans="1:14" ht="30.75" customHeight="1">
      <c r="A115" s="6">
        <v>114</v>
      </c>
      <c r="B115" s="18" t="str">
        <f t="shared" si="4"/>
        <v>FoamindoTersediaKonfirmasi114</v>
      </c>
      <c r="C115" s="18" t="str">
        <f>IFERROR(VLOOKUP(B115,'SO OR RSO'!$B$4:$O$1048576,3,FALSE),"")</f>
        <v/>
      </c>
      <c r="D115" s="27" t="str">
        <f>IFERROR(VLOOKUP(B115,'SO OR RSO'!$B$4:$O$1048576,4,FALSE),"")</f>
        <v/>
      </c>
      <c r="E115" s="19" t="str">
        <f>IFERROR(VLOOKUP(B115,'SO OR RSO'!$B$4:$O$1048576,5,FALSE),"")</f>
        <v/>
      </c>
      <c r="F115" s="18" t="str">
        <f>IFERROR(VLOOKUP(B115,'SO OR RSO'!$B$4:$O$1048576,6,FALSE),"")</f>
        <v/>
      </c>
      <c r="G115" s="19" t="str">
        <f>IFERROR(VLOOKUP(B115,'SO OR RSO'!$B$4:$O$1048576,7,FALSE),"")</f>
        <v/>
      </c>
      <c r="H115" s="18">
        <f>IFERROR(VLOOKUP(B115,'SO OR RSO'!$B$4:$O$1048576,8,FALSE),0)</f>
        <v>0</v>
      </c>
      <c r="I115" s="18" t="str">
        <f>IFERROR(VLOOKUP(B115,'SO OR RSO'!$B$4:$O$1048576,9,FALSE),"")</f>
        <v/>
      </c>
      <c r="J115" s="18" t="str">
        <f>IFERROR(VLOOKUP(B115,'SO OR RSO'!$B$4:$O$1048576,10,FALSE),"")</f>
        <v/>
      </c>
      <c r="K115" s="59">
        <f>SUMIFS('Input Quilting Selesai'!$G$2:$G$1048576,'Input Quilting Selesai'!$C$2:$C$1048576,'Foamindo (Tersedia)'!C115,'Input Quilting Selesai'!$E$2:$E$1048576,'Foamindo (Tersedia)'!F115,'Input Quilting Selesai'!$I$2:$I$1048576,'Foamindo (Tersedia)'!J115,'Input Quilting Selesai'!$J$2:$J$1048576,'Foamindo (Tersedia)'!$B$1)</f>
        <v>0</v>
      </c>
      <c r="L115" s="20">
        <f>IFERROR(IF(VLOOKUP(B115,'SO OR RSO'!$B$4:$P$1048576,15,FALSE)="Diselesaikan",H115,K115),0)</f>
        <v>0</v>
      </c>
      <c r="M115" s="20">
        <f t="shared" si="5"/>
        <v>0</v>
      </c>
      <c r="N115" s="20" t="str">
        <f>IFERROR(IF(ISBLANK(VLOOKUP(B115,'SO OR RSO'!$B$4:$P$1048576,15,FALSE)),"Belum Kirim Kain",IF(VLOOKUP(B115,'SO OR RSO'!$B$4:$P$1048576,15,FALSE)="Diselesaikan","Selesai",IF(M115&gt;0,"Proses Quilting","Selesai"))),"")</f>
        <v/>
      </c>
    </row>
    <row r="116" spans="1:14" ht="30.75" customHeight="1">
      <c r="A116" s="6">
        <v>115</v>
      </c>
      <c r="B116" s="18" t="str">
        <f t="shared" si="4"/>
        <v>FoamindoTersediaKonfirmasi115</v>
      </c>
      <c r="C116" s="18" t="str">
        <f>IFERROR(VLOOKUP(B116,'SO OR RSO'!$B$4:$O$1048576,3,FALSE),"")</f>
        <v/>
      </c>
      <c r="D116" s="27" t="str">
        <f>IFERROR(VLOOKUP(B116,'SO OR RSO'!$B$4:$O$1048576,4,FALSE),"")</f>
        <v/>
      </c>
      <c r="E116" s="19" t="str">
        <f>IFERROR(VLOOKUP(B116,'SO OR RSO'!$B$4:$O$1048576,5,FALSE),"")</f>
        <v/>
      </c>
      <c r="F116" s="18" t="str">
        <f>IFERROR(VLOOKUP(B116,'SO OR RSO'!$B$4:$O$1048576,6,FALSE),"")</f>
        <v/>
      </c>
      <c r="G116" s="19" t="str">
        <f>IFERROR(VLOOKUP(B116,'SO OR RSO'!$B$4:$O$1048576,7,FALSE),"")</f>
        <v/>
      </c>
      <c r="H116" s="18">
        <f>IFERROR(VLOOKUP(B116,'SO OR RSO'!$B$4:$O$1048576,8,FALSE),0)</f>
        <v>0</v>
      </c>
      <c r="I116" s="18" t="str">
        <f>IFERROR(VLOOKUP(B116,'SO OR RSO'!$B$4:$O$1048576,9,FALSE),"")</f>
        <v/>
      </c>
      <c r="J116" s="18" t="str">
        <f>IFERROR(VLOOKUP(B116,'SO OR RSO'!$B$4:$O$1048576,10,FALSE),"")</f>
        <v/>
      </c>
      <c r="K116" s="59">
        <f>SUMIFS('Input Quilting Selesai'!$G$2:$G$1048576,'Input Quilting Selesai'!$C$2:$C$1048576,'Foamindo (Tersedia)'!C116,'Input Quilting Selesai'!$E$2:$E$1048576,'Foamindo (Tersedia)'!F116,'Input Quilting Selesai'!$I$2:$I$1048576,'Foamindo (Tersedia)'!J116,'Input Quilting Selesai'!$J$2:$J$1048576,'Foamindo (Tersedia)'!$B$1)</f>
        <v>0</v>
      </c>
      <c r="L116" s="20">
        <f>IFERROR(IF(VLOOKUP(B116,'SO OR RSO'!$B$4:$P$1048576,15,FALSE)="Diselesaikan",H116,K116),0)</f>
        <v>0</v>
      </c>
      <c r="M116" s="20">
        <f t="shared" si="5"/>
        <v>0</v>
      </c>
      <c r="N116" s="20" t="str">
        <f>IFERROR(IF(ISBLANK(VLOOKUP(B116,'SO OR RSO'!$B$4:$P$1048576,15,FALSE)),"Belum Kirim Kain",IF(VLOOKUP(B116,'SO OR RSO'!$B$4:$P$1048576,15,FALSE)="Diselesaikan","Selesai",IF(M116&gt;0,"Proses Quilting","Selesai"))),"")</f>
        <v/>
      </c>
    </row>
    <row r="117" spans="1:14" ht="30.75" customHeight="1">
      <c r="A117" s="6">
        <v>116</v>
      </c>
      <c r="B117" s="18" t="str">
        <f t="shared" si="4"/>
        <v>FoamindoTersediaKonfirmasi116</v>
      </c>
      <c r="C117" s="18" t="str">
        <f>IFERROR(VLOOKUP(B117,'SO OR RSO'!$B$4:$O$1048576,3,FALSE),"")</f>
        <v/>
      </c>
      <c r="D117" s="27" t="str">
        <f>IFERROR(VLOOKUP(B117,'SO OR RSO'!$B$4:$O$1048576,4,FALSE),"")</f>
        <v/>
      </c>
      <c r="E117" s="19" t="str">
        <f>IFERROR(VLOOKUP(B117,'SO OR RSO'!$B$4:$O$1048576,5,FALSE),"")</f>
        <v/>
      </c>
      <c r="F117" s="18" t="str">
        <f>IFERROR(VLOOKUP(B117,'SO OR RSO'!$B$4:$O$1048576,6,FALSE),"")</f>
        <v/>
      </c>
      <c r="G117" s="19" t="str">
        <f>IFERROR(VLOOKUP(B117,'SO OR RSO'!$B$4:$O$1048576,7,FALSE),"")</f>
        <v/>
      </c>
      <c r="H117" s="18">
        <f>IFERROR(VLOOKUP(B117,'SO OR RSO'!$B$4:$O$1048576,8,FALSE),0)</f>
        <v>0</v>
      </c>
      <c r="I117" s="18" t="str">
        <f>IFERROR(VLOOKUP(B117,'SO OR RSO'!$B$4:$O$1048576,9,FALSE),"")</f>
        <v/>
      </c>
      <c r="J117" s="18" t="str">
        <f>IFERROR(VLOOKUP(B117,'SO OR RSO'!$B$4:$O$1048576,10,FALSE),"")</f>
        <v/>
      </c>
      <c r="K117" s="59">
        <f>SUMIFS('Input Quilting Selesai'!$G$2:$G$1048576,'Input Quilting Selesai'!$C$2:$C$1048576,'Foamindo (Tersedia)'!C117,'Input Quilting Selesai'!$E$2:$E$1048576,'Foamindo (Tersedia)'!F117,'Input Quilting Selesai'!$I$2:$I$1048576,'Foamindo (Tersedia)'!J117,'Input Quilting Selesai'!$J$2:$J$1048576,'Foamindo (Tersedia)'!$B$1)</f>
        <v>0</v>
      </c>
      <c r="L117" s="20">
        <f>IFERROR(IF(VLOOKUP(B117,'SO OR RSO'!$B$4:$P$1048576,15,FALSE)="Diselesaikan",H117,K117),0)</f>
        <v>0</v>
      </c>
      <c r="M117" s="20">
        <f t="shared" si="5"/>
        <v>0</v>
      </c>
      <c r="N117" s="20" t="str">
        <f>IFERROR(IF(ISBLANK(VLOOKUP(B117,'SO OR RSO'!$B$4:$P$1048576,15,FALSE)),"Belum Kirim Kain",IF(VLOOKUP(B117,'SO OR RSO'!$B$4:$P$1048576,15,FALSE)="Diselesaikan","Selesai",IF(M117&gt;0,"Proses Quilting","Selesai"))),"")</f>
        <v/>
      </c>
    </row>
    <row r="118" spans="1:14" ht="30.75" customHeight="1">
      <c r="A118" s="6">
        <v>117</v>
      </c>
      <c r="B118" s="18" t="str">
        <f t="shared" si="4"/>
        <v>FoamindoTersediaKonfirmasi117</v>
      </c>
      <c r="C118" s="18" t="str">
        <f>IFERROR(VLOOKUP(B118,'SO OR RSO'!$B$4:$O$1048576,3,FALSE),"")</f>
        <v/>
      </c>
      <c r="D118" s="27" t="str">
        <f>IFERROR(VLOOKUP(B118,'SO OR RSO'!$B$4:$O$1048576,4,FALSE),"")</f>
        <v/>
      </c>
      <c r="E118" s="19" t="str">
        <f>IFERROR(VLOOKUP(B118,'SO OR RSO'!$B$4:$O$1048576,5,FALSE),"")</f>
        <v/>
      </c>
      <c r="F118" s="18" t="str">
        <f>IFERROR(VLOOKUP(B118,'SO OR RSO'!$B$4:$O$1048576,6,FALSE),"")</f>
        <v/>
      </c>
      <c r="G118" s="19" t="str">
        <f>IFERROR(VLOOKUP(B118,'SO OR RSO'!$B$4:$O$1048576,7,FALSE),"")</f>
        <v/>
      </c>
      <c r="H118" s="18">
        <f>IFERROR(VLOOKUP(B118,'SO OR RSO'!$B$4:$O$1048576,8,FALSE),0)</f>
        <v>0</v>
      </c>
      <c r="I118" s="18" t="str">
        <f>IFERROR(VLOOKUP(B118,'SO OR RSO'!$B$4:$O$1048576,9,FALSE),"")</f>
        <v/>
      </c>
      <c r="J118" s="18" t="str">
        <f>IFERROR(VLOOKUP(B118,'SO OR RSO'!$B$4:$O$1048576,10,FALSE),"")</f>
        <v/>
      </c>
      <c r="K118" s="59">
        <f>SUMIFS('Input Quilting Selesai'!$G$2:$G$1048576,'Input Quilting Selesai'!$C$2:$C$1048576,'Foamindo (Tersedia)'!C118,'Input Quilting Selesai'!$E$2:$E$1048576,'Foamindo (Tersedia)'!F118,'Input Quilting Selesai'!$I$2:$I$1048576,'Foamindo (Tersedia)'!J118,'Input Quilting Selesai'!$J$2:$J$1048576,'Foamindo (Tersedia)'!$B$1)</f>
        <v>0</v>
      </c>
      <c r="L118" s="20">
        <f>IFERROR(IF(VLOOKUP(B118,'SO OR RSO'!$B$4:$P$1048576,15,FALSE)="Diselesaikan",H118,K118),0)</f>
        <v>0</v>
      </c>
      <c r="M118" s="20">
        <f t="shared" si="5"/>
        <v>0</v>
      </c>
      <c r="N118" s="20" t="str">
        <f>IFERROR(IF(ISBLANK(VLOOKUP(B118,'SO OR RSO'!$B$4:$P$1048576,15,FALSE)),"Belum Kirim Kain",IF(VLOOKUP(B118,'SO OR RSO'!$B$4:$P$1048576,15,FALSE)="Diselesaikan","Selesai",IF(M118&gt;0,"Proses Quilting","Selesai"))),"")</f>
        <v/>
      </c>
    </row>
    <row r="119" spans="1:14" ht="30.75" customHeight="1">
      <c r="A119" s="6">
        <v>118</v>
      </c>
      <c r="B119" s="18" t="str">
        <f t="shared" si="4"/>
        <v>FoamindoTersediaKonfirmasi118</v>
      </c>
      <c r="C119" s="18" t="str">
        <f>IFERROR(VLOOKUP(B119,'SO OR RSO'!$B$4:$O$1048576,3,FALSE),"")</f>
        <v/>
      </c>
      <c r="D119" s="27" t="str">
        <f>IFERROR(VLOOKUP(B119,'SO OR RSO'!$B$4:$O$1048576,4,FALSE),"")</f>
        <v/>
      </c>
      <c r="E119" s="19" t="str">
        <f>IFERROR(VLOOKUP(B119,'SO OR RSO'!$B$4:$O$1048576,5,FALSE),"")</f>
        <v/>
      </c>
      <c r="F119" s="18" t="str">
        <f>IFERROR(VLOOKUP(B119,'SO OR RSO'!$B$4:$O$1048576,6,FALSE),"")</f>
        <v/>
      </c>
      <c r="G119" s="19" t="str">
        <f>IFERROR(VLOOKUP(B119,'SO OR RSO'!$B$4:$O$1048576,7,FALSE),"")</f>
        <v/>
      </c>
      <c r="H119" s="18">
        <f>IFERROR(VLOOKUP(B119,'SO OR RSO'!$B$4:$O$1048576,8,FALSE),0)</f>
        <v>0</v>
      </c>
      <c r="I119" s="18" t="str">
        <f>IFERROR(VLOOKUP(B119,'SO OR RSO'!$B$4:$O$1048576,9,FALSE),"")</f>
        <v/>
      </c>
      <c r="J119" s="18" t="str">
        <f>IFERROR(VLOOKUP(B119,'SO OR RSO'!$B$4:$O$1048576,10,FALSE),"")</f>
        <v/>
      </c>
      <c r="K119" s="59">
        <f>SUMIFS('Input Quilting Selesai'!$G$2:$G$1048576,'Input Quilting Selesai'!$C$2:$C$1048576,'Foamindo (Tersedia)'!C119,'Input Quilting Selesai'!$E$2:$E$1048576,'Foamindo (Tersedia)'!F119,'Input Quilting Selesai'!$I$2:$I$1048576,'Foamindo (Tersedia)'!J119,'Input Quilting Selesai'!$J$2:$J$1048576,'Foamindo (Tersedia)'!$B$1)</f>
        <v>0</v>
      </c>
      <c r="L119" s="20">
        <f>IFERROR(IF(VLOOKUP(B119,'SO OR RSO'!$B$4:$P$1048576,15,FALSE)="Diselesaikan",H119,K119),0)</f>
        <v>0</v>
      </c>
      <c r="M119" s="20">
        <f t="shared" si="5"/>
        <v>0</v>
      </c>
      <c r="N119" s="20" t="str">
        <f>IFERROR(IF(ISBLANK(VLOOKUP(B119,'SO OR RSO'!$B$4:$P$1048576,15,FALSE)),"Belum Kirim Kain",IF(VLOOKUP(B119,'SO OR RSO'!$B$4:$P$1048576,15,FALSE)="Diselesaikan","Selesai",IF(M119&gt;0,"Proses Quilting","Selesai"))),"")</f>
        <v/>
      </c>
    </row>
    <row r="120" spans="1:14" ht="30.75" customHeight="1">
      <c r="A120" s="6">
        <v>119</v>
      </c>
      <c r="B120" s="18" t="str">
        <f t="shared" si="4"/>
        <v>FoamindoTersediaKonfirmasi119</v>
      </c>
      <c r="C120" s="18" t="str">
        <f>IFERROR(VLOOKUP(B120,'SO OR RSO'!$B$4:$O$1048576,3,FALSE),"")</f>
        <v/>
      </c>
      <c r="D120" s="27" t="str">
        <f>IFERROR(VLOOKUP(B120,'SO OR RSO'!$B$4:$O$1048576,4,FALSE),"")</f>
        <v/>
      </c>
      <c r="E120" s="19" t="str">
        <f>IFERROR(VLOOKUP(B120,'SO OR RSO'!$B$4:$O$1048576,5,FALSE),"")</f>
        <v/>
      </c>
      <c r="F120" s="18" t="str">
        <f>IFERROR(VLOOKUP(B120,'SO OR RSO'!$B$4:$O$1048576,6,FALSE),"")</f>
        <v/>
      </c>
      <c r="G120" s="19" t="str">
        <f>IFERROR(VLOOKUP(B120,'SO OR RSO'!$B$4:$O$1048576,7,FALSE),"")</f>
        <v/>
      </c>
      <c r="H120" s="18">
        <f>IFERROR(VLOOKUP(B120,'SO OR RSO'!$B$4:$O$1048576,8,FALSE),0)</f>
        <v>0</v>
      </c>
      <c r="I120" s="18" t="str">
        <f>IFERROR(VLOOKUP(B120,'SO OR RSO'!$B$4:$O$1048576,9,FALSE),"")</f>
        <v/>
      </c>
      <c r="J120" s="18" t="str">
        <f>IFERROR(VLOOKUP(B120,'SO OR RSO'!$B$4:$O$1048576,10,FALSE),"")</f>
        <v/>
      </c>
      <c r="K120" s="59">
        <f>SUMIFS('Input Quilting Selesai'!$G$2:$G$1048576,'Input Quilting Selesai'!$C$2:$C$1048576,'Foamindo (Tersedia)'!C120,'Input Quilting Selesai'!$E$2:$E$1048576,'Foamindo (Tersedia)'!F120,'Input Quilting Selesai'!$I$2:$I$1048576,'Foamindo (Tersedia)'!J120,'Input Quilting Selesai'!$J$2:$J$1048576,'Foamindo (Tersedia)'!$B$1)</f>
        <v>0</v>
      </c>
      <c r="L120" s="20">
        <f>IFERROR(IF(VLOOKUP(B120,'SO OR RSO'!$B$4:$P$1048576,15,FALSE)="Diselesaikan",H120,K120),0)</f>
        <v>0</v>
      </c>
      <c r="M120" s="20">
        <f t="shared" si="5"/>
        <v>0</v>
      </c>
      <c r="N120" s="20" t="str">
        <f>IFERROR(IF(ISBLANK(VLOOKUP(B120,'SO OR RSO'!$B$4:$P$1048576,15,FALSE)),"Belum Kirim Kain",IF(VLOOKUP(B120,'SO OR RSO'!$B$4:$P$1048576,15,FALSE)="Diselesaikan","Selesai",IF(M120&gt;0,"Proses Quilting","Selesai"))),"")</f>
        <v/>
      </c>
    </row>
    <row r="121" spans="1:14" ht="30.75" customHeight="1">
      <c r="A121" s="6">
        <v>120</v>
      </c>
      <c r="B121" s="18" t="str">
        <f t="shared" si="4"/>
        <v>FoamindoTersediaKonfirmasi120</v>
      </c>
      <c r="C121" s="18" t="str">
        <f>IFERROR(VLOOKUP(B121,'SO OR RSO'!$B$4:$O$1048576,3,FALSE),"")</f>
        <v/>
      </c>
      <c r="D121" s="27" t="str">
        <f>IFERROR(VLOOKUP(B121,'SO OR RSO'!$B$4:$O$1048576,4,FALSE),"")</f>
        <v/>
      </c>
      <c r="E121" s="19" t="str">
        <f>IFERROR(VLOOKUP(B121,'SO OR RSO'!$B$4:$O$1048576,5,FALSE),"")</f>
        <v/>
      </c>
      <c r="F121" s="18" t="str">
        <f>IFERROR(VLOOKUP(B121,'SO OR RSO'!$B$4:$O$1048576,6,FALSE),"")</f>
        <v/>
      </c>
      <c r="G121" s="19" t="str">
        <f>IFERROR(VLOOKUP(B121,'SO OR RSO'!$B$4:$O$1048576,7,FALSE),"")</f>
        <v/>
      </c>
      <c r="H121" s="18">
        <f>IFERROR(VLOOKUP(B121,'SO OR RSO'!$B$4:$O$1048576,8,FALSE),0)</f>
        <v>0</v>
      </c>
      <c r="I121" s="18" t="str">
        <f>IFERROR(VLOOKUP(B121,'SO OR RSO'!$B$4:$O$1048576,9,FALSE),"")</f>
        <v/>
      </c>
      <c r="J121" s="18" t="str">
        <f>IFERROR(VLOOKUP(B121,'SO OR RSO'!$B$4:$O$1048576,10,FALSE),"")</f>
        <v/>
      </c>
      <c r="K121" s="59">
        <f>SUMIFS('Input Quilting Selesai'!$G$2:$G$1048576,'Input Quilting Selesai'!$C$2:$C$1048576,'Foamindo (Tersedia)'!C121,'Input Quilting Selesai'!$E$2:$E$1048576,'Foamindo (Tersedia)'!F121,'Input Quilting Selesai'!$I$2:$I$1048576,'Foamindo (Tersedia)'!J121,'Input Quilting Selesai'!$J$2:$J$1048576,'Foamindo (Tersedia)'!$B$1)</f>
        <v>0</v>
      </c>
      <c r="L121" s="20">
        <f>IFERROR(IF(VLOOKUP(B121,'SO OR RSO'!$B$4:$P$1048576,15,FALSE)="Diselesaikan",H121,K121),0)</f>
        <v>0</v>
      </c>
      <c r="M121" s="20">
        <f t="shared" si="5"/>
        <v>0</v>
      </c>
      <c r="N121" s="20" t="str">
        <f>IFERROR(IF(ISBLANK(VLOOKUP(B121,'SO OR RSO'!$B$4:$P$1048576,15,FALSE)),"Belum Kirim Kain",IF(VLOOKUP(B121,'SO OR RSO'!$B$4:$P$1048576,15,FALSE)="Diselesaikan","Selesai",IF(M121&gt;0,"Proses Quilting","Selesai"))),"")</f>
        <v/>
      </c>
    </row>
    <row r="122" spans="1:14" ht="30.75" customHeight="1">
      <c r="A122" s="6">
        <v>121</v>
      </c>
      <c r="B122" s="18" t="str">
        <f t="shared" si="4"/>
        <v>FoamindoTersediaKonfirmasi121</v>
      </c>
      <c r="C122" s="18" t="str">
        <f>IFERROR(VLOOKUP(B122,'SO OR RSO'!$B$4:$O$1048576,3,FALSE),"")</f>
        <v/>
      </c>
      <c r="D122" s="27" t="str">
        <f>IFERROR(VLOOKUP(B122,'SO OR RSO'!$B$4:$O$1048576,4,FALSE),"")</f>
        <v/>
      </c>
      <c r="E122" s="19" t="str">
        <f>IFERROR(VLOOKUP(B122,'SO OR RSO'!$B$4:$O$1048576,5,FALSE),"")</f>
        <v/>
      </c>
      <c r="F122" s="18" t="str">
        <f>IFERROR(VLOOKUP(B122,'SO OR RSO'!$B$4:$O$1048576,6,FALSE),"")</f>
        <v/>
      </c>
      <c r="G122" s="19" t="str">
        <f>IFERROR(VLOOKUP(B122,'SO OR RSO'!$B$4:$O$1048576,7,FALSE),"")</f>
        <v/>
      </c>
      <c r="H122" s="18">
        <f>IFERROR(VLOOKUP(B122,'SO OR RSO'!$B$4:$O$1048576,8,FALSE),0)</f>
        <v>0</v>
      </c>
      <c r="I122" s="18" t="str">
        <f>IFERROR(VLOOKUP(B122,'SO OR RSO'!$B$4:$O$1048576,9,FALSE),"")</f>
        <v/>
      </c>
      <c r="J122" s="18" t="str">
        <f>IFERROR(VLOOKUP(B122,'SO OR RSO'!$B$4:$O$1048576,10,FALSE),"")</f>
        <v/>
      </c>
      <c r="K122" s="59">
        <f>SUMIFS('Input Quilting Selesai'!$G$2:$G$1048576,'Input Quilting Selesai'!$C$2:$C$1048576,'Foamindo (Tersedia)'!C122,'Input Quilting Selesai'!$E$2:$E$1048576,'Foamindo (Tersedia)'!F122,'Input Quilting Selesai'!$I$2:$I$1048576,'Foamindo (Tersedia)'!J122,'Input Quilting Selesai'!$J$2:$J$1048576,'Foamindo (Tersedia)'!$B$1)</f>
        <v>0</v>
      </c>
      <c r="L122" s="20">
        <f>IFERROR(IF(VLOOKUP(B122,'SO OR RSO'!$B$4:$P$1048576,15,FALSE)="Diselesaikan",H122,K122),0)</f>
        <v>0</v>
      </c>
      <c r="M122" s="20">
        <f t="shared" si="5"/>
        <v>0</v>
      </c>
      <c r="N122" s="20" t="str">
        <f>IFERROR(IF(ISBLANK(VLOOKUP(B122,'SO OR RSO'!$B$4:$P$1048576,15,FALSE)),"Belum Kirim Kain",IF(VLOOKUP(B122,'SO OR RSO'!$B$4:$P$1048576,15,FALSE)="Diselesaikan","Selesai",IF(M122&gt;0,"Proses Quilting","Selesai"))),"")</f>
        <v/>
      </c>
    </row>
    <row r="123" spans="1:14" ht="30.75" customHeight="1">
      <c r="A123" s="6">
        <v>122</v>
      </c>
      <c r="B123" s="18" t="str">
        <f t="shared" si="4"/>
        <v>FoamindoTersediaKonfirmasi122</v>
      </c>
      <c r="C123" s="18" t="str">
        <f>IFERROR(VLOOKUP(B123,'SO OR RSO'!$B$4:$O$1048576,3,FALSE),"")</f>
        <v/>
      </c>
      <c r="D123" s="27" t="str">
        <f>IFERROR(VLOOKUP(B123,'SO OR RSO'!$B$4:$O$1048576,4,FALSE),"")</f>
        <v/>
      </c>
      <c r="E123" s="19" t="str">
        <f>IFERROR(VLOOKUP(B123,'SO OR RSO'!$B$4:$O$1048576,5,FALSE),"")</f>
        <v/>
      </c>
      <c r="F123" s="18" t="str">
        <f>IFERROR(VLOOKUP(B123,'SO OR RSO'!$B$4:$O$1048576,6,FALSE),"")</f>
        <v/>
      </c>
      <c r="G123" s="19" t="str">
        <f>IFERROR(VLOOKUP(B123,'SO OR RSO'!$B$4:$O$1048576,7,FALSE),"")</f>
        <v/>
      </c>
      <c r="H123" s="18">
        <f>IFERROR(VLOOKUP(B123,'SO OR RSO'!$B$4:$O$1048576,8,FALSE),0)</f>
        <v>0</v>
      </c>
      <c r="I123" s="18" t="str">
        <f>IFERROR(VLOOKUP(B123,'SO OR RSO'!$B$4:$O$1048576,9,FALSE),"")</f>
        <v/>
      </c>
      <c r="J123" s="18" t="str">
        <f>IFERROR(VLOOKUP(B123,'SO OR RSO'!$B$4:$O$1048576,10,FALSE),"")</f>
        <v/>
      </c>
      <c r="K123" s="59">
        <f>SUMIFS('Input Quilting Selesai'!$G$2:$G$1048576,'Input Quilting Selesai'!$C$2:$C$1048576,'Foamindo (Tersedia)'!C123,'Input Quilting Selesai'!$E$2:$E$1048576,'Foamindo (Tersedia)'!F123,'Input Quilting Selesai'!$I$2:$I$1048576,'Foamindo (Tersedia)'!J123,'Input Quilting Selesai'!$J$2:$J$1048576,'Foamindo (Tersedia)'!$B$1)</f>
        <v>0</v>
      </c>
      <c r="L123" s="20">
        <f>IFERROR(IF(VLOOKUP(B123,'SO OR RSO'!$B$4:$P$1048576,15,FALSE)="Diselesaikan",H123,K123),0)</f>
        <v>0</v>
      </c>
      <c r="M123" s="20">
        <f t="shared" si="5"/>
        <v>0</v>
      </c>
      <c r="N123" s="20" t="str">
        <f>IFERROR(IF(ISBLANK(VLOOKUP(B123,'SO OR RSO'!$B$4:$P$1048576,15,FALSE)),"Belum Kirim Kain",IF(VLOOKUP(B123,'SO OR RSO'!$B$4:$P$1048576,15,FALSE)="Diselesaikan","Selesai",IF(M123&gt;0,"Proses Quilting","Selesai"))),"")</f>
        <v/>
      </c>
    </row>
    <row r="124" spans="1:14" ht="30.75" customHeight="1">
      <c r="A124" s="6">
        <v>123</v>
      </c>
      <c r="B124" s="18" t="str">
        <f t="shared" si="4"/>
        <v>FoamindoTersediaKonfirmasi123</v>
      </c>
      <c r="C124" s="18" t="str">
        <f>IFERROR(VLOOKUP(B124,'SO OR RSO'!$B$4:$O$1048576,3,FALSE),"")</f>
        <v/>
      </c>
      <c r="D124" s="27" t="str">
        <f>IFERROR(VLOOKUP(B124,'SO OR RSO'!$B$4:$O$1048576,4,FALSE),"")</f>
        <v/>
      </c>
      <c r="E124" s="19" t="str">
        <f>IFERROR(VLOOKUP(B124,'SO OR RSO'!$B$4:$O$1048576,5,FALSE),"")</f>
        <v/>
      </c>
      <c r="F124" s="18" t="str">
        <f>IFERROR(VLOOKUP(B124,'SO OR RSO'!$B$4:$O$1048576,6,FALSE),"")</f>
        <v/>
      </c>
      <c r="G124" s="19" t="str">
        <f>IFERROR(VLOOKUP(B124,'SO OR RSO'!$B$4:$O$1048576,7,FALSE),"")</f>
        <v/>
      </c>
      <c r="H124" s="18">
        <f>IFERROR(VLOOKUP(B124,'SO OR RSO'!$B$4:$O$1048576,8,FALSE),0)</f>
        <v>0</v>
      </c>
      <c r="I124" s="18" t="str">
        <f>IFERROR(VLOOKUP(B124,'SO OR RSO'!$B$4:$O$1048576,9,FALSE),"")</f>
        <v/>
      </c>
      <c r="J124" s="18" t="str">
        <f>IFERROR(VLOOKUP(B124,'SO OR RSO'!$B$4:$O$1048576,10,FALSE),"")</f>
        <v/>
      </c>
      <c r="K124" s="59">
        <f>SUMIFS('Input Quilting Selesai'!$G$2:$G$1048576,'Input Quilting Selesai'!$C$2:$C$1048576,'Foamindo (Tersedia)'!C124,'Input Quilting Selesai'!$E$2:$E$1048576,'Foamindo (Tersedia)'!F124,'Input Quilting Selesai'!$I$2:$I$1048576,'Foamindo (Tersedia)'!J124,'Input Quilting Selesai'!$J$2:$J$1048576,'Foamindo (Tersedia)'!$B$1)</f>
        <v>0</v>
      </c>
      <c r="L124" s="20">
        <f>IFERROR(IF(VLOOKUP(B124,'SO OR RSO'!$B$4:$P$1048576,15,FALSE)="Diselesaikan",H124,K124),0)</f>
        <v>0</v>
      </c>
      <c r="M124" s="20">
        <f t="shared" si="5"/>
        <v>0</v>
      </c>
      <c r="N124" s="20" t="str">
        <f>IFERROR(IF(ISBLANK(VLOOKUP(B124,'SO OR RSO'!$B$4:$P$1048576,15,FALSE)),"Belum Kirim Kain",IF(VLOOKUP(B124,'SO OR RSO'!$B$4:$P$1048576,15,FALSE)="Diselesaikan","Selesai",IF(M124&gt;0,"Proses Quilting","Selesai"))),"")</f>
        <v/>
      </c>
    </row>
    <row r="125" spans="1:14" ht="30.75" customHeight="1">
      <c r="A125" s="6">
        <v>124</v>
      </c>
      <c r="B125" s="18" t="str">
        <f t="shared" si="4"/>
        <v>FoamindoTersediaKonfirmasi124</v>
      </c>
      <c r="C125" s="18" t="str">
        <f>IFERROR(VLOOKUP(B125,'SO OR RSO'!$B$4:$O$1048576,3,FALSE),"")</f>
        <v/>
      </c>
      <c r="D125" s="27" t="str">
        <f>IFERROR(VLOOKUP(B125,'SO OR RSO'!$B$4:$O$1048576,4,FALSE),"")</f>
        <v/>
      </c>
      <c r="E125" s="19" t="str">
        <f>IFERROR(VLOOKUP(B125,'SO OR RSO'!$B$4:$O$1048576,5,FALSE),"")</f>
        <v/>
      </c>
      <c r="F125" s="18" t="str">
        <f>IFERROR(VLOOKUP(B125,'SO OR RSO'!$B$4:$O$1048576,6,FALSE),"")</f>
        <v/>
      </c>
      <c r="G125" s="19" t="str">
        <f>IFERROR(VLOOKUP(B125,'SO OR RSO'!$B$4:$O$1048576,7,FALSE),"")</f>
        <v/>
      </c>
      <c r="H125" s="18">
        <f>IFERROR(VLOOKUP(B125,'SO OR RSO'!$B$4:$O$1048576,8,FALSE),0)</f>
        <v>0</v>
      </c>
      <c r="I125" s="18" t="str">
        <f>IFERROR(VLOOKUP(B125,'SO OR RSO'!$B$4:$O$1048576,9,FALSE),"")</f>
        <v/>
      </c>
      <c r="J125" s="18" t="str">
        <f>IFERROR(VLOOKUP(B125,'SO OR RSO'!$B$4:$O$1048576,10,FALSE),"")</f>
        <v/>
      </c>
      <c r="K125" s="59">
        <f>SUMIFS('Input Quilting Selesai'!$G$2:$G$1048576,'Input Quilting Selesai'!$C$2:$C$1048576,'Foamindo (Tersedia)'!C125,'Input Quilting Selesai'!$E$2:$E$1048576,'Foamindo (Tersedia)'!F125,'Input Quilting Selesai'!$I$2:$I$1048576,'Foamindo (Tersedia)'!J125,'Input Quilting Selesai'!$J$2:$J$1048576,'Foamindo (Tersedia)'!$B$1)</f>
        <v>0</v>
      </c>
      <c r="L125" s="20">
        <f>IFERROR(IF(VLOOKUP(B125,'SO OR RSO'!$B$4:$P$1048576,15,FALSE)="Diselesaikan",H125,K125),0)</f>
        <v>0</v>
      </c>
      <c r="M125" s="20">
        <f t="shared" si="5"/>
        <v>0</v>
      </c>
      <c r="N125" s="20" t="str">
        <f>IFERROR(IF(ISBLANK(VLOOKUP(B125,'SO OR RSO'!$B$4:$P$1048576,15,FALSE)),"Belum Kirim Kain",IF(VLOOKUP(B125,'SO OR RSO'!$B$4:$P$1048576,15,FALSE)="Diselesaikan","Selesai",IF(M125&gt;0,"Proses Quilting","Selesai"))),"")</f>
        <v/>
      </c>
    </row>
    <row r="126" spans="1:14" ht="30.75" customHeight="1">
      <c r="A126" s="6">
        <v>125</v>
      </c>
      <c r="B126" s="18" t="str">
        <f t="shared" si="4"/>
        <v>FoamindoTersediaKonfirmasi125</v>
      </c>
      <c r="C126" s="18" t="str">
        <f>IFERROR(VLOOKUP(B126,'SO OR RSO'!$B$4:$O$1048576,3,FALSE),"")</f>
        <v/>
      </c>
      <c r="D126" s="27" t="str">
        <f>IFERROR(VLOOKUP(B126,'SO OR RSO'!$B$4:$O$1048576,4,FALSE),"")</f>
        <v/>
      </c>
      <c r="E126" s="19" t="str">
        <f>IFERROR(VLOOKUP(B126,'SO OR RSO'!$B$4:$O$1048576,5,FALSE),"")</f>
        <v/>
      </c>
      <c r="F126" s="18" t="str">
        <f>IFERROR(VLOOKUP(B126,'SO OR RSO'!$B$4:$O$1048576,6,FALSE),"")</f>
        <v/>
      </c>
      <c r="G126" s="19" t="str">
        <f>IFERROR(VLOOKUP(B126,'SO OR RSO'!$B$4:$O$1048576,7,FALSE),"")</f>
        <v/>
      </c>
      <c r="H126" s="18">
        <f>IFERROR(VLOOKUP(B126,'SO OR RSO'!$B$4:$O$1048576,8,FALSE),0)</f>
        <v>0</v>
      </c>
      <c r="I126" s="18" t="str">
        <f>IFERROR(VLOOKUP(B126,'SO OR RSO'!$B$4:$O$1048576,9,FALSE),"")</f>
        <v/>
      </c>
      <c r="J126" s="18" t="str">
        <f>IFERROR(VLOOKUP(B126,'SO OR RSO'!$B$4:$O$1048576,10,FALSE),"")</f>
        <v/>
      </c>
      <c r="K126" s="59">
        <f>SUMIFS('Input Quilting Selesai'!$G$2:$G$1048576,'Input Quilting Selesai'!$C$2:$C$1048576,'Foamindo (Tersedia)'!C126,'Input Quilting Selesai'!$E$2:$E$1048576,'Foamindo (Tersedia)'!F126,'Input Quilting Selesai'!$I$2:$I$1048576,'Foamindo (Tersedia)'!J126,'Input Quilting Selesai'!$J$2:$J$1048576,'Foamindo (Tersedia)'!$B$1)</f>
        <v>0</v>
      </c>
      <c r="L126" s="20">
        <f>IFERROR(IF(VLOOKUP(B126,'SO OR RSO'!$B$4:$P$1048576,15,FALSE)="Diselesaikan",H126,K126),0)</f>
        <v>0</v>
      </c>
      <c r="M126" s="20">
        <f t="shared" si="5"/>
        <v>0</v>
      </c>
      <c r="N126" s="20" t="str">
        <f>IFERROR(IF(ISBLANK(VLOOKUP(B126,'SO OR RSO'!$B$4:$P$1048576,15,FALSE)),"Belum Kirim Kain",IF(VLOOKUP(B126,'SO OR RSO'!$B$4:$P$1048576,15,FALSE)="Diselesaikan","Selesai",IF(M126&gt;0,"Proses Quilting","Selesai"))),"")</f>
        <v/>
      </c>
    </row>
    <row r="127" spans="1:14" ht="30.75" customHeight="1">
      <c r="A127" s="6">
        <v>126</v>
      </c>
      <c r="B127" s="18" t="str">
        <f t="shared" si="4"/>
        <v>FoamindoTersediaKonfirmasi126</v>
      </c>
      <c r="C127" s="18" t="str">
        <f>IFERROR(VLOOKUP(B127,'SO OR RSO'!$B$4:$O$1048576,3,FALSE),"")</f>
        <v/>
      </c>
      <c r="D127" s="27" t="str">
        <f>IFERROR(VLOOKUP(B127,'SO OR RSO'!$B$4:$O$1048576,4,FALSE),"")</f>
        <v/>
      </c>
      <c r="E127" s="19" t="str">
        <f>IFERROR(VLOOKUP(B127,'SO OR RSO'!$B$4:$O$1048576,5,FALSE),"")</f>
        <v/>
      </c>
      <c r="F127" s="18" t="str">
        <f>IFERROR(VLOOKUP(B127,'SO OR RSO'!$B$4:$O$1048576,6,FALSE),"")</f>
        <v/>
      </c>
      <c r="G127" s="19" t="str">
        <f>IFERROR(VLOOKUP(B127,'SO OR RSO'!$B$4:$O$1048576,7,FALSE),"")</f>
        <v/>
      </c>
      <c r="H127" s="18">
        <f>IFERROR(VLOOKUP(B127,'SO OR RSO'!$B$4:$O$1048576,8,FALSE),0)</f>
        <v>0</v>
      </c>
      <c r="I127" s="18" t="str">
        <f>IFERROR(VLOOKUP(B127,'SO OR RSO'!$B$4:$O$1048576,9,FALSE),"")</f>
        <v/>
      </c>
      <c r="J127" s="18" t="str">
        <f>IFERROR(VLOOKUP(B127,'SO OR RSO'!$B$4:$O$1048576,10,FALSE),"")</f>
        <v/>
      </c>
      <c r="K127" s="59">
        <f>SUMIFS('Input Quilting Selesai'!$G$2:$G$1048576,'Input Quilting Selesai'!$C$2:$C$1048576,'Foamindo (Tersedia)'!C127,'Input Quilting Selesai'!$E$2:$E$1048576,'Foamindo (Tersedia)'!F127,'Input Quilting Selesai'!$I$2:$I$1048576,'Foamindo (Tersedia)'!J127,'Input Quilting Selesai'!$J$2:$J$1048576,'Foamindo (Tersedia)'!$B$1)</f>
        <v>0</v>
      </c>
      <c r="L127" s="20">
        <f>IFERROR(IF(VLOOKUP(B127,'SO OR RSO'!$B$4:$P$1048576,15,FALSE)="Diselesaikan",H127,K127),0)</f>
        <v>0</v>
      </c>
      <c r="M127" s="20">
        <f t="shared" si="5"/>
        <v>0</v>
      </c>
      <c r="N127" s="20" t="str">
        <f>IFERROR(IF(ISBLANK(VLOOKUP(B127,'SO OR RSO'!$B$4:$P$1048576,15,FALSE)),"Belum Kirim Kain",IF(VLOOKUP(B127,'SO OR RSO'!$B$4:$P$1048576,15,FALSE)="Diselesaikan","Selesai",IF(M127&gt;0,"Proses Quilting","Selesai"))),"")</f>
        <v/>
      </c>
    </row>
    <row r="128" spans="1:14" ht="30.75" customHeight="1">
      <c r="A128" s="6">
        <v>127</v>
      </c>
      <c r="B128" s="18" t="str">
        <f t="shared" si="4"/>
        <v>FoamindoTersediaKonfirmasi127</v>
      </c>
      <c r="C128" s="18" t="str">
        <f>IFERROR(VLOOKUP(B128,'SO OR RSO'!$B$4:$O$1048576,3,FALSE),"")</f>
        <v/>
      </c>
      <c r="D128" s="27" t="str">
        <f>IFERROR(VLOOKUP(B128,'SO OR RSO'!$B$4:$O$1048576,4,FALSE),"")</f>
        <v/>
      </c>
      <c r="E128" s="19" t="str">
        <f>IFERROR(VLOOKUP(B128,'SO OR RSO'!$B$4:$O$1048576,5,FALSE),"")</f>
        <v/>
      </c>
      <c r="F128" s="18" t="str">
        <f>IFERROR(VLOOKUP(B128,'SO OR RSO'!$B$4:$O$1048576,6,FALSE),"")</f>
        <v/>
      </c>
      <c r="G128" s="19" t="str">
        <f>IFERROR(VLOOKUP(B128,'SO OR RSO'!$B$4:$O$1048576,7,FALSE),"")</f>
        <v/>
      </c>
      <c r="H128" s="18">
        <f>IFERROR(VLOOKUP(B128,'SO OR RSO'!$B$4:$O$1048576,8,FALSE),0)</f>
        <v>0</v>
      </c>
      <c r="I128" s="18" t="str">
        <f>IFERROR(VLOOKUP(B128,'SO OR RSO'!$B$4:$O$1048576,9,FALSE),"")</f>
        <v/>
      </c>
      <c r="J128" s="18" t="str">
        <f>IFERROR(VLOOKUP(B128,'SO OR RSO'!$B$4:$O$1048576,10,FALSE),"")</f>
        <v/>
      </c>
      <c r="K128" s="59">
        <f>SUMIFS('Input Quilting Selesai'!$G$2:$G$1048576,'Input Quilting Selesai'!$C$2:$C$1048576,'Foamindo (Tersedia)'!C128,'Input Quilting Selesai'!$E$2:$E$1048576,'Foamindo (Tersedia)'!F128,'Input Quilting Selesai'!$I$2:$I$1048576,'Foamindo (Tersedia)'!J128,'Input Quilting Selesai'!$J$2:$J$1048576,'Foamindo (Tersedia)'!$B$1)</f>
        <v>0</v>
      </c>
      <c r="L128" s="20">
        <f>IFERROR(IF(VLOOKUP(B128,'SO OR RSO'!$B$4:$P$1048576,15,FALSE)="Diselesaikan",H128,K128),0)</f>
        <v>0</v>
      </c>
      <c r="M128" s="20">
        <f t="shared" si="5"/>
        <v>0</v>
      </c>
      <c r="N128" s="20" t="str">
        <f>IFERROR(IF(ISBLANK(VLOOKUP(B128,'SO OR RSO'!$B$4:$P$1048576,15,FALSE)),"Belum Kirim Kain",IF(VLOOKUP(B128,'SO OR RSO'!$B$4:$P$1048576,15,FALSE)="Diselesaikan","Selesai",IF(M128&gt;0,"Proses Quilting","Selesai"))),"")</f>
        <v/>
      </c>
    </row>
    <row r="129" spans="1:14" ht="30.75" customHeight="1">
      <c r="A129" s="6">
        <v>128</v>
      </c>
      <c r="B129" s="18" t="str">
        <f t="shared" si="4"/>
        <v>FoamindoTersediaKonfirmasi128</v>
      </c>
      <c r="C129" s="18" t="str">
        <f>IFERROR(VLOOKUP(B129,'SO OR RSO'!$B$4:$O$1048576,3,FALSE),"")</f>
        <v/>
      </c>
      <c r="D129" s="27" t="str">
        <f>IFERROR(VLOOKUP(B129,'SO OR RSO'!$B$4:$O$1048576,4,FALSE),"")</f>
        <v/>
      </c>
      <c r="E129" s="19" t="str">
        <f>IFERROR(VLOOKUP(B129,'SO OR RSO'!$B$4:$O$1048576,5,FALSE),"")</f>
        <v/>
      </c>
      <c r="F129" s="18" t="str">
        <f>IFERROR(VLOOKUP(B129,'SO OR RSO'!$B$4:$O$1048576,6,FALSE),"")</f>
        <v/>
      </c>
      <c r="G129" s="19" t="str">
        <f>IFERROR(VLOOKUP(B129,'SO OR RSO'!$B$4:$O$1048576,7,FALSE),"")</f>
        <v/>
      </c>
      <c r="H129" s="18">
        <f>IFERROR(VLOOKUP(B129,'SO OR RSO'!$B$4:$O$1048576,8,FALSE),0)</f>
        <v>0</v>
      </c>
      <c r="I129" s="18" t="str">
        <f>IFERROR(VLOOKUP(B129,'SO OR RSO'!$B$4:$O$1048576,9,FALSE),"")</f>
        <v/>
      </c>
      <c r="J129" s="18" t="str">
        <f>IFERROR(VLOOKUP(B129,'SO OR RSO'!$B$4:$O$1048576,10,FALSE),"")</f>
        <v/>
      </c>
      <c r="K129" s="59">
        <f>SUMIFS('Input Quilting Selesai'!$G$2:$G$1048576,'Input Quilting Selesai'!$C$2:$C$1048576,'Foamindo (Tersedia)'!C129,'Input Quilting Selesai'!$E$2:$E$1048576,'Foamindo (Tersedia)'!F129,'Input Quilting Selesai'!$I$2:$I$1048576,'Foamindo (Tersedia)'!J129,'Input Quilting Selesai'!$J$2:$J$1048576,'Foamindo (Tersedia)'!$B$1)</f>
        <v>0</v>
      </c>
      <c r="L129" s="20">
        <f>IFERROR(IF(VLOOKUP(B129,'SO OR RSO'!$B$4:$P$1048576,15,FALSE)="Diselesaikan",H129,K129),0)</f>
        <v>0</v>
      </c>
      <c r="M129" s="20">
        <f t="shared" si="5"/>
        <v>0</v>
      </c>
      <c r="N129" s="20" t="str">
        <f>IFERROR(IF(ISBLANK(VLOOKUP(B129,'SO OR RSO'!$B$4:$P$1048576,15,FALSE)),"Belum Kirim Kain",IF(VLOOKUP(B129,'SO OR RSO'!$B$4:$P$1048576,15,FALSE)="Diselesaikan","Selesai",IF(M129&gt;0,"Proses Quilting","Selesai"))),"")</f>
        <v/>
      </c>
    </row>
    <row r="130" spans="1:14" ht="30.75" customHeight="1">
      <c r="A130" s="6">
        <v>129</v>
      </c>
      <c r="B130" s="18" t="str">
        <f t="shared" si="4"/>
        <v>FoamindoTersediaKonfirmasi129</v>
      </c>
      <c r="C130" s="18" t="str">
        <f>IFERROR(VLOOKUP(B130,'SO OR RSO'!$B$4:$O$1048576,3,FALSE),"")</f>
        <v/>
      </c>
      <c r="D130" s="27" t="str">
        <f>IFERROR(VLOOKUP(B130,'SO OR RSO'!$B$4:$O$1048576,4,FALSE),"")</f>
        <v/>
      </c>
      <c r="E130" s="19" t="str">
        <f>IFERROR(VLOOKUP(B130,'SO OR RSO'!$B$4:$O$1048576,5,FALSE),"")</f>
        <v/>
      </c>
      <c r="F130" s="18" t="str">
        <f>IFERROR(VLOOKUP(B130,'SO OR RSO'!$B$4:$O$1048576,6,FALSE),"")</f>
        <v/>
      </c>
      <c r="G130" s="19" t="str">
        <f>IFERROR(VLOOKUP(B130,'SO OR RSO'!$B$4:$O$1048576,7,FALSE),"")</f>
        <v/>
      </c>
      <c r="H130" s="18">
        <f>IFERROR(VLOOKUP(B130,'SO OR RSO'!$B$4:$O$1048576,8,FALSE),0)</f>
        <v>0</v>
      </c>
      <c r="I130" s="18" t="str">
        <f>IFERROR(VLOOKUP(B130,'SO OR RSO'!$B$4:$O$1048576,9,FALSE),"")</f>
        <v/>
      </c>
      <c r="J130" s="18" t="str">
        <f>IFERROR(VLOOKUP(B130,'SO OR RSO'!$B$4:$O$1048576,10,FALSE),"")</f>
        <v/>
      </c>
      <c r="K130" s="59">
        <f>SUMIFS('Input Quilting Selesai'!$G$2:$G$1048576,'Input Quilting Selesai'!$C$2:$C$1048576,'Foamindo (Tersedia)'!C130,'Input Quilting Selesai'!$E$2:$E$1048576,'Foamindo (Tersedia)'!F130,'Input Quilting Selesai'!$I$2:$I$1048576,'Foamindo (Tersedia)'!J130,'Input Quilting Selesai'!$J$2:$J$1048576,'Foamindo (Tersedia)'!$B$1)</f>
        <v>0</v>
      </c>
      <c r="L130" s="20">
        <f>IFERROR(IF(VLOOKUP(B130,'SO OR RSO'!$B$4:$P$1048576,15,FALSE)="Diselesaikan",H130,K130),0)</f>
        <v>0</v>
      </c>
      <c r="M130" s="20">
        <f t="shared" si="5"/>
        <v>0</v>
      </c>
      <c r="N130" s="20" t="str">
        <f>IFERROR(IF(ISBLANK(VLOOKUP(B130,'SO OR RSO'!$B$4:$P$1048576,15,FALSE)),"Belum Kirim Kain",IF(VLOOKUP(B130,'SO OR RSO'!$B$4:$P$1048576,15,FALSE)="Diselesaikan","Selesai",IF(M130&gt;0,"Proses Quilting","Selesai"))),"")</f>
        <v/>
      </c>
    </row>
    <row r="131" spans="1:14" ht="30.75" customHeight="1">
      <c r="A131" s="6">
        <v>130</v>
      </c>
      <c r="B131" s="18" t="str">
        <f t="shared" si="4"/>
        <v>FoamindoTersediaKonfirmasi130</v>
      </c>
      <c r="C131" s="18" t="str">
        <f>IFERROR(VLOOKUP(B131,'SO OR RSO'!$B$4:$O$1048576,3,FALSE),"")</f>
        <v/>
      </c>
      <c r="D131" s="27" t="str">
        <f>IFERROR(VLOOKUP(B131,'SO OR RSO'!$B$4:$O$1048576,4,FALSE),"")</f>
        <v/>
      </c>
      <c r="E131" s="19" t="str">
        <f>IFERROR(VLOOKUP(B131,'SO OR RSO'!$B$4:$O$1048576,5,FALSE),"")</f>
        <v/>
      </c>
      <c r="F131" s="18" t="str">
        <f>IFERROR(VLOOKUP(B131,'SO OR RSO'!$B$4:$O$1048576,6,FALSE),"")</f>
        <v/>
      </c>
      <c r="G131" s="19" t="str">
        <f>IFERROR(VLOOKUP(B131,'SO OR RSO'!$B$4:$O$1048576,7,FALSE),"")</f>
        <v/>
      </c>
      <c r="H131" s="18">
        <f>IFERROR(VLOOKUP(B131,'SO OR RSO'!$B$4:$O$1048576,8,FALSE),0)</f>
        <v>0</v>
      </c>
      <c r="I131" s="18" t="str">
        <f>IFERROR(VLOOKUP(B131,'SO OR RSO'!$B$4:$O$1048576,9,FALSE),"")</f>
        <v/>
      </c>
      <c r="J131" s="18" t="str">
        <f>IFERROR(VLOOKUP(B131,'SO OR RSO'!$B$4:$O$1048576,10,FALSE),"")</f>
        <v/>
      </c>
      <c r="K131" s="59">
        <f>SUMIFS('Input Quilting Selesai'!$G$2:$G$1048576,'Input Quilting Selesai'!$C$2:$C$1048576,'Foamindo (Tersedia)'!C131,'Input Quilting Selesai'!$E$2:$E$1048576,'Foamindo (Tersedia)'!F131,'Input Quilting Selesai'!$I$2:$I$1048576,'Foamindo (Tersedia)'!J131,'Input Quilting Selesai'!$J$2:$J$1048576,'Foamindo (Tersedia)'!$B$1)</f>
        <v>0</v>
      </c>
      <c r="L131" s="20">
        <f>IFERROR(IF(VLOOKUP(B131,'SO OR RSO'!$B$4:$P$1048576,15,FALSE)="Diselesaikan",H131,K131),0)</f>
        <v>0</v>
      </c>
      <c r="M131" s="20">
        <f t="shared" si="5"/>
        <v>0</v>
      </c>
      <c r="N131" s="20" t="str">
        <f>IFERROR(IF(ISBLANK(VLOOKUP(B131,'SO OR RSO'!$B$4:$P$1048576,15,FALSE)),"Belum Kirim Kain",IF(VLOOKUP(B131,'SO OR RSO'!$B$4:$P$1048576,15,FALSE)="Diselesaikan","Selesai",IF(M131&gt;0,"Proses Quilting","Selesai"))),"")</f>
        <v/>
      </c>
    </row>
    <row r="132" spans="1:14" ht="30.75" customHeight="1">
      <c r="A132" s="6">
        <v>131</v>
      </c>
      <c r="B132" s="18" t="str">
        <f t="shared" si="4"/>
        <v>FoamindoTersediaKonfirmasi131</v>
      </c>
      <c r="C132" s="18" t="str">
        <f>IFERROR(VLOOKUP(B132,'SO OR RSO'!$B$4:$O$1048576,3,FALSE),"")</f>
        <v/>
      </c>
      <c r="D132" s="27" t="str">
        <f>IFERROR(VLOOKUP(B132,'SO OR RSO'!$B$4:$O$1048576,4,FALSE),"")</f>
        <v/>
      </c>
      <c r="E132" s="19" t="str">
        <f>IFERROR(VLOOKUP(B132,'SO OR RSO'!$B$4:$O$1048576,5,FALSE),"")</f>
        <v/>
      </c>
      <c r="F132" s="18" t="str">
        <f>IFERROR(VLOOKUP(B132,'SO OR RSO'!$B$4:$O$1048576,6,FALSE),"")</f>
        <v/>
      </c>
      <c r="G132" s="19" t="str">
        <f>IFERROR(VLOOKUP(B132,'SO OR RSO'!$B$4:$O$1048576,7,FALSE),"")</f>
        <v/>
      </c>
      <c r="H132" s="18">
        <f>IFERROR(VLOOKUP(B132,'SO OR RSO'!$B$4:$O$1048576,8,FALSE),0)</f>
        <v>0</v>
      </c>
      <c r="I132" s="18" t="str">
        <f>IFERROR(VLOOKUP(B132,'SO OR RSO'!$B$4:$O$1048576,9,FALSE),"")</f>
        <v/>
      </c>
      <c r="J132" s="18" t="str">
        <f>IFERROR(VLOOKUP(B132,'SO OR RSO'!$B$4:$O$1048576,10,FALSE),"")</f>
        <v/>
      </c>
      <c r="K132" s="59">
        <f>SUMIFS('Input Quilting Selesai'!$G$2:$G$1048576,'Input Quilting Selesai'!$C$2:$C$1048576,'Foamindo (Tersedia)'!C132,'Input Quilting Selesai'!$E$2:$E$1048576,'Foamindo (Tersedia)'!F132,'Input Quilting Selesai'!$I$2:$I$1048576,'Foamindo (Tersedia)'!J132,'Input Quilting Selesai'!$J$2:$J$1048576,'Foamindo (Tersedia)'!$B$1)</f>
        <v>0</v>
      </c>
      <c r="L132" s="20">
        <f>IFERROR(IF(VLOOKUP(B132,'SO OR RSO'!$B$4:$P$1048576,15,FALSE)="Diselesaikan",H132,K132),0)</f>
        <v>0</v>
      </c>
      <c r="M132" s="20">
        <f t="shared" si="5"/>
        <v>0</v>
      </c>
      <c r="N132" s="20" t="str">
        <f>IFERROR(IF(ISBLANK(VLOOKUP(B132,'SO OR RSO'!$B$4:$P$1048576,15,FALSE)),"Belum Kirim Kain",IF(VLOOKUP(B132,'SO OR RSO'!$B$4:$P$1048576,15,FALSE)="Diselesaikan","Selesai",IF(M132&gt;0,"Proses Quilting","Selesai"))),"")</f>
        <v/>
      </c>
    </row>
    <row r="133" spans="1:14" ht="30.75" customHeight="1">
      <c r="A133" s="6">
        <v>132</v>
      </c>
      <c r="B133" s="18" t="str">
        <f t="shared" si="4"/>
        <v>FoamindoTersediaKonfirmasi132</v>
      </c>
      <c r="C133" s="18" t="str">
        <f>IFERROR(VLOOKUP(B133,'SO OR RSO'!$B$4:$O$1048576,3,FALSE),"")</f>
        <v/>
      </c>
      <c r="D133" s="27" t="str">
        <f>IFERROR(VLOOKUP(B133,'SO OR RSO'!$B$4:$O$1048576,4,FALSE),"")</f>
        <v/>
      </c>
      <c r="E133" s="19" t="str">
        <f>IFERROR(VLOOKUP(B133,'SO OR RSO'!$B$4:$O$1048576,5,FALSE),"")</f>
        <v/>
      </c>
      <c r="F133" s="18" t="str">
        <f>IFERROR(VLOOKUP(B133,'SO OR RSO'!$B$4:$O$1048576,6,FALSE),"")</f>
        <v/>
      </c>
      <c r="G133" s="19" t="str">
        <f>IFERROR(VLOOKUP(B133,'SO OR RSO'!$B$4:$O$1048576,7,FALSE),"")</f>
        <v/>
      </c>
      <c r="H133" s="18">
        <f>IFERROR(VLOOKUP(B133,'SO OR RSO'!$B$4:$O$1048576,8,FALSE),0)</f>
        <v>0</v>
      </c>
      <c r="I133" s="18" t="str">
        <f>IFERROR(VLOOKUP(B133,'SO OR RSO'!$B$4:$O$1048576,9,FALSE),"")</f>
        <v/>
      </c>
      <c r="J133" s="18" t="str">
        <f>IFERROR(VLOOKUP(B133,'SO OR RSO'!$B$4:$O$1048576,10,FALSE),"")</f>
        <v/>
      </c>
      <c r="K133" s="59">
        <f>SUMIFS('Input Quilting Selesai'!$G$2:$G$1048576,'Input Quilting Selesai'!$C$2:$C$1048576,'Foamindo (Tersedia)'!C133,'Input Quilting Selesai'!$E$2:$E$1048576,'Foamindo (Tersedia)'!F133,'Input Quilting Selesai'!$I$2:$I$1048576,'Foamindo (Tersedia)'!J133,'Input Quilting Selesai'!$J$2:$J$1048576,'Foamindo (Tersedia)'!$B$1)</f>
        <v>0</v>
      </c>
      <c r="L133" s="20">
        <f>IFERROR(IF(VLOOKUP(B133,'SO OR RSO'!$B$4:$P$1048576,15,FALSE)="Diselesaikan",H133,K133),0)</f>
        <v>0</v>
      </c>
      <c r="M133" s="20">
        <f t="shared" si="5"/>
        <v>0</v>
      </c>
      <c r="N133" s="20" t="str">
        <f>IFERROR(IF(ISBLANK(VLOOKUP(B133,'SO OR RSO'!$B$4:$P$1048576,15,FALSE)),"Belum Kirim Kain",IF(VLOOKUP(B133,'SO OR RSO'!$B$4:$P$1048576,15,FALSE)="Diselesaikan","Selesai",IF(M133&gt;0,"Proses Quilting","Selesai"))),"")</f>
        <v/>
      </c>
    </row>
    <row r="134" spans="1:14" ht="30.75" customHeight="1">
      <c r="A134" s="6">
        <v>133</v>
      </c>
      <c r="B134" s="18" t="str">
        <f t="shared" si="4"/>
        <v>FoamindoTersediaKonfirmasi133</v>
      </c>
      <c r="C134" s="18" t="str">
        <f>IFERROR(VLOOKUP(B134,'SO OR RSO'!$B$4:$O$1048576,3,FALSE),"")</f>
        <v/>
      </c>
      <c r="D134" s="27" t="str">
        <f>IFERROR(VLOOKUP(B134,'SO OR RSO'!$B$4:$O$1048576,4,FALSE),"")</f>
        <v/>
      </c>
      <c r="E134" s="19" t="str">
        <f>IFERROR(VLOOKUP(B134,'SO OR RSO'!$B$4:$O$1048576,5,FALSE),"")</f>
        <v/>
      </c>
      <c r="F134" s="18" t="str">
        <f>IFERROR(VLOOKUP(B134,'SO OR RSO'!$B$4:$O$1048576,6,FALSE),"")</f>
        <v/>
      </c>
      <c r="G134" s="19" t="str">
        <f>IFERROR(VLOOKUP(B134,'SO OR RSO'!$B$4:$O$1048576,7,FALSE),"")</f>
        <v/>
      </c>
      <c r="H134" s="18">
        <f>IFERROR(VLOOKUP(B134,'SO OR RSO'!$B$4:$O$1048576,8,FALSE),0)</f>
        <v>0</v>
      </c>
      <c r="I134" s="18" t="str">
        <f>IFERROR(VLOOKUP(B134,'SO OR RSO'!$B$4:$O$1048576,9,FALSE),"")</f>
        <v/>
      </c>
      <c r="J134" s="18" t="str">
        <f>IFERROR(VLOOKUP(B134,'SO OR RSO'!$B$4:$O$1048576,10,FALSE),"")</f>
        <v/>
      </c>
      <c r="K134" s="59">
        <f>SUMIFS('Input Quilting Selesai'!$G$2:$G$1048576,'Input Quilting Selesai'!$C$2:$C$1048576,'Foamindo (Tersedia)'!C134,'Input Quilting Selesai'!$E$2:$E$1048576,'Foamindo (Tersedia)'!F134,'Input Quilting Selesai'!$I$2:$I$1048576,'Foamindo (Tersedia)'!J134,'Input Quilting Selesai'!$J$2:$J$1048576,'Foamindo (Tersedia)'!$B$1)</f>
        <v>0</v>
      </c>
      <c r="L134" s="20">
        <f>IFERROR(IF(VLOOKUP(B134,'SO OR RSO'!$B$4:$P$1048576,15,FALSE)="Diselesaikan",H134,K134),0)</f>
        <v>0</v>
      </c>
      <c r="M134" s="20">
        <f t="shared" si="5"/>
        <v>0</v>
      </c>
      <c r="N134" s="20" t="str">
        <f>IFERROR(IF(ISBLANK(VLOOKUP(B134,'SO OR RSO'!$B$4:$P$1048576,15,FALSE)),"Belum Kirim Kain",IF(VLOOKUP(B134,'SO OR RSO'!$B$4:$P$1048576,15,FALSE)="Diselesaikan","Selesai",IF(M134&gt;0,"Proses Quilting","Selesai"))),"")</f>
        <v/>
      </c>
    </row>
    <row r="135" spans="1:14" ht="30.75" customHeight="1">
      <c r="A135" s="6">
        <v>134</v>
      </c>
      <c r="B135" s="18" t="str">
        <f t="shared" si="4"/>
        <v>FoamindoTersediaKonfirmasi134</v>
      </c>
      <c r="C135" s="18" t="str">
        <f>IFERROR(VLOOKUP(B135,'SO OR RSO'!$B$4:$O$1048576,3,FALSE),"")</f>
        <v/>
      </c>
      <c r="D135" s="27" t="str">
        <f>IFERROR(VLOOKUP(B135,'SO OR RSO'!$B$4:$O$1048576,4,FALSE),"")</f>
        <v/>
      </c>
      <c r="E135" s="19" t="str">
        <f>IFERROR(VLOOKUP(B135,'SO OR RSO'!$B$4:$O$1048576,5,FALSE),"")</f>
        <v/>
      </c>
      <c r="F135" s="18" t="str">
        <f>IFERROR(VLOOKUP(B135,'SO OR RSO'!$B$4:$O$1048576,6,FALSE),"")</f>
        <v/>
      </c>
      <c r="G135" s="19" t="str">
        <f>IFERROR(VLOOKUP(B135,'SO OR RSO'!$B$4:$O$1048576,7,FALSE),"")</f>
        <v/>
      </c>
      <c r="H135" s="18">
        <f>IFERROR(VLOOKUP(B135,'SO OR RSO'!$B$4:$O$1048576,8,FALSE),0)</f>
        <v>0</v>
      </c>
      <c r="I135" s="18" t="str">
        <f>IFERROR(VLOOKUP(B135,'SO OR RSO'!$B$4:$O$1048576,9,FALSE),"")</f>
        <v/>
      </c>
      <c r="J135" s="18" t="str">
        <f>IFERROR(VLOOKUP(B135,'SO OR RSO'!$B$4:$O$1048576,10,FALSE),"")</f>
        <v/>
      </c>
      <c r="K135" s="59">
        <f>SUMIFS('Input Quilting Selesai'!$G$2:$G$1048576,'Input Quilting Selesai'!$C$2:$C$1048576,'Foamindo (Tersedia)'!C135,'Input Quilting Selesai'!$E$2:$E$1048576,'Foamindo (Tersedia)'!F135,'Input Quilting Selesai'!$I$2:$I$1048576,'Foamindo (Tersedia)'!J135,'Input Quilting Selesai'!$J$2:$J$1048576,'Foamindo (Tersedia)'!$B$1)</f>
        <v>0</v>
      </c>
      <c r="L135" s="20">
        <f>IFERROR(IF(VLOOKUP(B135,'SO OR RSO'!$B$4:$P$1048576,15,FALSE)="Diselesaikan",H135,K135),0)</f>
        <v>0</v>
      </c>
      <c r="M135" s="20">
        <f t="shared" si="5"/>
        <v>0</v>
      </c>
      <c r="N135" s="20" t="str">
        <f>IFERROR(IF(ISBLANK(VLOOKUP(B135,'SO OR RSO'!$B$4:$P$1048576,15,FALSE)),"Belum Kirim Kain",IF(VLOOKUP(B135,'SO OR RSO'!$B$4:$P$1048576,15,FALSE)="Diselesaikan","Selesai",IF(M135&gt;0,"Proses Quilting","Selesai"))),"")</f>
        <v/>
      </c>
    </row>
    <row r="136" spans="1:14" ht="30.75" customHeight="1">
      <c r="A136" s="6">
        <v>135</v>
      </c>
      <c r="B136" s="18" t="str">
        <f t="shared" si="4"/>
        <v>FoamindoTersediaKonfirmasi135</v>
      </c>
      <c r="C136" s="18" t="str">
        <f>IFERROR(VLOOKUP(B136,'SO OR RSO'!$B$4:$O$1048576,3,FALSE),"")</f>
        <v/>
      </c>
      <c r="D136" s="27" t="str">
        <f>IFERROR(VLOOKUP(B136,'SO OR RSO'!$B$4:$O$1048576,4,FALSE),"")</f>
        <v/>
      </c>
      <c r="E136" s="19" t="str">
        <f>IFERROR(VLOOKUP(B136,'SO OR RSO'!$B$4:$O$1048576,5,FALSE),"")</f>
        <v/>
      </c>
      <c r="F136" s="18" t="str">
        <f>IFERROR(VLOOKUP(B136,'SO OR RSO'!$B$4:$O$1048576,6,FALSE),"")</f>
        <v/>
      </c>
      <c r="G136" s="19" t="str">
        <f>IFERROR(VLOOKUP(B136,'SO OR RSO'!$B$4:$O$1048576,7,FALSE),"")</f>
        <v/>
      </c>
      <c r="H136" s="18">
        <f>IFERROR(VLOOKUP(B136,'SO OR RSO'!$B$4:$O$1048576,8,FALSE),0)</f>
        <v>0</v>
      </c>
      <c r="I136" s="18" t="str">
        <f>IFERROR(VLOOKUP(B136,'SO OR RSO'!$B$4:$O$1048576,9,FALSE),"")</f>
        <v/>
      </c>
      <c r="J136" s="18" t="str">
        <f>IFERROR(VLOOKUP(B136,'SO OR RSO'!$B$4:$O$1048576,10,FALSE),"")</f>
        <v/>
      </c>
      <c r="K136" s="59">
        <f>SUMIFS('Input Quilting Selesai'!$G$2:$G$1048576,'Input Quilting Selesai'!$C$2:$C$1048576,'Foamindo (Tersedia)'!C136,'Input Quilting Selesai'!$E$2:$E$1048576,'Foamindo (Tersedia)'!F136,'Input Quilting Selesai'!$I$2:$I$1048576,'Foamindo (Tersedia)'!J136,'Input Quilting Selesai'!$J$2:$J$1048576,'Foamindo (Tersedia)'!$B$1)</f>
        <v>0</v>
      </c>
      <c r="L136" s="20">
        <f>IFERROR(IF(VLOOKUP(B136,'SO OR RSO'!$B$4:$P$1048576,15,FALSE)="Diselesaikan",H136,K136),0)</f>
        <v>0</v>
      </c>
      <c r="M136" s="20">
        <f t="shared" si="5"/>
        <v>0</v>
      </c>
      <c r="N136" s="20" t="str">
        <f>IFERROR(IF(ISBLANK(VLOOKUP(B136,'SO OR RSO'!$B$4:$P$1048576,15,FALSE)),"Belum Kirim Kain",IF(VLOOKUP(B136,'SO OR RSO'!$B$4:$P$1048576,15,FALSE)="Diselesaikan","Selesai",IF(M136&gt;0,"Proses Quilting","Selesai"))),"")</f>
        <v/>
      </c>
    </row>
    <row r="137" spans="1:14" ht="30.75" customHeight="1">
      <c r="A137" s="6">
        <v>136</v>
      </c>
      <c r="B137" s="18" t="str">
        <f t="shared" si="4"/>
        <v>FoamindoTersediaKonfirmasi136</v>
      </c>
      <c r="C137" s="18" t="str">
        <f>IFERROR(VLOOKUP(B137,'SO OR RSO'!$B$4:$O$1048576,3,FALSE),"")</f>
        <v/>
      </c>
      <c r="D137" s="27" t="str">
        <f>IFERROR(VLOOKUP(B137,'SO OR RSO'!$B$4:$O$1048576,4,FALSE),"")</f>
        <v/>
      </c>
      <c r="E137" s="19" t="str">
        <f>IFERROR(VLOOKUP(B137,'SO OR RSO'!$B$4:$O$1048576,5,FALSE),"")</f>
        <v/>
      </c>
      <c r="F137" s="18" t="str">
        <f>IFERROR(VLOOKUP(B137,'SO OR RSO'!$B$4:$O$1048576,6,FALSE),"")</f>
        <v/>
      </c>
      <c r="G137" s="19" t="str">
        <f>IFERROR(VLOOKUP(B137,'SO OR RSO'!$B$4:$O$1048576,7,FALSE),"")</f>
        <v/>
      </c>
      <c r="H137" s="18">
        <f>IFERROR(VLOOKUP(B137,'SO OR RSO'!$B$4:$O$1048576,8,FALSE),0)</f>
        <v>0</v>
      </c>
      <c r="I137" s="18" t="str">
        <f>IFERROR(VLOOKUP(B137,'SO OR RSO'!$B$4:$O$1048576,9,FALSE),"")</f>
        <v/>
      </c>
      <c r="J137" s="18" t="str">
        <f>IFERROR(VLOOKUP(B137,'SO OR RSO'!$B$4:$O$1048576,10,FALSE),"")</f>
        <v/>
      </c>
      <c r="K137" s="59">
        <f>SUMIFS('Input Quilting Selesai'!$G$2:$G$1048576,'Input Quilting Selesai'!$C$2:$C$1048576,'Foamindo (Tersedia)'!C137,'Input Quilting Selesai'!$E$2:$E$1048576,'Foamindo (Tersedia)'!F137,'Input Quilting Selesai'!$I$2:$I$1048576,'Foamindo (Tersedia)'!J137,'Input Quilting Selesai'!$J$2:$J$1048576,'Foamindo (Tersedia)'!$B$1)</f>
        <v>0</v>
      </c>
      <c r="L137" s="20">
        <f>IFERROR(IF(VLOOKUP(B137,'SO OR RSO'!$B$4:$P$1048576,15,FALSE)="Diselesaikan",H137,K137),0)</f>
        <v>0</v>
      </c>
      <c r="M137" s="20">
        <f t="shared" si="5"/>
        <v>0</v>
      </c>
      <c r="N137" s="20" t="str">
        <f>IFERROR(IF(ISBLANK(VLOOKUP(B137,'SO OR RSO'!$B$4:$P$1048576,15,FALSE)),"Belum Kirim Kain",IF(VLOOKUP(B137,'SO OR RSO'!$B$4:$P$1048576,15,FALSE)="Diselesaikan","Selesai",IF(M137&gt;0,"Proses Quilting","Selesai"))),"")</f>
        <v/>
      </c>
    </row>
    <row r="138" spans="1:14" ht="30.75" customHeight="1">
      <c r="A138" s="6">
        <v>137</v>
      </c>
      <c r="B138" s="18" t="str">
        <f t="shared" si="4"/>
        <v>FoamindoTersediaKonfirmasi137</v>
      </c>
      <c r="C138" s="18" t="str">
        <f>IFERROR(VLOOKUP(B138,'SO OR RSO'!$B$4:$O$1048576,3,FALSE),"")</f>
        <v/>
      </c>
      <c r="D138" s="27" t="str">
        <f>IFERROR(VLOOKUP(B138,'SO OR RSO'!$B$4:$O$1048576,4,FALSE),"")</f>
        <v/>
      </c>
      <c r="E138" s="19" t="str">
        <f>IFERROR(VLOOKUP(B138,'SO OR RSO'!$B$4:$O$1048576,5,FALSE),"")</f>
        <v/>
      </c>
      <c r="F138" s="18" t="str">
        <f>IFERROR(VLOOKUP(B138,'SO OR RSO'!$B$4:$O$1048576,6,FALSE),"")</f>
        <v/>
      </c>
      <c r="G138" s="19" t="str">
        <f>IFERROR(VLOOKUP(B138,'SO OR RSO'!$B$4:$O$1048576,7,FALSE),"")</f>
        <v/>
      </c>
      <c r="H138" s="18">
        <f>IFERROR(VLOOKUP(B138,'SO OR RSO'!$B$4:$O$1048576,8,FALSE),0)</f>
        <v>0</v>
      </c>
      <c r="I138" s="18" t="str">
        <f>IFERROR(VLOOKUP(B138,'SO OR RSO'!$B$4:$O$1048576,9,FALSE),"")</f>
        <v/>
      </c>
      <c r="J138" s="18" t="str">
        <f>IFERROR(VLOOKUP(B138,'SO OR RSO'!$B$4:$O$1048576,10,FALSE),"")</f>
        <v/>
      </c>
      <c r="K138" s="59">
        <f>SUMIFS('Input Quilting Selesai'!$G$2:$G$1048576,'Input Quilting Selesai'!$C$2:$C$1048576,'Foamindo (Tersedia)'!C138,'Input Quilting Selesai'!$E$2:$E$1048576,'Foamindo (Tersedia)'!F138,'Input Quilting Selesai'!$I$2:$I$1048576,'Foamindo (Tersedia)'!J138,'Input Quilting Selesai'!$J$2:$J$1048576,'Foamindo (Tersedia)'!$B$1)</f>
        <v>0</v>
      </c>
      <c r="L138" s="20">
        <f>IFERROR(IF(VLOOKUP(B138,'SO OR RSO'!$B$4:$P$1048576,15,FALSE)="Diselesaikan",H138,K138),0)</f>
        <v>0</v>
      </c>
      <c r="M138" s="20">
        <f t="shared" si="5"/>
        <v>0</v>
      </c>
      <c r="N138" s="20" t="str">
        <f>IFERROR(IF(ISBLANK(VLOOKUP(B138,'SO OR RSO'!$B$4:$P$1048576,15,FALSE)),"Belum Kirim Kain",IF(VLOOKUP(B138,'SO OR RSO'!$B$4:$P$1048576,15,FALSE)="Diselesaikan","Selesai",IF(M138&gt;0,"Proses Quilting","Selesai"))),"")</f>
        <v/>
      </c>
    </row>
    <row r="139" spans="1:14" ht="30.75" customHeight="1">
      <c r="A139" s="6">
        <v>138</v>
      </c>
      <c r="B139" s="18" t="str">
        <f t="shared" si="4"/>
        <v>FoamindoTersediaKonfirmasi138</v>
      </c>
      <c r="C139" s="18" t="str">
        <f>IFERROR(VLOOKUP(B139,'SO OR RSO'!$B$4:$O$1048576,3,FALSE),"")</f>
        <v/>
      </c>
      <c r="D139" s="27" t="str">
        <f>IFERROR(VLOOKUP(B139,'SO OR RSO'!$B$4:$O$1048576,4,FALSE),"")</f>
        <v/>
      </c>
      <c r="E139" s="19" t="str">
        <f>IFERROR(VLOOKUP(B139,'SO OR RSO'!$B$4:$O$1048576,5,FALSE),"")</f>
        <v/>
      </c>
      <c r="F139" s="18" t="str">
        <f>IFERROR(VLOOKUP(B139,'SO OR RSO'!$B$4:$O$1048576,6,FALSE),"")</f>
        <v/>
      </c>
      <c r="G139" s="19" t="str">
        <f>IFERROR(VLOOKUP(B139,'SO OR RSO'!$B$4:$O$1048576,7,FALSE),"")</f>
        <v/>
      </c>
      <c r="H139" s="18">
        <f>IFERROR(VLOOKUP(B139,'SO OR RSO'!$B$4:$O$1048576,8,FALSE),0)</f>
        <v>0</v>
      </c>
      <c r="I139" s="18" t="str">
        <f>IFERROR(VLOOKUP(B139,'SO OR RSO'!$B$4:$O$1048576,9,FALSE),"")</f>
        <v/>
      </c>
      <c r="J139" s="18" t="str">
        <f>IFERROR(VLOOKUP(B139,'SO OR RSO'!$B$4:$O$1048576,10,FALSE),"")</f>
        <v/>
      </c>
      <c r="K139" s="59">
        <f>SUMIFS('Input Quilting Selesai'!$G$2:$G$1048576,'Input Quilting Selesai'!$C$2:$C$1048576,'Foamindo (Tersedia)'!C139,'Input Quilting Selesai'!$E$2:$E$1048576,'Foamindo (Tersedia)'!F139,'Input Quilting Selesai'!$I$2:$I$1048576,'Foamindo (Tersedia)'!J139,'Input Quilting Selesai'!$J$2:$J$1048576,'Foamindo (Tersedia)'!$B$1)</f>
        <v>0</v>
      </c>
      <c r="L139" s="20">
        <f>IFERROR(IF(VLOOKUP(B139,'SO OR RSO'!$B$4:$P$1048576,15,FALSE)="Diselesaikan",H139,K139),0)</f>
        <v>0</v>
      </c>
      <c r="M139" s="20">
        <f t="shared" si="5"/>
        <v>0</v>
      </c>
      <c r="N139" s="20" t="str">
        <f>IFERROR(IF(ISBLANK(VLOOKUP(B139,'SO OR RSO'!$B$4:$P$1048576,15,FALSE)),"Belum Kirim Kain",IF(VLOOKUP(B139,'SO OR RSO'!$B$4:$P$1048576,15,FALSE)="Diselesaikan","Selesai",IF(M139&gt;0,"Proses Quilting","Selesai"))),"")</f>
        <v/>
      </c>
    </row>
    <row r="140" spans="1:14" ht="30.75" customHeight="1">
      <c r="A140" s="6">
        <v>139</v>
      </c>
      <c r="B140" s="18" t="str">
        <f t="shared" si="4"/>
        <v>FoamindoTersediaKonfirmasi139</v>
      </c>
      <c r="C140" s="18" t="str">
        <f>IFERROR(VLOOKUP(B140,'SO OR RSO'!$B$4:$O$1048576,3,FALSE),"")</f>
        <v/>
      </c>
      <c r="D140" s="27" t="str">
        <f>IFERROR(VLOOKUP(B140,'SO OR RSO'!$B$4:$O$1048576,4,FALSE),"")</f>
        <v/>
      </c>
      <c r="E140" s="19" t="str">
        <f>IFERROR(VLOOKUP(B140,'SO OR RSO'!$B$4:$O$1048576,5,FALSE),"")</f>
        <v/>
      </c>
      <c r="F140" s="18" t="str">
        <f>IFERROR(VLOOKUP(B140,'SO OR RSO'!$B$4:$O$1048576,6,FALSE),"")</f>
        <v/>
      </c>
      <c r="G140" s="19" t="str">
        <f>IFERROR(VLOOKUP(B140,'SO OR RSO'!$B$4:$O$1048576,7,FALSE),"")</f>
        <v/>
      </c>
      <c r="H140" s="18">
        <f>IFERROR(VLOOKUP(B140,'SO OR RSO'!$B$4:$O$1048576,8,FALSE),0)</f>
        <v>0</v>
      </c>
      <c r="I140" s="18" t="str">
        <f>IFERROR(VLOOKUP(B140,'SO OR RSO'!$B$4:$O$1048576,9,FALSE),"")</f>
        <v/>
      </c>
      <c r="J140" s="18" t="str">
        <f>IFERROR(VLOOKUP(B140,'SO OR RSO'!$B$4:$O$1048576,10,FALSE),"")</f>
        <v/>
      </c>
      <c r="K140" s="59">
        <f>SUMIFS('Input Quilting Selesai'!$G$2:$G$1048576,'Input Quilting Selesai'!$C$2:$C$1048576,'Foamindo (Tersedia)'!C140,'Input Quilting Selesai'!$E$2:$E$1048576,'Foamindo (Tersedia)'!F140,'Input Quilting Selesai'!$I$2:$I$1048576,'Foamindo (Tersedia)'!J140,'Input Quilting Selesai'!$J$2:$J$1048576,'Foamindo (Tersedia)'!$B$1)</f>
        <v>0</v>
      </c>
      <c r="L140" s="20">
        <f>IFERROR(IF(VLOOKUP(B140,'SO OR RSO'!$B$4:$P$1048576,15,FALSE)="Diselesaikan",H140,K140),0)</f>
        <v>0</v>
      </c>
      <c r="M140" s="20">
        <f t="shared" si="5"/>
        <v>0</v>
      </c>
      <c r="N140" s="20" t="str">
        <f>IFERROR(IF(ISBLANK(VLOOKUP(B140,'SO OR RSO'!$B$4:$P$1048576,15,FALSE)),"Belum Kirim Kain",IF(VLOOKUP(B140,'SO OR RSO'!$B$4:$P$1048576,15,FALSE)="Diselesaikan","Selesai",IF(M140&gt;0,"Proses Quilting","Selesai"))),"")</f>
        <v/>
      </c>
    </row>
    <row r="141" spans="1:14" ht="30.75" customHeight="1">
      <c r="A141" s="6">
        <v>140</v>
      </c>
      <c r="B141" s="18" t="str">
        <f t="shared" si="4"/>
        <v>FoamindoTersediaKonfirmasi140</v>
      </c>
      <c r="C141" s="18" t="str">
        <f>IFERROR(VLOOKUP(B141,'SO OR RSO'!$B$4:$O$1048576,3,FALSE),"")</f>
        <v/>
      </c>
      <c r="D141" s="27" t="str">
        <f>IFERROR(VLOOKUP(B141,'SO OR RSO'!$B$4:$O$1048576,4,FALSE),"")</f>
        <v/>
      </c>
      <c r="E141" s="19" t="str">
        <f>IFERROR(VLOOKUP(B141,'SO OR RSO'!$B$4:$O$1048576,5,FALSE),"")</f>
        <v/>
      </c>
      <c r="F141" s="18" t="str">
        <f>IFERROR(VLOOKUP(B141,'SO OR RSO'!$B$4:$O$1048576,6,FALSE),"")</f>
        <v/>
      </c>
      <c r="G141" s="19" t="str">
        <f>IFERROR(VLOOKUP(B141,'SO OR RSO'!$B$4:$O$1048576,7,FALSE),"")</f>
        <v/>
      </c>
      <c r="H141" s="18">
        <f>IFERROR(VLOOKUP(B141,'SO OR RSO'!$B$4:$O$1048576,8,FALSE),0)</f>
        <v>0</v>
      </c>
      <c r="I141" s="18" t="str">
        <f>IFERROR(VLOOKUP(B141,'SO OR RSO'!$B$4:$O$1048576,9,FALSE),"")</f>
        <v/>
      </c>
      <c r="J141" s="18" t="str">
        <f>IFERROR(VLOOKUP(B141,'SO OR RSO'!$B$4:$O$1048576,10,FALSE),"")</f>
        <v/>
      </c>
      <c r="K141" s="59">
        <f>SUMIFS('Input Quilting Selesai'!$G$2:$G$1048576,'Input Quilting Selesai'!$C$2:$C$1048576,'Foamindo (Tersedia)'!C141,'Input Quilting Selesai'!$E$2:$E$1048576,'Foamindo (Tersedia)'!F141,'Input Quilting Selesai'!$I$2:$I$1048576,'Foamindo (Tersedia)'!J141,'Input Quilting Selesai'!$J$2:$J$1048576,'Foamindo (Tersedia)'!$B$1)</f>
        <v>0</v>
      </c>
      <c r="L141" s="20">
        <f>IFERROR(IF(VLOOKUP(B141,'SO OR RSO'!$B$4:$P$1048576,15,FALSE)="Diselesaikan",H141,K141),0)</f>
        <v>0</v>
      </c>
      <c r="M141" s="20">
        <f t="shared" si="5"/>
        <v>0</v>
      </c>
      <c r="N141" s="20" t="str">
        <f>IFERROR(IF(ISBLANK(VLOOKUP(B141,'SO OR RSO'!$B$4:$P$1048576,15,FALSE)),"Belum Kirim Kain",IF(VLOOKUP(B141,'SO OR RSO'!$B$4:$P$1048576,15,FALSE)="Diselesaikan","Selesai",IF(M141&gt;0,"Proses Quilting","Selesai"))),"")</f>
        <v/>
      </c>
    </row>
    <row r="142" spans="1:14" ht="30.75" customHeight="1">
      <c r="A142" s="6">
        <v>141</v>
      </c>
      <c r="B142" s="18" t="str">
        <f t="shared" si="4"/>
        <v>FoamindoTersediaKonfirmasi141</v>
      </c>
      <c r="C142" s="18" t="str">
        <f>IFERROR(VLOOKUP(B142,'SO OR RSO'!$B$4:$O$1048576,3,FALSE),"")</f>
        <v/>
      </c>
      <c r="D142" s="27" t="str">
        <f>IFERROR(VLOOKUP(B142,'SO OR RSO'!$B$4:$O$1048576,4,FALSE),"")</f>
        <v/>
      </c>
      <c r="E142" s="19" t="str">
        <f>IFERROR(VLOOKUP(B142,'SO OR RSO'!$B$4:$O$1048576,5,FALSE),"")</f>
        <v/>
      </c>
      <c r="F142" s="18" t="str">
        <f>IFERROR(VLOOKUP(B142,'SO OR RSO'!$B$4:$O$1048576,6,FALSE),"")</f>
        <v/>
      </c>
      <c r="G142" s="19" t="str">
        <f>IFERROR(VLOOKUP(B142,'SO OR RSO'!$B$4:$O$1048576,7,FALSE),"")</f>
        <v/>
      </c>
      <c r="H142" s="18">
        <f>IFERROR(VLOOKUP(B142,'SO OR RSO'!$B$4:$O$1048576,8,FALSE),0)</f>
        <v>0</v>
      </c>
      <c r="I142" s="18" t="str">
        <f>IFERROR(VLOOKUP(B142,'SO OR RSO'!$B$4:$O$1048576,9,FALSE),"")</f>
        <v/>
      </c>
      <c r="J142" s="18" t="str">
        <f>IFERROR(VLOOKUP(B142,'SO OR RSO'!$B$4:$O$1048576,10,FALSE),"")</f>
        <v/>
      </c>
      <c r="K142" s="59">
        <f>SUMIFS('Input Quilting Selesai'!$G$2:$G$1048576,'Input Quilting Selesai'!$C$2:$C$1048576,'Foamindo (Tersedia)'!C142,'Input Quilting Selesai'!$E$2:$E$1048576,'Foamindo (Tersedia)'!F142,'Input Quilting Selesai'!$I$2:$I$1048576,'Foamindo (Tersedia)'!J142,'Input Quilting Selesai'!$J$2:$J$1048576,'Foamindo (Tersedia)'!$B$1)</f>
        <v>0</v>
      </c>
      <c r="L142" s="20">
        <f>IFERROR(IF(VLOOKUP(B142,'SO OR RSO'!$B$4:$P$1048576,15,FALSE)="Diselesaikan",H142,K142),0)</f>
        <v>0</v>
      </c>
      <c r="M142" s="20">
        <f t="shared" si="5"/>
        <v>0</v>
      </c>
      <c r="N142" s="20" t="str">
        <f>IFERROR(IF(ISBLANK(VLOOKUP(B142,'SO OR RSO'!$B$4:$P$1048576,15,FALSE)),"Belum Kirim Kain",IF(VLOOKUP(B142,'SO OR RSO'!$B$4:$P$1048576,15,FALSE)="Diselesaikan","Selesai",IF(M142&gt;0,"Proses Quilting","Selesai"))),"")</f>
        <v/>
      </c>
    </row>
    <row r="143" spans="1:14" ht="30.75" customHeight="1">
      <c r="A143" s="6">
        <v>142</v>
      </c>
      <c r="B143" s="18" t="str">
        <f t="shared" si="4"/>
        <v>FoamindoTersediaKonfirmasi142</v>
      </c>
      <c r="C143" s="18" t="str">
        <f>IFERROR(VLOOKUP(B143,'SO OR RSO'!$B$4:$O$1048576,3,FALSE),"")</f>
        <v/>
      </c>
      <c r="D143" s="27" t="str">
        <f>IFERROR(VLOOKUP(B143,'SO OR RSO'!$B$4:$O$1048576,4,FALSE),"")</f>
        <v/>
      </c>
      <c r="E143" s="19" t="str">
        <f>IFERROR(VLOOKUP(B143,'SO OR RSO'!$B$4:$O$1048576,5,FALSE),"")</f>
        <v/>
      </c>
      <c r="F143" s="18" t="str">
        <f>IFERROR(VLOOKUP(B143,'SO OR RSO'!$B$4:$O$1048576,6,FALSE),"")</f>
        <v/>
      </c>
      <c r="G143" s="19" t="str">
        <f>IFERROR(VLOOKUP(B143,'SO OR RSO'!$B$4:$O$1048576,7,FALSE),"")</f>
        <v/>
      </c>
      <c r="H143" s="18">
        <f>IFERROR(VLOOKUP(B143,'SO OR RSO'!$B$4:$O$1048576,8,FALSE),0)</f>
        <v>0</v>
      </c>
      <c r="I143" s="18" t="str">
        <f>IFERROR(VLOOKUP(B143,'SO OR RSO'!$B$4:$O$1048576,9,FALSE),"")</f>
        <v/>
      </c>
      <c r="J143" s="18" t="str">
        <f>IFERROR(VLOOKUP(B143,'SO OR RSO'!$B$4:$O$1048576,10,FALSE),"")</f>
        <v/>
      </c>
      <c r="K143" s="59">
        <f>SUMIFS('Input Quilting Selesai'!$G$2:$G$1048576,'Input Quilting Selesai'!$C$2:$C$1048576,'Foamindo (Tersedia)'!C143,'Input Quilting Selesai'!$E$2:$E$1048576,'Foamindo (Tersedia)'!F143,'Input Quilting Selesai'!$I$2:$I$1048576,'Foamindo (Tersedia)'!J143,'Input Quilting Selesai'!$J$2:$J$1048576,'Foamindo (Tersedia)'!$B$1)</f>
        <v>0</v>
      </c>
      <c r="L143" s="20">
        <f>IFERROR(IF(VLOOKUP(B143,'SO OR RSO'!$B$4:$P$1048576,15,FALSE)="Diselesaikan",H143,K143),0)</f>
        <v>0</v>
      </c>
      <c r="M143" s="20">
        <f t="shared" si="5"/>
        <v>0</v>
      </c>
      <c r="N143" s="20" t="str">
        <f>IFERROR(IF(ISBLANK(VLOOKUP(B143,'SO OR RSO'!$B$4:$P$1048576,15,FALSE)),"Belum Kirim Kain",IF(VLOOKUP(B143,'SO OR RSO'!$B$4:$P$1048576,15,FALSE)="Diselesaikan","Selesai",IF(M143&gt;0,"Proses Quilting","Selesai"))),"")</f>
        <v/>
      </c>
    </row>
    <row r="144" spans="1:14" ht="30.75" customHeight="1">
      <c r="A144" s="6">
        <v>143</v>
      </c>
      <c r="B144" s="18" t="str">
        <f t="shared" ref="B144:B207" si="6">CONCATENATE($B$1,"TersediaKonfirmasi",A144)</f>
        <v>FoamindoTersediaKonfirmasi143</v>
      </c>
      <c r="C144" s="18" t="str">
        <f>IFERROR(VLOOKUP(B144,'SO OR RSO'!$B$4:$O$1048576,3,FALSE),"")</f>
        <v/>
      </c>
      <c r="D144" s="27" t="str">
        <f>IFERROR(VLOOKUP(B144,'SO OR RSO'!$B$4:$O$1048576,4,FALSE),"")</f>
        <v/>
      </c>
      <c r="E144" s="19" t="str">
        <f>IFERROR(VLOOKUP(B144,'SO OR RSO'!$B$4:$O$1048576,5,FALSE),"")</f>
        <v/>
      </c>
      <c r="F144" s="18" t="str">
        <f>IFERROR(VLOOKUP(B144,'SO OR RSO'!$B$4:$O$1048576,6,FALSE),"")</f>
        <v/>
      </c>
      <c r="G144" s="19" t="str">
        <f>IFERROR(VLOOKUP(B144,'SO OR RSO'!$B$4:$O$1048576,7,FALSE),"")</f>
        <v/>
      </c>
      <c r="H144" s="18">
        <f>IFERROR(VLOOKUP(B144,'SO OR RSO'!$B$4:$O$1048576,8,FALSE),0)</f>
        <v>0</v>
      </c>
      <c r="I144" s="18" t="str">
        <f>IFERROR(VLOOKUP(B144,'SO OR RSO'!$B$4:$O$1048576,9,FALSE),"")</f>
        <v/>
      </c>
      <c r="J144" s="18" t="str">
        <f>IFERROR(VLOOKUP(B144,'SO OR RSO'!$B$4:$O$1048576,10,FALSE),"")</f>
        <v/>
      </c>
      <c r="K144" s="59">
        <f>SUMIFS('Input Quilting Selesai'!$G$2:$G$1048576,'Input Quilting Selesai'!$C$2:$C$1048576,'Foamindo (Tersedia)'!C144,'Input Quilting Selesai'!$E$2:$E$1048576,'Foamindo (Tersedia)'!F144,'Input Quilting Selesai'!$I$2:$I$1048576,'Foamindo (Tersedia)'!J144,'Input Quilting Selesai'!$J$2:$J$1048576,'Foamindo (Tersedia)'!$B$1)</f>
        <v>0</v>
      </c>
      <c r="L144" s="20">
        <f>IFERROR(IF(VLOOKUP(B144,'SO OR RSO'!$B$4:$P$1048576,15,FALSE)="Diselesaikan",H144,K144),0)</f>
        <v>0</v>
      </c>
      <c r="M144" s="20">
        <f t="shared" ref="M144:M207" si="7">H144-L144</f>
        <v>0</v>
      </c>
      <c r="N144" s="20" t="str">
        <f>IFERROR(IF(ISBLANK(VLOOKUP(B144,'SO OR RSO'!$B$4:$P$1048576,15,FALSE)),"Belum Kirim Kain",IF(VLOOKUP(B144,'SO OR RSO'!$B$4:$P$1048576,15,FALSE)="Diselesaikan","Selesai",IF(M144&gt;0,"Proses Quilting","Selesai"))),"")</f>
        <v/>
      </c>
    </row>
    <row r="145" spans="1:14" ht="30.75" customHeight="1">
      <c r="A145" s="6">
        <v>144</v>
      </c>
      <c r="B145" s="18" t="str">
        <f t="shared" si="6"/>
        <v>FoamindoTersediaKonfirmasi144</v>
      </c>
      <c r="C145" s="18" t="str">
        <f>IFERROR(VLOOKUP(B145,'SO OR RSO'!$B$4:$O$1048576,3,FALSE),"")</f>
        <v/>
      </c>
      <c r="D145" s="27" t="str">
        <f>IFERROR(VLOOKUP(B145,'SO OR RSO'!$B$4:$O$1048576,4,FALSE),"")</f>
        <v/>
      </c>
      <c r="E145" s="19" t="str">
        <f>IFERROR(VLOOKUP(B145,'SO OR RSO'!$B$4:$O$1048576,5,FALSE),"")</f>
        <v/>
      </c>
      <c r="F145" s="18" t="str">
        <f>IFERROR(VLOOKUP(B145,'SO OR RSO'!$B$4:$O$1048576,6,FALSE),"")</f>
        <v/>
      </c>
      <c r="G145" s="19" t="str">
        <f>IFERROR(VLOOKUP(B145,'SO OR RSO'!$B$4:$O$1048576,7,FALSE),"")</f>
        <v/>
      </c>
      <c r="H145" s="18">
        <f>IFERROR(VLOOKUP(B145,'SO OR RSO'!$B$4:$O$1048576,8,FALSE),0)</f>
        <v>0</v>
      </c>
      <c r="I145" s="18" t="str">
        <f>IFERROR(VLOOKUP(B145,'SO OR RSO'!$B$4:$O$1048576,9,FALSE),"")</f>
        <v/>
      </c>
      <c r="J145" s="18" t="str">
        <f>IFERROR(VLOOKUP(B145,'SO OR RSO'!$B$4:$O$1048576,10,FALSE),"")</f>
        <v/>
      </c>
      <c r="K145" s="59">
        <f>SUMIFS('Input Quilting Selesai'!$G$2:$G$1048576,'Input Quilting Selesai'!$C$2:$C$1048576,'Foamindo (Tersedia)'!C145,'Input Quilting Selesai'!$E$2:$E$1048576,'Foamindo (Tersedia)'!F145,'Input Quilting Selesai'!$I$2:$I$1048576,'Foamindo (Tersedia)'!J145,'Input Quilting Selesai'!$J$2:$J$1048576,'Foamindo (Tersedia)'!$B$1)</f>
        <v>0</v>
      </c>
      <c r="L145" s="20">
        <f>IFERROR(IF(VLOOKUP(B145,'SO OR RSO'!$B$4:$P$1048576,15,FALSE)="Diselesaikan",H145,K145),0)</f>
        <v>0</v>
      </c>
      <c r="M145" s="20">
        <f t="shared" si="7"/>
        <v>0</v>
      </c>
      <c r="N145" s="20" t="str">
        <f>IFERROR(IF(ISBLANK(VLOOKUP(B145,'SO OR RSO'!$B$4:$P$1048576,15,FALSE)),"Belum Kirim Kain",IF(VLOOKUP(B145,'SO OR RSO'!$B$4:$P$1048576,15,FALSE)="Diselesaikan","Selesai",IF(M145&gt;0,"Proses Quilting","Selesai"))),"")</f>
        <v/>
      </c>
    </row>
    <row r="146" spans="1:14" ht="30.75" customHeight="1">
      <c r="A146" s="6">
        <v>145</v>
      </c>
      <c r="B146" s="18" t="str">
        <f t="shared" si="6"/>
        <v>FoamindoTersediaKonfirmasi145</v>
      </c>
      <c r="C146" s="18" t="str">
        <f>IFERROR(VLOOKUP(B146,'SO OR RSO'!$B$4:$O$1048576,3,FALSE),"")</f>
        <v/>
      </c>
      <c r="D146" s="27" t="str">
        <f>IFERROR(VLOOKUP(B146,'SO OR RSO'!$B$4:$O$1048576,4,FALSE),"")</f>
        <v/>
      </c>
      <c r="E146" s="19" t="str">
        <f>IFERROR(VLOOKUP(B146,'SO OR RSO'!$B$4:$O$1048576,5,FALSE),"")</f>
        <v/>
      </c>
      <c r="F146" s="18" t="str">
        <f>IFERROR(VLOOKUP(B146,'SO OR RSO'!$B$4:$O$1048576,6,FALSE),"")</f>
        <v/>
      </c>
      <c r="G146" s="19" t="str">
        <f>IFERROR(VLOOKUP(B146,'SO OR RSO'!$B$4:$O$1048576,7,FALSE),"")</f>
        <v/>
      </c>
      <c r="H146" s="18">
        <f>IFERROR(VLOOKUP(B146,'SO OR RSO'!$B$4:$O$1048576,8,FALSE),0)</f>
        <v>0</v>
      </c>
      <c r="I146" s="18" t="str">
        <f>IFERROR(VLOOKUP(B146,'SO OR RSO'!$B$4:$O$1048576,9,FALSE),"")</f>
        <v/>
      </c>
      <c r="J146" s="18" t="str">
        <f>IFERROR(VLOOKUP(B146,'SO OR RSO'!$B$4:$O$1048576,10,FALSE),"")</f>
        <v/>
      </c>
      <c r="K146" s="59">
        <f>SUMIFS('Input Quilting Selesai'!$G$2:$G$1048576,'Input Quilting Selesai'!$C$2:$C$1048576,'Foamindo (Tersedia)'!C146,'Input Quilting Selesai'!$E$2:$E$1048576,'Foamindo (Tersedia)'!F146,'Input Quilting Selesai'!$I$2:$I$1048576,'Foamindo (Tersedia)'!J146,'Input Quilting Selesai'!$J$2:$J$1048576,'Foamindo (Tersedia)'!$B$1)</f>
        <v>0</v>
      </c>
      <c r="L146" s="20">
        <f>IFERROR(IF(VLOOKUP(B146,'SO OR RSO'!$B$4:$P$1048576,15,FALSE)="Diselesaikan",H146,K146),0)</f>
        <v>0</v>
      </c>
      <c r="M146" s="20">
        <f t="shared" si="7"/>
        <v>0</v>
      </c>
      <c r="N146" s="20" t="str">
        <f>IFERROR(IF(ISBLANK(VLOOKUP(B146,'SO OR RSO'!$B$4:$P$1048576,15,FALSE)),"Belum Kirim Kain",IF(VLOOKUP(B146,'SO OR RSO'!$B$4:$P$1048576,15,FALSE)="Diselesaikan","Selesai",IF(M146&gt;0,"Proses Quilting","Selesai"))),"")</f>
        <v/>
      </c>
    </row>
    <row r="147" spans="1:14" ht="30.75" customHeight="1">
      <c r="A147" s="6">
        <v>146</v>
      </c>
      <c r="B147" s="18" t="str">
        <f t="shared" si="6"/>
        <v>FoamindoTersediaKonfirmasi146</v>
      </c>
      <c r="C147" s="18" t="str">
        <f>IFERROR(VLOOKUP(B147,'SO OR RSO'!$B$4:$O$1048576,3,FALSE),"")</f>
        <v/>
      </c>
      <c r="D147" s="27" t="str">
        <f>IFERROR(VLOOKUP(B147,'SO OR RSO'!$B$4:$O$1048576,4,FALSE),"")</f>
        <v/>
      </c>
      <c r="E147" s="19" t="str">
        <f>IFERROR(VLOOKUP(B147,'SO OR RSO'!$B$4:$O$1048576,5,FALSE),"")</f>
        <v/>
      </c>
      <c r="F147" s="18" t="str">
        <f>IFERROR(VLOOKUP(B147,'SO OR RSO'!$B$4:$O$1048576,6,FALSE),"")</f>
        <v/>
      </c>
      <c r="G147" s="19" t="str">
        <f>IFERROR(VLOOKUP(B147,'SO OR RSO'!$B$4:$O$1048576,7,FALSE),"")</f>
        <v/>
      </c>
      <c r="H147" s="18">
        <f>IFERROR(VLOOKUP(B147,'SO OR RSO'!$B$4:$O$1048576,8,FALSE),0)</f>
        <v>0</v>
      </c>
      <c r="I147" s="18" t="str">
        <f>IFERROR(VLOOKUP(B147,'SO OR RSO'!$B$4:$O$1048576,9,FALSE),"")</f>
        <v/>
      </c>
      <c r="J147" s="18" t="str">
        <f>IFERROR(VLOOKUP(B147,'SO OR RSO'!$B$4:$O$1048576,10,FALSE),"")</f>
        <v/>
      </c>
      <c r="K147" s="59">
        <f>SUMIFS('Input Quilting Selesai'!$G$2:$G$1048576,'Input Quilting Selesai'!$C$2:$C$1048576,'Foamindo (Tersedia)'!C147,'Input Quilting Selesai'!$E$2:$E$1048576,'Foamindo (Tersedia)'!F147,'Input Quilting Selesai'!$I$2:$I$1048576,'Foamindo (Tersedia)'!J147,'Input Quilting Selesai'!$J$2:$J$1048576,'Foamindo (Tersedia)'!$B$1)</f>
        <v>0</v>
      </c>
      <c r="L147" s="20">
        <f>IFERROR(IF(VLOOKUP(B147,'SO OR RSO'!$B$4:$P$1048576,15,FALSE)="Diselesaikan",H147,K147),0)</f>
        <v>0</v>
      </c>
      <c r="M147" s="20">
        <f t="shared" si="7"/>
        <v>0</v>
      </c>
      <c r="N147" s="20" t="str">
        <f>IFERROR(IF(ISBLANK(VLOOKUP(B147,'SO OR RSO'!$B$4:$P$1048576,15,FALSE)),"Belum Kirim Kain",IF(VLOOKUP(B147,'SO OR RSO'!$B$4:$P$1048576,15,FALSE)="Diselesaikan","Selesai",IF(M147&gt;0,"Proses Quilting","Selesai"))),"")</f>
        <v/>
      </c>
    </row>
    <row r="148" spans="1:14" ht="30.75" customHeight="1">
      <c r="A148" s="6">
        <v>147</v>
      </c>
      <c r="B148" s="18" t="str">
        <f t="shared" si="6"/>
        <v>FoamindoTersediaKonfirmasi147</v>
      </c>
      <c r="C148" s="18" t="str">
        <f>IFERROR(VLOOKUP(B148,'SO OR RSO'!$B$4:$O$1048576,3,FALSE),"")</f>
        <v/>
      </c>
      <c r="D148" s="27" t="str">
        <f>IFERROR(VLOOKUP(B148,'SO OR RSO'!$B$4:$O$1048576,4,FALSE),"")</f>
        <v/>
      </c>
      <c r="E148" s="19" t="str">
        <f>IFERROR(VLOOKUP(B148,'SO OR RSO'!$B$4:$O$1048576,5,FALSE),"")</f>
        <v/>
      </c>
      <c r="F148" s="18" t="str">
        <f>IFERROR(VLOOKUP(B148,'SO OR RSO'!$B$4:$O$1048576,6,FALSE),"")</f>
        <v/>
      </c>
      <c r="G148" s="19" t="str">
        <f>IFERROR(VLOOKUP(B148,'SO OR RSO'!$B$4:$O$1048576,7,FALSE),"")</f>
        <v/>
      </c>
      <c r="H148" s="18">
        <f>IFERROR(VLOOKUP(B148,'SO OR RSO'!$B$4:$O$1048576,8,FALSE),0)</f>
        <v>0</v>
      </c>
      <c r="I148" s="18" t="str">
        <f>IFERROR(VLOOKUP(B148,'SO OR RSO'!$B$4:$O$1048576,9,FALSE),"")</f>
        <v/>
      </c>
      <c r="J148" s="18" t="str">
        <f>IFERROR(VLOOKUP(B148,'SO OR RSO'!$B$4:$O$1048576,10,FALSE),"")</f>
        <v/>
      </c>
      <c r="K148" s="59">
        <f>SUMIFS('Input Quilting Selesai'!$G$2:$G$1048576,'Input Quilting Selesai'!$C$2:$C$1048576,'Foamindo (Tersedia)'!C148,'Input Quilting Selesai'!$E$2:$E$1048576,'Foamindo (Tersedia)'!F148,'Input Quilting Selesai'!$I$2:$I$1048576,'Foamindo (Tersedia)'!J148,'Input Quilting Selesai'!$J$2:$J$1048576,'Foamindo (Tersedia)'!$B$1)</f>
        <v>0</v>
      </c>
      <c r="L148" s="20">
        <f>IFERROR(IF(VLOOKUP(B148,'SO OR RSO'!$B$4:$P$1048576,15,FALSE)="Diselesaikan",H148,K148),0)</f>
        <v>0</v>
      </c>
      <c r="M148" s="20">
        <f t="shared" si="7"/>
        <v>0</v>
      </c>
      <c r="N148" s="20" t="str">
        <f>IFERROR(IF(ISBLANK(VLOOKUP(B148,'SO OR RSO'!$B$4:$P$1048576,15,FALSE)),"Belum Kirim Kain",IF(VLOOKUP(B148,'SO OR RSO'!$B$4:$P$1048576,15,FALSE)="Diselesaikan","Selesai",IF(M148&gt;0,"Proses Quilting","Selesai"))),"")</f>
        <v/>
      </c>
    </row>
    <row r="149" spans="1:14" ht="30.75" customHeight="1">
      <c r="A149" s="6">
        <v>148</v>
      </c>
      <c r="B149" s="18" t="str">
        <f t="shared" si="6"/>
        <v>FoamindoTersediaKonfirmasi148</v>
      </c>
      <c r="C149" s="18" t="str">
        <f>IFERROR(VLOOKUP(B149,'SO OR RSO'!$B$4:$O$1048576,3,FALSE),"")</f>
        <v/>
      </c>
      <c r="D149" s="27" t="str">
        <f>IFERROR(VLOOKUP(B149,'SO OR RSO'!$B$4:$O$1048576,4,FALSE),"")</f>
        <v/>
      </c>
      <c r="E149" s="19" t="str">
        <f>IFERROR(VLOOKUP(B149,'SO OR RSO'!$B$4:$O$1048576,5,FALSE),"")</f>
        <v/>
      </c>
      <c r="F149" s="18" t="str">
        <f>IFERROR(VLOOKUP(B149,'SO OR RSO'!$B$4:$O$1048576,6,FALSE),"")</f>
        <v/>
      </c>
      <c r="G149" s="19" t="str">
        <f>IFERROR(VLOOKUP(B149,'SO OR RSO'!$B$4:$O$1048576,7,FALSE),"")</f>
        <v/>
      </c>
      <c r="H149" s="18">
        <f>IFERROR(VLOOKUP(B149,'SO OR RSO'!$B$4:$O$1048576,8,FALSE),0)</f>
        <v>0</v>
      </c>
      <c r="I149" s="18" t="str">
        <f>IFERROR(VLOOKUP(B149,'SO OR RSO'!$B$4:$O$1048576,9,FALSE),"")</f>
        <v/>
      </c>
      <c r="J149" s="18" t="str">
        <f>IFERROR(VLOOKUP(B149,'SO OR RSO'!$B$4:$O$1048576,10,FALSE),"")</f>
        <v/>
      </c>
      <c r="K149" s="59">
        <f>SUMIFS('Input Quilting Selesai'!$G$2:$G$1048576,'Input Quilting Selesai'!$C$2:$C$1048576,'Foamindo (Tersedia)'!C149,'Input Quilting Selesai'!$E$2:$E$1048576,'Foamindo (Tersedia)'!F149,'Input Quilting Selesai'!$I$2:$I$1048576,'Foamindo (Tersedia)'!J149,'Input Quilting Selesai'!$J$2:$J$1048576,'Foamindo (Tersedia)'!$B$1)</f>
        <v>0</v>
      </c>
      <c r="L149" s="20">
        <f>IFERROR(IF(VLOOKUP(B149,'SO OR RSO'!$B$4:$P$1048576,15,FALSE)="Diselesaikan",H149,K149),0)</f>
        <v>0</v>
      </c>
      <c r="M149" s="20">
        <f t="shared" si="7"/>
        <v>0</v>
      </c>
      <c r="N149" s="20" t="str">
        <f>IFERROR(IF(ISBLANK(VLOOKUP(B149,'SO OR RSO'!$B$4:$P$1048576,15,FALSE)),"Belum Kirim Kain",IF(VLOOKUP(B149,'SO OR RSO'!$B$4:$P$1048576,15,FALSE)="Diselesaikan","Selesai",IF(M149&gt;0,"Proses Quilting","Selesai"))),"")</f>
        <v/>
      </c>
    </row>
    <row r="150" spans="1:14" ht="30.75" customHeight="1">
      <c r="A150" s="6">
        <v>149</v>
      </c>
      <c r="B150" s="18" t="str">
        <f t="shared" si="6"/>
        <v>FoamindoTersediaKonfirmasi149</v>
      </c>
      <c r="C150" s="18" t="str">
        <f>IFERROR(VLOOKUP(B150,'SO OR RSO'!$B$4:$O$1048576,3,FALSE),"")</f>
        <v/>
      </c>
      <c r="D150" s="27" t="str">
        <f>IFERROR(VLOOKUP(B150,'SO OR RSO'!$B$4:$O$1048576,4,FALSE),"")</f>
        <v/>
      </c>
      <c r="E150" s="19" t="str">
        <f>IFERROR(VLOOKUP(B150,'SO OR RSO'!$B$4:$O$1048576,5,FALSE),"")</f>
        <v/>
      </c>
      <c r="F150" s="18" t="str">
        <f>IFERROR(VLOOKUP(B150,'SO OR RSO'!$B$4:$O$1048576,6,FALSE),"")</f>
        <v/>
      </c>
      <c r="G150" s="19" t="str">
        <f>IFERROR(VLOOKUP(B150,'SO OR RSO'!$B$4:$O$1048576,7,FALSE),"")</f>
        <v/>
      </c>
      <c r="H150" s="18">
        <f>IFERROR(VLOOKUP(B150,'SO OR RSO'!$B$4:$O$1048576,8,FALSE),0)</f>
        <v>0</v>
      </c>
      <c r="I150" s="18" t="str">
        <f>IFERROR(VLOOKUP(B150,'SO OR RSO'!$B$4:$O$1048576,9,FALSE),"")</f>
        <v/>
      </c>
      <c r="J150" s="18" t="str">
        <f>IFERROR(VLOOKUP(B150,'SO OR RSO'!$B$4:$O$1048576,10,FALSE),"")</f>
        <v/>
      </c>
      <c r="K150" s="59">
        <f>SUMIFS('Input Quilting Selesai'!$G$2:$G$1048576,'Input Quilting Selesai'!$C$2:$C$1048576,'Foamindo (Tersedia)'!C150,'Input Quilting Selesai'!$E$2:$E$1048576,'Foamindo (Tersedia)'!F150,'Input Quilting Selesai'!$I$2:$I$1048576,'Foamindo (Tersedia)'!J150,'Input Quilting Selesai'!$J$2:$J$1048576,'Foamindo (Tersedia)'!$B$1)</f>
        <v>0</v>
      </c>
      <c r="L150" s="20">
        <f>IFERROR(IF(VLOOKUP(B150,'SO OR RSO'!$B$4:$P$1048576,15,FALSE)="Diselesaikan",H150,K150),0)</f>
        <v>0</v>
      </c>
      <c r="M150" s="20">
        <f t="shared" si="7"/>
        <v>0</v>
      </c>
      <c r="N150" s="20" t="str">
        <f>IFERROR(IF(ISBLANK(VLOOKUP(B150,'SO OR RSO'!$B$4:$P$1048576,15,FALSE)),"Belum Kirim Kain",IF(VLOOKUP(B150,'SO OR RSO'!$B$4:$P$1048576,15,FALSE)="Diselesaikan","Selesai",IF(M150&gt;0,"Proses Quilting","Selesai"))),"")</f>
        <v/>
      </c>
    </row>
    <row r="151" spans="1:14" ht="30.75" customHeight="1">
      <c r="A151" s="6">
        <v>150</v>
      </c>
      <c r="B151" s="18" t="str">
        <f t="shared" si="6"/>
        <v>FoamindoTersediaKonfirmasi150</v>
      </c>
      <c r="C151" s="18" t="str">
        <f>IFERROR(VLOOKUP(B151,'SO OR RSO'!$B$4:$O$1048576,3,FALSE),"")</f>
        <v/>
      </c>
      <c r="D151" s="27" t="str">
        <f>IFERROR(VLOOKUP(B151,'SO OR RSO'!$B$4:$O$1048576,4,FALSE),"")</f>
        <v/>
      </c>
      <c r="E151" s="19" t="str">
        <f>IFERROR(VLOOKUP(B151,'SO OR RSO'!$B$4:$O$1048576,5,FALSE),"")</f>
        <v/>
      </c>
      <c r="F151" s="18" t="str">
        <f>IFERROR(VLOOKUP(B151,'SO OR RSO'!$B$4:$O$1048576,6,FALSE),"")</f>
        <v/>
      </c>
      <c r="G151" s="19" t="str">
        <f>IFERROR(VLOOKUP(B151,'SO OR RSO'!$B$4:$O$1048576,7,FALSE),"")</f>
        <v/>
      </c>
      <c r="H151" s="18">
        <f>IFERROR(VLOOKUP(B151,'SO OR RSO'!$B$4:$O$1048576,8,FALSE),0)</f>
        <v>0</v>
      </c>
      <c r="I151" s="18" t="str">
        <f>IFERROR(VLOOKUP(B151,'SO OR RSO'!$B$4:$O$1048576,9,FALSE),"")</f>
        <v/>
      </c>
      <c r="J151" s="18" t="str">
        <f>IFERROR(VLOOKUP(B151,'SO OR RSO'!$B$4:$O$1048576,10,FALSE),"")</f>
        <v/>
      </c>
      <c r="K151" s="59">
        <f>SUMIFS('Input Quilting Selesai'!$G$2:$G$1048576,'Input Quilting Selesai'!$C$2:$C$1048576,'Foamindo (Tersedia)'!C151,'Input Quilting Selesai'!$E$2:$E$1048576,'Foamindo (Tersedia)'!F151,'Input Quilting Selesai'!$I$2:$I$1048576,'Foamindo (Tersedia)'!J151,'Input Quilting Selesai'!$J$2:$J$1048576,'Foamindo (Tersedia)'!$B$1)</f>
        <v>0</v>
      </c>
      <c r="L151" s="20">
        <f>IFERROR(IF(VLOOKUP(B151,'SO OR RSO'!$B$4:$P$1048576,15,FALSE)="Diselesaikan",H151,K151),0)</f>
        <v>0</v>
      </c>
      <c r="M151" s="20">
        <f t="shared" si="7"/>
        <v>0</v>
      </c>
      <c r="N151" s="20" t="str">
        <f>IFERROR(IF(ISBLANK(VLOOKUP(B151,'SO OR RSO'!$B$4:$P$1048576,15,FALSE)),"Belum Kirim Kain",IF(VLOOKUP(B151,'SO OR RSO'!$B$4:$P$1048576,15,FALSE)="Diselesaikan","Selesai",IF(M151&gt;0,"Proses Quilting","Selesai"))),"")</f>
        <v/>
      </c>
    </row>
    <row r="152" spans="1:14" ht="30.75" customHeight="1">
      <c r="A152" s="6">
        <v>151</v>
      </c>
      <c r="B152" s="18" t="str">
        <f t="shared" si="6"/>
        <v>FoamindoTersediaKonfirmasi151</v>
      </c>
      <c r="C152" s="18" t="str">
        <f>IFERROR(VLOOKUP(B152,'SO OR RSO'!$B$4:$O$1048576,3,FALSE),"")</f>
        <v/>
      </c>
      <c r="D152" s="27" t="str">
        <f>IFERROR(VLOOKUP(B152,'SO OR RSO'!$B$4:$O$1048576,4,FALSE),"")</f>
        <v/>
      </c>
      <c r="E152" s="19" t="str">
        <f>IFERROR(VLOOKUP(B152,'SO OR RSO'!$B$4:$O$1048576,5,FALSE),"")</f>
        <v/>
      </c>
      <c r="F152" s="18" t="str">
        <f>IFERROR(VLOOKUP(B152,'SO OR RSO'!$B$4:$O$1048576,6,FALSE),"")</f>
        <v/>
      </c>
      <c r="G152" s="19" t="str">
        <f>IFERROR(VLOOKUP(B152,'SO OR RSO'!$B$4:$O$1048576,7,FALSE),"")</f>
        <v/>
      </c>
      <c r="H152" s="18">
        <f>IFERROR(VLOOKUP(B152,'SO OR RSO'!$B$4:$O$1048576,8,FALSE),0)</f>
        <v>0</v>
      </c>
      <c r="I152" s="18" t="str">
        <f>IFERROR(VLOOKUP(B152,'SO OR RSO'!$B$4:$O$1048576,9,FALSE),"")</f>
        <v/>
      </c>
      <c r="J152" s="18" t="str">
        <f>IFERROR(VLOOKUP(B152,'SO OR RSO'!$B$4:$O$1048576,10,FALSE),"")</f>
        <v/>
      </c>
      <c r="K152" s="59">
        <f>SUMIFS('Input Quilting Selesai'!$G$2:$G$1048576,'Input Quilting Selesai'!$C$2:$C$1048576,'Foamindo (Tersedia)'!C152,'Input Quilting Selesai'!$E$2:$E$1048576,'Foamindo (Tersedia)'!F152,'Input Quilting Selesai'!$I$2:$I$1048576,'Foamindo (Tersedia)'!J152,'Input Quilting Selesai'!$J$2:$J$1048576,'Foamindo (Tersedia)'!$B$1)</f>
        <v>0</v>
      </c>
      <c r="L152" s="20">
        <f>IFERROR(IF(VLOOKUP(B152,'SO OR RSO'!$B$4:$P$1048576,15,FALSE)="Diselesaikan",H152,K152),0)</f>
        <v>0</v>
      </c>
      <c r="M152" s="20">
        <f t="shared" si="7"/>
        <v>0</v>
      </c>
      <c r="N152" s="20" t="str">
        <f>IFERROR(IF(ISBLANK(VLOOKUP(B152,'SO OR RSO'!$B$4:$P$1048576,15,FALSE)),"Belum Kirim Kain",IF(VLOOKUP(B152,'SO OR RSO'!$B$4:$P$1048576,15,FALSE)="Diselesaikan","Selesai",IF(M152&gt;0,"Proses Quilting","Selesai"))),"")</f>
        <v/>
      </c>
    </row>
    <row r="153" spans="1:14" ht="30.75" customHeight="1">
      <c r="A153" s="6">
        <v>152</v>
      </c>
      <c r="B153" s="18" t="str">
        <f t="shared" si="6"/>
        <v>FoamindoTersediaKonfirmasi152</v>
      </c>
      <c r="C153" s="18" t="str">
        <f>IFERROR(VLOOKUP(B153,'SO OR RSO'!$B$4:$O$1048576,3,FALSE),"")</f>
        <v/>
      </c>
      <c r="D153" s="27" t="str">
        <f>IFERROR(VLOOKUP(B153,'SO OR RSO'!$B$4:$O$1048576,4,FALSE),"")</f>
        <v/>
      </c>
      <c r="E153" s="19" t="str">
        <f>IFERROR(VLOOKUP(B153,'SO OR RSO'!$B$4:$O$1048576,5,FALSE),"")</f>
        <v/>
      </c>
      <c r="F153" s="18" t="str">
        <f>IFERROR(VLOOKUP(B153,'SO OR RSO'!$B$4:$O$1048576,6,FALSE),"")</f>
        <v/>
      </c>
      <c r="G153" s="19" t="str">
        <f>IFERROR(VLOOKUP(B153,'SO OR RSO'!$B$4:$O$1048576,7,FALSE),"")</f>
        <v/>
      </c>
      <c r="H153" s="18">
        <f>IFERROR(VLOOKUP(B153,'SO OR RSO'!$B$4:$O$1048576,8,FALSE),0)</f>
        <v>0</v>
      </c>
      <c r="I153" s="18" t="str">
        <f>IFERROR(VLOOKUP(B153,'SO OR RSO'!$B$4:$O$1048576,9,FALSE),"")</f>
        <v/>
      </c>
      <c r="J153" s="18" t="str">
        <f>IFERROR(VLOOKUP(B153,'SO OR RSO'!$B$4:$O$1048576,10,FALSE),"")</f>
        <v/>
      </c>
      <c r="K153" s="59">
        <f>SUMIFS('Input Quilting Selesai'!$G$2:$G$1048576,'Input Quilting Selesai'!$C$2:$C$1048576,'Foamindo (Tersedia)'!C153,'Input Quilting Selesai'!$E$2:$E$1048576,'Foamindo (Tersedia)'!F153,'Input Quilting Selesai'!$I$2:$I$1048576,'Foamindo (Tersedia)'!J153,'Input Quilting Selesai'!$J$2:$J$1048576,'Foamindo (Tersedia)'!$B$1)</f>
        <v>0</v>
      </c>
      <c r="L153" s="20">
        <f>IFERROR(IF(VLOOKUP(B153,'SO OR RSO'!$B$4:$P$1048576,15,FALSE)="Diselesaikan",H153,K153),0)</f>
        <v>0</v>
      </c>
      <c r="M153" s="20">
        <f t="shared" si="7"/>
        <v>0</v>
      </c>
      <c r="N153" s="20" t="str">
        <f>IFERROR(IF(ISBLANK(VLOOKUP(B153,'SO OR RSO'!$B$4:$P$1048576,15,FALSE)),"Belum Kirim Kain",IF(VLOOKUP(B153,'SO OR RSO'!$B$4:$P$1048576,15,FALSE)="Diselesaikan","Selesai",IF(M153&gt;0,"Proses Quilting","Selesai"))),"")</f>
        <v/>
      </c>
    </row>
    <row r="154" spans="1:14" ht="30.75" customHeight="1">
      <c r="A154" s="6">
        <v>153</v>
      </c>
      <c r="B154" s="18" t="str">
        <f t="shared" si="6"/>
        <v>FoamindoTersediaKonfirmasi153</v>
      </c>
      <c r="C154" s="18" t="str">
        <f>IFERROR(VLOOKUP(B154,'SO OR RSO'!$B$4:$O$1048576,3,FALSE),"")</f>
        <v/>
      </c>
      <c r="D154" s="27" t="str">
        <f>IFERROR(VLOOKUP(B154,'SO OR RSO'!$B$4:$O$1048576,4,FALSE),"")</f>
        <v/>
      </c>
      <c r="E154" s="19" t="str">
        <f>IFERROR(VLOOKUP(B154,'SO OR RSO'!$B$4:$O$1048576,5,FALSE),"")</f>
        <v/>
      </c>
      <c r="F154" s="18" t="str">
        <f>IFERROR(VLOOKUP(B154,'SO OR RSO'!$B$4:$O$1048576,6,FALSE),"")</f>
        <v/>
      </c>
      <c r="G154" s="19" t="str">
        <f>IFERROR(VLOOKUP(B154,'SO OR RSO'!$B$4:$O$1048576,7,FALSE),"")</f>
        <v/>
      </c>
      <c r="H154" s="18">
        <f>IFERROR(VLOOKUP(B154,'SO OR RSO'!$B$4:$O$1048576,8,FALSE),0)</f>
        <v>0</v>
      </c>
      <c r="I154" s="18" t="str">
        <f>IFERROR(VLOOKUP(B154,'SO OR RSO'!$B$4:$O$1048576,9,FALSE),"")</f>
        <v/>
      </c>
      <c r="J154" s="18" t="str">
        <f>IFERROR(VLOOKUP(B154,'SO OR RSO'!$B$4:$O$1048576,10,FALSE),"")</f>
        <v/>
      </c>
      <c r="K154" s="59">
        <f>SUMIFS('Input Quilting Selesai'!$G$2:$G$1048576,'Input Quilting Selesai'!$C$2:$C$1048576,'Foamindo (Tersedia)'!C154,'Input Quilting Selesai'!$E$2:$E$1048576,'Foamindo (Tersedia)'!F154,'Input Quilting Selesai'!$I$2:$I$1048576,'Foamindo (Tersedia)'!J154,'Input Quilting Selesai'!$J$2:$J$1048576,'Foamindo (Tersedia)'!$B$1)</f>
        <v>0</v>
      </c>
      <c r="L154" s="20">
        <f>IFERROR(IF(VLOOKUP(B154,'SO OR RSO'!$B$4:$P$1048576,15,FALSE)="Diselesaikan",H154,K154),0)</f>
        <v>0</v>
      </c>
      <c r="M154" s="20">
        <f t="shared" si="7"/>
        <v>0</v>
      </c>
      <c r="N154" s="20" t="str">
        <f>IFERROR(IF(ISBLANK(VLOOKUP(B154,'SO OR RSO'!$B$4:$P$1048576,15,FALSE)),"Belum Kirim Kain",IF(VLOOKUP(B154,'SO OR RSO'!$B$4:$P$1048576,15,FALSE)="Diselesaikan","Selesai",IF(M154&gt;0,"Proses Quilting","Selesai"))),"")</f>
        <v/>
      </c>
    </row>
    <row r="155" spans="1:14" ht="30.75" customHeight="1">
      <c r="A155" s="6">
        <v>154</v>
      </c>
      <c r="B155" s="18" t="str">
        <f t="shared" si="6"/>
        <v>FoamindoTersediaKonfirmasi154</v>
      </c>
      <c r="C155" s="18" t="str">
        <f>IFERROR(VLOOKUP(B155,'SO OR RSO'!$B$4:$O$1048576,3,FALSE),"")</f>
        <v/>
      </c>
      <c r="D155" s="27" t="str">
        <f>IFERROR(VLOOKUP(B155,'SO OR RSO'!$B$4:$O$1048576,4,FALSE),"")</f>
        <v/>
      </c>
      <c r="E155" s="19" t="str">
        <f>IFERROR(VLOOKUP(B155,'SO OR RSO'!$B$4:$O$1048576,5,FALSE),"")</f>
        <v/>
      </c>
      <c r="F155" s="18" t="str">
        <f>IFERROR(VLOOKUP(B155,'SO OR RSO'!$B$4:$O$1048576,6,FALSE),"")</f>
        <v/>
      </c>
      <c r="G155" s="19" t="str">
        <f>IFERROR(VLOOKUP(B155,'SO OR RSO'!$B$4:$O$1048576,7,FALSE),"")</f>
        <v/>
      </c>
      <c r="H155" s="18">
        <f>IFERROR(VLOOKUP(B155,'SO OR RSO'!$B$4:$O$1048576,8,FALSE),0)</f>
        <v>0</v>
      </c>
      <c r="I155" s="18" t="str">
        <f>IFERROR(VLOOKUP(B155,'SO OR RSO'!$B$4:$O$1048576,9,FALSE),"")</f>
        <v/>
      </c>
      <c r="J155" s="18" t="str">
        <f>IFERROR(VLOOKUP(B155,'SO OR RSO'!$B$4:$O$1048576,10,FALSE),"")</f>
        <v/>
      </c>
      <c r="K155" s="59">
        <f>SUMIFS('Input Quilting Selesai'!$G$2:$G$1048576,'Input Quilting Selesai'!$C$2:$C$1048576,'Foamindo (Tersedia)'!C155,'Input Quilting Selesai'!$E$2:$E$1048576,'Foamindo (Tersedia)'!F155,'Input Quilting Selesai'!$I$2:$I$1048576,'Foamindo (Tersedia)'!J155,'Input Quilting Selesai'!$J$2:$J$1048576,'Foamindo (Tersedia)'!$B$1)</f>
        <v>0</v>
      </c>
      <c r="L155" s="20">
        <f>IFERROR(IF(VLOOKUP(B155,'SO OR RSO'!$B$4:$P$1048576,15,FALSE)="Diselesaikan",H155,K155),0)</f>
        <v>0</v>
      </c>
      <c r="M155" s="20">
        <f t="shared" si="7"/>
        <v>0</v>
      </c>
      <c r="N155" s="20" t="str">
        <f>IFERROR(IF(ISBLANK(VLOOKUP(B155,'SO OR RSO'!$B$4:$P$1048576,15,FALSE)),"Belum Kirim Kain",IF(VLOOKUP(B155,'SO OR RSO'!$B$4:$P$1048576,15,FALSE)="Diselesaikan","Selesai",IF(M155&gt;0,"Proses Quilting","Selesai"))),"")</f>
        <v/>
      </c>
    </row>
    <row r="156" spans="1:14" ht="30.75" customHeight="1">
      <c r="A156" s="6">
        <v>155</v>
      </c>
      <c r="B156" s="18" t="str">
        <f t="shared" si="6"/>
        <v>FoamindoTersediaKonfirmasi155</v>
      </c>
      <c r="C156" s="18" t="str">
        <f>IFERROR(VLOOKUP(B156,'SO OR RSO'!$B$4:$O$1048576,3,FALSE),"")</f>
        <v/>
      </c>
      <c r="D156" s="27" t="str">
        <f>IFERROR(VLOOKUP(B156,'SO OR RSO'!$B$4:$O$1048576,4,FALSE),"")</f>
        <v/>
      </c>
      <c r="E156" s="19" t="str">
        <f>IFERROR(VLOOKUP(B156,'SO OR RSO'!$B$4:$O$1048576,5,FALSE),"")</f>
        <v/>
      </c>
      <c r="F156" s="18" t="str">
        <f>IFERROR(VLOOKUP(B156,'SO OR RSO'!$B$4:$O$1048576,6,FALSE),"")</f>
        <v/>
      </c>
      <c r="G156" s="19" t="str">
        <f>IFERROR(VLOOKUP(B156,'SO OR RSO'!$B$4:$O$1048576,7,FALSE),"")</f>
        <v/>
      </c>
      <c r="H156" s="18">
        <f>IFERROR(VLOOKUP(B156,'SO OR RSO'!$B$4:$O$1048576,8,FALSE),0)</f>
        <v>0</v>
      </c>
      <c r="I156" s="18" t="str">
        <f>IFERROR(VLOOKUP(B156,'SO OR RSO'!$B$4:$O$1048576,9,FALSE),"")</f>
        <v/>
      </c>
      <c r="J156" s="18" t="str">
        <f>IFERROR(VLOOKUP(B156,'SO OR RSO'!$B$4:$O$1048576,10,FALSE),"")</f>
        <v/>
      </c>
      <c r="K156" s="59">
        <f>SUMIFS('Input Quilting Selesai'!$G$2:$G$1048576,'Input Quilting Selesai'!$C$2:$C$1048576,'Foamindo (Tersedia)'!C156,'Input Quilting Selesai'!$E$2:$E$1048576,'Foamindo (Tersedia)'!F156,'Input Quilting Selesai'!$I$2:$I$1048576,'Foamindo (Tersedia)'!J156,'Input Quilting Selesai'!$J$2:$J$1048576,'Foamindo (Tersedia)'!$B$1)</f>
        <v>0</v>
      </c>
      <c r="L156" s="20">
        <f>IFERROR(IF(VLOOKUP(B156,'SO OR RSO'!$B$4:$P$1048576,15,FALSE)="Diselesaikan",H156,K156),0)</f>
        <v>0</v>
      </c>
      <c r="M156" s="20">
        <f t="shared" si="7"/>
        <v>0</v>
      </c>
      <c r="N156" s="20" t="str">
        <f>IFERROR(IF(ISBLANK(VLOOKUP(B156,'SO OR RSO'!$B$4:$P$1048576,15,FALSE)),"Belum Kirim Kain",IF(VLOOKUP(B156,'SO OR RSO'!$B$4:$P$1048576,15,FALSE)="Diselesaikan","Selesai",IF(M156&gt;0,"Proses Quilting","Selesai"))),"")</f>
        <v/>
      </c>
    </row>
    <row r="157" spans="1:14" ht="30.75" customHeight="1">
      <c r="A157" s="6">
        <v>156</v>
      </c>
      <c r="B157" s="18" t="str">
        <f t="shared" si="6"/>
        <v>FoamindoTersediaKonfirmasi156</v>
      </c>
      <c r="C157" s="18" t="str">
        <f>IFERROR(VLOOKUP(B157,'SO OR RSO'!$B$4:$O$1048576,3,FALSE),"")</f>
        <v/>
      </c>
      <c r="D157" s="27" t="str">
        <f>IFERROR(VLOOKUP(B157,'SO OR RSO'!$B$4:$O$1048576,4,FALSE),"")</f>
        <v/>
      </c>
      <c r="E157" s="19" t="str">
        <f>IFERROR(VLOOKUP(B157,'SO OR RSO'!$B$4:$O$1048576,5,FALSE),"")</f>
        <v/>
      </c>
      <c r="F157" s="18" t="str">
        <f>IFERROR(VLOOKUP(B157,'SO OR RSO'!$B$4:$O$1048576,6,FALSE),"")</f>
        <v/>
      </c>
      <c r="G157" s="19" t="str">
        <f>IFERROR(VLOOKUP(B157,'SO OR RSO'!$B$4:$O$1048576,7,FALSE),"")</f>
        <v/>
      </c>
      <c r="H157" s="18">
        <f>IFERROR(VLOOKUP(B157,'SO OR RSO'!$B$4:$O$1048576,8,FALSE),0)</f>
        <v>0</v>
      </c>
      <c r="I157" s="18" t="str">
        <f>IFERROR(VLOOKUP(B157,'SO OR RSO'!$B$4:$O$1048576,9,FALSE),"")</f>
        <v/>
      </c>
      <c r="J157" s="18" t="str">
        <f>IFERROR(VLOOKUP(B157,'SO OR RSO'!$B$4:$O$1048576,10,FALSE),"")</f>
        <v/>
      </c>
      <c r="K157" s="59">
        <f>SUMIFS('Input Quilting Selesai'!$G$2:$G$1048576,'Input Quilting Selesai'!$C$2:$C$1048576,'Foamindo (Tersedia)'!C157,'Input Quilting Selesai'!$E$2:$E$1048576,'Foamindo (Tersedia)'!F157,'Input Quilting Selesai'!$I$2:$I$1048576,'Foamindo (Tersedia)'!J157,'Input Quilting Selesai'!$J$2:$J$1048576,'Foamindo (Tersedia)'!$B$1)</f>
        <v>0</v>
      </c>
      <c r="L157" s="20">
        <f>IFERROR(IF(VLOOKUP(B157,'SO OR RSO'!$B$4:$P$1048576,15,FALSE)="Diselesaikan",H157,K157),0)</f>
        <v>0</v>
      </c>
      <c r="M157" s="20">
        <f t="shared" si="7"/>
        <v>0</v>
      </c>
      <c r="N157" s="20" t="str">
        <f>IFERROR(IF(ISBLANK(VLOOKUP(B157,'SO OR RSO'!$B$4:$P$1048576,15,FALSE)),"Belum Kirim Kain",IF(VLOOKUP(B157,'SO OR RSO'!$B$4:$P$1048576,15,FALSE)="Diselesaikan","Selesai",IF(M157&gt;0,"Proses Quilting","Selesai"))),"")</f>
        <v/>
      </c>
    </row>
    <row r="158" spans="1:14" ht="30.75" customHeight="1">
      <c r="A158" s="6">
        <v>157</v>
      </c>
      <c r="B158" s="18" t="str">
        <f t="shared" si="6"/>
        <v>FoamindoTersediaKonfirmasi157</v>
      </c>
      <c r="C158" s="18" t="str">
        <f>IFERROR(VLOOKUP(B158,'SO OR RSO'!$B$4:$O$1048576,3,FALSE),"")</f>
        <v/>
      </c>
      <c r="D158" s="27" t="str">
        <f>IFERROR(VLOOKUP(B158,'SO OR RSO'!$B$4:$O$1048576,4,FALSE),"")</f>
        <v/>
      </c>
      <c r="E158" s="19" t="str">
        <f>IFERROR(VLOOKUP(B158,'SO OR RSO'!$B$4:$O$1048576,5,FALSE),"")</f>
        <v/>
      </c>
      <c r="F158" s="18" t="str">
        <f>IFERROR(VLOOKUP(B158,'SO OR RSO'!$B$4:$O$1048576,6,FALSE),"")</f>
        <v/>
      </c>
      <c r="G158" s="19" t="str">
        <f>IFERROR(VLOOKUP(B158,'SO OR RSO'!$B$4:$O$1048576,7,FALSE),"")</f>
        <v/>
      </c>
      <c r="H158" s="18">
        <f>IFERROR(VLOOKUP(B158,'SO OR RSO'!$B$4:$O$1048576,8,FALSE),0)</f>
        <v>0</v>
      </c>
      <c r="I158" s="18" t="str">
        <f>IFERROR(VLOOKUP(B158,'SO OR RSO'!$B$4:$O$1048576,9,FALSE),"")</f>
        <v/>
      </c>
      <c r="J158" s="18" t="str">
        <f>IFERROR(VLOOKUP(B158,'SO OR RSO'!$B$4:$O$1048576,10,FALSE),"")</f>
        <v/>
      </c>
      <c r="K158" s="59">
        <f>SUMIFS('Input Quilting Selesai'!$G$2:$G$1048576,'Input Quilting Selesai'!$C$2:$C$1048576,'Foamindo (Tersedia)'!C158,'Input Quilting Selesai'!$E$2:$E$1048576,'Foamindo (Tersedia)'!F158,'Input Quilting Selesai'!$I$2:$I$1048576,'Foamindo (Tersedia)'!J158,'Input Quilting Selesai'!$J$2:$J$1048576,'Foamindo (Tersedia)'!$B$1)</f>
        <v>0</v>
      </c>
      <c r="L158" s="20">
        <f>IFERROR(IF(VLOOKUP(B158,'SO OR RSO'!$B$4:$P$1048576,15,FALSE)="Diselesaikan",H158,K158),0)</f>
        <v>0</v>
      </c>
      <c r="M158" s="20">
        <f t="shared" si="7"/>
        <v>0</v>
      </c>
      <c r="N158" s="20" t="str">
        <f>IFERROR(IF(ISBLANK(VLOOKUP(B158,'SO OR RSO'!$B$4:$P$1048576,15,FALSE)),"Belum Kirim Kain",IF(VLOOKUP(B158,'SO OR RSO'!$B$4:$P$1048576,15,FALSE)="Diselesaikan","Selesai",IF(M158&gt;0,"Proses Quilting","Selesai"))),"")</f>
        <v/>
      </c>
    </row>
    <row r="159" spans="1:14" ht="30.75" customHeight="1">
      <c r="A159" s="6">
        <v>158</v>
      </c>
      <c r="B159" s="18" t="str">
        <f t="shared" si="6"/>
        <v>FoamindoTersediaKonfirmasi158</v>
      </c>
      <c r="C159" s="18" t="str">
        <f>IFERROR(VLOOKUP(B159,'SO OR RSO'!$B$4:$O$1048576,3,FALSE),"")</f>
        <v/>
      </c>
      <c r="D159" s="27" t="str">
        <f>IFERROR(VLOOKUP(B159,'SO OR RSO'!$B$4:$O$1048576,4,FALSE),"")</f>
        <v/>
      </c>
      <c r="E159" s="19" t="str">
        <f>IFERROR(VLOOKUP(B159,'SO OR RSO'!$B$4:$O$1048576,5,FALSE),"")</f>
        <v/>
      </c>
      <c r="F159" s="18" t="str">
        <f>IFERROR(VLOOKUP(B159,'SO OR RSO'!$B$4:$O$1048576,6,FALSE),"")</f>
        <v/>
      </c>
      <c r="G159" s="19" t="str">
        <f>IFERROR(VLOOKUP(B159,'SO OR RSO'!$B$4:$O$1048576,7,FALSE),"")</f>
        <v/>
      </c>
      <c r="H159" s="18">
        <f>IFERROR(VLOOKUP(B159,'SO OR RSO'!$B$4:$O$1048576,8,FALSE),0)</f>
        <v>0</v>
      </c>
      <c r="I159" s="18" t="str">
        <f>IFERROR(VLOOKUP(B159,'SO OR RSO'!$B$4:$O$1048576,9,FALSE),"")</f>
        <v/>
      </c>
      <c r="J159" s="18" t="str">
        <f>IFERROR(VLOOKUP(B159,'SO OR RSO'!$B$4:$O$1048576,10,FALSE),"")</f>
        <v/>
      </c>
      <c r="K159" s="59">
        <f>SUMIFS('Input Quilting Selesai'!$G$2:$G$1048576,'Input Quilting Selesai'!$C$2:$C$1048576,'Foamindo (Tersedia)'!C159,'Input Quilting Selesai'!$E$2:$E$1048576,'Foamindo (Tersedia)'!F159,'Input Quilting Selesai'!$I$2:$I$1048576,'Foamindo (Tersedia)'!J159,'Input Quilting Selesai'!$J$2:$J$1048576,'Foamindo (Tersedia)'!$B$1)</f>
        <v>0</v>
      </c>
      <c r="L159" s="20">
        <f>IFERROR(IF(VLOOKUP(B159,'SO OR RSO'!$B$4:$P$1048576,15,FALSE)="Diselesaikan",H159,K159),0)</f>
        <v>0</v>
      </c>
      <c r="M159" s="20">
        <f t="shared" si="7"/>
        <v>0</v>
      </c>
      <c r="N159" s="20" t="str">
        <f>IFERROR(IF(ISBLANK(VLOOKUP(B159,'SO OR RSO'!$B$4:$P$1048576,15,FALSE)),"Belum Kirim Kain",IF(VLOOKUP(B159,'SO OR RSO'!$B$4:$P$1048576,15,FALSE)="Diselesaikan","Selesai",IF(M159&gt;0,"Proses Quilting","Selesai"))),"")</f>
        <v/>
      </c>
    </row>
    <row r="160" spans="1:14" ht="30.75" customHeight="1">
      <c r="A160" s="6">
        <v>159</v>
      </c>
      <c r="B160" s="18" t="str">
        <f t="shared" si="6"/>
        <v>FoamindoTersediaKonfirmasi159</v>
      </c>
      <c r="C160" s="18" t="str">
        <f>IFERROR(VLOOKUP(B160,'SO OR RSO'!$B$4:$O$1048576,3,FALSE),"")</f>
        <v/>
      </c>
      <c r="D160" s="27" t="str">
        <f>IFERROR(VLOOKUP(B160,'SO OR RSO'!$B$4:$O$1048576,4,FALSE),"")</f>
        <v/>
      </c>
      <c r="E160" s="19" t="str">
        <f>IFERROR(VLOOKUP(B160,'SO OR RSO'!$B$4:$O$1048576,5,FALSE),"")</f>
        <v/>
      </c>
      <c r="F160" s="18" t="str">
        <f>IFERROR(VLOOKUP(B160,'SO OR RSO'!$B$4:$O$1048576,6,FALSE),"")</f>
        <v/>
      </c>
      <c r="G160" s="19" t="str">
        <f>IFERROR(VLOOKUP(B160,'SO OR RSO'!$B$4:$O$1048576,7,FALSE),"")</f>
        <v/>
      </c>
      <c r="H160" s="18">
        <f>IFERROR(VLOOKUP(B160,'SO OR RSO'!$B$4:$O$1048576,8,FALSE),0)</f>
        <v>0</v>
      </c>
      <c r="I160" s="18" t="str">
        <f>IFERROR(VLOOKUP(B160,'SO OR RSO'!$B$4:$O$1048576,9,FALSE),"")</f>
        <v/>
      </c>
      <c r="J160" s="18" t="str">
        <f>IFERROR(VLOOKUP(B160,'SO OR RSO'!$B$4:$O$1048576,10,FALSE),"")</f>
        <v/>
      </c>
      <c r="K160" s="59">
        <f>SUMIFS('Input Quilting Selesai'!$G$2:$G$1048576,'Input Quilting Selesai'!$C$2:$C$1048576,'Foamindo (Tersedia)'!C160,'Input Quilting Selesai'!$E$2:$E$1048576,'Foamindo (Tersedia)'!F160,'Input Quilting Selesai'!$I$2:$I$1048576,'Foamindo (Tersedia)'!J160,'Input Quilting Selesai'!$J$2:$J$1048576,'Foamindo (Tersedia)'!$B$1)</f>
        <v>0</v>
      </c>
      <c r="L160" s="20">
        <f>IFERROR(IF(VLOOKUP(B160,'SO OR RSO'!$B$4:$P$1048576,15,FALSE)="Diselesaikan",H160,K160),0)</f>
        <v>0</v>
      </c>
      <c r="M160" s="20">
        <f t="shared" si="7"/>
        <v>0</v>
      </c>
      <c r="N160" s="20" t="str">
        <f>IFERROR(IF(ISBLANK(VLOOKUP(B160,'SO OR RSO'!$B$4:$P$1048576,15,FALSE)),"Belum Kirim Kain",IF(VLOOKUP(B160,'SO OR RSO'!$B$4:$P$1048576,15,FALSE)="Diselesaikan","Selesai",IF(M160&gt;0,"Proses Quilting","Selesai"))),"")</f>
        <v/>
      </c>
    </row>
    <row r="161" spans="1:14" ht="30.75" customHeight="1">
      <c r="A161" s="6">
        <v>160</v>
      </c>
      <c r="B161" s="18" t="str">
        <f t="shared" si="6"/>
        <v>FoamindoTersediaKonfirmasi160</v>
      </c>
      <c r="C161" s="18" t="str">
        <f>IFERROR(VLOOKUP(B161,'SO OR RSO'!$B$4:$O$1048576,3,FALSE),"")</f>
        <v/>
      </c>
      <c r="D161" s="27" t="str">
        <f>IFERROR(VLOOKUP(B161,'SO OR RSO'!$B$4:$O$1048576,4,FALSE),"")</f>
        <v/>
      </c>
      <c r="E161" s="19" t="str">
        <f>IFERROR(VLOOKUP(B161,'SO OR RSO'!$B$4:$O$1048576,5,FALSE),"")</f>
        <v/>
      </c>
      <c r="F161" s="18" t="str">
        <f>IFERROR(VLOOKUP(B161,'SO OR RSO'!$B$4:$O$1048576,6,FALSE),"")</f>
        <v/>
      </c>
      <c r="G161" s="19" t="str">
        <f>IFERROR(VLOOKUP(B161,'SO OR RSO'!$B$4:$O$1048576,7,FALSE),"")</f>
        <v/>
      </c>
      <c r="H161" s="18">
        <f>IFERROR(VLOOKUP(B161,'SO OR RSO'!$B$4:$O$1048576,8,FALSE),0)</f>
        <v>0</v>
      </c>
      <c r="I161" s="18" t="str">
        <f>IFERROR(VLOOKUP(B161,'SO OR RSO'!$B$4:$O$1048576,9,FALSE),"")</f>
        <v/>
      </c>
      <c r="J161" s="18" t="str">
        <f>IFERROR(VLOOKUP(B161,'SO OR RSO'!$B$4:$O$1048576,10,FALSE),"")</f>
        <v/>
      </c>
      <c r="K161" s="59">
        <f>SUMIFS('Input Quilting Selesai'!$G$2:$G$1048576,'Input Quilting Selesai'!$C$2:$C$1048576,'Foamindo (Tersedia)'!C161,'Input Quilting Selesai'!$E$2:$E$1048576,'Foamindo (Tersedia)'!F161,'Input Quilting Selesai'!$I$2:$I$1048576,'Foamindo (Tersedia)'!J161,'Input Quilting Selesai'!$J$2:$J$1048576,'Foamindo (Tersedia)'!$B$1)</f>
        <v>0</v>
      </c>
      <c r="L161" s="20">
        <f>IFERROR(IF(VLOOKUP(B161,'SO OR RSO'!$B$4:$P$1048576,15,FALSE)="Diselesaikan",H161,K161),0)</f>
        <v>0</v>
      </c>
      <c r="M161" s="20">
        <f t="shared" si="7"/>
        <v>0</v>
      </c>
      <c r="N161" s="20" t="str">
        <f>IFERROR(IF(ISBLANK(VLOOKUP(B161,'SO OR RSO'!$B$4:$P$1048576,15,FALSE)),"Belum Kirim Kain",IF(VLOOKUP(B161,'SO OR RSO'!$B$4:$P$1048576,15,FALSE)="Diselesaikan","Selesai",IF(M161&gt;0,"Proses Quilting","Selesai"))),"")</f>
        <v/>
      </c>
    </row>
    <row r="162" spans="1:14" ht="30.75" customHeight="1">
      <c r="A162" s="6">
        <v>161</v>
      </c>
      <c r="B162" s="18" t="str">
        <f t="shared" si="6"/>
        <v>FoamindoTersediaKonfirmasi161</v>
      </c>
      <c r="C162" s="18" t="str">
        <f>IFERROR(VLOOKUP(B162,'SO OR RSO'!$B$4:$O$1048576,3,FALSE),"")</f>
        <v/>
      </c>
      <c r="D162" s="27" t="str">
        <f>IFERROR(VLOOKUP(B162,'SO OR RSO'!$B$4:$O$1048576,4,FALSE),"")</f>
        <v/>
      </c>
      <c r="E162" s="19" t="str">
        <f>IFERROR(VLOOKUP(B162,'SO OR RSO'!$B$4:$O$1048576,5,FALSE),"")</f>
        <v/>
      </c>
      <c r="F162" s="18" t="str">
        <f>IFERROR(VLOOKUP(B162,'SO OR RSO'!$B$4:$O$1048576,6,FALSE),"")</f>
        <v/>
      </c>
      <c r="G162" s="19" t="str">
        <f>IFERROR(VLOOKUP(B162,'SO OR RSO'!$B$4:$O$1048576,7,FALSE),"")</f>
        <v/>
      </c>
      <c r="H162" s="18">
        <f>IFERROR(VLOOKUP(B162,'SO OR RSO'!$B$4:$O$1048576,8,FALSE),0)</f>
        <v>0</v>
      </c>
      <c r="I162" s="18" t="str">
        <f>IFERROR(VLOOKUP(B162,'SO OR RSO'!$B$4:$O$1048576,9,FALSE),"")</f>
        <v/>
      </c>
      <c r="J162" s="18" t="str">
        <f>IFERROR(VLOOKUP(B162,'SO OR RSO'!$B$4:$O$1048576,10,FALSE),"")</f>
        <v/>
      </c>
      <c r="K162" s="59">
        <f>SUMIFS('Input Quilting Selesai'!$G$2:$G$1048576,'Input Quilting Selesai'!$C$2:$C$1048576,'Foamindo (Tersedia)'!C162,'Input Quilting Selesai'!$E$2:$E$1048576,'Foamindo (Tersedia)'!F162,'Input Quilting Selesai'!$I$2:$I$1048576,'Foamindo (Tersedia)'!J162,'Input Quilting Selesai'!$J$2:$J$1048576,'Foamindo (Tersedia)'!$B$1)</f>
        <v>0</v>
      </c>
      <c r="L162" s="20">
        <f>IFERROR(IF(VLOOKUP(B162,'SO OR RSO'!$B$4:$P$1048576,15,FALSE)="Diselesaikan",H162,K162),0)</f>
        <v>0</v>
      </c>
      <c r="M162" s="20">
        <f t="shared" si="7"/>
        <v>0</v>
      </c>
      <c r="N162" s="20" t="str">
        <f>IFERROR(IF(ISBLANK(VLOOKUP(B162,'SO OR RSO'!$B$4:$P$1048576,15,FALSE)),"Belum Kirim Kain",IF(VLOOKUP(B162,'SO OR RSO'!$B$4:$P$1048576,15,FALSE)="Diselesaikan","Selesai",IF(M162&gt;0,"Proses Quilting","Selesai"))),"")</f>
        <v/>
      </c>
    </row>
    <row r="163" spans="1:14" ht="30.75" customHeight="1">
      <c r="A163" s="6">
        <v>162</v>
      </c>
      <c r="B163" s="18" t="str">
        <f t="shared" si="6"/>
        <v>FoamindoTersediaKonfirmasi162</v>
      </c>
      <c r="C163" s="18" t="str">
        <f>IFERROR(VLOOKUP(B163,'SO OR RSO'!$B$4:$O$1048576,3,FALSE),"")</f>
        <v/>
      </c>
      <c r="D163" s="27" t="str">
        <f>IFERROR(VLOOKUP(B163,'SO OR RSO'!$B$4:$O$1048576,4,FALSE),"")</f>
        <v/>
      </c>
      <c r="E163" s="19" t="str">
        <f>IFERROR(VLOOKUP(B163,'SO OR RSO'!$B$4:$O$1048576,5,FALSE),"")</f>
        <v/>
      </c>
      <c r="F163" s="18" t="str">
        <f>IFERROR(VLOOKUP(B163,'SO OR RSO'!$B$4:$O$1048576,6,FALSE),"")</f>
        <v/>
      </c>
      <c r="G163" s="19" t="str">
        <f>IFERROR(VLOOKUP(B163,'SO OR RSO'!$B$4:$O$1048576,7,FALSE),"")</f>
        <v/>
      </c>
      <c r="H163" s="18">
        <f>IFERROR(VLOOKUP(B163,'SO OR RSO'!$B$4:$O$1048576,8,FALSE),0)</f>
        <v>0</v>
      </c>
      <c r="I163" s="18" t="str">
        <f>IFERROR(VLOOKUP(B163,'SO OR RSO'!$B$4:$O$1048576,9,FALSE),"")</f>
        <v/>
      </c>
      <c r="J163" s="18" t="str">
        <f>IFERROR(VLOOKUP(B163,'SO OR RSO'!$B$4:$O$1048576,10,FALSE),"")</f>
        <v/>
      </c>
      <c r="K163" s="59">
        <f>SUMIFS('Input Quilting Selesai'!$G$2:$G$1048576,'Input Quilting Selesai'!$C$2:$C$1048576,'Foamindo (Tersedia)'!C163,'Input Quilting Selesai'!$E$2:$E$1048576,'Foamindo (Tersedia)'!F163,'Input Quilting Selesai'!$I$2:$I$1048576,'Foamindo (Tersedia)'!J163,'Input Quilting Selesai'!$J$2:$J$1048576,'Foamindo (Tersedia)'!$B$1)</f>
        <v>0</v>
      </c>
      <c r="L163" s="20">
        <f>IFERROR(IF(VLOOKUP(B163,'SO OR RSO'!$B$4:$P$1048576,15,FALSE)="Diselesaikan",H163,K163),0)</f>
        <v>0</v>
      </c>
      <c r="M163" s="20">
        <f t="shared" si="7"/>
        <v>0</v>
      </c>
      <c r="N163" s="20" t="str">
        <f>IFERROR(IF(ISBLANK(VLOOKUP(B163,'SO OR RSO'!$B$4:$P$1048576,15,FALSE)),"Belum Kirim Kain",IF(VLOOKUP(B163,'SO OR RSO'!$B$4:$P$1048576,15,FALSE)="Diselesaikan","Selesai",IF(M163&gt;0,"Proses Quilting","Selesai"))),"")</f>
        <v/>
      </c>
    </row>
    <row r="164" spans="1:14" ht="30.75" customHeight="1">
      <c r="A164" s="6">
        <v>163</v>
      </c>
      <c r="B164" s="18" t="str">
        <f t="shared" si="6"/>
        <v>FoamindoTersediaKonfirmasi163</v>
      </c>
      <c r="C164" s="18" t="str">
        <f>IFERROR(VLOOKUP(B164,'SO OR RSO'!$B$4:$O$1048576,3,FALSE),"")</f>
        <v/>
      </c>
      <c r="D164" s="27" t="str">
        <f>IFERROR(VLOOKUP(B164,'SO OR RSO'!$B$4:$O$1048576,4,FALSE),"")</f>
        <v/>
      </c>
      <c r="E164" s="19" t="str">
        <f>IFERROR(VLOOKUP(B164,'SO OR RSO'!$B$4:$O$1048576,5,FALSE),"")</f>
        <v/>
      </c>
      <c r="F164" s="18" t="str">
        <f>IFERROR(VLOOKUP(B164,'SO OR RSO'!$B$4:$O$1048576,6,FALSE),"")</f>
        <v/>
      </c>
      <c r="G164" s="19" t="str">
        <f>IFERROR(VLOOKUP(B164,'SO OR RSO'!$B$4:$O$1048576,7,FALSE),"")</f>
        <v/>
      </c>
      <c r="H164" s="18">
        <f>IFERROR(VLOOKUP(B164,'SO OR RSO'!$B$4:$O$1048576,8,FALSE),0)</f>
        <v>0</v>
      </c>
      <c r="I164" s="18" t="str">
        <f>IFERROR(VLOOKUP(B164,'SO OR RSO'!$B$4:$O$1048576,9,FALSE),"")</f>
        <v/>
      </c>
      <c r="J164" s="18" t="str">
        <f>IFERROR(VLOOKUP(B164,'SO OR RSO'!$B$4:$O$1048576,10,FALSE),"")</f>
        <v/>
      </c>
      <c r="K164" s="59">
        <f>SUMIFS('Input Quilting Selesai'!$G$2:$G$1048576,'Input Quilting Selesai'!$C$2:$C$1048576,'Foamindo (Tersedia)'!C164,'Input Quilting Selesai'!$E$2:$E$1048576,'Foamindo (Tersedia)'!F164,'Input Quilting Selesai'!$I$2:$I$1048576,'Foamindo (Tersedia)'!J164,'Input Quilting Selesai'!$J$2:$J$1048576,'Foamindo (Tersedia)'!$B$1)</f>
        <v>0</v>
      </c>
      <c r="L164" s="20">
        <f>IFERROR(IF(VLOOKUP(B164,'SO OR RSO'!$B$4:$P$1048576,15,FALSE)="Diselesaikan",H164,K164),0)</f>
        <v>0</v>
      </c>
      <c r="M164" s="20">
        <f t="shared" si="7"/>
        <v>0</v>
      </c>
      <c r="N164" s="20" t="str">
        <f>IFERROR(IF(ISBLANK(VLOOKUP(B164,'SO OR RSO'!$B$4:$P$1048576,15,FALSE)),"Belum Kirim Kain",IF(VLOOKUP(B164,'SO OR RSO'!$B$4:$P$1048576,15,FALSE)="Diselesaikan","Selesai",IF(M164&gt;0,"Proses Quilting","Selesai"))),"")</f>
        <v/>
      </c>
    </row>
    <row r="165" spans="1:14" ht="30.75" customHeight="1">
      <c r="A165" s="6">
        <v>164</v>
      </c>
      <c r="B165" s="18" t="str">
        <f t="shared" si="6"/>
        <v>FoamindoTersediaKonfirmasi164</v>
      </c>
      <c r="C165" s="18" t="str">
        <f>IFERROR(VLOOKUP(B165,'SO OR RSO'!$B$4:$O$1048576,3,FALSE),"")</f>
        <v/>
      </c>
      <c r="D165" s="27" t="str">
        <f>IFERROR(VLOOKUP(B165,'SO OR RSO'!$B$4:$O$1048576,4,FALSE),"")</f>
        <v/>
      </c>
      <c r="E165" s="19" t="str">
        <f>IFERROR(VLOOKUP(B165,'SO OR RSO'!$B$4:$O$1048576,5,FALSE),"")</f>
        <v/>
      </c>
      <c r="F165" s="18" t="str">
        <f>IFERROR(VLOOKUP(B165,'SO OR RSO'!$B$4:$O$1048576,6,FALSE),"")</f>
        <v/>
      </c>
      <c r="G165" s="19" t="str">
        <f>IFERROR(VLOOKUP(B165,'SO OR RSO'!$B$4:$O$1048576,7,FALSE),"")</f>
        <v/>
      </c>
      <c r="H165" s="18">
        <f>IFERROR(VLOOKUP(B165,'SO OR RSO'!$B$4:$O$1048576,8,FALSE),0)</f>
        <v>0</v>
      </c>
      <c r="I165" s="18" t="str">
        <f>IFERROR(VLOOKUP(B165,'SO OR RSO'!$B$4:$O$1048576,9,FALSE),"")</f>
        <v/>
      </c>
      <c r="J165" s="18" t="str">
        <f>IFERROR(VLOOKUP(B165,'SO OR RSO'!$B$4:$O$1048576,10,FALSE),"")</f>
        <v/>
      </c>
      <c r="K165" s="59">
        <f>SUMIFS('Input Quilting Selesai'!$G$2:$G$1048576,'Input Quilting Selesai'!$C$2:$C$1048576,'Foamindo (Tersedia)'!C165,'Input Quilting Selesai'!$E$2:$E$1048576,'Foamindo (Tersedia)'!F165,'Input Quilting Selesai'!$I$2:$I$1048576,'Foamindo (Tersedia)'!J165,'Input Quilting Selesai'!$J$2:$J$1048576,'Foamindo (Tersedia)'!$B$1)</f>
        <v>0</v>
      </c>
      <c r="L165" s="20">
        <f>IFERROR(IF(VLOOKUP(B165,'SO OR RSO'!$B$4:$P$1048576,15,FALSE)="Diselesaikan",H165,K165),0)</f>
        <v>0</v>
      </c>
      <c r="M165" s="20">
        <f t="shared" si="7"/>
        <v>0</v>
      </c>
      <c r="N165" s="20" t="str">
        <f>IFERROR(IF(ISBLANK(VLOOKUP(B165,'SO OR RSO'!$B$4:$P$1048576,15,FALSE)),"Belum Kirim Kain",IF(VLOOKUP(B165,'SO OR RSO'!$B$4:$P$1048576,15,FALSE)="Diselesaikan","Selesai",IF(M165&gt;0,"Proses Quilting","Selesai"))),"")</f>
        <v/>
      </c>
    </row>
    <row r="166" spans="1:14" ht="30.75" customHeight="1">
      <c r="A166" s="6">
        <v>165</v>
      </c>
      <c r="B166" s="18" t="str">
        <f t="shared" si="6"/>
        <v>FoamindoTersediaKonfirmasi165</v>
      </c>
      <c r="C166" s="18" t="str">
        <f>IFERROR(VLOOKUP(B166,'SO OR RSO'!$B$4:$O$1048576,3,FALSE),"")</f>
        <v/>
      </c>
      <c r="D166" s="27" t="str">
        <f>IFERROR(VLOOKUP(B166,'SO OR RSO'!$B$4:$O$1048576,4,FALSE),"")</f>
        <v/>
      </c>
      <c r="E166" s="19" t="str">
        <f>IFERROR(VLOOKUP(B166,'SO OR RSO'!$B$4:$O$1048576,5,FALSE),"")</f>
        <v/>
      </c>
      <c r="F166" s="18" t="str">
        <f>IFERROR(VLOOKUP(B166,'SO OR RSO'!$B$4:$O$1048576,6,FALSE),"")</f>
        <v/>
      </c>
      <c r="G166" s="19" t="str">
        <f>IFERROR(VLOOKUP(B166,'SO OR RSO'!$B$4:$O$1048576,7,FALSE),"")</f>
        <v/>
      </c>
      <c r="H166" s="18">
        <f>IFERROR(VLOOKUP(B166,'SO OR RSO'!$B$4:$O$1048576,8,FALSE),0)</f>
        <v>0</v>
      </c>
      <c r="I166" s="18" t="str">
        <f>IFERROR(VLOOKUP(B166,'SO OR RSO'!$B$4:$O$1048576,9,FALSE),"")</f>
        <v/>
      </c>
      <c r="J166" s="18" t="str">
        <f>IFERROR(VLOOKUP(B166,'SO OR RSO'!$B$4:$O$1048576,10,FALSE),"")</f>
        <v/>
      </c>
      <c r="K166" s="59">
        <f>SUMIFS('Input Quilting Selesai'!$G$2:$G$1048576,'Input Quilting Selesai'!$C$2:$C$1048576,'Foamindo (Tersedia)'!C166,'Input Quilting Selesai'!$E$2:$E$1048576,'Foamindo (Tersedia)'!F166,'Input Quilting Selesai'!$I$2:$I$1048576,'Foamindo (Tersedia)'!J166,'Input Quilting Selesai'!$J$2:$J$1048576,'Foamindo (Tersedia)'!$B$1)</f>
        <v>0</v>
      </c>
      <c r="L166" s="20">
        <f>IFERROR(IF(VLOOKUP(B166,'SO OR RSO'!$B$4:$P$1048576,15,FALSE)="Diselesaikan",H166,K166),0)</f>
        <v>0</v>
      </c>
      <c r="M166" s="20">
        <f t="shared" si="7"/>
        <v>0</v>
      </c>
      <c r="N166" s="20" t="str">
        <f>IFERROR(IF(ISBLANK(VLOOKUP(B166,'SO OR RSO'!$B$4:$P$1048576,15,FALSE)),"Belum Kirim Kain",IF(VLOOKUP(B166,'SO OR RSO'!$B$4:$P$1048576,15,FALSE)="Diselesaikan","Selesai",IF(M166&gt;0,"Proses Quilting","Selesai"))),"")</f>
        <v/>
      </c>
    </row>
    <row r="167" spans="1:14" ht="30.75" customHeight="1">
      <c r="A167" s="6">
        <v>166</v>
      </c>
      <c r="B167" s="18" t="str">
        <f t="shared" si="6"/>
        <v>FoamindoTersediaKonfirmasi166</v>
      </c>
      <c r="C167" s="18" t="str">
        <f>IFERROR(VLOOKUP(B167,'SO OR RSO'!$B$4:$O$1048576,3,FALSE),"")</f>
        <v/>
      </c>
      <c r="D167" s="27" t="str">
        <f>IFERROR(VLOOKUP(B167,'SO OR RSO'!$B$4:$O$1048576,4,FALSE),"")</f>
        <v/>
      </c>
      <c r="E167" s="19" t="str">
        <f>IFERROR(VLOOKUP(B167,'SO OR RSO'!$B$4:$O$1048576,5,FALSE),"")</f>
        <v/>
      </c>
      <c r="F167" s="18" t="str">
        <f>IFERROR(VLOOKUP(B167,'SO OR RSO'!$B$4:$O$1048576,6,FALSE),"")</f>
        <v/>
      </c>
      <c r="G167" s="19" t="str">
        <f>IFERROR(VLOOKUP(B167,'SO OR RSO'!$B$4:$O$1048576,7,FALSE),"")</f>
        <v/>
      </c>
      <c r="H167" s="18">
        <f>IFERROR(VLOOKUP(B167,'SO OR RSO'!$B$4:$O$1048576,8,FALSE),0)</f>
        <v>0</v>
      </c>
      <c r="I167" s="18" t="str">
        <f>IFERROR(VLOOKUP(B167,'SO OR RSO'!$B$4:$O$1048576,9,FALSE),"")</f>
        <v/>
      </c>
      <c r="J167" s="18" t="str">
        <f>IFERROR(VLOOKUP(B167,'SO OR RSO'!$B$4:$O$1048576,10,FALSE),"")</f>
        <v/>
      </c>
      <c r="K167" s="59">
        <f>SUMIFS('Input Quilting Selesai'!$G$2:$G$1048576,'Input Quilting Selesai'!$C$2:$C$1048576,'Foamindo (Tersedia)'!C167,'Input Quilting Selesai'!$E$2:$E$1048576,'Foamindo (Tersedia)'!F167,'Input Quilting Selesai'!$I$2:$I$1048576,'Foamindo (Tersedia)'!J167,'Input Quilting Selesai'!$J$2:$J$1048576,'Foamindo (Tersedia)'!$B$1)</f>
        <v>0</v>
      </c>
      <c r="L167" s="20">
        <f>IFERROR(IF(VLOOKUP(B167,'SO OR RSO'!$B$4:$P$1048576,15,FALSE)="Diselesaikan",H167,K167),0)</f>
        <v>0</v>
      </c>
      <c r="M167" s="20">
        <f t="shared" si="7"/>
        <v>0</v>
      </c>
      <c r="N167" s="20" t="str">
        <f>IFERROR(IF(ISBLANK(VLOOKUP(B167,'SO OR RSO'!$B$4:$P$1048576,15,FALSE)),"Belum Kirim Kain",IF(VLOOKUP(B167,'SO OR RSO'!$B$4:$P$1048576,15,FALSE)="Diselesaikan","Selesai",IF(M167&gt;0,"Proses Quilting","Selesai"))),"")</f>
        <v/>
      </c>
    </row>
    <row r="168" spans="1:14" ht="30.75" customHeight="1">
      <c r="A168" s="6">
        <v>167</v>
      </c>
      <c r="B168" s="18" t="str">
        <f t="shared" si="6"/>
        <v>FoamindoTersediaKonfirmasi167</v>
      </c>
      <c r="C168" s="18" t="str">
        <f>IFERROR(VLOOKUP(B168,'SO OR RSO'!$B$4:$O$1048576,3,FALSE),"")</f>
        <v/>
      </c>
      <c r="D168" s="27" t="str">
        <f>IFERROR(VLOOKUP(B168,'SO OR RSO'!$B$4:$O$1048576,4,FALSE),"")</f>
        <v/>
      </c>
      <c r="E168" s="19" t="str">
        <f>IFERROR(VLOOKUP(B168,'SO OR RSO'!$B$4:$O$1048576,5,FALSE),"")</f>
        <v/>
      </c>
      <c r="F168" s="18" t="str">
        <f>IFERROR(VLOOKUP(B168,'SO OR RSO'!$B$4:$O$1048576,6,FALSE),"")</f>
        <v/>
      </c>
      <c r="G168" s="19" t="str">
        <f>IFERROR(VLOOKUP(B168,'SO OR RSO'!$B$4:$O$1048576,7,FALSE),"")</f>
        <v/>
      </c>
      <c r="H168" s="18">
        <f>IFERROR(VLOOKUP(B168,'SO OR RSO'!$B$4:$O$1048576,8,FALSE),0)</f>
        <v>0</v>
      </c>
      <c r="I168" s="18" t="str">
        <f>IFERROR(VLOOKUP(B168,'SO OR RSO'!$B$4:$O$1048576,9,FALSE),"")</f>
        <v/>
      </c>
      <c r="J168" s="18" t="str">
        <f>IFERROR(VLOOKUP(B168,'SO OR RSO'!$B$4:$O$1048576,10,FALSE),"")</f>
        <v/>
      </c>
      <c r="K168" s="59">
        <f>SUMIFS('Input Quilting Selesai'!$G$2:$G$1048576,'Input Quilting Selesai'!$C$2:$C$1048576,'Foamindo (Tersedia)'!C168,'Input Quilting Selesai'!$E$2:$E$1048576,'Foamindo (Tersedia)'!F168,'Input Quilting Selesai'!$I$2:$I$1048576,'Foamindo (Tersedia)'!J168,'Input Quilting Selesai'!$J$2:$J$1048576,'Foamindo (Tersedia)'!$B$1)</f>
        <v>0</v>
      </c>
      <c r="L168" s="20">
        <f>IFERROR(IF(VLOOKUP(B168,'SO OR RSO'!$B$4:$P$1048576,15,FALSE)="Diselesaikan",H168,K168),0)</f>
        <v>0</v>
      </c>
      <c r="M168" s="20">
        <f t="shared" si="7"/>
        <v>0</v>
      </c>
      <c r="N168" s="20" t="str">
        <f>IFERROR(IF(ISBLANK(VLOOKUP(B168,'SO OR RSO'!$B$4:$P$1048576,15,FALSE)),"Belum Kirim Kain",IF(VLOOKUP(B168,'SO OR RSO'!$B$4:$P$1048576,15,FALSE)="Diselesaikan","Selesai",IF(M168&gt;0,"Proses Quilting","Selesai"))),"")</f>
        <v/>
      </c>
    </row>
    <row r="169" spans="1:14" ht="30.75" customHeight="1">
      <c r="A169" s="6">
        <v>168</v>
      </c>
      <c r="B169" s="18" t="str">
        <f t="shared" si="6"/>
        <v>FoamindoTersediaKonfirmasi168</v>
      </c>
      <c r="C169" s="18" t="str">
        <f>IFERROR(VLOOKUP(B169,'SO OR RSO'!$B$4:$O$1048576,3,FALSE),"")</f>
        <v/>
      </c>
      <c r="D169" s="27" t="str">
        <f>IFERROR(VLOOKUP(B169,'SO OR RSO'!$B$4:$O$1048576,4,FALSE),"")</f>
        <v/>
      </c>
      <c r="E169" s="19" t="str">
        <f>IFERROR(VLOOKUP(B169,'SO OR RSO'!$B$4:$O$1048576,5,FALSE),"")</f>
        <v/>
      </c>
      <c r="F169" s="18" t="str">
        <f>IFERROR(VLOOKUP(B169,'SO OR RSO'!$B$4:$O$1048576,6,FALSE),"")</f>
        <v/>
      </c>
      <c r="G169" s="19" t="str">
        <f>IFERROR(VLOOKUP(B169,'SO OR RSO'!$B$4:$O$1048576,7,FALSE),"")</f>
        <v/>
      </c>
      <c r="H169" s="18">
        <f>IFERROR(VLOOKUP(B169,'SO OR RSO'!$B$4:$O$1048576,8,FALSE),0)</f>
        <v>0</v>
      </c>
      <c r="I169" s="18" t="str">
        <f>IFERROR(VLOOKUP(B169,'SO OR RSO'!$B$4:$O$1048576,9,FALSE),"")</f>
        <v/>
      </c>
      <c r="J169" s="18" t="str">
        <f>IFERROR(VLOOKUP(B169,'SO OR RSO'!$B$4:$O$1048576,10,FALSE),"")</f>
        <v/>
      </c>
      <c r="K169" s="59">
        <f>SUMIFS('Input Quilting Selesai'!$G$2:$G$1048576,'Input Quilting Selesai'!$C$2:$C$1048576,'Foamindo (Tersedia)'!C169,'Input Quilting Selesai'!$E$2:$E$1048576,'Foamindo (Tersedia)'!F169,'Input Quilting Selesai'!$I$2:$I$1048576,'Foamindo (Tersedia)'!J169,'Input Quilting Selesai'!$J$2:$J$1048576,'Foamindo (Tersedia)'!$B$1)</f>
        <v>0</v>
      </c>
      <c r="L169" s="20">
        <f>IFERROR(IF(VLOOKUP(B169,'SO OR RSO'!$B$4:$P$1048576,15,FALSE)="Diselesaikan",H169,K169),0)</f>
        <v>0</v>
      </c>
      <c r="M169" s="20">
        <f t="shared" si="7"/>
        <v>0</v>
      </c>
      <c r="N169" s="20" t="str">
        <f>IFERROR(IF(ISBLANK(VLOOKUP(B169,'SO OR RSO'!$B$4:$P$1048576,15,FALSE)),"Belum Kirim Kain",IF(VLOOKUP(B169,'SO OR RSO'!$B$4:$P$1048576,15,FALSE)="Diselesaikan","Selesai",IF(M169&gt;0,"Proses Quilting","Selesai"))),"")</f>
        <v/>
      </c>
    </row>
    <row r="170" spans="1:14" ht="30.75" customHeight="1">
      <c r="A170" s="6">
        <v>169</v>
      </c>
      <c r="B170" s="18" t="str">
        <f t="shared" si="6"/>
        <v>FoamindoTersediaKonfirmasi169</v>
      </c>
      <c r="C170" s="18" t="str">
        <f>IFERROR(VLOOKUP(B170,'SO OR RSO'!$B$4:$O$1048576,3,FALSE),"")</f>
        <v/>
      </c>
      <c r="D170" s="27" t="str">
        <f>IFERROR(VLOOKUP(B170,'SO OR RSO'!$B$4:$O$1048576,4,FALSE),"")</f>
        <v/>
      </c>
      <c r="E170" s="19" t="str">
        <f>IFERROR(VLOOKUP(B170,'SO OR RSO'!$B$4:$O$1048576,5,FALSE),"")</f>
        <v/>
      </c>
      <c r="F170" s="18" t="str">
        <f>IFERROR(VLOOKUP(B170,'SO OR RSO'!$B$4:$O$1048576,6,FALSE),"")</f>
        <v/>
      </c>
      <c r="G170" s="19" t="str">
        <f>IFERROR(VLOOKUP(B170,'SO OR RSO'!$B$4:$O$1048576,7,FALSE),"")</f>
        <v/>
      </c>
      <c r="H170" s="18">
        <f>IFERROR(VLOOKUP(B170,'SO OR RSO'!$B$4:$O$1048576,8,FALSE),0)</f>
        <v>0</v>
      </c>
      <c r="I170" s="18" t="str">
        <f>IFERROR(VLOOKUP(B170,'SO OR RSO'!$B$4:$O$1048576,9,FALSE),"")</f>
        <v/>
      </c>
      <c r="J170" s="18" t="str">
        <f>IFERROR(VLOOKUP(B170,'SO OR RSO'!$B$4:$O$1048576,10,FALSE),"")</f>
        <v/>
      </c>
      <c r="K170" s="59">
        <f>SUMIFS('Input Quilting Selesai'!$G$2:$G$1048576,'Input Quilting Selesai'!$C$2:$C$1048576,'Foamindo (Tersedia)'!C170,'Input Quilting Selesai'!$E$2:$E$1048576,'Foamindo (Tersedia)'!F170,'Input Quilting Selesai'!$I$2:$I$1048576,'Foamindo (Tersedia)'!J170,'Input Quilting Selesai'!$J$2:$J$1048576,'Foamindo (Tersedia)'!$B$1)</f>
        <v>0</v>
      </c>
      <c r="L170" s="20">
        <f>IFERROR(IF(VLOOKUP(B170,'SO OR RSO'!$B$4:$P$1048576,15,FALSE)="Diselesaikan",H170,K170),0)</f>
        <v>0</v>
      </c>
      <c r="M170" s="20">
        <f t="shared" si="7"/>
        <v>0</v>
      </c>
      <c r="N170" s="20" t="str">
        <f>IFERROR(IF(ISBLANK(VLOOKUP(B170,'SO OR RSO'!$B$4:$P$1048576,15,FALSE)),"Belum Kirim Kain",IF(VLOOKUP(B170,'SO OR RSO'!$B$4:$P$1048576,15,FALSE)="Diselesaikan","Selesai",IF(M170&gt;0,"Proses Quilting","Selesai"))),"")</f>
        <v/>
      </c>
    </row>
    <row r="171" spans="1:14" ht="30.75" customHeight="1">
      <c r="A171" s="6">
        <v>170</v>
      </c>
      <c r="B171" s="18" t="str">
        <f t="shared" si="6"/>
        <v>FoamindoTersediaKonfirmasi170</v>
      </c>
      <c r="C171" s="18" t="str">
        <f>IFERROR(VLOOKUP(B171,'SO OR RSO'!$B$4:$O$1048576,3,FALSE),"")</f>
        <v/>
      </c>
      <c r="D171" s="27" t="str">
        <f>IFERROR(VLOOKUP(B171,'SO OR RSO'!$B$4:$O$1048576,4,FALSE),"")</f>
        <v/>
      </c>
      <c r="E171" s="19" t="str">
        <f>IFERROR(VLOOKUP(B171,'SO OR RSO'!$B$4:$O$1048576,5,FALSE),"")</f>
        <v/>
      </c>
      <c r="F171" s="18" t="str">
        <f>IFERROR(VLOOKUP(B171,'SO OR RSO'!$B$4:$O$1048576,6,FALSE),"")</f>
        <v/>
      </c>
      <c r="G171" s="19" t="str">
        <f>IFERROR(VLOOKUP(B171,'SO OR RSO'!$B$4:$O$1048576,7,FALSE),"")</f>
        <v/>
      </c>
      <c r="H171" s="18">
        <f>IFERROR(VLOOKUP(B171,'SO OR RSO'!$B$4:$O$1048576,8,FALSE),0)</f>
        <v>0</v>
      </c>
      <c r="I171" s="18" t="str">
        <f>IFERROR(VLOOKUP(B171,'SO OR RSO'!$B$4:$O$1048576,9,FALSE),"")</f>
        <v/>
      </c>
      <c r="J171" s="18" t="str">
        <f>IFERROR(VLOOKUP(B171,'SO OR RSO'!$B$4:$O$1048576,10,FALSE),"")</f>
        <v/>
      </c>
      <c r="K171" s="59">
        <f>SUMIFS('Input Quilting Selesai'!$G$2:$G$1048576,'Input Quilting Selesai'!$C$2:$C$1048576,'Foamindo (Tersedia)'!C171,'Input Quilting Selesai'!$E$2:$E$1048576,'Foamindo (Tersedia)'!F171,'Input Quilting Selesai'!$I$2:$I$1048576,'Foamindo (Tersedia)'!J171,'Input Quilting Selesai'!$J$2:$J$1048576,'Foamindo (Tersedia)'!$B$1)</f>
        <v>0</v>
      </c>
      <c r="L171" s="20">
        <f>IFERROR(IF(VLOOKUP(B171,'SO OR RSO'!$B$4:$P$1048576,15,FALSE)="Diselesaikan",H171,K171),0)</f>
        <v>0</v>
      </c>
      <c r="M171" s="20">
        <f t="shared" si="7"/>
        <v>0</v>
      </c>
      <c r="N171" s="20" t="str">
        <f>IFERROR(IF(ISBLANK(VLOOKUP(B171,'SO OR RSO'!$B$4:$P$1048576,15,FALSE)),"Belum Kirim Kain",IF(VLOOKUP(B171,'SO OR RSO'!$B$4:$P$1048576,15,FALSE)="Diselesaikan","Selesai",IF(M171&gt;0,"Proses Quilting","Selesai"))),"")</f>
        <v/>
      </c>
    </row>
    <row r="172" spans="1:14" ht="30.75" customHeight="1">
      <c r="A172" s="6">
        <v>171</v>
      </c>
      <c r="B172" s="18" t="str">
        <f t="shared" si="6"/>
        <v>FoamindoTersediaKonfirmasi171</v>
      </c>
      <c r="C172" s="18" t="str">
        <f>IFERROR(VLOOKUP(B172,'SO OR RSO'!$B$4:$O$1048576,3,FALSE),"")</f>
        <v/>
      </c>
      <c r="D172" s="27" t="str">
        <f>IFERROR(VLOOKUP(B172,'SO OR RSO'!$B$4:$O$1048576,4,FALSE),"")</f>
        <v/>
      </c>
      <c r="E172" s="19" t="str">
        <f>IFERROR(VLOOKUP(B172,'SO OR RSO'!$B$4:$O$1048576,5,FALSE),"")</f>
        <v/>
      </c>
      <c r="F172" s="18" t="str">
        <f>IFERROR(VLOOKUP(B172,'SO OR RSO'!$B$4:$O$1048576,6,FALSE),"")</f>
        <v/>
      </c>
      <c r="G172" s="19" t="str">
        <f>IFERROR(VLOOKUP(B172,'SO OR RSO'!$B$4:$O$1048576,7,FALSE),"")</f>
        <v/>
      </c>
      <c r="H172" s="18">
        <f>IFERROR(VLOOKUP(B172,'SO OR RSO'!$B$4:$O$1048576,8,FALSE),0)</f>
        <v>0</v>
      </c>
      <c r="I172" s="18" t="str">
        <f>IFERROR(VLOOKUP(B172,'SO OR RSO'!$B$4:$O$1048576,9,FALSE),"")</f>
        <v/>
      </c>
      <c r="J172" s="18" t="str">
        <f>IFERROR(VLOOKUP(B172,'SO OR RSO'!$B$4:$O$1048576,10,FALSE),"")</f>
        <v/>
      </c>
      <c r="K172" s="59">
        <f>SUMIFS('Input Quilting Selesai'!$G$2:$G$1048576,'Input Quilting Selesai'!$C$2:$C$1048576,'Foamindo (Tersedia)'!C172,'Input Quilting Selesai'!$E$2:$E$1048576,'Foamindo (Tersedia)'!F172,'Input Quilting Selesai'!$I$2:$I$1048576,'Foamindo (Tersedia)'!J172,'Input Quilting Selesai'!$J$2:$J$1048576,'Foamindo (Tersedia)'!$B$1)</f>
        <v>0</v>
      </c>
      <c r="L172" s="20">
        <f>IFERROR(IF(VLOOKUP(B172,'SO OR RSO'!$B$4:$P$1048576,15,FALSE)="Diselesaikan",H172,K172),0)</f>
        <v>0</v>
      </c>
      <c r="M172" s="20">
        <f t="shared" si="7"/>
        <v>0</v>
      </c>
      <c r="N172" s="20" t="str">
        <f>IFERROR(IF(ISBLANK(VLOOKUP(B172,'SO OR RSO'!$B$4:$P$1048576,15,FALSE)),"Belum Kirim Kain",IF(VLOOKUP(B172,'SO OR RSO'!$B$4:$P$1048576,15,FALSE)="Diselesaikan","Selesai",IF(M172&gt;0,"Proses Quilting","Selesai"))),"")</f>
        <v/>
      </c>
    </row>
    <row r="173" spans="1:14" ht="30.75" customHeight="1">
      <c r="A173" s="6">
        <v>172</v>
      </c>
      <c r="B173" s="18" t="str">
        <f t="shared" si="6"/>
        <v>FoamindoTersediaKonfirmasi172</v>
      </c>
      <c r="C173" s="18" t="str">
        <f>IFERROR(VLOOKUP(B173,'SO OR RSO'!$B$4:$O$1048576,3,FALSE),"")</f>
        <v/>
      </c>
      <c r="D173" s="27" t="str">
        <f>IFERROR(VLOOKUP(B173,'SO OR RSO'!$B$4:$O$1048576,4,FALSE),"")</f>
        <v/>
      </c>
      <c r="E173" s="19" t="str">
        <f>IFERROR(VLOOKUP(B173,'SO OR RSO'!$B$4:$O$1048576,5,FALSE),"")</f>
        <v/>
      </c>
      <c r="F173" s="18" t="str">
        <f>IFERROR(VLOOKUP(B173,'SO OR RSO'!$B$4:$O$1048576,6,FALSE),"")</f>
        <v/>
      </c>
      <c r="G173" s="19" t="str">
        <f>IFERROR(VLOOKUP(B173,'SO OR RSO'!$B$4:$O$1048576,7,FALSE),"")</f>
        <v/>
      </c>
      <c r="H173" s="18">
        <f>IFERROR(VLOOKUP(B173,'SO OR RSO'!$B$4:$O$1048576,8,FALSE),0)</f>
        <v>0</v>
      </c>
      <c r="I173" s="18" t="str">
        <f>IFERROR(VLOOKUP(B173,'SO OR RSO'!$B$4:$O$1048576,9,FALSE),"")</f>
        <v/>
      </c>
      <c r="J173" s="18" t="str">
        <f>IFERROR(VLOOKUP(B173,'SO OR RSO'!$B$4:$O$1048576,10,FALSE),"")</f>
        <v/>
      </c>
      <c r="K173" s="59">
        <f>SUMIFS('Input Quilting Selesai'!$G$2:$G$1048576,'Input Quilting Selesai'!$C$2:$C$1048576,'Foamindo (Tersedia)'!C173,'Input Quilting Selesai'!$E$2:$E$1048576,'Foamindo (Tersedia)'!F173,'Input Quilting Selesai'!$I$2:$I$1048576,'Foamindo (Tersedia)'!J173,'Input Quilting Selesai'!$J$2:$J$1048576,'Foamindo (Tersedia)'!$B$1)</f>
        <v>0</v>
      </c>
      <c r="L173" s="20">
        <f>IFERROR(IF(VLOOKUP(B173,'SO OR RSO'!$B$4:$P$1048576,15,FALSE)="Diselesaikan",H173,K173),0)</f>
        <v>0</v>
      </c>
      <c r="M173" s="20">
        <f t="shared" si="7"/>
        <v>0</v>
      </c>
      <c r="N173" s="20" t="str">
        <f>IFERROR(IF(ISBLANK(VLOOKUP(B173,'SO OR RSO'!$B$4:$P$1048576,15,FALSE)),"Belum Kirim Kain",IF(VLOOKUP(B173,'SO OR RSO'!$B$4:$P$1048576,15,FALSE)="Diselesaikan","Selesai",IF(M173&gt;0,"Proses Quilting","Selesai"))),"")</f>
        <v/>
      </c>
    </row>
    <row r="174" spans="1:14" ht="30.75" customHeight="1">
      <c r="A174" s="6">
        <v>173</v>
      </c>
      <c r="B174" s="18" t="str">
        <f t="shared" si="6"/>
        <v>FoamindoTersediaKonfirmasi173</v>
      </c>
      <c r="C174" s="18" t="str">
        <f>IFERROR(VLOOKUP(B174,'SO OR RSO'!$B$4:$O$1048576,3,FALSE),"")</f>
        <v/>
      </c>
      <c r="D174" s="27" t="str">
        <f>IFERROR(VLOOKUP(B174,'SO OR RSO'!$B$4:$O$1048576,4,FALSE),"")</f>
        <v/>
      </c>
      <c r="E174" s="19" t="str">
        <f>IFERROR(VLOOKUP(B174,'SO OR RSO'!$B$4:$O$1048576,5,FALSE),"")</f>
        <v/>
      </c>
      <c r="F174" s="18" t="str">
        <f>IFERROR(VLOOKUP(B174,'SO OR RSO'!$B$4:$O$1048576,6,FALSE),"")</f>
        <v/>
      </c>
      <c r="G174" s="19" t="str">
        <f>IFERROR(VLOOKUP(B174,'SO OR RSO'!$B$4:$O$1048576,7,FALSE),"")</f>
        <v/>
      </c>
      <c r="H174" s="18">
        <f>IFERROR(VLOOKUP(B174,'SO OR RSO'!$B$4:$O$1048576,8,FALSE),0)</f>
        <v>0</v>
      </c>
      <c r="I174" s="18" t="str">
        <f>IFERROR(VLOOKUP(B174,'SO OR RSO'!$B$4:$O$1048576,9,FALSE),"")</f>
        <v/>
      </c>
      <c r="J174" s="18" t="str">
        <f>IFERROR(VLOOKUP(B174,'SO OR RSO'!$B$4:$O$1048576,10,FALSE),"")</f>
        <v/>
      </c>
      <c r="K174" s="59">
        <f>SUMIFS('Input Quilting Selesai'!$G$2:$G$1048576,'Input Quilting Selesai'!$C$2:$C$1048576,'Foamindo (Tersedia)'!C174,'Input Quilting Selesai'!$E$2:$E$1048576,'Foamindo (Tersedia)'!F174,'Input Quilting Selesai'!$I$2:$I$1048576,'Foamindo (Tersedia)'!J174,'Input Quilting Selesai'!$J$2:$J$1048576,'Foamindo (Tersedia)'!$B$1)</f>
        <v>0</v>
      </c>
      <c r="L174" s="20">
        <f>IFERROR(IF(VLOOKUP(B174,'SO OR RSO'!$B$4:$P$1048576,15,FALSE)="Diselesaikan",H174,K174),0)</f>
        <v>0</v>
      </c>
      <c r="M174" s="20">
        <f t="shared" si="7"/>
        <v>0</v>
      </c>
      <c r="N174" s="20" t="str">
        <f>IFERROR(IF(ISBLANK(VLOOKUP(B174,'SO OR RSO'!$B$4:$P$1048576,15,FALSE)),"Belum Kirim Kain",IF(VLOOKUP(B174,'SO OR RSO'!$B$4:$P$1048576,15,FALSE)="Diselesaikan","Selesai",IF(M174&gt;0,"Proses Quilting","Selesai"))),"")</f>
        <v/>
      </c>
    </row>
    <row r="175" spans="1:14" ht="30.75" customHeight="1">
      <c r="A175" s="6">
        <v>174</v>
      </c>
      <c r="B175" s="18" t="str">
        <f t="shared" si="6"/>
        <v>FoamindoTersediaKonfirmasi174</v>
      </c>
      <c r="C175" s="18" t="str">
        <f>IFERROR(VLOOKUP(B175,'SO OR RSO'!$B$4:$O$1048576,3,FALSE),"")</f>
        <v/>
      </c>
      <c r="D175" s="27" t="str">
        <f>IFERROR(VLOOKUP(B175,'SO OR RSO'!$B$4:$O$1048576,4,FALSE),"")</f>
        <v/>
      </c>
      <c r="E175" s="19" t="str">
        <f>IFERROR(VLOOKUP(B175,'SO OR RSO'!$B$4:$O$1048576,5,FALSE),"")</f>
        <v/>
      </c>
      <c r="F175" s="18" t="str">
        <f>IFERROR(VLOOKUP(B175,'SO OR RSO'!$B$4:$O$1048576,6,FALSE),"")</f>
        <v/>
      </c>
      <c r="G175" s="19" t="str">
        <f>IFERROR(VLOOKUP(B175,'SO OR RSO'!$B$4:$O$1048576,7,FALSE),"")</f>
        <v/>
      </c>
      <c r="H175" s="18">
        <f>IFERROR(VLOOKUP(B175,'SO OR RSO'!$B$4:$O$1048576,8,FALSE),0)</f>
        <v>0</v>
      </c>
      <c r="I175" s="18" t="str">
        <f>IFERROR(VLOOKUP(B175,'SO OR RSO'!$B$4:$O$1048576,9,FALSE),"")</f>
        <v/>
      </c>
      <c r="J175" s="18" t="str">
        <f>IFERROR(VLOOKUP(B175,'SO OR RSO'!$B$4:$O$1048576,10,FALSE),"")</f>
        <v/>
      </c>
      <c r="K175" s="59">
        <f>SUMIFS('Input Quilting Selesai'!$G$2:$G$1048576,'Input Quilting Selesai'!$C$2:$C$1048576,'Foamindo (Tersedia)'!C175,'Input Quilting Selesai'!$E$2:$E$1048576,'Foamindo (Tersedia)'!F175,'Input Quilting Selesai'!$I$2:$I$1048576,'Foamindo (Tersedia)'!J175,'Input Quilting Selesai'!$J$2:$J$1048576,'Foamindo (Tersedia)'!$B$1)</f>
        <v>0</v>
      </c>
      <c r="L175" s="20">
        <f>IFERROR(IF(VLOOKUP(B175,'SO OR RSO'!$B$4:$P$1048576,15,FALSE)="Diselesaikan",H175,K175),0)</f>
        <v>0</v>
      </c>
      <c r="M175" s="20">
        <f t="shared" si="7"/>
        <v>0</v>
      </c>
      <c r="N175" s="20" t="str">
        <f>IFERROR(IF(ISBLANK(VLOOKUP(B175,'SO OR RSO'!$B$4:$P$1048576,15,FALSE)),"Belum Kirim Kain",IF(VLOOKUP(B175,'SO OR RSO'!$B$4:$P$1048576,15,FALSE)="Diselesaikan","Selesai",IF(M175&gt;0,"Proses Quilting","Selesai"))),"")</f>
        <v/>
      </c>
    </row>
    <row r="176" spans="1:14" ht="30.75" customHeight="1">
      <c r="A176" s="6">
        <v>175</v>
      </c>
      <c r="B176" s="18" t="str">
        <f t="shared" si="6"/>
        <v>FoamindoTersediaKonfirmasi175</v>
      </c>
      <c r="C176" s="18" t="str">
        <f>IFERROR(VLOOKUP(B176,'SO OR RSO'!$B$4:$O$1048576,3,FALSE),"")</f>
        <v/>
      </c>
      <c r="D176" s="27" t="str">
        <f>IFERROR(VLOOKUP(B176,'SO OR RSO'!$B$4:$O$1048576,4,FALSE),"")</f>
        <v/>
      </c>
      <c r="E176" s="19" t="str">
        <f>IFERROR(VLOOKUP(B176,'SO OR RSO'!$B$4:$O$1048576,5,FALSE),"")</f>
        <v/>
      </c>
      <c r="F176" s="18" t="str">
        <f>IFERROR(VLOOKUP(B176,'SO OR RSO'!$B$4:$O$1048576,6,FALSE),"")</f>
        <v/>
      </c>
      <c r="G176" s="19" t="str">
        <f>IFERROR(VLOOKUP(B176,'SO OR RSO'!$B$4:$O$1048576,7,FALSE),"")</f>
        <v/>
      </c>
      <c r="H176" s="18">
        <f>IFERROR(VLOOKUP(B176,'SO OR RSO'!$B$4:$O$1048576,8,FALSE),0)</f>
        <v>0</v>
      </c>
      <c r="I176" s="18" t="str">
        <f>IFERROR(VLOOKUP(B176,'SO OR RSO'!$B$4:$O$1048576,9,FALSE),"")</f>
        <v/>
      </c>
      <c r="J176" s="18" t="str">
        <f>IFERROR(VLOOKUP(B176,'SO OR RSO'!$B$4:$O$1048576,10,FALSE),"")</f>
        <v/>
      </c>
      <c r="K176" s="59">
        <f>SUMIFS('Input Quilting Selesai'!$G$2:$G$1048576,'Input Quilting Selesai'!$C$2:$C$1048576,'Foamindo (Tersedia)'!C176,'Input Quilting Selesai'!$E$2:$E$1048576,'Foamindo (Tersedia)'!F176,'Input Quilting Selesai'!$I$2:$I$1048576,'Foamindo (Tersedia)'!J176,'Input Quilting Selesai'!$J$2:$J$1048576,'Foamindo (Tersedia)'!$B$1)</f>
        <v>0</v>
      </c>
      <c r="L176" s="20">
        <f>IFERROR(IF(VLOOKUP(B176,'SO OR RSO'!$B$4:$P$1048576,15,FALSE)="Diselesaikan",H176,K176),0)</f>
        <v>0</v>
      </c>
      <c r="M176" s="20">
        <f t="shared" si="7"/>
        <v>0</v>
      </c>
      <c r="N176" s="20" t="str">
        <f>IFERROR(IF(ISBLANK(VLOOKUP(B176,'SO OR RSO'!$B$4:$P$1048576,15,FALSE)),"Belum Kirim Kain",IF(VLOOKUP(B176,'SO OR RSO'!$B$4:$P$1048576,15,FALSE)="Diselesaikan","Selesai",IF(M176&gt;0,"Proses Quilting","Selesai"))),"")</f>
        <v/>
      </c>
    </row>
    <row r="177" spans="1:14" ht="30.75" customHeight="1">
      <c r="A177" s="6">
        <v>176</v>
      </c>
      <c r="B177" s="18" t="str">
        <f t="shared" si="6"/>
        <v>FoamindoTersediaKonfirmasi176</v>
      </c>
      <c r="C177" s="18" t="str">
        <f>IFERROR(VLOOKUP(B177,'SO OR RSO'!$B$4:$O$1048576,3,FALSE),"")</f>
        <v/>
      </c>
      <c r="D177" s="27" t="str">
        <f>IFERROR(VLOOKUP(B177,'SO OR RSO'!$B$4:$O$1048576,4,FALSE),"")</f>
        <v/>
      </c>
      <c r="E177" s="19" t="str">
        <f>IFERROR(VLOOKUP(B177,'SO OR RSO'!$B$4:$O$1048576,5,FALSE),"")</f>
        <v/>
      </c>
      <c r="F177" s="18" t="str">
        <f>IFERROR(VLOOKUP(B177,'SO OR RSO'!$B$4:$O$1048576,6,FALSE),"")</f>
        <v/>
      </c>
      <c r="G177" s="19" t="str">
        <f>IFERROR(VLOOKUP(B177,'SO OR RSO'!$B$4:$O$1048576,7,FALSE),"")</f>
        <v/>
      </c>
      <c r="H177" s="18">
        <f>IFERROR(VLOOKUP(B177,'SO OR RSO'!$B$4:$O$1048576,8,FALSE),0)</f>
        <v>0</v>
      </c>
      <c r="I177" s="18" t="str">
        <f>IFERROR(VLOOKUP(B177,'SO OR RSO'!$B$4:$O$1048576,9,FALSE),"")</f>
        <v/>
      </c>
      <c r="J177" s="18" t="str">
        <f>IFERROR(VLOOKUP(B177,'SO OR RSO'!$B$4:$O$1048576,10,FALSE),"")</f>
        <v/>
      </c>
      <c r="K177" s="59">
        <f>SUMIFS('Input Quilting Selesai'!$G$2:$G$1048576,'Input Quilting Selesai'!$C$2:$C$1048576,'Foamindo (Tersedia)'!C177,'Input Quilting Selesai'!$E$2:$E$1048576,'Foamindo (Tersedia)'!F177,'Input Quilting Selesai'!$I$2:$I$1048576,'Foamindo (Tersedia)'!J177,'Input Quilting Selesai'!$J$2:$J$1048576,'Foamindo (Tersedia)'!$B$1)</f>
        <v>0</v>
      </c>
      <c r="L177" s="20">
        <f>IFERROR(IF(VLOOKUP(B177,'SO OR RSO'!$B$4:$P$1048576,15,FALSE)="Diselesaikan",H177,K177),0)</f>
        <v>0</v>
      </c>
      <c r="M177" s="20">
        <f t="shared" si="7"/>
        <v>0</v>
      </c>
      <c r="N177" s="20" t="str">
        <f>IFERROR(IF(ISBLANK(VLOOKUP(B177,'SO OR RSO'!$B$4:$P$1048576,15,FALSE)),"Belum Kirim Kain",IF(VLOOKUP(B177,'SO OR RSO'!$B$4:$P$1048576,15,FALSE)="Diselesaikan","Selesai",IF(M177&gt;0,"Proses Quilting","Selesai"))),"")</f>
        <v/>
      </c>
    </row>
    <row r="178" spans="1:14" ht="30.75" customHeight="1">
      <c r="A178" s="6">
        <v>177</v>
      </c>
      <c r="B178" s="18" t="str">
        <f t="shared" si="6"/>
        <v>FoamindoTersediaKonfirmasi177</v>
      </c>
      <c r="C178" s="18" t="str">
        <f>IFERROR(VLOOKUP(B178,'SO OR RSO'!$B$4:$O$1048576,3,FALSE),"")</f>
        <v/>
      </c>
      <c r="D178" s="27" t="str">
        <f>IFERROR(VLOOKUP(B178,'SO OR RSO'!$B$4:$O$1048576,4,FALSE),"")</f>
        <v/>
      </c>
      <c r="E178" s="19" t="str">
        <f>IFERROR(VLOOKUP(B178,'SO OR RSO'!$B$4:$O$1048576,5,FALSE),"")</f>
        <v/>
      </c>
      <c r="F178" s="18" t="str">
        <f>IFERROR(VLOOKUP(B178,'SO OR RSO'!$B$4:$O$1048576,6,FALSE),"")</f>
        <v/>
      </c>
      <c r="G178" s="19" t="str">
        <f>IFERROR(VLOOKUP(B178,'SO OR RSO'!$B$4:$O$1048576,7,FALSE),"")</f>
        <v/>
      </c>
      <c r="H178" s="18">
        <f>IFERROR(VLOOKUP(B178,'SO OR RSO'!$B$4:$O$1048576,8,FALSE),0)</f>
        <v>0</v>
      </c>
      <c r="I178" s="18" t="str">
        <f>IFERROR(VLOOKUP(B178,'SO OR RSO'!$B$4:$O$1048576,9,FALSE),"")</f>
        <v/>
      </c>
      <c r="J178" s="18" t="str">
        <f>IFERROR(VLOOKUP(B178,'SO OR RSO'!$B$4:$O$1048576,10,FALSE),"")</f>
        <v/>
      </c>
      <c r="K178" s="59">
        <f>SUMIFS('Input Quilting Selesai'!$G$2:$G$1048576,'Input Quilting Selesai'!$C$2:$C$1048576,'Foamindo (Tersedia)'!C178,'Input Quilting Selesai'!$E$2:$E$1048576,'Foamindo (Tersedia)'!F178,'Input Quilting Selesai'!$I$2:$I$1048576,'Foamindo (Tersedia)'!J178,'Input Quilting Selesai'!$J$2:$J$1048576,'Foamindo (Tersedia)'!$B$1)</f>
        <v>0</v>
      </c>
      <c r="L178" s="20">
        <f>IFERROR(IF(VLOOKUP(B178,'SO OR RSO'!$B$4:$P$1048576,15,FALSE)="Diselesaikan",H178,K178),0)</f>
        <v>0</v>
      </c>
      <c r="M178" s="20">
        <f t="shared" si="7"/>
        <v>0</v>
      </c>
      <c r="N178" s="20" t="str">
        <f>IFERROR(IF(ISBLANK(VLOOKUP(B178,'SO OR RSO'!$B$4:$P$1048576,15,FALSE)),"Belum Kirim Kain",IF(VLOOKUP(B178,'SO OR RSO'!$B$4:$P$1048576,15,FALSE)="Diselesaikan","Selesai",IF(M178&gt;0,"Proses Quilting","Selesai"))),"")</f>
        <v/>
      </c>
    </row>
    <row r="179" spans="1:14" ht="30.75" customHeight="1">
      <c r="A179" s="6">
        <v>178</v>
      </c>
      <c r="B179" s="18" t="str">
        <f t="shared" si="6"/>
        <v>FoamindoTersediaKonfirmasi178</v>
      </c>
      <c r="C179" s="18" t="str">
        <f>IFERROR(VLOOKUP(B179,'SO OR RSO'!$B$4:$O$1048576,3,FALSE),"")</f>
        <v/>
      </c>
      <c r="D179" s="27" t="str">
        <f>IFERROR(VLOOKUP(B179,'SO OR RSO'!$B$4:$O$1048576,4,FALSE),"")</f>
        <v/>
      </c>
      <c r="E179" s="19" t="str">
        <f>IFERROR(VLOOKUP(B179,'SO OR RSO'!$B$4:$O$1048576,5,FALSE),"")</f>
        <v/>
      </c>
      <c r="F179" s="18" t="str">
        <f>IFERROR(VLOOKUP(B179,'SO OR RSO'!$B$4:$O$1048576,6,FALSE),"")</f>
        <v/>
      </c>
      <c r="G179" s="19" t="str">
        <f>IFERROR(VLOOKUP(B179,'SO OR RSO'!$B$4:$O$1048576,7,FALSE),"")</f>
        <v/>
      </c>
      <c r="H179" s="18">
        <f>IFERROR(VLOOKUP(B179,'SO OR RSO'!$B$4:$O$1048576,8,FALSE),0)</f>
        <v>0</v>
      </c>
      <c r="I179" s="18" t="str">
        <f>IFERROR(VLOOKUP(B179,'SO OR RSO'!$B$4:$O$1048576,9,FALSE),"")</f>
        <v/>
      </c>
      <c r="J179" s="18" t="str">
        <f>IFERROR(VLOOKUP(B179,'SO OR RSO'!$B$4:$O$1048576,10,FALSE),"")</f>
        <v/>
      </c>
      <c r="K179" s="59">
        <f>SUMIFS('Input Quilting Selesai'!$G$2:$G$1048576,'Input Quilting Selesai'!$C$2:$C$1048576,'Foamindo (Tersedia)'!C179,'Input Quilting Selesai'!$E$2:$E$1048576,'Foamindo (Tersedia)'!F179,'Input Quilting Selesai'!$I$2:$I$1048576,'Foamindo (Tersedia)'!J179,'Input Quilting Selesai'!$J$2:$J$1048576,'Foamindo (Tersedia)'!$B$1)</f>
        <v>0</v>
      </c>
      <c r="L179" s="20">
        <f>IFERROR(IF(VLOOKUP(B179,'SO OR RSO'!$B$4:$P$1048576,15,FALSE)="Diselesaikan",H179,K179),0)</f>
        <v>0</v>
      </c>
      <c r="M179" s="20">
        <f t="shared" si="7"/>
        <v>0</v>
      </c>
      <c r="N179" s="20" t="str">
        <f>IFERROR(IF(ISBLANK(VLOOKUP(B179,'SO OR RSO'!$B$4:$P$1048576,15,FALSE)),"Belum Kirim Kain",IF(VLOOKUP(B179,'SO OR RSO'!$B$4:$P$1048576,15,FALSE)="Diselesaikan","Selesai",IF(M179&gt;0,"Proses Quilting","Selesai"))),"")</f>
        <v/>
      </c>
    </row>
    <row r="180" spans="1:14" ht="30.75" customHeight="1">
      <c r="A180" s="6">
        <v>179</v>
      </c>
      <c r="B180" s="18" t="str">
        <f t="shared" si="6"/>
        <v>FoamindoTersediaKonfirmasi179</v>
      </c>
      <c r="C180" s="18" t="str">
        <f>IFERROR(VLOOKUP(B180,'SO OR RSO'!$B$4:$O$1048576,3,FALSE),"")</f>
        <v/>
      </c>
      <c r="D180" s="27" t="str">
        <f>IFERROR(VLOOKUP(B180,'SO OR RSO'!$B$4:$O$1048576,4,FALSE),"")</f>
        <v/>
      </c>
      <c r="E180" s="19" t="str">
        <f>IFERROR(VLOOKUP(B180,'SO OR RSO'!$B$4:$O$1048576,5,FALSE),"")</f>
        <v/>
      </c>
      <c r="F180" s="18" t="str">
        <f>IFERROR(VLOOKUP(B180,'SO OR RSO'!$B$4:$O$1048576,6,FALSE),"")</f>
        <v/>
      </c>
      <c r="G180" s="19" t="str">
        <f>IFERROR(VLOOKUP(B180,'SO OR RSO'!$B$4:$O$1048576,7,FALSE),"")</f>
        <v/>
      </c>
      <c r="H180" s="18">
        <f>IFERROR(VLOOKUP(B180,'SO OR RSO'!$B$4:$O$1048576,8,FALSE),0)</f>
        <v>0</v>
      </c>
      <c r="I180" s="18" t="str">
        <f>IFERROR(VLOOKUP(B180,'SO OR RSO'!$B$4:$O$1048576,9,FALSE),"")</f>
        <v/>
      </c>
      <c r="J180" s="18" t="str">
        <f>IFERROR(VLOOKUP(B180,'SO OR RSO'!$B$4:$O$1048576,10,FALSE),"")</f>
        <v/>
      </c>
      <c r="K180" s="59">
        <f>SUMIFS('Input Quilting Selesai'!$G$2:$G$1048576,'Input Quilting Selesai'!$C$2:$C$1048576,'Foamindo (Tersedia)'!C180,'Input Quilting Selesai'!$E$2:$E$1048576,'Foamindo (Tersedia)'!F180,'Input Quilting Selesai'!$I$2:$I$1048576,'Foamindo (Tersedia)'!J180,'Input Quilting Selesai'!$J$2:$J$1048576,'Foamindo (Tersedia)'!$B$1)</f>
        <v>0</v>
      </c>
      <c r="L180" s="20">
        <f>IFERROR(IF(VLOOKUP(B180,'SO OR RSO'!$B$4:$P$1048576,15,FALSE)="Diselesaikan",H180,K180),0)</f>
        <v>0</v>
      </c>
      <c r="M180" s="20">
        <f t="shared" si="7"/>
        <v>0</v>
      </c>
      <c r="N180" s="20" t="str">
        <f>IFERROR(IF(ISBLANK(VLOOKUP(B180,'SO OR RSO'!$B$4:$P$1048576,15,FALSE)),"Belum Kirim Kain",IF(VLOOKUP(B180,'SO OR RSO'!$B$4:$P$1048576,15,FALSE)="Diselesaikan","Selesai",IF(M180&gt;0,"Proses Quilting","Selesai"))),"")</f>
        <v/>
      </c>
    </row>
    <row r="181" spans="1:14" ht="30.75" customHeight="1">
      <c r="A181" s="6">
        <v>180</v>
      </c>
      <c r="B181" s="18" t="str">
        <f t="shared" si="6"/>
        <v>FoamindoTersediaKonfirmasi180</v>
      </c>
      <c r="C181" s="18" t="str">
        <f>IFERROR(VLOOKUP(B181,'SO OR RSO'!$B$4:$O$1048576,3,FALSE),"")</f>
        <v/>
      </c>
      <c r="D181" s="27" t="str">
        <f>IFERROR(VLOOKUP(B181,'SO OR RSO'!$B$4:$O$1048576,4,FALSE),"")</f>
        <v/>
      </c>
      <c r="E181" s="19" t="str">
        <f>IFERROR(VLOOKUP(B181,'SO OR RSO'!$B$4:$O$1048576,5,FALSE),"")</f>
        <v/>
      </c>
      <c r="F181" s="18" t="str">
        <f>IFERROR(VLOOKUP(B181,'SO OR RSO'!$B$4:$O$1048576,6,FALSE),"")</f>
        <v/>
      </c>
      <c r="G181" s="19" t="str">
        <f>IFERROR(VLOOKUP(B181,'SO OR RSO'!$B$4:$O$1048576,7,FALSE),"")</f>
        <v/>
      </c>
      <c r="H181" s="18">
        <f>IFERROR(VLOOKUP(B181,'SO OR RSO'!$B$4:$O$1048576,8,FALSE),0)</f>
        <v>0</v>
      </c>
      <c r="I181" s="18" t="str">
        <f>IFERROR(VLOOKUP(B181,'SO OR RSO'!$B$4:$O$1048576,9,FALSE),"")</f>
        <v/>
      </c>
      <c r="J181" s="18" t="str">
        <f>IFERROR(VLOOKUP(B181,'SO OR RSO'!$B$4:$O$1048576,10,FALSE),"")</f>
        <v/>
      </c>
      <c r="K181" s="59">
        <f>SUMIFS('Input Quilting Selesai'!$G$2:$G$1048576,'Input Quilting Selesai'!$C$2:$C$1048576,'Foamindo (Tersedia)'!C181,'Input Quilting Selesai'!$E$2:$E$1048576,'Foamindo (Tersedia)'!F181,'Input Quilting Selesai'!$I$2:$I$1048576,'Foamindo (Tersedia)'!J181,'Input Quilting Selesai'!$J$2:$J$1048576,'Foamindo (Tersedia)'!$B$1)</f>
        <v>0</v>
      </c>
      <c r="L181" s="20">
        <f>IFERROR(IF(VLOOKUP(B181,'SO OR RSO'!$B$4:$P$1048576,15,FALSE)="Diselesaikan",H181,K181),0)</f>
        <v>0</v>
      </c>
      <c r="M181" s="20">
        <f t="shared" si="7"/>
        <v>0</v>
      </c>
      <c r="N181" s="20" t="str">
        <f>IFERROR(IF(ISBLANK(VLOOKUP(B181,'SO OR RSO'!$B$4:$P$1048576,15,FALSE)),"Belum Kirim Kain",IF(VLOOKUP(B181,'SO OR RSO'!$B$4:$P$1048576,15,FALSE)="Diselesaikan","Selesai",IF(M181&gt;0,"Proses Quilting","Selesai"))),"")</f>
        <v/>
      </c>
    </row>
    <row r="182" spans="1:14" ht="30.75" customHeight="1">
      <c r="A182" s="6">
        <v>181</v>
      </c>
      <c r="B182" s="18" t="str">
        <f t="shared" si="6"/>
        <v>FoamindoTersediaKonfirmasi181</v>
      </c>
      <c r="C182" s="18" t="str">
        <f>IFERROR(VLOOKUP(B182,'SO OR RSO'!$B$4:$O$1048576,3,FALSE),"")</f>
        <v/>
      </c>
      <c r="D182" s="27" t="str">
        <f>IFERROR(VLOOKUP(B182,'SO OR RSO'!$B$4:$O$1048576,4,FALSE),"")</f>
        <v/>
      </c>
      <c r="E182" s="19" t="str">
        <f>IFERROR(VLOOKUP(B182,'SO OR RSO'!$B$4:$O$1048576,5,FALSE),"")</f>
        <v/>
      </c>
      <c r="F182" s="18" t="str">
        <f>IFERROR(VLOOKUP(B182,'SO OR RSO'!$B$4:$O$1048576,6,FALSE),"")</f>
        <v/>
      </c>
      <c r="G182" s="19" t="str">
        <f>IFERROR(VLOOKUP(B182,'SO OR RSO'!$B$4:$O$1048576,7,FALSE),"")</f>
        <v/>
      </c>
      <c r="H182" s="18">
        <f>IFERROR(VLOOKUP(B182,'SO OR RSO'!$B$4:$O$1048576,8,FALSE),0)</f>
        <v>0</v>
      </c>
      <c r="I182" s="18" t="str">
        <f>IFERROR(VLOOKUP(B182,'SO OR RSO'!$B$4:$O$1048576,9,FALSE),"")</f>
        <v/>
      </c>
      <c r="J182" s="18" t="str">
        <f>IFERROR(VLOOKUP(B182,'SO OR RSO'!$B$4:$O$1048576,10,FALSE),"")</f>
        <v/>
      </c>
      <c r="K182" s="59">
        <f>SUMIFS('Input Quilting Selesai'!$G$2:$G$1048576,'Input Quilting Selesai'!$C$2:$C$1048576,'Foamindo (Tersedia)'!C182,'Input Quilting Selesai'!$E$2:$E$1048576,'Foamindo (Tersedia)'!F182,'Input Quilting Selesai'!$I$2:$I$1048576,'Foamindo (Tersedia)'!J182,'Input Quilting Selesai'!$J$2:$J$1048576,'Foamindo (Tersedia)'!$B$1)</f>
        <v>0</v>
      </c>
      <c r="L182" s="20">
        <f>IFERROR(IF(VLOOKUP(B182,'SO OR RSO'!$B$4:$P$1048576,15,FALSE)="Diselesaikan",H182,K182),0)</f>
        <v>0</v>
      </c>
      <c r="M182" s="20">
        <f t="shared" si="7"/>
        <v>0</v>
      </c>
      <c r="N182" s="20" t="str">
        <f>IFERROR(IF(ISBLANK(VLOOKUP(B182,'SO OR RSO'!$B$4:$P$1048576,15,FALSE)),"Belum Kirim Kain",IF(VLOOKUP(B182,'SO OR RSO'!$B$4:$P$1048576,15,FALSE)="Diselesaikan","Selesai",IF(M182&gt;0,"Proses Quilting","Selesai"))),"")</f>
        <v/>
      </c>
    </row>
    <row r="183" spans="1:14" ht="30.75" customHeight="1">
      <c r="A183" s="6">
        <v>182</v>
      </c>
      <c r="B183" s="18" t="str">
        <f t="shared" si="6"/>
        <v>FoamindoTersediaKonfirmasi182</v>
      </c>
      <c r="C183" s="18" t="str">
        <f>IFERROR(VLOOKUP(B183,'SO OR RSO'!$B$4:$O$1048576,3,FALSE),"")</f>
        <v/>
      </c>
      <c r="D183" s="27" t="str">
        <f>IFERROR(VLOOKUP(B183,'SO OR RSO'!$B$4:$O$1048576,4,FALSE),"")</f>
        <v/>
      </c>
      <c r="E183" s="19" t="str">
        <f>IFERROR(VLOOKUP(B183,'SO OR RSO'!$B$4:$O$1048576,5,FALSE),"")</f>
        <v/>
      </c>
      <c r="F183" s="18" t="str">
        <f>IFERROR(VLOOKUP(B183,'SO OR RSO'!$B$4:$O$1048576,6,FALSE),"")</f>
        <v/>
      </c>
      <c r="G183" s="19" t="str">
        <f>IFERROR(VLOOKUP(B183,'SO OR RSO'!$B$4:$O$1048576,7,FALSE),"")</f>
        <v/>
      </c>
      <c r="H183" s="18">
        <f>IFERROR(VLOOKUP(B183,'SO OR RSO'!$B$4:$O$1048576,8,FALSE),0)</f>
        <v>0</v>
      </c>
      <c r="I183" s="18" t="str">
        <f>IFERROR(VLOOKUP(B183,'SO OR RSO'!$B$4:$O$1048576,9,FALSE),"")</f>
        <v/>
      </c>
      <c r="J183" s="18" t="str">
        <f>IFERROR(VLOOKUP(B183,'SO OR RSO'!$B$4:$O$1048576,10,FALSE),"")</f>
        <v/>
      </c>
      <c r="K183" s="59">
        <f>SUMIFS('Input Quilting Selesai'!$G$2:$G$1048576,'Input Quilting Selesai'!$C$2:$C$1048576,'Foamindo (Tersedia)'!C183,'Input Quilting Selesai'!$E$2:$E$1048576,'Foamindo (Tersedia)'!F183,'Input Quilting Selesai'!$I$2:$I$1048576,'Foamindo (Tersedia)'!J183,'Input Quilting Selesai'!$J$2:$J$1048576,'Foamindo (Tersedia)'!$B$1)</f>
        <v>0</v>
      </c>
      <c r="L183" s="20">
        <f>IFERROR(IF(VLOOKUP(B183,'SO OR RSO'!$B$4:$P$1048576,15,FALSE)="Diselesaikan",H183,K183),0)</f>
        <v>0</v>
      </c>
      <c r="M183" s="20">
        <f t="shared" si="7"/>
        <v>0</v>
      </c>
      <c r="N183" s="20" t="str">
        <f>IFERROR(IF(ISBLANK(VLOOKUP(B183,'SO OR RSO'!$B$4:$P$1048576,15,FALSE)),"Belum Kirim Kain",IF(VLOOKUP(B183,'SO OR RSO'!$B$4:$P$1048576,15,FALSE)="Diselesaikan","Selesai",IF(M183&gt;0,"Proses Quilting","Selesai"))),"")</f>
        <v/>
      </c>
    </row>
    <row r="184" spans="1:14" ht="30.75" customHeight="1">
      <c r="A184" s="6">
        <v>183</v>
      </c>
      <c r="B184" s="18" t="str">
        <f t="shared" si="6"/>
        <v>FoamindoTersediaKonfirmasi183</v>
      </c>
      <c r="C184" s="18" t="str">
        <f>IFERROR(VLOOKUP(B184,'SO OR RSO'!$B$4:$O$1048576,3,FALSE),"")</f>
        <v/>
      </c>
      <c r="D184" s="27" t="str">
        <f>IFERROR(VLOOKUP(B184,'SO OR RSO'!$B$4:$O$1048576,4,FALSE),"")</f>
        <v/>
      </c>
      <c r="E184" s="19" t="str">
        <f>IFERROR(VLOOKUP(B184,'SO OR RSO'!$B$4:$O$1048576,5,FALSE),"")</f>
        <v/>
      </c>
      <c r="F184" s="18" t="str">
        <f>IFERROR(VLOOKUP(B184,'SO OR RSO'!$B$4:$O$1048576,6,FALSE),"")</f>
        <v/>
      </c>
      <c r="G184" s="19" t="str">
        <f>IFERROR(VLOOKUP(B184,'SO OR RSO'!$B$4:$O$1048576,7,FALSE),"")</f>
        <v/>
      </c>
      <c r="H184" s="18">
        <f>IFERROR(VLOOKUP(B184,'SO OR RSO'!$B$4:$O$1048576,8,FALSE),0)</f>
        <v>0</v>
      </c>
      <c r="I184" s="18" t="str">
        <f>IFERROR(VLOOKUP(B184,'SO OR RSO'!$B$4:$O$1048576,9,FALSE),"")</f>
        <v/>
      </c>
      <c r="J184" s="18" t="str">
        <f>IFERROR(VLOOKUP(B184,'SO OR RSO'!$B$4:$O$1048576,10,FALSE),"")</f>
        <v/>
      </c>
      <c r="K184" s="59">
        <f>SUMIFS('Input Quilting Selesai'!$G$2:$G$1048576,'Input Quilting Selesai'!$C$2:$C$1048576,'Foamindo (Tersedia)'!C184,'Input Quilting Selesai'!$E$2:$E$1048576,'Foamindo (Tersedia)'!F184,'Input Quilting Selesai'!$I$2:$I$1048576,'Foamindo (Tersedia)'!J184,'Input Quilting Selesai'!$J$2:$J$1048576,'Foamindo (Tersedia)'!$B$1)</f>
        <v>0</v>
      </c>
      <c r="L184" s="20">
        <f>IFERROR(IF(VLOOKUP(B184,'SO OR RSO'!$B$4:$P$1048576,15,FALSE)="Diselesaikan",H184,K184),0)</f>
        <v>0</v>
      </c>
      <c r="M184" s="20">
        <f t="shared" si="7"/>
        <v>0</v>
      </c>
      <c r="N184" s="20" t="str">
        <f>IFERROR(IF(ISBLANK(VLOOKUP(B184,'SO OR RSO'!$B$4:$P$1048576,15,FALSE)),"Belum Kirim Kain",IF(VLOOKUP(B184,'SO OR RSO'!$B$4:$P$1048576,15,FALSE)="Diselesaikan","Selesai",IF(M184&gt;0,"Proses Quilting","Selesai"))),"")</f>
        <v/>
      </c>
    </row>
    <row r="185" spans="1:14" ht="30.75" customHeight="1">
      <c r="A185" s="6">
        <v>184</v>
      </c>
      <c r="B185" s="18" t="str">
        <f t="shared" si="6"/>
        <v>FoamindoTersediaKonfirmasi184</v>
      </c>
      <c r="C185" s="18" t="str">
        <f>IFERROR(VLOOKUP(B185,'SO OR RSO'!$B$4:$O$1048576,3,FALSE),"")</f>
        <v/>
      </c>
      <c r="D185" s="27" t="str">
        <f>IFERROR(VLOOKUP(B185,'SO OR RSO'!$B$4:$O$1048576,4,FALSE),"")</f>
        <v/>
      </c>
      <c r="E185" s="19" t="str">
        <f>IFERROR(VLOOKUP(B185,'SO OR RSO'!$B$4:$O$1048576,5,FALSE),"")</f>
        <v/>
      </c>
      <c r="F185" s="18" t="str">
        <f>IFERROR(VLOOKUP(B185,'SO OR RSO'!$B$4:$O$1048576,6,FALSE),"")</f>
        <v/>
      </c>
      <c r="G185" s="19" t="str">
        <f>IFERROR(VLOOKUP(B185,'SO OR RSO'!$B$4:$O$1048576,7,FALSE),"")</f>
        <v/>
      </c>
      <c r="H185" s="18">
        <f>IFERROR(VLOOKUP(B185,'SO OR RSO'!$B$4:$O$1048576,8,FALSE),0)</f>
        <v>0</v>
      </c>
      <c r="I185" s="18" t="str">
        <f>IFERROR(VLOOKUP(B185,'SO OR RSO'!$B$4:$O$1048576,9,FALSE),"")</f>
        <v/>
      </c>
      <c r="J185" s="18" t="str">
        <f>IFERROR(VLOOKUP(B185,'SO OR RSO'!$B$4:$O$1048576,10,FALSE),"")</f>
        <v/>
      </c>
      <c r="K185" s="59">
        <f>SUMIFS('Input Quilting Selesai'!$G$2:$G$1048576,'Input Quilting Selesai'!$C$2:$C$1048576,'Foamindo (Tersedia)'!C185,'Input Quilting Selesai'!$E$2:$E$1048576,'Foamindo (Tersedia)'!F185,'Input Quilting Selesai'!$I$2:$I$1048576,'Foamindo (Tersedia)'!J185,'Input Quilting Selesai'!$J$2:$J$1048576,'Foamindo (Tersedia)'!$B$1)</f>
        <v>0</v>
      </c>
      <c r="L185" s="20">
        <f>IFERROR(IF(VLOOKUP(B185,'SO OR RSO'!$B$4:$P$1048576,15,FALSE)="Diselesaikan",H185,K185),0)</f>
        <v>0</v>
      </c>
      <c r="M185" s="20">
        <f t="shared" si="7"/>
        <v>0</v>
      </c>
      <c r="N185" s="20" t="str">
        <f>IFERROR(IF(ISBLANK(VLOOKUP(B185,'SO OR RSO'!$B$4:$P$1048576,15,FALSE)),"Belum Kirim Kain",IF(VLOOKUP(B185,'SO OR RSO'!$B$4:$P$1048576,15,FALSE)="Diselesaikan","Selesai",IF(M185&gt;0,"Proses Quilting","Selesai"))),"")</f>
        <v/>
      </c>
    </row>
    <row r="186" spans="1:14" ht="30.75" customHeight="1">
      <c r="A186" s="6">
        <v>185</v>
      </c>
      <c r="B186" s="18" t="str">
        <f t="shared" si="6"/>
        <v>FoamindoTersediaKonfirmasi185</v>
      </c>
      <c r="C186" s="18" t="str">
        <f>IFERROR(VLOOKUP(B186,'SO OR RSO'!$B$4:$O$1048576,3,FALSE),"")</f>
        <v/>
      </c>
      <c r="D186" s="27" t="str">
        <f>IFERROR(VLOOKUP(B186,'SO OR RSO'!$B$4:$O$1048576,4,FALSE),"")</f>
        <v/>
      </c>
      <c r="E186" s="19" t="str">
        <f>IFERROR(VLOOKUP(B186,'SO OR RSO'!$B$4:$O$1048576,5,FALSE),"")</f>
        <v/>
      </c>
      <c r="F186" s="18" t="str">
        <f>IFERROR(VLOOKUP(B186,'SO OR RSO'!$B$4:$O$1048576,6,FALSE),"")</f>
        <v/>
      </c>
      <c r="G186" s="19" t="str">
        <f>IFERROR(VLOOKUP(B186,'SO OR RSO'!$B$4:$O$1048576,7,FALSE),"")</f>
        <v/>
      </c>
      <c r="H186" s="18">
        <f>IFERROR(VLOOKUP(B186,'SO OR RSO'!$B$4:$O$1048576,8,FALSE),0)</f>
        <v>0</v>
      </c>
      <c r="I186" s="18" t="str">
        <f>IFERROR(VLOOKUP(B186,'SO OR RSO'!$B$4:$O$1048576,9,FALSE),"")</f>
        <v/>
      </c>
      <c r="J186" s="18" t="str">
        <f>IFERROR(VLOOKUP(B186,'SO OR RSO'!$B$4:$O$1048576,10,FALSE),"")</f>
        <v/>
      </c>
      <c r="K186" s="59">
        <f>SUMIFS('Input Quilting Selesai'!$G$2:$G$1048576,'Input Quilting Selesai'!$C$2:$C$1048576,'Foamindo (Tersedia)'!C186,'Input Quilting Selesai'!$E$2:$E$1048576,'Foamindo (Tersedia)'!F186,'Input Quilting Selesai'!$I$2:$I$1048576,'Foamindo (Tersedia)'!J186,'Input Quilting Selesai'!$J$2:$J$1048576,'Foamindo (Tersedia)'!$B$1)</f>
        <v>0</v>
      </c>
      <c r="L186" s="20">
        <f>IFERROR(IF(VLOOKUP(B186,'SO OR RSO'!$B$4:$P$1048576,15,FALSE)="Diselesaikan",H186,K186),0)</f>
        <v>0</v>
      </c>
      <c r="M186" s="20">
        <f t="shared" si="7"/>
        <v>0</v>
      </c>
      <c r="N186" s="20" t="str">
        <f>IFERROR(IF(ISBLANK(VLOOKUP(B186,'SO OR RSO'!$B$4:$P$1048576,15,FALSE)),"Belum Kirim Kain",IF(VLOOKUP(B186,'SO OR RSO'!$B$4:$P$1048576,15,FALSE)="Diselesaikan","Selesai",IF(M186&gt;0,"Proses Quilting","Selesai"))),"")</f>
        <v/>
      </c>
    </row>
    <row r="187" spans="1:14" ht="30.75" customHeight="1">
      <c r="A187" s="6">
        <v>186</v>
      </c>
      <c r="B187" s="18" t="str">
        <f t="shared" si="6"/>
        <v>FoamindoTersediaKonfirmasi186</v>
      </c>
      <c r="C187" s="18" t="str">
        <f>IFERROR(VLOOKUP(B187,'SO OR RSO'!$B$4:$O$1048576,3,FALSE),"")</f>
        <v/>
      </c>
      <c r="D187" s="27" t="str">
        <f>IFERROR(VLOOKUP(B187,'SO OR RSO'!$B$4:$O$1048576,4,FALSE),"")</f>
        <v/>
      </c>
      <c r="E187" s="19" t="str">
        <f>IFERROR(VLOOKUP(B187,'SO OR RSO'!$B$4:$O$1048576,5,FALSE),"")</f>
        <v/>
      </c>
      <c r="F187" s="18" t="str">
        <f>IFERROR(VLOOKUP(B187,'SO OR RSO'!$B$4:$O$1048576,6,FALSE),"")</f>
        <v/>
      </c>
      <c r="G187" s="19" t="str">
        <f>IFERROR(VLOOKUP(B187,'SO OR RSO'!$B$4:$O$1048576,7,FALSE),"")</f>
        <v/>
      </c>
      <c r="H187" s="18">
        <f>IFERROR(VLOOKUP(B187,'SO OR RSO'!$B$4:$O$1048576,8,FALSE),0)</f>
        <v>0</v>
      </c>
      <c r="I187" s="18" t="str">
        <f>IFERROR(VLOOKUP(B187,'SO OR RSO'!$B$4:$O$1048576,9,FALSE),"")</f>
        <v/>
      </c>
      <c r="J187" s="18" t="str">
        <f>IFERROR(VLOOKUP(B187,'SO OR RSO'!$B$4:$O$1048576,10,FALSE),"")</f>
        <v/>
      </c>
      <c r="K187" s="59">
        <f>SUMIFS('Input Quilting Selesai'!$G$2:$G$1048576,'Input Quilting Selesai'!$C$2:$C$1048576,'Foamindo (Tersedia)'!C187,'Input Quilting Selesai'!$E$2:$E$1048576,'Foamindo (Tersedia)'!F187,'Input Quilting Selesai'!$I$2:$I$1048576,'Foamindo (Tersedia)'!J187,'Input Quilting Selesai'!$J$2:$J$1048576,'Foamindo (Tersedia)'!$B$1)</f>
        <v>0</v>
      </c>
      <c r="L187" s="20">
        <f>IFERROR(IF(VLOOKUP(B187,'SO OR RSO'!$B$4:$P$1048576,15,FALSE)="Diselesaikan",H187,K187),0)</f>
        <v>0</v>
      </c>
      <c r="M187" s="20">
        <f t="shared" si="7"/>
        <v>0</v>
      </c>
      <c r="N187" s="20" t="str">
        <f>IFERROR(IF(ISBLANK(VLOOKUP(B187,'SO OR RSO'!$B$4:$P$1048576,15,FALSE)),"Belum Kirim Kain",IF(VLOOKUP(B187,'SO OR RSO'!$B$4:$P$1048576,15,FALSE)="Diselesaikan","Selesai",IF(M187&gt;0,"Proses Quilting","Selesai"))),"")</f>
        <v/>
      </c>
    </row>
    <row r="188" spans="1:14" ht="30.75" customHeight="1">
      <c r="A188" s="6">
        <v>187</v>
      </c>
      <c r="B188" s="18" t="str">
        <f t="shared" si="6"/>
        <v>FoamindoTersediaKonfirmasi187</v>
      </c>
      <c r="C188" s="18" t="str">
        <f>IFERROR(VLOOKUP(B188,'SO OR RSO'!$B$4:$O$1048576,3,FALSE),"")</f>
        <v/>
      </c>
      <c r="D188" s="27" t="str">
        <f>IFERROR(VLOOKUP(B188,'SO OR RSO'!$B$4:$O$1048576,4,FALSE),"")</f>
        <v/>
      </c>
      <c r="E188" s="19" t="str">
        <f>IFERROR(VLOOKUP(B188,'SO OR RSO'!$B$4:$O$1048576,5,FALSE),"")</f>
        <v/>
      </c>
      <c r="F188" s="18" t="str">
        <f>IFERROR(VLOOKUP(B188,'SO OR RSO'!$B$4:$O$1048576,6,FALSE),"")</f>
        <v/>
      </c>
      <c r="G188" s="19" t="str">
        <f>IFERROR(VLOOKUP(B188,'SO OR RSO'!$B$4:$O$1048576,7,FALSE),"")</f>
        <v/>
      </c>
      <c r="H188" s="18">
        <f>IFERROR(VLOOKUP(B188,'SO OR RSO'!$B$4:$O$1048576,8,FALSE),0)</f>
        <v>0</v>
      </c>
      <c r="I188" s="18" t="str">
        <f>IFERROR(VLOOKUP(B188,'SO OR RSO'!$B$4:$O$1048576,9,FALSE),"")</f>
        <v/>
      </c>
      <c r="J188" s="18" t="str">
        <f>IFERROR(VLOOKUP(B188,'SO OR RSO'!$B$4:$O$1048576,10,FALSE),"")</f>
        <v/>
      </c>
      <c r="K188" s="59">
        <f>SUMIFS('Input Quilting Selesai'!$G$2:$G$1048576,'Input Quilting Selesai'!$C$2:$C$1048576,'Foamindo (Tersedia)'!C188,'Input Quilting Selesai'!$E$2:$E$1048576,'Foamindo (Tersedia)'!F188,'Input Quilting Selesai'!$I$2:$I$1048576,'Foamindo (Tersedia)'!J188,'Input Quilting Selesai'!$J$2:$J$1048576,'Foamindo (Tersedia)'!$B$1)</f>
        <v>0</v>
      </c>
      <c r="L188" s="20">
        <f>IFERROR(IF(VLOOKUP(B188,'SO OR RSO'!$B$4:$P$1048576,15,FALSE)="Diselesaikan",H188,K188),0)</f>
        <v>0</v>
      </c>
      <c r="M188" s="20">
        <f t="shared" si="7"/>
        <v>0</v>
      </c>
      <c r="N188" s="20" t="str">
        <f>IFERROR(IF(ISBLANK(VLOOKUP(B188,'SO OR RSO'!$B$4:$P$1048576,15,FALSE)),"Belum Kirim Kain",IF(VLOOKUP(B188,'SO OR RSO'!$B$4:$P$1048576,15,FALSE)="Diselesaikan","Selesai",IF(M188&gt;0,"Proses Quilting","Selesai"))),"")</f>
        <v/>
      </c>
    </row>
    <row r="189" spans="1:14" ht="30.75" customHeight="1">
      <c r="A189" s="6">
        <v>188</v>
      </c>
      <c r="B189" s="18" t="str">
        <f t="shared" si="6"/>
        <v>FoamindoTersediaKonfirmasi188</v>
      </c>
      <c r="C189" s="18" t="str">
        <f>IFERROR(VLOOKUP(B189,'SO OR RSO'!$B$4:$O$1048576,3,FALSE),"")</f>
        <v/>
      </c>
      <c r="D189" s="27" t="str">
        <f>IFERROR(VLOOKUP(B189,'SO OR RSO'!$B$4:$O$1048576,4,FALSE),"")</f>
        <v/>
      </c>
      <c r="E189" s="19" t="str">
        <f>IFERROR(VLOOKUP(B189,'SO OR RSO'!$B$4:$O$1048576,5,FALSE),"")</f>
        <v/>
      </c>
      <c r="F189" s="18" t="str">
        <f>IFERROR(VLOOKUP(B189,'SO OR RSO'!$B$4:$O$1048576,6,FALSE),"")</f>
        <v/>
      </c>
      <c r="G189" s="19" t="str">
        <f>IFERROR(VLOOKUP(B189,'SO OR RSO'!$B$4:$O$1048576,7,FALSE),"")</f>
        <v/>
      </c>
      <c r="H189" s="18">
        <f>IFERROR(VLOOKUP(B189,'SO OR RSO'!$B$4:$O$1048576,8,FALSE),0)</f>
        <v>0</v>
      </c>
      <c r="I189" s="18" t="str">
        <f>IFERROR(VLOOKUP(B189,'SO OR RSO'!$B$4:$O$1048576,9,FALSE),"")</f>
        <v/>
      </c>
      <c r="J189" s="18" t="str">
        <f>IFERROR(VLOOKUP(B189,'SO OR RSO'!$B$4:$O$1048576,10,FALSE),"")</f>
        <v/>
      </c>
      <c r="K189" s="59">
        <f>SUMIFS('Input Quilting Selesai'!$G$2:$G$1048576,'Input Quilting Selesai'!$C$2:$C$1048576,'Foamindo (Tersedia)'!C189,'Input Quilting Selesai'!$E$2:$E$1048576,'Foamindo (Tersedia)'!F189,'Input Quilting Selesai'!$I$2:$I$1048576,'Foamindo (Tersedia)'!J189,'Input Quilting Selesai'!$J$2:$J$1048576,'Foamindo (Tersedia)'!$B$1)</f>
        <v>0</v>
      </c>
      <c r="L189" s="20">
        <f>IFERROR(IF(VLOOKUP(B189,'SO OR RSO'!$B$4:$P$1048576,15,FALSE)="Diselesaikan",H189,K189),0)</f>
        <v>0</v>
      </c>
      <c r="M189" s="20">
        <f t="shared" si="7"/>
        <v>0</v>
      </c>
      <c r="N189" s="20" t="str">
        <f>IFERROR(IF(ISBLANK(VLOOKUP(B189,'SO OR RSO'!$B$4:$P$1048576,15,FALSE)),"Belum Kirim Kain",IF(VLOOKUP(B189,'SO OR RSO'!$B$4:$P$1048576,15,FALSE)="Diselesaikan","Selesai",IF(M189&gt;0,"Proses Quilting","Selesai"))),"")</f>
        <v/>
      </c>
    </row>
    <row r="190" spans="1:14" ht="30.75" customHeight="1">
      <c r="A190" s="6">
        <v>189</v>
      </c>
      <c r="B190" s="18" t="str">
        <f t="shared" si="6"/>
        <v>FoamindoTersediaKonfirmasi189</v>
      </c>
      <c r="C190" s="18" t="str">
        <f>IFERROR(VLOOKUP(B190,'SO OR RSO'!$B$4:$O$1048576,3,FALSE),"")</f>
        <v/>
      </c>
      <c r="D190" s="27" t="str">
        <f>IFERROR(VLOOKUP(B190,'SO OR RSO'!$B$4:$O$1048576,4,FALSE),"")</f>
        <v/>
      </c>
      <c r="E190" s="19" t="str">
        <f>IFERROR(VLOOKUP(B190,'SO OR RSO'!$B$4:$O$1048576,5,FALSE),"")</f>
        <v/>
      </c>
      <c r="F190" s="18" t="str">
        <f>IFERROR(VLOOKUP(B190,'SO OR RSO'!$B$4:$O$1048576,6,FALSE),"")</f>
        <v/>
      </c>
      <c r="G190" s="19" t="str">
        <f>IFERROR(VLOOKUP(B190,'SO OR RSO'!$B$4:$O$1048576,7,FALSE),"")</f>
        <v/>
      </c>
      <c r="H190" s="18">
        <f>IFERROR(VLOOKUP(B190,'SO OR RSO'!$B$4:$O$1048576,8,FALSE),0)</f>
        <v>0</v>
      </c>
      <c r="I190" s="18" t="str">
        <f>IFERROR(VLOOKUP(B190,'SO OR RSO'!$B$4:$O$1048576,9,FALSE),"")</f>
        <v/>
      </c>
      <c r="J190" s="18" t="str">
        <f>IFERROR(VLOOKUP(B190,'SO OR RSO'!$B$4:$O$1048576,10,FALSE),"")</f>
        <v/>
      </c>
      <c r="K190" s="59">
        <f>SUMIFS('Input Quilting Selesai'!$G$2:$G$1048576,'Input Quilting Selesai'!$C$2:$C$1048576,'Foamindo (Tersedia)'!C190,'Input Quilting Selesai'!$E$2:$E$1048576,'Foamindo (Tersedia)'!F190,'Input Quilting Selesai'!$I$2:$I$1048576,'Foamindo (Tersedia)'!J190,'Input Quilting Selesai'!$J$2:$J$1048576,'Foamindo (Tersedia)'!$B$1)</f>
        <v>0</v>
      </c>
      <c r="L190" s="20">
        <f>IFERROR(IF(VLOOKUP(B190,'SO OR RSO'!$B$4:$P$1048576,15,FALSE)="Diselesaikan",H190,K190),0)</f>
        <v>0</v>
      </c>
      <c r="M190" s="20">
        <f t="shared" si="7"/>
        <v>0</v>
      </c>
      <c r="N190" s="20" t="str">
        <f>IFERROR(IF(ISBLANK(VLOOKUP(B190,'SO OR RSO'!$B$4:$P$1048576,15,FALSE)),"Belum Kirim Kain",IF(VLOOKUP(B190,'SO OR RSO'!$B$4:$P$1048576,15,FALSE)="Diselesaikan","Selesai",IF(M190&gt;0,"Proses Quilting","Selesai"))),"")</f>
        <v/>
      </c>
    </row>
    <row r="191" spans="1:14" ht="30.75" customHeight="1">
      <c r="A191" s="6">
        <v>190</v>
      </c>
      <c r="B191" s="18" t="str">
        <f t="shared" si="6"/>
        <v>FoamindoTersediaKonfirmasi190</v>
      </c>
      <c r="C191" s="18" t="str">
        <f>IFERROR(VLOOKUP(B191,'SO OR RSO'!$B$4:$O$1048576,3,FALSE),"")</f>
        <v/>
      </c>
      <c r="D191" s="27" t="str">
        <f>IFERROR(VLOOKUP(B191,'SO OR RSO'!$B$4:$O$1048576,4,FALSE),"")</f>
        <v/>
      </c>
      <c r="E191" s="19" t="str">
        <f>IFERROR(VLOOKUP(B191,'SO OR RSO'!$B$4:$O$1048576,5,FALSE),"")</f>
        <v/>
      </c>
      <c r="F191" s="18" t="str">
        <f>IFERROR(VLOOKUP(B191,'SO OR RSO'!$B$4:$O$1048576,6,FALSE),"")</f>
        <v/>
      </c>
      <c r="G191" s="19" t="str">
        <f>IFERROR(VLOOKUP(B191,'SO OR RSO'!$B$4:$O$1048576,7,FALSE),"")</f>
        <v/>
      </c>
      <c r="H191" s="18">
        <f>IFERROR(VLOOKUP(B191,'SO OR RSO'!$B$4:$O$1048576,8,FALSE),0)</f>
        <v>0</v>
      </c>
      <c r="I191" s="18" t="str">
        <f>IFERROR(VLOOKUP(B191,'SO OR RSO'!$B$4:$O$1048576,9,FALSE),"")</f>
        <v/>
      </c>
      <c r="J191" s="18" t="str">
        <f>IFERROR(VLOOKUP(B191,'SO OR RSO'!$B$4:$O$1048576,10,FALSE),"")</f>
        <v/>
      </c>
      <c r="K191" s="59">
        <f>SUMIFS('Input Quilting Selesai'!$G$2:$G$1048576,'Input Quilting Selesai'!$C$2:$C$1048576,'Foamindo (Tersedia)'!C191,'Input Quilting Selesai'!$E$2:$E$1048576,'Foamindo (Tersedia)'!F191,'Input Quilting Selesai'!$I$2:$I$1048576,'Foamindo (Tersedia)'!J191,'Input Quilting Selesai'!$J$2:$J$1048576,'Foamindo (Tersedia)'!$B$1)</f>
        <v>0</v>
      </c>
      <c r="L191" s="20">
        <f>IFERROR(IF(VLOOKUP(B191,'SO OR RSO'!$B$4:$P$1048576,15,FALSE)="Diselesaikan",H191,K191),0)</f>
        <v>0</v>
      </c>
      <c r="M191" s="20">
        <f t="shared" si="7"/>
        <v>0</v>
      </c>
      <c r="N191" s="20" t="str">
        <f>IFERROR(IF(ISBLANK(VLOOKUP(B191,'SO OR RSO'!$B$4:$P$1048576,15,FALSE)),"Belum Kirim Kain",IF(VLOOKUP(B191,'SO OR RSO'!$B$4:$P$1048576,15,FALSE)="Diselesaikan","Selesai",IF(M191&gt;0,"Proses Quilting","Selesai"))),"")</f>
        <v/>
      </c>
    </row>
    <row r="192" spans="1:14" ht="30.75" customHeight="1">
      <c r="A192" s="6">
        <v>191</v>
      </c>
      <c r="B192" s="18" t="str">
        <f t="shared" si="6"/>
        <v>FoamindoTersediaKonfirmasi191</v>
      </c>
      <c r="C192" s="18" t="str">
        <f>IFERROR(VLOOKUP(B192,'SO OR RSO'!$B$4:$O$1048576,3,FALSE),"")</f>
        <v/>
      </c>
      <c r="D192" s="27" t="str">
        <f>IFERROR(VLOOKUP(B192,'SO OR RSO'!$B$4:$O$1048576,4,FALSE),"")</f>
        <v/>
      </c>
      <c r="E192" s="19" t="str">
        <f>IFERROR(VLOOKUP(B192,'SO OR RSO'!$B$4:$O$1048576,5,FALSE),"")</f>
        <v/>
      </c>
      <c r="F192" s="18" t="str">
        <f>IFERROR(VLOOKUP(B192,'SO OR RSO'!$B$4:$O$1048576,6,FALSE),"")</f>
        <v/>
      </c>
      <c r="G192" s="19" t="str">
        <f>IFERROR(VLOOKUP(B192,'SO OR RSO'!$B$4:$O$1048576,7,FALSE),"")</f>
        <v/>
      </c>
      <c r="H192" s="18">
        <f>IFERROR(VLOOKUP(B192,'SO OR RSO'!$B$4:$O$1048576,8,FALSE),0)</f>
        <v>0</v>
      </c>
      <c r="I192" s="18" t="str">
        <f>IFERROR(VLOOKUP(B192,'SO OR RSO'!$B$4:$O$1048576,9,FALSE),"")</f>
        <v/>
      </c>
      <c r="J192" s="18" t="str">
        <f>IFERROR(VLOOKUP(B192,'SO OR RSO'!$B$4:$O$1048576,10,FALSE),"")</f>
        <v/>
      </c>
      <c r="K192" s="59">
        <f>SUMIFS('Input Quilting Selesai'!$G$2:$G$1048576,'Input Quilting Selesai'!$C$2:$C$1048576,'Foamindo (Tersedia)'!C192,'Input Quilting Selesai'!$E$2:$E$1048576,'Foamindo (Tersedia)'!F192,'Input Quilting Selesai'!$I$2:$I$1048576,'Foamindo (Tersedia)'!J192,'Input Quilting Selesai'!$J$2:$J$1048576,'Foamindo (Tersedia)'!$B$1)</f>
        <v>0</v>
      </c>
      <c r="L192" s="20">
        <f>IFERROR(IF(VLOOKUP(B192,'SO OR RSO'!$B$4:$P$1048576,15,FALSE)="Diselesaikan",H192,K192),0)</f>
        <v>0</v>
      </c>
      <c r="M192" s="20">
        <f t="shared" si="7"/>
        <v>0</v>
      </c>
      <c r="N192" s="20" t="str">
        <f>IFERROR(IF(ISBLANK(VLOOKUP(B192,'SO OR RSO'!$B$4:$P$1048576,15,FALSE)),"Belum Kirim Kain",IF(VLOOKUP(B192,'SO OR RSO'!$B$4:$P$1048576,15,FALSE)="Diselesaikan","Selesai",IF(M192&gt;0,"Proses Quilting","Selesai"))),"")</f>
        <v/>
      </c>
    </row>
    <row r="193" spans="1:14" ht="30.75" customHeight="1">
      <c r="A193" s="6">
        <v>192</v>
      </c>
      <c r="B193" s="18" t="str">
        <f t="shared" si="6"/>
        <v>FoamindoTersediaKonfirmasi192</v>
      </c>
      <c r="C193" s="18" t="str">
        <f>IFERROR(VLOOKUP(B193,'SO OR RSO'!$B$4:$O$1048576,3,FALSE),"")</f>
        <v/>
      </c>
      <c r="D193" s="27" t="str">
        <f>IFERROR(VLOOKUP(B193,'SO OR RSO'!$B$4:$O$1048576,4,FALSE),"")</f>
        <v/>
      </c>
      <c r="E193" s="19" t="str">
        <f>IFERROR(VLOOKUP(B193,'SO OR RSO'!$B$4:$O$1048576,5,FALSE),"")</f>
        <v/>
      </c>
      <c r="F193" s="18" t="str">
        <f>IFERROR(VLOOKUP(B193,'SO OR RSO'!$B$4:$O$1048576,6,FALSE),"")</f>
        <v/>
      </c>
      <c r="G193" s="19" t="str">
        <f>IFERROR(VLOOKUP(B193,'SO OR RSO'!$B$4:$O$1048576,7,FALSE),"")</f>
        <v/>
      </c>
      <c r="H193" s="18">
        <f>IFERROR(VLOOKUP(B193,'SO OR RSO'!$B$4:$O$1048576,8,FALSE),0)</f>
        <v>0</v>
      </c>
      <c r="I193" s="18" t="str">
        <f>IFERROR(VLOOKUP(B193,'SO OR RSO'!$B$4:$O$1048576,9,FALSE),"")</f>
        <v/>
      </c>
      <c r="J193" s="18" t="str">
        <f>IFERROR(VLOOKUP(B193,'SO OR RSO'!$B$4:$O$1048576,10,FALSE),"")</f>
        <v/>
      </c>
      <c r="K193" s="59">
        <f>SUMIFS('Input Quilting Selesai'!$G$2:$G$1048576,'Input Quilting Selesai'!$C$2:$C$1048576,'Foamindo (Tersedia)'!C193,'Input Quilting Selesai'!$E$2:$E$1048576,'Foamindo (Tersedia)'!F193,'Input Quilting Selesai'!$I$2:$I$1048576,'Foamindo (Tersedia)'!J193,'Input Quilting Selesai'!$J$2:$J$1048576,'Foamindo (Tersedia)'!$B$1)</f>
        <v>0</v>
      </c>
      <c r="L193" s="20">
        <f>IFERROR(IF(VLOOKUP(B193,'SO OR RSO'!$B$4:$P$1048576,15,FALSE)="Diselesaikan",H193,K193),0)</f>
        <v>0</v>
      </c>
      <c r="M193" s="20">
        <f t="shared" si="7"/>
        <v>0</v>
      </c>
      <c r="N193" s="20" t="str">
        <f>IFERROR(IF(ISBLANK(VLOOKUP(B193,'SO OR RSO'!$B$4:$P$1048576,15,FALSE)),"Belum Kirim Kain",IF(VLOOKUP(B193,'SO OR RSO'!$B$4:$P$1048576,15,FALSE)="Diselesaikan","Selesai",IF(M193&gt;0,"Proses Quilting","Selesai"))),"")</f>
        <v/>
      </c>
    </row>
    <row r="194" spans="1:14" ht="30.75" customHeight="1">
      <c r="A194" s="6">
        <v>193</v>
      </c>
      <c r="B194" s="18" t="str">
        <f t="shared" si="6"/>
        <v>FoamindoTersediaKonfirmasi193</v>
      </c>
      <c r="C194" s="18" t="str">
        <f>IFERROR(VLOOKUP(B194,'SO OR RSO'!$B$4:$O$1048576,3,FALSE),"")</f>
        <v/>
      </c>
      <c r="D194" s="27" t="str">
        <f>IFERROR(VLOOKUP(B194,'SO OR RSO'!$B$4:$O$1048576,4,FALSE),"")</f>
        <v/>
      </c>
      <c r="E194" s="19" t="str">
        <f>IFERROR(VLOOKUP(B194,'SO OR RSO'!$B$4:$O$1048576,5,FALSE),"")</f>
        <v/>
      </c>
      <c r="F194" s="18" t="str">
        <f>IFERROR(VLOOKUP(B194,'SO OR RSO'!$B$4:$O$1048576,6,FALSE),"")</f>
        <v/>
      </c>
      <c r="G194" s="19" t="str">
        <f>IFERROR(VLOOKUP(B194,'SO OR RSO'!$B$4:$O$1048576,7,FALSE),"")</f>
        <v/>
      </c>
      <c r="H194" s="18">
        <f>IFERROR(VLOOKUP(B194,'SO OR RSO'!$B$4:$O$1048576,8,FALSE),0)</f>
        <v>0</v>
      </c>
      <c r="I194" s="18" t="str">
        <f>IFERROR(VLOOKUP(B194,'SO OR RSO'!$B$4:$O$1048576,9,FALSE),"")</f>
        <v/>
      </c>
      <c r="J194" s="18" t="str">
        <f>IFERROR(VLOOKUP(B194,'SO OR RSO'!$B$4:$O$1048576,10,FALSE),"")</f>
        <v/>
      </c>
      <c r="K194" s="59">
        <f>SUMIFS('Input Quilting Selesai'!$G$2:$G$1048576,'Input Quilting Selesai'!$C$2:$C$1048576,'Foamindo (Tersedia)'!C194,'Input Quilting Selesai'!$E$2:$E$1048576,'Foamindo (Tersedia)'!F194,'Input Quilting Selesai'!$I$2:$I$1048576,'Foamindo (Tersedia)'!J194,'Input Quilting Selesai'!$J$2:$J$1048576,'Foamindo (Tersedia)'!$B$1)</f>
        <v>0</v>
      </c>
      <c r="L194" s="20">
        <f>IFERROR(IF(VLOOKUP(B194,'SO OR RSO'!$B$4:$P$1048576,15,FALSE)="Diselesaikan",H194,K194),0)</f>
        <v>0</v>
      </c>
      <c r="M194" s="20">
        <f t="shared" si="7"/>
        <v>0</v>
      </c>
      <c r="N194" s="20" t="str">
        <f>IFERROR(IF(ISBLANK(VLOOKUP(B194,'SO OR RSO'!$B$4:$P$1048576,15,FALSE)),"Belum Kirim Kain",IF(VLOOKUP(B194,'SO OR RSO'!$B$4:$P$1048576,15,FALSE)="Diselesaikan","Selesai",IF(M194&gt;0,"Proses Quilting","Selesai"))),"")</f>
        <v/>
      </c>
    </row>
    <row r="195" spans="1:14" ht="30.75" customHeight="1">
      <c r="A195" s="6">
        <v>194</v>
      </c>
      <c r="B195" s="18" t="str">
        <f t="shared" si="6"/>
        <v>FoamindoTersediaKonfirmasi194</v>
      </c>
      <c r="C195" s="18" t="str">
        <f>IFERROR(VLOOKUP(B195,'SO OR RSO'!$B$4:$O$1048576,3,FALSE),"")</f>
        <v/>
      </c>
      <c r="D195" s="27" t="str">
        <f>IFERROR(VLOOKUP(B195,'SO OR RSO'!$B$4:$O$1048576,4,FALSE),"")</f>
        <v/>
      </c>
      <c r="E195" s="19" t="str">
        <f>IFERROR(VLOOKUP(B195,'SO OR RSO'!$B$4:$O$1048576,5,FALSE),"")</f>
        <v/>
      </c>
      <c r="F195" s="18" t="str">
        <f>IFERROR(VLOOKUP(B195,'SO OR RSO'!$B$4:$O$1048576,6,FALSE),"")</f>
        <v/>
      </c>
      <c r="G195" s="19" t="str">
        <f>IFERROR(VLOOKUP(B195,'SO OR RSO'!$B$4:$O$1048576,7,FALSE),"")</f>
        <v/>
      </c>
      <c r="H195" s="18">
        <f>IFERROR(VLOOKUP(B195,'SO OR RSO'!$B$4:$O$1048576,8,FALSE),0)</f>
        <v>0</v>
      </c>
      <c r="I195" s="18" t="str">
        <f>IFERROR(VLOOKUP(B195,'SO OR RSO'!$B$4:$O$1048576,9,FALSE),"")</f>
        <v/>
      </c>
      <c r="J195" s="18" t="str">
        <f>IFERROR(VLOOKUP(B195,'SO OR RSO'!$B$4:$O$1048576,10,FALSE),"")</f>
        <v/>
      </c>
      <c r="K195" s="59">
        <f>SUMIFS('Input Quilting Selesai'!$G$2:$G$1048576,'Input Quilting Selesai'!$C$2:$C$1048576,'Foamindo (Tersedia)'!C195,'Input Quilting Selesai'!$E$2:$E$1048576,'Foamindo (Tersedia)'!F195,'Input Quilting Selesai'!$I$2:$I$1048576,'Foamindo (Tersedia)'!J195,'Input Quilting Selesai'!$J$2:$J$1048576,'Foamindo (Tersedia)'!$B$1)</f>
        <v>0</v>
      </c>
      <c r="L195" s="20">
        <f>IFERROR(IF(VLOOKUP(B195,'SO OR RSO'!$B$4:$P$1048576,15,FALSE)="Diselesaikan",H195,K195),0)</f>
        <v>0</v>
      </c>
      <c r="M195" s="20">
        <f t="shared" si="7"/>
        <v>0</v>
      </c>
      <c r="N195" s="20" t="str">
        <f>IFERROR(IF(ISBLANK(VLOOKUP(B195,'SO OR RSO'!$B$4:$P$1048576,15,FALSE)),"Belum Kirim Kain",IF(VLOOKUP(B195,'SO OR RSO'!$B$4:$P$1048576,15,FALSE)="Diselesaikan","Selesai",IF(M195&gt;0,"Proses Quilting","Selesai"))),"")</f>
        <v/>
      </c>
    </row>
    <row r="196" spans="1:14" ht="30.75" customHeight="1">
      <c r="A196" s="6">
        <v>195</v>
      </c>
      <c r="B196" s="18" t="str">
        <f t="shared" si="6"/>
        <v>FoamindoTersediaKonfirmasi195</v>
      </c>
      <c r="C196" s="18" t="str">
        <f>IFERROR(VLOOKUP(B196,'SO OR RSO'!$B$4:$O$1048576,3,FALSE),"")</f>
        <v/>
      </c>
      <c r="D196" s="27" t="str">
        <f>IFERROR(VLOOKUP(B196,'SO OR RSO'!$B$4:$O$1048576,4,FALSE),"")</f>
        <v/>
      </c>
      <c r="E196" s="19" t="str">
        <f>IFERROR(VLOOKUP(B196,'SO OR RSO'!$B$4:$O$1048576,5,FALSE),"")</f>
        <v/>
      </c>
      <c r="F196" s="18" t="str">
        <f>IFERROR(VLOOKUP(B196,'SO OR RSO'!$B$4:$O$1048576,6,FALSE),"")</f>
        <v/>
      </c>
      <c r="G196" s="19" t="str">
        <f>IFERROR(VLOOKUP(B196,'SO OR RSO'!$B$4:$O$1048576,7,FALSE),"")</f>
        <v/>
      </c>
      <c r="H196" s="18">
        <f>IFERROR(VLOOKUP(B196,'SO OR RSO'!$B$4:$O$1048576,8,FALSE),0)</f>
        <v>0</v>
      </c>
      <c r="I196" s="18" t="str">
        <f>IFERROR(VLOOKUP(B196,'SO OR RSO'!$B$4:$O$1048576,9,FALSE),"")</f>
        <v/>
      </c>
      <c r="J196" s="18" t="str">
        <f>IFERROR(VLOOKUP(B196,'SO OR RSO'!$B$4:$O$1048576,10,FALSE),"")</f>
        <v/>
      </c>
      <c r="K196" s="59">
        <f>SUMIFS('Input Quilting Selesai'!$G$2:$G$1048576,'Input Quilting Selesai'!$C$2:$C$1048576,'Foamindo (Tersedia)'!C196,'Input Quilting Selesai'!$E$2:$E$1048576,'Foamindo (Tersedia)'!F196,'Input Quilting Selesai'!$I$2:$I$1048576,'Foamindo (Tersedia)'!J196,'Input Quilting Selesai'!$J$2:$J$1048576,'Foamindo (Tersedia)'!$B$1)</f>
        <v>0</v>
      </c>
      <c r="L196" s="20">
        <f>IFERROR(IF(VLOOKUP(B196,'SO OR RSO'!$B$4:$P$1048576,15,FALSE)="Diselesaikan",H196,K196),0)</f>
        <v>0</v>
      </c>
      <c r="M196" s="20">
        <f t="shared" si="7"/>
        <v>0</v>
      </c>
      <c r="N196" s="20" t="str">
        <f>IFERROR(IF(ISBLANK(VLOOKUP(B196,'SO OR RSO'!$B$4:$P$1048576,15,FALSE)),"Belum Kirim Kain",IF(VLOOKUP(B196,'SO OR RSO'!$B$4:$P$1048576,15,FALSE)="Diselesaikan","Selesai",IF(M196&gt;0,"Proses Quilting","Selesai"))),"")</f>
        <v/>
      </c>
    </row>
    <row r="197" spans="1:14" ht="30.75" customHeight="1">
      <c r="A197" s="6">
        <v>196</v>
      </c>
      <c r="B197" s="18" t="str">
        <f t="shared" si="6"/>
        <v>FoamindoTersediaKonfirmasi196</v>
      </c>
      <c r="C197" s="18" t="str">
        <f>IFERROR(VLOOKUP(B197,'SO OR RSO'!$B$4:$O$1048576,3,FALSE),"")</f>
        <v/>
      </c>
      <c r="D197" s="27" t="str">
        <f>IFERROR(VLOOKUP(B197,'SO OR RSO'!$B$4:$O$1048576,4,FALSE),"")</f>
        <v/>
      </c>
      <c r="E197" s="19" t="str">
        <f>IFERROR(VLOOKUP(B197,'SO OR RSO'!$B$4:$O$1048576,5,FALSE),"")</f>
        <v/>
      </c>
      <c r="F197" s="18" t="str">
        <f>IFERROR(VLOOKUP(B197,'SO OR RSO'!$B$4:$O$1048576,6,FALSE),"")</f>
        <v/>
      </c>
      <c r="G197" s="19" t="str">
        <f>IFERROR(VLOOKUP(B197,'SO OR RSO'!$B$4:$O$1048576,7,FALSE),"")</f>
        <v/>
      </c>
      <c r="H197" s="18">
        <f>IFERROR(VLOOKUP(B197,'SO OR RSO'!$B$4:$O$1048576,8,FALSE),0)</f>
        <v>0</v>
      </c>
      <c r="I197" s="18" t="str">
        <f>IFERROR(VLOOKUP(B197,'SO OR RSO'!$B$4:$O$1048576,9,FALSE),"")</f>
        <v/>
      </c>
      <c r="J197" s="18" t="str">
        <f>IFERROR(VLOOKUP(B197,'SO OR RSO'!$B$4:$O$1048576,10,FALSE),"")</f>
        <v/>
      </c>
      <c r="K197" s="59">
        <f>SUMIFS('Input Quilting Selesai'!$G$2:$G$1048576,'Input Quilting Selesai'!$C$2:$C$1048576,'Foamindo (Tersedia)'!C197,'Input Quilting Selesai'!$E$2:$E$1048576,'Foamindo (Tersedia)'!F197,'Input Quilting Selesai'!$I$2:$I$1048576,'Foamindo (Tersedia)'!J197,'Input Quilting Selesai'!$J$2:$J$1048576,'Foamindo (Tersedia)'!$B$1)</f>
        <v>0</v>
      </c>
      <c r="L197" s="20">
        <f>IFERROR(IF(VLOOKUP(B197,'SO OR RSO'!$B$4:$P$1048576,15,FALSE)="Diselesaikan",H197,K197),0)</f>
        <v>0</v>
      </c>
      <c r="M197" s="20">
        <f t="shared" si="7"/>
        <v>0</v>
      </c>
      <c r="N197" s="20" t="str">
        <f>IFERROR(IF(ISBLANK(VLOOKUP(B197,'SO OR RSO'!$B$4:$P$1048576,15,FALSE)),"Belum Kirim Kain",IF(VLOOKUP(B197,'SO OR RSO'!$B$4:$P$1048576,15,FALSE)="Diselesaikan","Selesai",IF(M197&gt;0,"Proses Quilting","Selesai"))),"")</f>
        <v/>
      </c>
    </row>
    <row r="198" spans="1:14" ht="30.75" customHeight="1">
      <c r="A198" s="6">
        <v>197</v>
      </c>
      <c r="B198" s="18" t="str">
        <f t="shared" si="6"/>
        <v>FoamindoTersediaKonfirmasi197</v>
      </c>
      <c r="C198" s="18" t="str">
        <f>IFERROR(VLOOKUP(B198,'SO OR RSO'!$B$4:$O$1048576,3,FALSE),"")</f>
        <v/>
      </c>
      <c r="D198" s="27" t="str">
        <f>IFERROR(VLOOKUP(B198,'SO OR RSO'!$B$4:$O$1048576,4,FALSE),"")</f>
        <v/>
      </c>
      <c r="E198" s="19" t="str">
        <f>IFERROR(VLOOKUP(B198,'SO OR RSO'!$B$4:$O$1048576,5,FALSE),"")</f>
        <v/>
      </c>
      <c r="F198" s="18" t="str">
        <f>IFERROR(VLOOKUP(B198,'SO OR RSO'!$B$4:$O$1048576,6,FALSE),"")</f>
        <v/>
      </c>
      <c r="G198" s="19" t="str">
        <f>IFERROR(VLOOKUP(B198,'SO OR RSO'!$B$4:$O$1048576,7,FALSE),"")</f>
        <v/>
      </c>
      <c r="H198" s="18">
        <f>IFERROR(VLOOKUP(B198,'SO OR RSO'!$B$4:$O$1048576,8,FALSE),0)</f>
        <v>0</v>
      </c>
      <c r="I198" s="18" t="str">
        <f>IFERROR(VLOOKUP(B198,'SO OR RSO'!$B$4:$O$1048576,9,FALSE),"")</f>
        <v/>
      </c>
      <c r="J198" s="18" t="str">
        <f>IFERROR(VLOOKUP(B198,'SO OR RSO'!$B$4:$O$1048576,10,FALSE),"")</f>
        <v/>
      </c>
      <c r="K198" s="59">
        <f>SUMIFS('Input Quilting Selesai'!$G$2:$G$1048576,'Input Quilting Selesai'!$C$2:$C$1048576,'Foamindo (Tersedia)'!C198,'Input Quilting Selesai'!$E$2:$E$1048576,'Foamindo (Tersedia)'!F198,'Input Quilting Selesai'!$I$2:$I$1048576,'Foamindo (Tersedia)'!J198,'Input Quilting Selesai'!$J$2:$J$1048576,'Foamindo (Tersedia)'!$B$1)</f>
        <v>0</v>
      </c>
      <c r="L198" s="20">
        <f>IFERROR(IF(VLOOKUP(B198,'SO OR RSO'!$B$4:$P$1048576,15,FALSE)="Diselesaikan",H198,K198),0)</f>
        <v>0</v>
      </c>
      <c r="M198" s="20">
        <f t="shared" si="7"/>
        <v>0</v>
      </c>
      <c r="N198" s="20" t="str">
        <f>IFERROR(IF(ISBLANK(VLOOKUP(B198,'SO OR RSO'!$B$4:$P$1048576,15,FALSE)),"Belum Kirim Kain",IF(VLOOKUP(B198,'SO OR RSO'!$B$4:$P$1048576,15,FALSE)="Diselesaikan","Selesai",IF(M198&gt;0,"Proses Quilting","Selesai"))),"")</f>
        <v/>
      </c>
    </row>
    <row r="199" spans="1:14" ht="30.75" customHeight="1">
      <c r="A199" s="6">
        <v>198</v>
      </c>
      <c r="B199" s="18" t="str">
        <f t="shared" si="6"/>
        <v>FoamindoTersediaKonfirmasi198</v>
      </c>
      <c r="C199" s="18" t="str">
        <f>IFERROR(VLOOKUP(B199,'SO OR RSO'!$B$4:$O$1048576,3,FALSE),"")</f>
        <v/>
      </c>
      <c r="D199" s="27" t="str">
        <f>IFERROR(VLOOKUP(B199,'SO OR RSO'!$B$4:$O$1048576,4,FALSE),"")</f>
        <v/>
      </c>
      <c r="E199" s="19" t="str">
        <f>IFERROR(VLOOKUP(B199,'SO OR RSO'!$B$4:$O$1048576,5,FALSE),"")</f>
        <v/>
      </c>
      <c r="F199" s="18" t="str">
        <f>IFERROR(VLOOKUP(B199,'SO OR RSO'!$B$4:$O$1048576,6,FALSE),"")</f>
        <v/>
      </c>
      <c r="G199" s="19" t="str">
        <f>IFERROR(VLOOKUP(B199,'SO OR RSO'!$B$4:$O$1048576,7,FALSE),"")</f>
        <v/>
      </c>
      <c r="H199" s="18">
        <f>IFERROR(VLOOKUP(B199,'SO OR RSO'!$B$4:$O$1048576,8,FALSE),0)</f>
        <v>0</v>
      </c>
      <c r="I199" s="18" t="str">
        <f>IFERROR(VLOOKUP(B199,'SO OR RSO'!$B$4:$O$1048576,9,FALSE),"")</f>
        <v/>
      </c>
      <c r="J199" s="18" t="str">
        <f>IFERROR(VLOOKUP(B199,'SO OR RSO'!$B$4:$O$1048576,10,FALSE),"")</f>
        <v/>
      </c>
      <c r="K199" s="59">
        <f>SUMIFS('Input Quilting Selesai'!$G$2:$G$1048576,'Input Quilting Selesai'!$C$2:$C$1048576,'Foamindo (Tersedia)'!C199,'Input Quilting Selesai'!$E$2:$E$1048576,'Foamindo (Tersedia)'!F199,'Input Quilting Selesai'!$I$2:$I$1048576,'Foamindo (Tersedia)'!J199,'Input Quilting Selesai'!$J$2:$J$1048576,'Foamindo (Tersedia)'!$B$1)</f>
        <v>0</v>
      </c>
      <c r="L199" s="20">
        <f>IFERROR(IF(VLOOKUP(B199,'SO OR RSO'!$B$4:$P$1048576,15,FALSE)="Diselesaikan",H199,K199),0)</f>
        <v>0</v>
      </c>
      <c r="M199" s="20">
        <f t="shared" si="7"/>
        <v>0</v>
      </c>
      <c r="N199" s="20" t="str">
        <f>IFERROR(IF(ISBLANK(VLOOKUP(B199,'SO OR RSO'!$B$4:$P$1048576,15,FALSE)),"Belum Kirim Kain",IF(VLOOKUP(B199,'SO OR RSO'!$B$4:$P$1048576,15,FALSE)="Diselesaikan","Selesai",IF(M199&gt;0,"Proses Quilting","Selesai"))),"")</f>
        <v/>
      </c>
    </row>
    <row r="200" spans="1:14" ht="30.75" customHeight="1">
      <c r="A200" s="6">
        <v>199</v>
      </c>
      <c r="B200" s="18" t="str">
        <f t="shared" si="6"/>
        <v>FoamindoTersediaKonfirmasi199</v>
      </c>
      <c r="C200" s="18" t="str">
        <f>IFERROR(VLOOKUP(B200,'SO OR RSO'!$B$4:$O$1048576,3,FALSE),"")</f>
        <v/>
      </c>
      <c r="D200" s="27" t="str">
        <f>IFERROR(VLOOKUP(B200,'SO OR RSO'!$B$4:$O$1048576,4,FALSE),"")</f>
        <v/>
      </c>
      <c r="E200" s="19" t="str">
        <f>IFERROR(VLOOKUP(B200,'SO OR RSO'!$B$4:$O$1048576,5,FALSE),"")</f>
        <v/>
      </c>
      <c r="F200" s="18" t="str">
        <f>IFERROR(VLOOKUP(B200,'SO OR RSO'!$B$4:$O$1048576,6,FALSE),"")</f>
        <v/>
      </c>
      <c r="G200" s="19" t="str">
        <f>IFERROR(VLOOKUP(B200,'SO OR RSO'!$B$4:$O$1048576,7,FALSE),"")</f>
        <v/>
      </c>
      <c r="H200" s="18">
        <f>IFERROR(VLOOKUP(B200,'SO OR RSO'!$B$4:$O$1048576,8,FALSE),0)</f>
        <v>0</v>
      </c>
      <c r="I200" s="18" t="str">
        <f>IFERROR(VLOOKUP(B200,'SO OR RSO'!$B$4:$O$1048576,9,FALSE),"")</f>
        <v/>
      </c>
      <c r="J200" s="18" t="str">
        <f>IFERROR(VLOOKUP(B200,'SO OR RSO'!$B$4:$O$1048576,10,FALSE),"")</f>
        <v/>
      </c>
      <c r="K200" s="59">
        <f>SUMIFS('Input Quilting Selesai'!$G$2:$G$1048576,'Input Quilting Selesai'!$C$2:$C$1048576,'Foamindo (Tersedia)'!C200,'Input Quilting Selesai'!$E$2:$E$1048576,'Foamindo (Tersedia)'!F200,'Input Quilting Selesai'!$I$2:$I$1048576,'Foamindo (Tersedia)'!J200,'Input Quilting Selesai'!$J$2:$J$1048576,'Foamindo (Tersedia)'!$B$1)</f>
        <v>0</v>
      </c>
      <c r="L200" s="20">
        <f>IFERROR(IF(VLOOKUP(B200,'SO OR RSO'!$B$4:$P$1048576,15,FALSE)="Diselesaikan",H200,K200),0)</f>
        <v>0</v>
      </c>
      <c r="M200" s="20">
        <f t="shared" si="7"/>
        <v>0</v>
      </c>
      <c r="N200" s="20" t="str">
        <f>IFERROR(IF(ISBLANK(VLOOKUP(B200,'SO OR RSO'!$B$4:$P$1048576,15,FALSE)),"Belum Kirim Kain",IF(VLOOKUP(B200,'SO OR RSO'!$B$4:$P$1048576,15,FALSE)="Diselesaikan","Selesai",IF(M200&gt;0,"Proses Quilting","Selesai"))),"")</f>
        <v/>
      </c>
    </row>
    <row r="201" spans="1:14" ht="30.75" customHeight="1">
      <c r="A201" s="6">
        <v>200</v>
      </c>
      <c r="B201" s="18" t="str">
        <f t="shared" si="6"/>
        <v>FoamindoTersediaKonfirmasi200</v>
      </c>
      <c r="C201" s="18" t="str">
        <f>IFERROR(VLOOKUP(B201,'SO OR RSO'!$B$4:$O$1048576,3,FALSE),"")</f>
        <v/>
      </c>
      <c r="D201" s="27" t="str">
        <f>IFERROR(VLOOKUP(B201,'SO OR RSO'!$B$4:$O$1048576,4,FALSE),"")</f>
        <v/>
      </c>
      <c r="E201" s="19" t="str">
        <f>IFERROR(VLOOKUP(B201,'SO OR RSO'!$B$4:$O$1048576,5,FALSE),"")</f>
        <v/>
      </c>
      <c r="F201" s="18" t="str">
        <f>IFERROR(VLOOKUP(B201,'SO OR RSO'!$B$4:$O$1048576,6,FALSE),"")</f>
        <v/>
      </c>
      <c r="G201" s="19" t="str">
        <f>IFERROR(VLOOKUP(B201,'SO OR RSO'!$B$4:$O$1048576,7,FALSE),"")</f>
        <v/>
      </c>
      <c r="H201" s="18">
        <f>IFERROR(VLOOKUP(B201,'SO OR RSO'!$B$4:$O$1048576,8,FALSE),0)</f>
        <v>0</v>
      </c>
      <c r="I201" s="18" t="str">
        <f>IFERROR(VLOOKUP(B201,'SO OR RSO'!$B$4:$O$1048576,9,FALSE),"")</f>
        <v/>
      </c>
      <c r="J201" s="18" t="str">
        <f>IFERROR(VLOOKUP(B201,'SO OR RSO'!$B$4:$O$1048576,10,FALSE),"")</f>
        <v/>
      </c>
      <c r="K201" s="59">
        <f>SUMIFS('Input Quilting Selesai'!$G$2:$G$1048576,'Input Quilting Selesai'!$C$2:$C$1048576,'Foamindo (Tersedia)'!C201,'Input Quilting Selesai'!$E$2:$E$1048576,'Foamindo (Tersedia)'!F201,'Input Quilting Selesai'!$I$2:$I$1048576,'Foamindo (Tersedia)'!J201,'Input Quilting Selesai'!$J$2:$J$1048576,'Foamindo (Tersedia)'!$B$1)</f>
        <v>0</v>
      </c>
      <c r="L201" s="20">
        <f>IFERROR(IF(VLOOKUP(B201,'SO OR RSO'!$B$4:$P$1048576,15,FALSE)="Diselesaikan",H201,K201),0)</f>
        <v>0</v>
      </c>
      <c r="M201" s="20">
        <f t="shared" si="7"/>
        <v>0</v>
      </c>
      <c r="N201" s="20" t="str">
        <f>IFERROR(IF(ISBLANK(VLOOKUP(B201,'SO OR RSO'!$B$4:$P$1048576,15,FALSE)),"Belum Kirim Kain",IF(VLOOKUP(B201,'SO OR RSO'!$B$4:$P$1048576,15,FALSE)="Diselesaikan","Selesai",IF(M201&gt;0,"Proses Quilting","Selesai"))),"")</f>
        <v/>
      </c>
    </row>
    <row r="202" spans="1:14" ht="30.75" customHeight="1">
      <c r="A202" s="6">
        <v>201</v>
      </c>
      <c r="B202" s="18" t="str">
        <f t="shared" si="6"/>
        <v>FoamindoTersediaKonfirmasi201</v>
      </c>
      <c r="C202" s="18" t="str">
        <f>IFERROR(VLOOKUP(B202,'SO OR RSO'!$B$4:$O$1048576,3,FALSE),"")</f>
        <v/>
      </c>
      <c r="D202" s="27" t="str">
        <f>IFERROR(VLOOKUP(B202,'SO OR RSO'!$B$4:$O$1048576,4,FALSE),"")</f>
        <v/>
      </c>
      <c r="E202" s="19" t="str">
        <f>IFERROR(VLOOKUP(B202,'SO OR RSO'!$B$4:$O$1048576,5,FALSE),"")</f>
        <v/>
      </c>
      <c r="F202" s="18" t="str">
        <f>IFERROR(VLOOKUP(B202,'SO OR RSO'!$B$4:$O$1048576,6,FALSE),"")</f>
        <v/>
      </c>
      <c r="G202" s="19" t="str">
        <f>IFERROR(VLOOKUP(B202,'SO OR RSO'!$B$4:$O$1048576,7,FALSE),"")</f>
        <v/>
      </c>
      <c r="H202" s="18">
        <f>IFERROR(VLOOKUP(B202,'SO OR RSO'!$B$4:$O$1048576,8,FALSE),0)</f>
        <v>0</v>
      </c>
      <c r="I202" s="18" t="str">
        <f>IFERROR(VLOOKUP(B202,'SO OR RSO'!$B$4:$O$1048576,9,FALSE),"")</f>
        <v/>
      </c>
      <c r="J202" s="18" t="str">
        <f>IFERROR(VLOOKUP(B202,'SO OR RSO'!$B$4:$O$1048576,10,FALSE),"")</f>
        <v/>
      </c>
      <c r="K202" s="59">
        <f>SUMIFS('Input Quilting Selesai'!$G$2:$G$1048576,'Input Quilting Selesai'!$C$2:$C$1048576,'Foamindo (Tersedia)'!C202,'Input Quilting Selesai'!$E$2:$E$1048576,'Foamindo (Tersedia)'!F202,'Input Quilting Selesai'!$I$2:$I$1048576,'Foamindo (Tersedia)'!J202,'Input Quilting Selesai'!$J$2:$J$1048576,'Foamindo (Tersedia)'!$B$1)</f>
        <v>0</v>
      </c>
      <c r="L202" s="20">
        <f>IFERROR(IF(VLOOKUP(B202,'SO OR RSO'!$B$4:$P$1048576,15,FALSE)="Diselesaikan",H202,K202),0)</f>
        <v>0</v>
      </c>
      <c r="M202" s="20">
        <f t="shared" si="7"/>
        <v>0</v>
      </c>
      <c r="N202" s="20" t="str">
        <f>IFERROR(IF(ISBLANK(VLOOKUP(B202,'SO OR RSO'!$B$4:$P$1048576,15,FALSE)),"Belum Kirim Kain",IF(VLOOKUP(B202,'SO OR RSO'!$B$4:$P$1048576,15,FALSE)="Diselesaikan","Selesai",IF(M202&gt;0,"Proses Quilting","Selesai"))),"")</f>
        <v/>
      </c>
    </row>
    <row r="203" spans="1:14" ht="30.75" customHeight="1">
      <c r="A203" s="6">
        <v>202</v>
      </c>
      <c r="B203" s="18" t="str">
        <f t="shared" si="6"/>
        <v>FoamindoTersediaKonfirmasi202</v>
      </c>
      <c r="C203" s="18" t="str">
        <f>IFERROR(VLOOKUP(B203,'SO OR RSO'!$B$4:$O$1048576,3,FALSE),"")</f>
        <v/>
      </c>
      <c r="D203" s="27" t="str">
        <f>IFERROR(VLOOKUP(B203,'SO OR RSO'!$B$4:$O$1048576,4,FALSE),"")</f>
        <v/>
      </c>
      <c r="E203" s="19" t="str">
        <f>IFERROR(VLOOKUP(B203,'SO OR RSO'!$B$4:$O$1048576,5,FALSE),"")</f>
        <v/>
      </c>
      <c r="F203" s="18" t="str">
        <f>IFERROR(VLOOKUP(B203,'SO OR RSO'!$B$4:$O$1048576,6,FALSE),"")</f>
        <v/>
      </c>
      <c r="G203" s="19" t="str">
        <f>IFERROR(VLOOKUP(B203,'SO OR RSO'!$B$4:$O$1048576,7,FALSE),"")</f>
        <v/>
      </c>
      <c r="H203" s="18">
        <f>IFERROR(VLOOKUP(B203,'SO OR RSO'!$B$4:$O$1048576,8,FALSE),0)</f>
        <v>0</v>
      </c>
      <c r="I203" s="18" t="str">
        <f>IFERROR(VLOOKUP(B203,'SO OR RSO'!$B$4:$O$1048576,9,FALSE),"")</f>
        <v/>
      </c>
      <c r="J203" s="18" t="str">
        <f>IFERROR(VLOOKUP(B203,'SO OR RSO'!$B$4:$O$1048576,10,FALSE),"")</f>
        <v/>
      </c>
      <c r="K203" s="59">
        <f>SUMIFS('Input Quilting Selesai'!$G$2:$G$1048576,'Input Quilting Selesai'!$C$2:$C$1048576,'Foamindo (Tersedia)'!C203,'Input Quilting Selesai'!$E$2:$E$1048576,'Foamindo (Tersedia)'!F203,'Input Quilting Selesai'!$I$2:$I$1048576,'Foamindo (Tersedia)'!J203,'Input Quilting Selesai'!$J$2:$J$1048576,'Foamindo (Tersedia)'!$B$1)</f>
        <v>0</v>
      </c>
      <c r="L203" s="20">
        <f>IFERROR(IF(VLOOKUP(B203,'SO OR RSO'!$B$4:$P$1048576,15,FALSE)="Diselesaikan",H203,K203),0)</f>
        <v>0</v>
      </c>
      <c r="M203" s="20">
        <f t="shared" si="7"/>
        <v>0</v>
      </c>
      <c r="N203" s="20" t="str">
        <f>IFERROR(IF(ISBLANK(VLOOKUP(B203,'SO OR RSO'!$B$4:$P$1048576,15,FALSE)),"Belum Kirim Kain",IF(VLOOKUP(B203,'SO OR RSO'!$B$4:$P$1048576,15,FALSE)="Diselesaikan","Selesai",IF(M203&gt;0,"Proses Quilting","Selesai"))),"")</f>
        <v/>
      </c>
    </row>
    <row r="204" spans="1:14" ht="30.75" customHeight="1">
      <c r="A204" s="6">
        <v>203</v>
      </c>
      <c r="B204" s="18" t="str">
        <f t="shared" si="6"/>
        <v>FoamindoTersediaKonfirmasi203</v>
      </c>
      <c r="C204" s="18" t="str">
        <f>IFERROR(VLOOKUP(B204,'SO OR RSO'!$B$4:$O$1048576,3,FALSE),"")</f>
        <v/>
      </c>
      <c r="D204" s="27" t="str">
        <f>IFERROR(VLOOKUP(B204,'SO OR RSO'!$B$4:$O$1048576,4,FALSE),"")</f>
        <v/>
      </c>
      <c r="E204" s="19" t="str">
        <f>IFERROR(VLOOKUP(B204,'SO OR RSO'!$B$4:$O$1048576,5,FALSE),"")</f>
        <v/>
      </c>
      <c r="F204" s="18" t="str">
        <f>IFERROR(VLOOKUP(B204,'SO OR RSO'!$B$4:$O$1048576,6,FALSE),"")</f>
        <v/>
      </c>
      <c r="G204" s="19" t="str">
        <f>IFERROR(VLOOKUP(B204,'SO OR RSO'!$B$4:$O$1048576,7,FALSE),"")</f>
        <v/>
      </c>
      <c r="H204" s="18">
        <f>IFERROR(VLOOKUP(B204,'SO OR RSO'!$B$4:$O$1048576,8,FALSE),0)</f>
        <v>0</v>
      </c>
      <c r="I204" s="18" t="str">
        <f>IFERROR(VLOOKUP(B204,'SO OR RSO'!$B$4:$O$1048576,9,FALSE),"")</f>
        <v/>
      </c>
      <c r="J204" s="18" t="str">
        <f>IFERROR(VLOOKUP(B204,'SO OR RSO'!$B$4:$O$1048576,10,FALSE),"")</f>
        <v/>
      </c>
      <c r="K204" s="59">
        <f>SUMIFS('Input Quilting Selesai'!$G$2:$G$1048576,'Input Quilting Selesai'!$C$2:$C$1048576,'Foamindo (Tersedia)'!C204,'Input Quilting Selesai'!$E$2:$E$1048576,'Foamindo (Tersedia)'!F204,'Input Quilting Selesai'!$I$2:$I$1048576,'Foamindo (Tersedia)'!J204,'Input Quilting Selesai'!$J$2:$J$1048576,'Foamindo (Tersedia)'!$B$1)</f>
        <v>0</v>
      </c>
      <c r="L204" s="20">
        <f>IFERROR(IF(VLOOKUP(B204,'SO OR RSO'!$B$4:$P$1048576,15,FALSE)="Diselesaikan",H204,K204),0)</f>
        <v>0</v>
      </c>
      <c r="M204" s="20">
        <f t="shared" si="7"/>
        <v>0</v>
      </c>
      <c r="N204" s="20" t="str">
        <f>IFERROR(IF(ISBLANK(VLOOKUP(B204,'SO OR RSO'!$B$4:$P$1048576,15,FALSE)),"Belum Kirim Kain",IF(VLOOKUP(B204,'SO OR RSO'!$B$4:$P$1048576,15,FALSE)="Diselesaikan","Selesai",IF(M204&gt;0,"Proses Quilting","Selesai"))),"")</f>
        <v/>
      </c>
    </row>
    <row r="205" spans="1:14" ht="30.75" customHeight="1">
      <c r="A205" s="6">
        <v>204</v>
      </c>
      <c r="B205" s="18" t="str">
        <f t="shared" si="6"/>
        <v>FoamindoTersediaKonfirmasi204</v>
      </c>
      <c r="C205" s="18" t="str">
        <f>IFERROR(VLOOKUP(B205,'SO OR RSO'!$B$4:$O$1048576,3,FALSE),"")</f>
        <v/>
      </c>
      <c r="D205" s="27" t="str">
        <f>IFERROR(VLOOKUP(B205,'SO OR RSO'!$B$4:$O$1048576,4,FALSE),"")</f>
        <v/>
      </c>
      <c r="E205" s="19" t="str">
        <f>IFERROR(VLOOKUP(B205,'SO OR RSO'!$B$4:$O$1048576,5,FALSE),"")</f>
        <v/>
      </c>
      <c r="F205" s="18" t="str">
        <f>IFERROR(VLOOKUP(B205,'SO OR RSO'!$B$4:$O$1048576,6,FALSE),"")</f>
        <v/>
      </c>
      <c r="G205" s="19" t="str">
        <f>IFERROR(VLOOKUP(B205,'SO OR RSO'!$B$4:$O$1048576,7,FALSE),"")</f>
        <v/>
      </c>
      <c r="H205" s="18">
        <f>IFERROR(VLOOKUP(B205,'SO OR RSO'!$B$4:$O$1048576,8,FALSE),0)</f>
        <v>0</v>
      </c>
      <c r="I205" s="18" t="str">
        <f>IFERROR(VLOOKUP(B205,'SO OR RSO'!$B$4:$O$1048576,9,FALSE),"")</f>
        <v/>
      </c>
      <c r="J205" s="18" t="str">
        <f>IFERROR(VLOOKUP(B205,'SO OR RSO'!$B$4:$O$1048576,10,FALSE),"")</f>
        <v/>
      </c>
      <c r="K205" s="59">
        <f>SUMIFS('Input Quilting Selesai'!$G$2:$G$1048576,'Input Quilting Selesai'!$C$2:$C$1048576,'Foamindo (Tersedia)'!C205,'Input Quilting Selesai'!$E$2:$E$1048576,'Foamindo (Tersedia)'!F205,'Input Quilting Selesai'!$I$2:$I$1048576,'Foamindo (Tersedia)'!J205,'Input Quilting Selesai'!$J$2:$J$1048576,'Foamindo (Tersedia)'!$B$1)</f>
        <v>0</v>
      </c>
      <c r="L205" s="20">
        <f>IFERROR(IF(VLOOKUP(B205,'SO OR RSO'!$B$4:$P$1048576,15,FALSE)="Diselesaikan",H205,K205),0)</f>
        <v>0</v>
      </c>
      <c r="M205" s="20">
        <f t="shared" si="7"/>
        <v>0</v>
      </c>
      <c r="N205" s="20" t="str">
        <f>IFERROR(IF(ISBLANK(VLOOKUP(B205,'SO OR RSO'!$B$4:$P$1048576,15,FALSE)),"Belum Kirim Kain",IF(VLOOKUP(B205,'SO OR RSO'!$B$4:$P$1048576,15,FALSE)="Diselesaikan","Selesai",IF(M205&gt;0,"Proses Quilting","Selesai"))),"")</f>
        <v/>
      </c>
    </row>
    <row r="206" spans="1:14" ht="30.75" customHeight="1">
      <c r="A206" s="6">
        <v>205</v>
      </c>
      <c r="B206" s="18" t="str">
        <f t="shared" si="6"/>
        <v>FoamindoTersediaKonfirmasi205</v>
      </c>
      <c r="C206" s="18" t="str">
        <f>IFERROR(VLOOKUP(B206,'SO OR RSO'!$B$4:$O$1048576,3,FALSE),"")</f>
        <v/>
      </c>
      <c r="D206" s="27" t="str">
        <f>IFERROR(VLOOKUP(B206,'SO OR RSO'!$B$4:$O$1048576,4,FALSE),"")</f>
        <v/>
      </c>
      <c r="E206" s="19" t="str">
        <f>IFERROR(VLOOKUP(B206,'SO OR RSO'!$B$4:$O$1048576,5,FALSE),"")</f>
        <v/>
      </c>
      <c r="F206" s="18" t="str">
        <f>IFERROR(VLOOKUP(B206,'SO OR RSO'!$B$4:$O$1048576,6,FALSE),"")</f>
        <v/>
      </c>
      <c r="G206" s="19" t="str">
        <f>IFERROR(VLOOKUP(B206,'SO OR RSO'!$B$4:$O$1048576,7,FALSE),"")</f>
        <v/>
      </c>
      <c r="H206" s="18">
        <f>IFERROR(VLOOKUP(B206,'SO OR RSO'!$B$4:$O$1048576,8,FALSE),0)</f>
        <v>0</v>
      </c>
      <c r="I206" s="18" t="str">
        <f>IFERROR(VLOOKUP(B206,'SO OR RSO'!$B$4:$O$1048576,9,FALSE),"")</f>
        <v/>
      </c>
      <c r="J206" s="18" t="str">
        <f>IFERROR(VLOOKUP(B206,'SO OR RSO'!$B$4:$O$1048576,10,FALSE),"")</f>
        <v/>
      </c>
      <c r="K206" s="59">
        <f>SUMIFS('Input Quilting Selesai'!$G$2:$G$1048576,'Input Quilting Selesai'!$C$2:$C$1048576,'Foamindo (Tersedia)'!C206,'Input Quilting Selesai'!$E$2:$E$1048576,'Foamindo (Tersedia)'!F206,'Input Quilting Selesai'!$I$2:$I$1048576,'Foamindo (Tersedia)'!J206,'Input Quilting Selesai'!$J$2:$J$1048576,'Foamindo (Tersedia)'!$B$1)</f>
        <v>0</v>
      </c>
      <c r="L206" s="20">
        <f>IFERROR(IF(VLOOKUP(B206,'SO OR RSO'!$B$4:$P$1048576,15,FALSE)="Diselesaikan",H206,K206),0)</f>
        <v>0</v>
      </c>
      <c r="M206" s="20">
        <f t="shared" si="7"/>
        <v>0</v>
      </c>
      <c r="N206" s="20" t="str">
        <f>IFERROR(IF(ISBLANK(VLOOKUP(B206,'SO OR RSO'!$B$4:$P$1048576,15,FALSE)),"Belum Kirim Kain",IF(VLOOKUP(B206,'SO OR RSO'!$B$4:$P$1048576,15,FALSE)="Diselesaikan","Selesai",IF(M206&gt;0,"Proses Quilting","Selesai"))),"")</f>
        <v/>
      </c>
    </row>
    <row r="207" spans="1:14" ht="30.75" customHeight="1">
      <c r="A207" s="6">
        <v>206</v>
      </c>
      <c r="B207" s="18" t="str">
        <f t="shared" si="6"/>
        <v>FoamindoTersediaKonfirmasi206</v>
      </c>
      <c r="C207" s="18" t="str">
        <f>IFERROR(VLOOKUP(B207,'SO OR RSO'!$B$4:$O$1048576,3,FALSE),"")</f>
        <v/>
      </c>
      <c r="D207" s="27" t="str">
        <f>IFERROR(VLOOKUP(B207,'SO OR RSO'!$B$4:$O$1048576,4,FALSE),"")</f>
        <v/>
      </c>
      <c r="E207" s="19" t="str">
        <f>IFERROR(VLOOKUP(B207,'SO OR RSO'!$B$4:$O$1048576,5,FALSE),"")</f>
        <v/>
      </c>
      <c r="F207" s="18" t="str">
        <f>IFERROR(VLOOKUP(B207,'SO OR RSO'!$B$4:$O$1048576,6,FALSE),"")</f>
        <v/>
      </c>
      <c r="G207" s="19" t="str">
        <f>IFERROR(VLOOKUP(B207,'SO OR RSO'!$B$4:$O$1048576,7,FALSE),"")</f>
        <v/>
      </c>
      <c r="H207" s="18">
        <f>IFERROR(VLOOKUP(B207,'SO OR RSO'!$B$4:$O$1048576,8,FALSE),0)</f>
        <v>0</v>
      </c>
      <c r="I207" s="18" t="str">
        <f>IFERROR(VLOOKUP(B207,'SO OR RSO'!$B$4:$O$1048576,9,FALSE),"")</f>
        <v/>
      </c>
      <c r="J207" s="18" t="str">
        <f>IFERROR(VLOOKUP(B207,'SO OR RSO'!$B$4:$O$1048576,10,FALSE),"")</f>
        <v/>
      </c>
      <c r="K207" s="59">
        <f>SUMIFS('Input Quilting Selesai'!$G$2:$G$1048576,'Input Quilting Selesai'!$C$2:$C$1048576,'Foamindo (Tersedia)'!C207,'Input Quilting Selesai'!$E$2:$E$1048576,'Foamindo (Tersedia)'!F207,'Input Quilting Selesai'!$I$2:$I$1048576,'Foamindo (Tersedia)'!J207,'Input Quilting Selesai'!$J$2:$J$1048576,'Foamindo (Tersedia)'!$B$1)</f>
        <v>0</v>
      </c>
      <c r="L207" s="20">
        <f>IFERROR(IF(VLOOKUP(B207,'SO OR RSO'!$B$4:$P$1048576,15,FALSE)="Diselesaikan",H207,K207),0)</f>
        <v>0</v>
      </c>
      <c r="M207" s="20">
        <f t="shared" si="7"/>
        <v>0</v>
      </c>
      <c r="N207" s="20" t="str">
        <f>IFERROR(IF(ISBLANK(VLOOKUP(B207,'SO OR RSO'!$B$4:$P$1048576,15,FALSE)),"Belum Kirim Kain",IF(VLOOKUP(B207,'SO OR RSO'!$B$4:$P$1048576,15,FALSE)="Diselesaikan","Selesai",IF(M207&gt;0,"Proses Quilting","Selesai"))),"")</f>
        <v/>
      </c>
    </row>
    <row r="208" spans="1:14" ht="30.75" customHeight="1">
      <c r="A208" s="6">
        <v>207</v>
      </c>
      <c r="B208" s="18" t="str">
        <f t="shared" ref="B208:B271" si="8">CONCATENATE($B$1,"TersediaKonfirmasi",A208)</f>
        <v>FoamindoTersediaKonfirmasi207</v>
      </c>
      <c r="C208" s="18" t="str">
        <f>IFERROR(VLOOKUP(B208,'SO OR RSO'!$B$4:$O$1048576,3,FALSE),"")</f>
        <v/>
      </c>
      <c r="D208" s="27" t="str">
        <f>IFERROR(VLOOKUP(B208,'SO OR RSO'!$B$4:$O$1048576,4,FALSE),"")</f>
        <v/>
      </c>
      <c r="E208" s="19" t="str">
        <f>IFERROR(VLOOKUP(B208,'SO OR RSO'!$B$4:$O$1048576,5,FALSE),"")</f>
        <v/>
      </c>
      <c r="F208" s="18" t="str">
        <f>IFERROR(VLOOKUP(B208,'SO OR RSO'!$B$4:$O$1048576,6,FALSE),"")</f>
        <v/>
      </c>
      <c r="G208" s="19" t="str">
        <f>IFERROR(VLOOKUP(B208,'SO OR RSO'!$B$4:$O$1048576,7,FALSE),"")</f>
        <v/>
      </c>
      <c r="H208" s="18">
        <f>IFERROR(VLOOKUP(B208,'SO OR RSO'!$B$4:$O$1048576,8,FALSE),0)</f>
        <v>0</v>
      </c>
      <c r="I208" s="18" t="str">
        <f>IFERROR(VLOOKUP(B208,'SO OR RSO'!$B$4:$O$1048576,9,FALSE),"")</f>
        <v/>
      </c>
      <c r="J208" s="18" t="str">
        <f>IFERROR(VLOOKUP(B208,'SO OR RSO'!$B$4:$O$1048576,10,FALSE),"")</f>
        <v/>
      </c>
      <c r="K208" s="59">
        <f>SUMIFS('Input Quilting Selesai'!$G$2:$G$1048576,'Input Quilting Selesai'!$C$2:$C$1048576,'Foamindo (Tersedia)'!C208,'Input Quilting Selesai'!$E$2:$E$1048576,'Foamindo (Tersedia)'!F208,'Input Quilting Selesai'!$I$2:$I$1048576,'Foamindo (Tersedia)'!J208,'Input Quilting Selesai'!$J$2:$J$1048576,'Foamindo (Tersedia)'!$B$1)</f>
        <v>0</v>
      </c>
      <c r="L208" s="20">
        <f>IFERROR(IF(VLOOKUP(B208,'SO OR RSO'!$B$4:$P$1048576,15,FALSE)="Diselesaikan",H208,K208),0)</f>
        <v>0</v>
      </c>
      <c r="M208" s="20">
        <f t="shared" ref="M208:M271" si="9">H208-L208</f>
        <v>0</v>
      </c>
      <c r="N208" s="20" t="str">
        <f>IFERROR(IF(ISBLANK(VLOOKUP(B208,'SO OR RSO'!$B$4:$P$1048576,15,FALSE)),"Belum Kirim Kain",IF(VLOOKUP(B208,'SO OR RSO'!$B$4:$P$1048576,15,FALSE)="Diselesaikan","Selesai",IF(M208&gt;0,"Proses Quilting","Selesai"))),"")</f>
        <v/>
      </c>
    </row>
    <row r="209" spans="1:14" ht="30.75" customHeight="1">
      <c r="A209" s="6">
        <v>208</v>
      </c>
      <c r="B209" s="18" t="str">
        <f t="shared" si="8"/>
        <v>FoamindoTersediaKonfirmasi208</v>
      </c>
      <c r="C209" s="18" t="str">
        <f>IFERROR(VLOOKUP(B209,'SO OR RSO'!$B$4:$O$1048576,3,FALSE),"")</f>
        <v/>
      </c>
      <c r="D209" s="27" t="str">
        <f>IFERROR(VLOOKUP(B209,'SO OR RSO'!$B$4:$O$1048576,4,FALSE),"")</f>
        <v/>
      </c>
      <c r="E209" s="19" t="str">
        <f>IFERROR(VLOOKUP(B209,'SO OR RSO'!$B$4:$O$1048576,5,FALSE),"")</f>
        <v/>
      </c>
      <c r="F209" s="18" t="str">
        <f>IFERROR(VLOOKUP(B209,'SO OR RSO'!$B$4:$O$1048576,6,FALSE),"")</f>
        <v/>
      </c>
      <c r="G209" s="19" t="str">
        <f>IFERROR(VLOOKUP(B209,'SO OR RSO'!$B$4:$O$1048576,7,FALSE),"")</f>
        <v/>
      </c>
      <c r="H209" s="18">
        <f>IFERROR(VLOOKUP(B209,'SO OR RSO'!$B$4:$O$1048576,8,FALSE),0)</f>
        <v>0</v>
      </c>
      <c r="I209" s="18" t="str">
        <f>IFERROR(VLOOKUP(B209,'SO OR RSO'!$B$4:$O$1048576,9,FALSE),"")</f>
        <v/>
      </c>
      <c r="J209" s="18" t="str">
        <f>IFERROR(VLOOKUP(B209,'SO OR RSO'!$B$4:$O$1048576,10,FALSE),"")</f>
        <v/>
      </c>
      <c r="K209" s="59">
        <f>SUMIFS('Input Quilting Selesai'!$G$2:$G$1048576,'Input Quilting Selesai'!$C$2:$C$1048576,'Foamindo (Tersedia)'!C209,'Input Quilting Selesai'!$E$2:$E$1048576,'Foamindo (Tersedia)'!F209,'Input Quilting Selesai'!$I$2:$I$1048576,'Foamindo (Tersedia)'!J209,'Input Quilting Selesai'!$J$2:$J$1048576,'Foamindo (Tersedia)'!$B$1)</f>
        <v>0</v>
      </c>
      <c r="L209" s="20">
        <f>IFERROR(IF(VLOOKUP(B209,'SO OR RSO'!$B$4:$P$1048576,15,FALSE)="Diselesaikan",H209,K209),0)</f>
        <v>0</v>
      </c>
      <c r="M209" s="20">
        <f t="shared" si="9"/>
        <v>0</v>
      </c>
      <c r="N209" s="20" t="str">
        <f>IFERROR(IF(ISBLANK(VLOOKUP(B209,'SO OR RSO'!$B$4:$P$1048576,15,FALSE)),"Belum Kirim Kain",IF(VLOOKUP(B209,'SO OR RSO'!$B$4:$P$1048576,15,FALSE)="Diselesaikan","Selesai",IF(M209&gt;0,"Proses Quilting","Selesai"))),"")</f>
        <v/>
      </c>
    </row>
    <row r="210" spans="1:14" ht="30.75" customHeight="1">
      <c r="A210" s="6">
        <v>209</v>
      </c>
      <c r="B210" s="18" t="str">
        <f t="shared" si="8"/>
        <v>FoamindoTersediaKonfirmasi209</v>
      </c>
      <c r="C210" s="18" t="str">
        <f>IFERROR(VLOOKUP(B210,'SO OR RSO'!$B$4:$O$1048576,3,FALSE),"")</f>
        <v/>
      </c>
      <c r="D210" s="27" t="str">
        <f>IFERROR(VLOOKUP(B210,'SO OR RSO'!$B$4:$O$1048576,4,FALSE),"")</f>
        <v/>
      </c>
      <c r="E210" s="19" t="str">
        <f>IFERROR(VLOOKUP(B210,'SO OR RSO'!$B$4:$O$1048576,5,FALSE),"")</f>
        <v/>
      </c>
      <c r="F210" s="18" t="str">
        <f>IFERROR(VLOOKUP(B210,'SO OR RSO'!$B$4:$O$1048576,6,FALSE),"")</f>
        <v/>
      </c>
      <c r="G210" s="19" t="str">
        <f>IFERROR(VLOOKUP(B210,'SO OR RSO'!$B$4:$O$1048576,7,FALSE),"")</f>
        <v/>
      </c>
      <c r="H210" s="18">
        <f>IFERROR(VLOOKUP(B210,'SO OR RSO'!$B$4:$O$1048576,8,FALSE),0)</f>
        <v>0</v>
      </c>
      <c r="I210" s="18" t="str">
        <f>IFERROR(VLOOKUP(B210,'SO OR RSO'!$B$4:$O$1048576,9,FALSE),"")</f>
        <v/>
      </c>
      <c r="J210" s="18" t="str">
        <f>IFERROR(VLOOKUP(B210,'SO OR RSO'!$B$4:$O$1048576,10,FALSE),"")</f>
        <v/>
      </c>
      <c r="K210" s="59">
        <f>SUMIFS('Input Quilting Selesai'!$G$2:$G$1048576,'Input Quilting Selesai'!$C$2:$C$1048576,'Foamindo (Tersedia)'!C210,'Input Quilting Selesai'!$E$2:$E$1048576,'Foamindo (Tersedia)'!F210,'Input Quilting Selesai'!$I$2:$I$1048576,'Foamindo (Tersedia)'!J210,'Input Quilting Selesai'!$J$2:$J$1048576,'Foamindo (Tersedia)'!$B$1)</f>
        <v>0</v>
      </c>
      <c r="L210" s="20">
        <f>IFERROR(IF(VLOOKUP(B210,'SO OR RSO'!$B$4:$P$1048576,15,FALSE)="Diselesaikan",H210,K210),0)</f>
        <v>0</v>
      </c>
      <c r="M210" s="20">
        <f t="shared" si="9"/>
        <v>0</v>
      </c>
      <c r="N210" s="20" t="str">
        <f>IFERROR(IF(ISBLANK(VLOOKUP(B210,'SO OR RSO'!$B$4:$P$1048576,15,FALSE)),"Belum Kirim Kain",IF(VLOOKUP(B210,'SO OR RSO'!$B$4:$P$1048576,15,FALSE)="Diselesaikan","Selesai",IF(M210&gt;0,"Proses Quilting","Selesai"))),"")</f>
        <v/>
      </c>
    </row>
    <row r="211" spans="1:14" ht="30.75" customHeight="1">
      <c r="A211" s="6">
        <v>210</v>
      </c>
      <c r="B211" s="18" t="str">
        <f t="shared" si="8"/>
        <v>FoamindoTersediaKonfirmasi210</v>
      </c>
      <c r="C211" s="18" t="str">
        <f>IFERROR(VLOOKUP(B211,'SO OR RSO'!$B$4:$O$1048576,3,FALSE),"")</f>
        <v/>
      </c>
      <c r="D211" s="27" t="str">
        <f>IFERROR(VLOOKUP(B211,'SO OR RSO'!$B$4:$O$1048576,4,FALSE),"")</f>
        <v/>
      </c>
      <c r="E211" s="19" t="str">
        <f>IFERROR(VLOOKUP(B211,'SO OR RSO'!$B$4:$O$1048576,5,FALSE),"")</f>
        <v/>
      </c>
      <c r="F211" s="18" t="str">
        <f>IFERROR(VLOOKUP(B211,'SO OR RSO'!$B$4:$O$1048576,6,FALSE),"")</f>
        <v/>
      </c>
      <c r="G211" s="19" t="str">
        <f>IFERROR(VLOOKUP(B211,'SO OR RSO'!$B$4:$O$1048576,7,FALSE),"")</f>
        <v/>
      </c>
      <c r="H211" s="18">
        <f>IFERROR(VLOOKUP(B211,'SO OR RSO'!$B$4:$O$1048576,8,FALSE),0)</f>
        <v>0</v>
      </c>
      <c r="I211" s="18" t="str">
        <f>IFERROR(VLOOKUP(B211,'SO OR RSO'!$B$4:$O$1048576,9,FALSE),"")</f>
        <v/>
      </c>
      <c r="J211" s="18" t="str">
        <f>IFERROR(VLOOKUP(B211,'SO OR RSO'!$B$4:$O$1048576,10,FALSE),"")</f>
        <v/>
      </c>
      <c r="K211" s="59">
        <f>SUMIFS('Input Quilting Selesai'!$G$2:$G$1048576,'Input Quilting Selesai'!$C$2:$C$1048576,'Foamindo (Tersedia)'!C211,'Input Quilting Selesai'!$E$2:$E$1048576,'Foamindo (Tersedia)'!F211,'Input Quilting Selesai'!$I$2:$I$1048576,'Foamindo (Tersedia)'!J211,'Input Quilting Selesai'!$J$2:$J$1048576,'Foamindo (Tersedia)'!$B$1)</f>
        <v>0</v>
      </c>
      <c r="L211" s="20">
        <f>IFERROR(IF(VLOOKUP(B211,'SO OR RSO'!$B$4:$P$1048576,15,FALSE)="Diselesaikan",H211,K211),0)</f>
        <v>0</v>
      </c>
      <c r="M211" s="20">
        <f t="shared" si="9"/>
        <v>0</v>
      </c>
      <c r="N211" s="20" t="str">
        <f>IFERROR(IF(ISBLANK(VLOOKUP(B211,'SO OR RSO'!$B$4:$P$1048576,15,FALSE)),"Belum Kirim Kain",IF(VLOOKUP(B211,'SO OR RSO'!$B$4:$P$1048576,15,FALSE)="Diselesaikan","Selesai",IF(M211&gt;0,"Proses Quilting","Selesai"))),"")</f>
        <v/>
      </c>
    </row>
    <row r="212" spans="1:14" ht="30.75" customHeight="1">
      <c r="A212" s="6">
        <v>211</v>
      </c>
      <c r="B212" s="18" t="str">
        <f t="shared" si="8"/>
        <v>FoamindoTersediaKonfirmasi211</v>
      </c>
      <c r="C212" s="18" t="str">
        <f>IFERROR(VLOOKUP(B212,'SO OR RSO'!$B$4:$O$1048576,3,FALSE),"")</f>
        <v/>
      </c>
      <c r="D212" s="27" t="str">
        <f>IFERROR(VLOOKUP(B212,'SO OR RSO'!$B$4:$O$1048576,4,FALSE),"")</f>
        <v/>
      </c>
      <c r="E212" s="19" t="str">
        <f>IFERROR(VLOOKUP(B212,'SO OR RSO'!$B$4:$O$1048576,5,FALSE),"")</f>
        <v/>
      </c>
      <c r="F212" s="18" t="str">
        <f>IFERROR(VLOOKUP(B212,'SO OR RSO'!$B$4:$O$1048576,6,FALSE),"")</f>
        <v/>
      </c>
      <c r="G212" s="19" t="str">
        <f>IFERROR(VLOOKUP(B212,'SO OR RSO'!$B$4:$O$1048576,7,FALSE),"")</f>
        <v/>
      </c>
      <c r="H212" s="18">
        <f>IFERROR(VLOOKUP(B212,'SO OR RSO'!$B$4:$O$1048576,8,FALSE),0)</f>
        <v>0</v>
      </c>
      <c r="I212" s="18" t="str">
        <f>IFERROR(VLOOKUP(B212,'SO OR RSO'!$B$4:$O$1048576,9,FALSE),"")</f>
        <v/>
      </c>
      <c r="J212" s="18" t="str">
        <f>IFERROR(VLOOKUP(B212,'SO OR RSO'!$B$4:$O$1048576,10,FALSE),"")</f>
        <v/>
      </c>
      <c r="K212" s="59">
        <f>SUMIFS('Input Quilting Selesai'!$G$2:$G$1048576,'Input Quilting Selesai'!$C$2:$C$1048576,'Foamindo (Tersedia)'!C212,'Input Quilting Selesai'!$E$2:$E$1048576,'Foamindo (Tersedia)'!F212,'Input Quilting Selesai'!$I$2:$I$1048576,'Foamindo (Tersedia)'!J212,'Input Quilting Selesai'!$J$2:$J$1048576,'Foamindo (Tersedia)'!$B$1)</f>
        <v>0</v>
      </c>
      <c r="L212" s="20">
        <f>IFERROR(IF(VLOOKUP(B212,'SO OR RSO'!$B$4:$P$1048576,15,FALSE)="Diselesaikan",H212,K212),0)</f>
        <v>0</v>
      </c>
      <c r="M212" s="20">
        <f t="shared" si="9"/>
        <v>0</v>
      </c>
      <c r="N212" s="20" t="str">
        <f>IFERROR(IF(ISBLANK(VLOOKUP(B212,'SO OR RSO'!$B$4:$P$1048576,15,FALSE)),"Belum Kirim Kain",IF(VLOOKUP(B212,'SO OR RSO'!$B$4:$P$1048576,15,FALSE)="Diselesaikan","Selesai",IF(M212&gt;0,"Proses Quilting","Selesai"))),"")</f>
        <v/>
      </c>
    </row>
    <row r="213" spans="1:14" ht="30.75" customHeight="1">
      <c r="A213" s="6">
        <v>212</v>
      </c>
      <c r="B213" s="18" t="str">
        <f t="shared" si="8"/>
        <v>FoamindoTersediaKonfirmasi212</v>
      </c>
      <c r="C213" s="18" t="str">
        <f>IFERROR(VLOOKUP(B213,'SO OR RSO'!$B$4:$O$1048576,3,FALSE),"")</f>
        <v/>
      </c>
      <c r="D213" s="27" t="str">
        <f>IFERROR(VLOOKUP(B213,'SO OR RSO'!$B$4:$O$1048576,4,FALSE),"")</f>
        <v/>
      </c>
      <c r="E213" s="19" t="str">
        <f>IFERROR(VLOOKUP(B213,'SO OR RSO'!$B$4:$O$1048576,5,FALSE),"")</f>
        <v/>
      </c>
      <c r="F213" s="18" t="str">
        <f>IFERROR(VLOOKUP(B213,'SO OR RSO'!$B$4:$O$1048576,6,FALSE),"")</f>
        <v/>
      </c>
      <c r="G213" s="19" t="str">
        <f>IFERROR(VLOOKUP(B213,'SO OR RSO'!$B$4:$O$1048576,7,FALSE),"")</f>
        <v/>
      </c>
      <c r="H213" s="18">
        <f>IFERROR(VLOOKUP(B213,'SO OR RSO'!$B$4:$O$1048576,8,FALSE),0)</f>
        <v>0</v>
      </c>
      <c r="I213" s="18" t="str">
        <f>IFERROR(VLOOKUP(B213,'SO OR RSO'!$B$4:$O$1048576,9,FALSE),"")</f>
        <v/>
      </c>
      <c r="J213" s="18" t="str">
        <f>IFERROR(VLOOKUP(B213,'SO OR RSO'!$B$4:$O$1048576,10,FALSE),"")</f>
        <v/>
      </c>
      <c r="K213" s="59">
        <f>SUMIFS('Input Quilting Selesai'!$G$2:$G$1048576,'Input Quilting Selesai'!$C$2:$C$1048576,'Foamindo (Tersedia)'!C213,'Input Quilting Selesai'!$E$2:$E$1048576,'Foamindo (Tersedia)'!F213,'Input Quilting Selesai'!$I$2:$I$1048576,'Foamindo (Tersedia)'!J213,'Input Quilting Selesai'!$J$2:$J$1048576,'Foamindo (Tersedia)'!$B$1)</f>
        <v>0</v>
      </c>
      <c r="L213" s="20">
        <f>IFERROR(IF(VLOOKUP(B213,'SO OR RSO'!$B$4:$P$1048576,15,FALSE)="Diselesaikan",H213,K213),0)</f>
        <v>0</v>
      </c>
      <c r="M213" s="20">
        <f t="shared" si="9"/>
        <v>0</v>
      </c>
      <c r="N213" s="20" t="str">
        <f>IFERROR(IF(ISBLANK(VLOOKUP(B213,'SO OR RSO'!$B$4:$P$1048576,15,FALSE)),"Belum Kirim Kain",IF(VLOOKUP(B213,'SO OR RSO'!$B$4:$P$1048576,15,FALSE)="Diselesaikan","Selesai",IF(M213&gt;0,"Proses Quilting","Selesai"))),"")</f>
        <v/>
      </c>
    </row>
    <row r="214" spans="1:14" ht="30.75" customHeight="1">
      <c r="A214" s="6">
        <v>213</v>
      </c>
      <c r="B214" s="18" t="str">
        <f t="shared" si="8"/>
        <v>FoamindoTersediaKonfirmasi213</v>
      </c>
      <c r="C214" s="18" t="str">
        <f>IFERROR(VLOOKUP(B214,'SO OR RSO'!$B$4:$O$1048576,3,FALSE),"")</f>
        <v/>
      </c>
      <c r="D214" s="27" t="str">
        <f>IFERROR(VLOOKUP(B214,'SO OR RSO'!$B$4:$O$1048576,4,FALSE),"")</f>
        <v/>
      </c>
      <c r="E214" s="19" t="str">
        <f>IFERROR(VLOOKUP(B214,'SO OR RSO'!$B$4:$O$1048576,5,FALSE),"")</f>
        <v/>
      </c>
      <c r="F214" s="18" t="str">
        <f>IFERROR(VLOOKUP(B214,'SO OR RSO'!$B$4:$O$1048576,6,FALSE),"")</f>
        <v/>
      </c>
      <c r="G214" s="19" t="str">
        <f>IFERROR(VLOOKUP(B214,'SO OR RSO'!$B$4:$O$1048576,7,FALSE),"")</f>
        <v/>
      </c>
      <c r="H214" s="18">
        <f>IFERROR(VLOOKUP(B214,'SO OR RSO'!$B$4:$O$1048576,8,FALSE),0)</f>
        <v>0</v>
      </c>
      <c r="I214" s="18" t="str">
        <f>IFERROR(VLOOKUP(B214,'SO OR RSO'!$B$4:$O$1048576,9,FALSE),"")</f>
        <v/>
      </c>
      <c r="J214" s="18" t="str">
        <f>IFERROR(VLOOKUP(B214,'SO OR RSO'!$B$4:$O$1048576,10,FALSE),"")</f>
        <v/>
      </c>
      <c r="K214" s="59">
        <f>SUMIFS('Input Quilting Selesai'!$G$2:$G$1048576,'Input Quilting Selesai'!$C$2:$C$1048576,'Foamindo (Tersedia)'!C214,'Input Quilting Selesai'!$E$2:$E$1048576,'Foamindo (Tersedia)'!F214,'Input Quilting Selesai'!$I$2:$I$1048576,'Foamindo (Tersedia)'!J214,'Input Quilting Selesai'!$J$2:$J$1048576,'Foamindo (Tersedia)'!$B$1)</f>
        <v>0</v>
      </c>
      <c r="L214" s="20">
        <f>IFERROR(IF(VLOOKUP(B214,'SO OR RSO'!$B$4:$P$1048576,15,FALSE)="Diselesaikan",H214,K214),0)</f>
        <v>0</v>
      </c>
      <c r="M214" s="20">
        <f t="shared" si="9"/>
        <v>0</v>
      </c>
      <c r="N214" s="20" t="str">
        <f>IFERROR(IF(ISBLANK(VLOOKUP(B214,'SO OR RSO'!$B$4:$P$1048576,15,FALSE)),"Belum Kirim Kain",IF(VLOOKUP(B214,'SO OR RSO'!$B$4:$P$1048576,15,FALSE)="Diselesaikan","Selesai",IF(M214&gt;0,"Proses Quilting","Selesai"))),"")</f>
        <v/>
      </c>
    </row>
    <row r="215" spans="1:14" ht="30.75" customHeight="1">
      <c r="A215" s="6">
        <v>214</v>
      </c>
      <c r="B215" s="18" t="str">
        <f t="shared" si="8"/>
        <v>FoamindoTersediaKonfirmasi214</v>
      </c>
      <c r="C215" s="18" t="str">
        <f>IFERROR(VLOOKUP(B215,'SO OR RSO'!$B$4:$O$1048576,3,FALSE),"")</f>
        <v/>
      </c>
      <c r="D215" s="27" t="str">
        <f>IFERROR(VLOOKUP(B215,'SO OR RSO'!$B$4:$O$1048576,4,FALSE),"")</f>
        <v/>
      </c>
      <c r="E215" s="19" t="str">
        <f>IFERROR(VLOOKUP(B215,'SO OR RSO'!$B$4:$O$1048576,5,FALSE),"")</f>
        <v/>
      </c>
      <c r="F215" s="18" t="str">
        <f>IFERROR(VLOOKUP(B215,'SO OR RSO'!$B$4:$O$1048576,6,FALSE),"")</f>
        <v/>
      </c>
      <c r="G215" s="19" t="str">
        <f>IFERROR(VLOOKUP(B215,'SO OR RSO'!$B$4:$O$1048576,7,FALSE),"")</f>
        <v/>
      </c>
      <c r="H215" s="18">
        <f>IFERROR(VLOOKUP(B215,'SO OR RSO'!$B$4:$O$1048576,8,FALSE),0)</f>
        <v>0</v>
      </c>
      <c r="I215" s="18" t="str">
        <f>IFERROR(VLOOKUP(B215,'SO OR RSO'!$B$4:$O$1048576,9,FALSE),"")</f>
        <v/>
      </c>
      <c r="J215" s="18" t="str">
        <f>IFERROR(VLOOKUP(B215,'SO OR RSO'!$B$4:$O$1048576,10,FALSE),"")</f>
        <v/>
      </c>
      <c r="K215" s="59">
        <f>SUMIFS('Input Quilting Selesai'!$G$2:$G$1048576,'Input Quilting Selesai'!$C$2:$C$1048576,'Foamindo (Tersedia)'!C215,'Input Quilting Selesai'!$E$2:$E$1048576,'Foamindo (Tersedia)'!F215,'Input Quilting Selesai'!$I$2:$I$1048576,'Foamindo (Tersedia)'!J215,'Input Quilting Selesai'!$J$2:$J$1048576,'Foamindo (Tersedia)'!$B$1)</f>
        <v>0</v>
      </c>
      <c r="L215" s="20">
        <f>IFERROR(IF(VLOOKUP(B215,'SO OR RSO'!$B$4:$P$1048576,15,FALSE)="Diselesaikan",H215,K215),0)</f>
        <v>0</v>
      </c>
      <c r="M215" s="20">
        <f t="shared" si="9"/>
        <v>0</v>
      </c>
      <c r="N215" s="20" t="str">
        <f>IFERROR(IF(ISBLANK(VLOOKUP(B215,'SO OR RSO'!$B$4:$P$1048576,15,FALSE)),"Belum Kirim Kain",IF(VLOOKUP(B215,'SO OR RSO'!$B$4:$P$1048576,15,FALSE)="Diselesaikan","Selesai",IF(M215&gt;0,"Proses Quilting","Selesai"))),"")</f>
        <v/>
      </c>
    </row>
    <row r="216" spans="1:14" ht="30.75" customHeight="1">
      <c r="A216" s="6">
        <v>215</v>
      </c>
      <c r="B216" s="18" t="str">
        <f t="shared" si="8"/>
        <v>FoamindoTersediaKonfirmasi215</v>
      </c>
      <c r="C216" s="18" t="str">
        <f>IFERROR(VLOOKUP(B216,'SO OR RSO'!$B$4:$O$1048576,3,FALSE),"")</f>
        <v/>
      </c>
      <c r="D216" s="27" t="str">
        <f>IFERROR(VLOOKUP(B216,'SO OR RSO'!$B$4:$O$1048576,4,FALSE),"")</f>
        <v/>
      </c>
      <c r="E216" s="19" t="str">
        <f>IFERROR(VLOOKUP(B216,'SO OR RSO'!$B$4:$O$1048576,5,FALSE),"")</f>
        <v/>
      </c>
      <c r="F216" s="18" t="str">
        <f>IFERROR(VLOOKUP(B216,'SO OR RSO'!$B$4:$O$1048576,6,FALSE),"")</f>
        <v/>
      </c>
      <c r="G216" s="19" t="str">
        <f>IFERROR(VLOOKUP(B216,'SO OR RSO'!$B$4:$O$1048576,7,FALSE),"")</f>
        <v/>
      </c>
      <c r="H216" s="18">
        <f>IFERROR(VLOOKUP(B216,'SO OR RSO'!$B$4:$O$1048576,8,FALSE),0)</f>
        <v>0</v>
      </c>
      <c r="I216" s="18" t="str">
        <f>IFERROR(VLOOKUP(B216,'SO OR RSO'!$B$4:$O$1048576,9,FALSE),"")</f>
        <v/>
      </c>
      <c r="J216" s="18" t="str">
        <f>IFERROR(VLOOKUP(B216,'SO OR RSO'!$B$4:$O$1048576,10,FALSE),"")</f>
        <v/>
      </c>
      <c r="K216" s="59">
        <f>SUMIFS('Input Quilting Selesai'!$G$2:$G$1048576,'Input Quilting Selesai'!$C$2:$C$1048576,'Foamindo (Tersedia)'!C216,'Input Quilting Selesai'!$E$2:$E$1048576,'Foamindo (Tersedia)'!F216,'Input Quilting Selesai'!$I$2:$I$1048576,'Foamindo (Tersedia)'!J216,'Input Quilting Selesai'!$J$2:$J$1048576,'Foamindo (Tersedia)'!$B$1)</f>
        <v>0</v>
      </c>
      <c r="L216" s="20">
        <f>IFERROR(IF(VLOOKUP(B216,'SO OR RSO'!$B$4:$P$1048576,15,FALSE)="Diselesaikan",H216,K216),0)</f>
        <v>0</v>
      </c>
      <c r="M216" s="20">
        <f t="shared" si="9"/>
        <v>0</v>
      </c>
      <c r="N216" s="20" t="str">
        <f>IFERROR(IF(ISBLANK(VLOOKUP(B216,'SO OR RSO'!$B$4:$P$1048576,15,FALSE)),"Belum Kirim Kain",IF(VLOOKUP(B216,'SO OR RSO'!$B$4:$P$1048576,15,FALSE)="Diselesaikan","Selesai",IF(M216&gt;0,"Proses Quilting","Selesai"))),"")</f>
        <v/>
      </c>
    </row>
    <row r="217" spans="1:14" ht="30.75" customHeight="1">
      <c r="A217" s="6">
        <v>216</v>
      </c>
      <c r="B217" s="18" t="str">
        <f t="shared" si="8"/>
        <v>FoamindoTersediaKonfirmasi216</v>
      </c>
      <c r="C217" s="18" t="str">
        <f>IFERROR(VLOOKUP(B217,'SO OR RSO'!$B$4:$O$1048576,3,FALSE),"")</f>
        <v/>
      </c>
      <c r="D217" s="27" t="str">
        <f>IFERROR(VLOOKUP(B217,'SO OR RSO'!$B$4:$O$1048576,4,FALSE),"")</f>
        <v/>
      </c>
      <c r="E217" s="19" t="str">
        <f>IFERROR(VLOOKUP(B217,'SO OR RSO'!$B$4:$O$1048576,5,FALSE),"")</f>
        <v/>
      </c>
      <c r="F217" s="18" t="str">
        <f>IFERROR(VLOOKUP(B217,'SO OR RSO'!$B$4:$O$1048576,6,FALSE),"")</f>
        <v/>
      </c>
      <c r="G217" s="19" t="str">
        <f>IFERROR(VLOOKUP(B217,'SO OR RSO'!$B$4:$O$1048576,7,FALSE),"")</f>
        <v/>
      </c>
      <c r="H217" s="18">
        <f>IFERROR(VLOOKUP(B217,'SO OR RSO'!$B$4:$O$1048576,8,FALSE),0)</f>
        <v>0</v>
      </c>
      <c r="I217" s="18" t="str">
        <f>IFERROR(VLOOKUP(B217,'SO OR RSO'!$B$4:$O$1048576,9,FALSE),"")</f>
        <v/>
      </c>
      <c r="J217" s="18" t="str">
        <f>IFERROR(VLOOKUP(B217,'SO OR RSO'!$B$4:$O$1048576,10,FALSE),"")</f>
        <v/>
      </c>
      <c r="K217" s="59">
        <f>SUMIFS('Input Quilting Selesai'!$G$2:$G$1048576,'Input Quilting Selesai'!$C$2:$C$1048576,'Foamindo (Tersedia)'!C217,'Input Quilting Selesai'!$E$2:$E$1048576,'Foamindo (Tersedia)'!F217,'Input Quilting Selesai'!$I$2:$I$1048576,'Foamindo (Tersedia)'!J217,'Input Quilting Selesai'!$J$2:$J$1048576,'Foamindo (Tersedia)'!$B$1)</f>
        <v>0</v>
      </c>
      <c r="L217" s="20">
        <f>IFERROR(IF(VLOOKUP(B217,'SO OR RSO'!$B$4:$P$1048576,15,FALSE)="Diselesaikan",H217,K217),0)</f>
        <v>0</v>
      </c>
      <c r="M217" s="20">
        <f t="shared" si="9"/>
        <v>0</v>
      </c>
      <c r="N217" s="20" t="str">
        <f>IFERROR(IF(ISBLANK(VLOOKUP(B217,'SO OR RSO'!$B$4:$P$1048576,15,FALSE)),"Belum Kirim Kain",IF(VLOOKUP(B217,'SO OR RSO'!$B$4:$P$1048576,15,FALSE)="Diselesaikan","Selesai",IF(M217&gt;0,"Proses Quilting","Selesai"))),"")</f>
        <v/>
      </c>
    </row>
    <row r="218" spans="1:14" ht="30.75" customHeight="1">
      <c r="A218" s="6">
        <v>217</v>
      </c>
      <c r="B218" s="18" t="str">
        <f t="shared" si="8"/>
        <v>FoamindoTersediaKonfirmasi217</v>
      </c>
      <c r="C218" s="18" t="str">
        <f>IFERROR(VLOOKUP(B218,'SO OR RSO'!$B$4:$O$1048576,3,FALSE),"")</f>
        <v/>
      </c>
      <c r="D218" s="27" t="str">
        <f>IFERROR(VLOOKUP(B218,'SO OR RSO'!$B$4:$O$1048576,4,FALSE),"")</f>
        <v/>
      </c>
      <c r="E218" s="19" t="str">
        <f>IFERROR(VLOOKUP(B218,'SO OR RSO'!$B$4:$O$1048576,5,FALSE),"")</f>
        <v/>
      </c>
      <c r="F218" s="18" t="str">
        <f>IFERROR(VLOOKUP(B218,'SO OR RSO'!$B$4:$O$1048576,6,FALSE),"")</f>
        <v/>
      </c>
      <c r="G218" s="19" t="str">
        <f>IFERROR(VLOOKUP(B218,'SO OR RSO'!$B$4:$O$1048576,7,FALSE),"")</f>
        <v/>
      </c>
      <c r="H218" s="18">
        <f>IFERROR(VLOOKUP(B218,'SO OR RSO'!$B$4:$O$1048576,8,FALSE),0)</f>
        <v>0</v>
      </c>
      <c r="I218" s="18" t="str">
        <f>IFERROR(VLOOKUP(B218,'SO OR RSO'!$B$4:$O$1048576,9,FALSE),"")</f>
        <v/>
      </c>
      <c r="J218" s="18" t="str">
        <f>IFERROR(VLOOKUP(B218,'SO OR RSO'!$B$4:$O$1048576,10,FALSE),"")</f>
        <v/>
      </c>
      <c r="K218" s="59">
        <f>SUMIFS('Input Quilting Selesai'!$G$2:$G$1048576,'Input Quilting Selesai'!$C$2:$C$1048576,'Foamindo (Tersedia)'!C218,'Input Quilting Selesai'!$E$2:$E$1048576,'Foamindo (Tersedia)'!F218,'Input Quilting Selesai'!$I$2:$I$1048576,'Foamindo (Tersedia)'!J218,'Input Quilting Selesai'!$J$2:$J$1048576,'Foamindo (Tersedia)'!$B$1)</f>
        <v>0</v>
      </c>
      <c r="L218" s="20">
        <f>IFERROR(IF(VLOOKUP(B218,'SO OR RSO'!$B$4:$P$1048576,15,FALSE)="Diselesaikan",H218,K218),0)</f>
        <v>0</v>
      </c>
      <c r="M218" s="20">
        <f t="shared" si="9"/>
        <v>0</v>
      </c>
      <c r="N218" s="20" t="str">
        <f>IFERROR(IF(ISBLANK(VLOOKUP(B218,'SO OR RSO'!$B$4:$P$1048576,15,FALSE)),"Belum Kirim Kain",IF(VLOOKUP(B218,'SO OR RSO'!$B$4:$P$1048576,15,FALSE)="Diselesaikan","Selesai",IF(M218&gt;0,"Proses Quilting","Selesai"))),"")</f>
        <v/>
      </c>
    </row>
    <row r="219" spans="1:14" ht="30.75" customHeight="1">
      <c r="A219" s="6">
        <v>218</v>
      </c>
      <c r="B219" s="18" t="str">
        <f t="shared" si="8"/>
        <v>FoamindoTersediaKonfirmasi218</v>
      </c>
      <c r="C219" s="18" t="str">
        <f>IFERROR(VLOOKUP(B219,'SO OR RSO'!$B$4:$O$1048576,3,FALSE),"")</f>
        <v/>
      </c>
      <c r="D219" s="27" t="str">
        <f>IFERROR(VLOOKUP(B219,'SO OR RSO'!$B$4:$O$1048576,4,FALSE),"")</f>
        <v/>
      </c>
      <c r="E219" s="19" t="str">
        <f>IFERROR(VLOOKUP(B219,'SO OR RSO'!$B$4:$O$1048576,5,FALSE),"")</f>
        <v/>
      </c>
      <c r="F219" s="18" t="str">
        <f>IFERROR(VLOOKUP(B219,'SO OR RSO'!$B$4:$O$1048576,6,FALSE),"")</f>
        <v/>
      </c>
      <c r="G219" s="19" t="str">
        <f>IFERROR(VLOOKUP(B219,'SO OR RSO'!$B$4:$O$1048576,7,FALSE),"")</f>
        <v/>
      </c>
      <c r="H219" s="18">
        <f>IFERROR(VLOOKUP(B219,'SO OR RSO'!$B$4:$O$1048576,8,FALSE),0)</f>
        <v>0</v>
      </c>
      <c r="I219" s="18" t="str">
        <f>IFERROR(VLOOKUP(B219,'SO OR RSO'!$B$4:$O$1048576,9,FALSE),"")</f>
        <v/>
      </c>
      <c r="J219" s="18" t="str">
        <f>IFERROR(VLOOKUP(B219,'SO OR RSO'!$B$4:$O$1048576,10,FALSE),"")</f>
        <v/>
      </c>
      <c r="K219" s="59">
        <f>SUMIFS('Input Quilting Selesai'!$G$2:$G$1048576,'Input Quilting Selesai'!$C$2:$C$1048576,'Foamindo (Tersedia)'!C219,'Input Quilting Selesai'!$E$2:$E$1048576,'Foamindo (Tersedia)'!F219,'Input Quilting Selesai'!$I$2:$I$1048576,'Foamindo (Tersedia)'!J219,'Input Quilting Selesai'!$J$2:$J$1048576,'Foamindo (Tersedia)'!$B$1)</f>
        <v>0</v>
      </c>
      <c r="L219" s="20">
        <f>IFERROR(IF(VLOOKUP(B219,'SO OR RSO'!$B$4:$P$1048576,15,FALSE)="Diselesaikan",H219,K219),0)</f>
        <v>0</v>
      </c>
      <c r="M219" s="20">
        <f t="shared" si="9"/>
        <v>0</v>
      </c>
      <c r="N219" s="20" t="str">
        <f>IFERROR(IF(ISBLANK(VLOOKUP(B219,'SO OR RSO'!$B$4:$P$1048576,15,FALSE)),"Belum Kirim Kain",IF(VLOOKUP(B219,'SO OR RSO'!$B$4:$P$1048576,15,FALSE)="Diselesaikan","Selesai",IF(M219&gt;0,"Proses Quilting","Selesai"))),"")</f>
        <v/>
      </c>
    </row>
    <row r="220" spans="1:14" ht="30.75" customHeight="1">
      <c r="A220" s="6">
        <v>219</v>
      </c>
      <c r="B220" s="18" t="str">
        <f t="shared" si="8"/>
        <v>FoamindoTersediaKonfirmasi219</v>
      </c>
      <c r="C220" s="18" t="str">
        <f>IFERROR(VLOOKUP(B220,'SO OR RSO'!$B$4:$O$1048576,3,FALSE),"")</f>
        <v/>
      </c>
      <c r="D220" s="27" t="str">
        <f>IFERROR(VLOOKUP(B220,'SO OR RSO'!$B$4:$O$1048576,4,FALSE),"")</f>
        <v/>
      </c>
      <c r="E220" s="19" t="str">
        <f>IFERROR(VLOOKUP(B220,'SO OR RSO'!$B$4:$O$1048576,5,FALSE),"")</f>
        <v/>
      </c>
      <c r="F220" s="18" t="str">
        <f>IFERROR(VLOOKUP(B220,'SO OR RSO'!$B$4:$O$1048576,6,FALSE),"")</f>
        <v/>
      </c>
      <c r="G220" s="19" t="str">
        <f>IFERROR(VLOOKUP(B220,'SO OR RSO'!$B$4:$O$1048576,7,FALSE),"")</f>
        <v/>
      </c>
      <c r="H220" s="18">
        <f>IFERROR(VLOOKUP(B220,'SO OR RSO'!$B$4:$O$1048576,8,FALSE),0)</f>
        <v>0</v>
      </c>
      <c r="I220" s="18" t="str">
        <f>IFERROR(VLOOKUP(B220,'SO OR RSO'!$B$4:$O$1048576,9,FALSE),"")</f>
        <v/>
      </c>
      <c r="J220" s="18" t="str">
        <f>IFERROR(VLOOKUP(B220,'SO OR RSO'!$B$4:$O$1048576,10,FALSE),"")</f>
        <v/>
      </c>
      <c r="K220" s="59">
        <f>SUMIFS('Input Quilting Selesai'!$G$2:$G$1048576,'Input Quilting Selesai'!$C$2:$C$1048576,'Foamindo (Tersedia)'!C220,'Input Quilting Selesai'!$E$2:$E$1048576,'Foamindo (Tersedia)'!F220,'Input Quilting Selesai'!$I$2:$I$1048576,'Foamindo (Tersedia)'!J220,'Input Quilting Selesai'!$J$2:$J$1048576,'Foamindo (Tersedia)'!$B$1)</f>
        <v>0</v>
      </c>
      <c r="L220" s="20">
        <f>IFERROR(IF(VLOOKUP(B220,'SO OR RSO'!$B$4:$P$1048576,15,FALSE)="Diselesaikan",H220,K220),0)</f>
        <v>0</v>
      </c>
      <c r="M220" s="20">
        <f t="shared" si="9"/>
        <v>0</v>
      </c>
      <c r="N220" s="20" t="str">
        <f>IFERROR(IF(ISBLANK(VLOOKUP(B220,'SO OR RSO'!$B$4:$P$1048576,15,FALSE)),"Belum Kirim Kain",IF(VLOOKUP(B220,'SO OR RSO'!$B$4:$P$1048576,15,FALSE)="Diselesaikan","Selesai",IF(M220&gt;0,"Proses Quilting","Selesai"))),"")</f>
        <v/>
      </c>
    </row>
    <row r="221" spans="1:14" ht="30.75" customHeight="1">
      <c r="A221" s="6">
        <v>220</v>
      </c>
      <c r="B221" s="18" t="str">
        <f t="shared" si="8"/>
        <v>FoamindoTersediaKonfirmasi220</v>
      </c>
      <c r="C221" s="18" t="str">
        <f>IFERROR(VLOOKUP(B221,'SO OR RSO'!$B$4:$O$1048576,3,FALSE),"")</f>
        <v/>
      </c>
      <c r="D221" s="27" t="str">
        <f>IFERROR(VLOOKUP(B221,'SO OR RSO'!$B$4:$O$1048576,4,FALSE),"")</f>
        <v/>
      </c>
      <c r="E221" s="19" t="str">
        <f>IFERROR(VLOOKUP(B221,'SO OR RSO'!$B$4:$O$1048576,5,FALSE),"")</f>
        <v/>
      </c>
      <c r="F221" s="18" t="str">
        <f>IFERROR(VLOOKUP(B221,'SO OR RSO'!$B$4:$O$1048576,6,FALSE),"")</f>
        <v/>
      </c>
      <c r="G221" s="19" t="str">
        <f>IFERROR(VLOOKUP(B221,'SO OR RSO'!$B$4:$O$1048576,7,FALSE),"")</f>
        <v/>
      </c>
      <c r="H221" s="18">
        <f>IFERROR(VLOOKUP(B221,'SO OR RSO'!$B$4:$O$1048576,8,FALSE),0)</f>
        <v>0</v>
      </c>
      <c r="I221" s="18" t="str">
        <f>IFERROR(VLOOKUP(B221,'SO OR RSO'!$B$4:$O$1048576,9,FALSE),"")</f>
        <v/>
      </c>
      <c r="J221" s="18" t="str">
        <f>IFERROR(VLOOKUP(B221,'SO OR RSO'!$B$4:$O$1048576,10,FALSE),"")</f>
        <v/>
      </c>
      <c r="K221" s="59">
        <f>SUMIFS('Input Quilting Selesai'!$G$2:$G$1048576,'Input Quilting Selesai'!$C$2:$C$1048576,'Foamindo (Tersedia)'!C221,'Input Quilting Selesai'!$E$2:$E$1048576,'Foamindo (Tersedia)'!F221,'Input Quilting Selesai'!$I$2:$I$1048576,'Foamindo (Tersedia)'!J221,'Input Quilting Selesai'!$J$2:$J$1048576,'Foamindo (Tersedia)'!$B$1)</f>
        <v>0</v>
      </c>
      <c r="L221" s="20">
        <f>IFERROR(IF(VLOOKUP(B221,'SO OR RSO'!$B$4:$P$1048576,15,FALSE)="Diselesaikan",H221,K221),0)</f>
        <v>0</v>
      </c>
      <c r="M221" s="20">
        <f t="shared" si="9"/>
        <v>0</v>
      </c>
      <c r="N221" s="20" t="str">
        <f>IFERROR(IF(ISBLANK(VLOOKUP(B221,'SO OR RSO'!$B$4:$P$1048576,15,FALSE)),"Belum Kirim Kain",IF(VLOOKUP(B221,'SO OR RSO'!$B$4:$P$1048576,15,FALSE)="Diselesaikan","Selesai",IF(M221&gt;0,"Proses Quilting","Selesai"))),"")</f>
        <v/>
      </c>
    </row>
    <row r="222" spans="1:14" ht="30.75" customHeight="1">
      <c r="A222" s="6">
        <v>221</v>
      </c>
      <c r="B222" s="18" t="str">
        <f t="shared" si="8"/>
        <v>FoamindoTersediaKonfirmasi221</v>
      </c>
      <c r="C222" s="18" t="str">
        <f>IFERROR(VLOOKUP(B222,'SO OR RSO'!$B$4:$O$1048576,3,FALSE),"")</f>
        <v/>
      </c>
      <c r="D222" s="27" t="str">
        <f>IFERROR(VLOOKUP(B222,'SO OR RSO'!$B$4:$O$1048576,4,FALSE),"")</f>
        <v/>
      </c>
      <c r="E222" s="19" t="str">
        <f>IFERROR(VLOOKUP(B222,'SO OR RSO'!$B$4:$O$1048576,5,FALSE),"")</f>
        <v/>
      </c>
      <c r="F222" s="18" t="str">
        <f>IFERROR(VLOOKUP(B222,'SO OR RSO'!$B$4:$O$1048576,6,FALSE),"")</f>
        <v/>
      </c>
      <c r="G222" s="19" t="str">
        <f>IFERROR(VLOOKUP(B222,'SO OR RSO'!$B$4:$O$1048576,7,FALSE),"")</f>
        <v/>
      </c>
      <c r="H222" s="18">
        <f>IFERROR(VLOOKUP(B222,'SO OR RSO'!$B$4:$O$1048576,8,FALSE),0)</f>
        <v>0</v>
      </c>
      <c r="I222" s="18" t="str">
        <f>IFERROR(VLOOKUP(B222,'SO OR RSO'!$B$4:$O$1048576,9,FALSE),"")</f>
        <v/>
      </c>
      <c r="J222" s="18" t="str">
        <f>IFERROR(VLOOKUP(B222,'SO OR RSO'!$B$4:$O$1048576,10,FALSE),"")</f>
        <v/>
      </c>
      <c r="K222" s="59">
        <f>SUMIFS('Input Quilting Selesai'!$G$2:$G$1048576,'Input Quilting Selesai'!$C$2:$C$1048576,'Foamindo (Tersedia)'!C222,'Input Quilting Selesai'!$E$2:$E$1048576,'Foamindo (Tersedia)'!F222,'Input Quilting Selesai'!$I$2:$I$1048576,'Foamindo (Tersedia)'!J222,'Input Quilting Selesai'!$J$2:$J$1048576,'Foamindo (Tersedia)'!$B$1)</f>
        <v>0</v>
      </c>
      <c r="L222" s="20">
        <f>IFERROR(IF(VLOOKUP(B222,'SO OR RSO'!$B$4:$P$1048576,15,FALSE)="Diselesaikan",H222,K222),0)</f>
        <v>0</v>
      </c>
      <c r="M222" s="20">
        <f t="shared" si="9"/>
        <v>0</v>
      </c>
      <c r="N222" s="20" t="str">
        <f>IFERROR(IF(ISBLANK(VLOOKUP(B222,'SO OR RSO'!$B$4:$P$1048576,15,FALSE)),"Belum Kirim Kain",IF(VLOOKUP(B222,'SO OR RSO'!$B$4:$P$1048576,15,FALSE)="Diselesaikan","Selesai",IF(M222&gt;0,"Proses Quilting","Selesai"))),"")</f>
        <v/>
      </c>
    </row>
    <row r="223" spans="1:14" ht="30.75" customHeight="1">
      <c r="A223" s="6">
        <v>222</v>
      </c>
      <c r="B223" s="18" t="str">
        <f t="shared" si="8"/>
        <v>FoamindoTersediaKonfirmasi222</v>
      </c>
      <c r="C223" s="18" t="str">
        <f>IFERROR(VLOOKUP(B223,'SO OR RSO'!$B$4:$O$1048576,3,FALSE),"")</f>
        <v/>
      </c>
      <c r="D223" s="27" t="str">
        <f>IFERROR(VLOOKUP(B223,'SO OR RSO'!$B$4:$O$1048576,4,FALSE),"")</f>
        <v/>
      </c>
      <c r="E223" s="19" t="str">
        <f>IFERROR(VLOOKUP(B223,'SO OR RSO'!$B$4:$O$1048576,5,FALSE),"")</f>
        <v/>
      </c>
      <c r="F223" s="18" t="str">
        <f>IFERROR(VLOOKUP(B223,'SO OR RSO'!$B$4:$O$1048576,6,FALSE),"")</f>
        <v/>
      </c>
      <c r="G223" s="19" t="str">
        <f>IFERROR(VLOOKUP(B223,'SO OR RSO'!$B$4:$O$1048576,7,FALSE),"")</f>
        <v/>
      </c>
      <c r="H223" s="18">
        <f>IFERROR(VLOOKUP(B223,'SO OR RSO'!$B$4:$O$1048576,8,FALSE),0)</f>
        <v>0</v>
      </c>
      <c r="I223" s="18" t="str">
        <f>IFERROR(VLOOKUP(B223,'SO OR RSO'!$B$4:$O$1048576,9,FALSE),"")</f>
        <v/>
      </c>
      <c r="J223" s="18" t="str">
        <f>IFERROR(VLOOKUP(B223,'SO OR RSO'!$B$4:$O$1048576,10,FALSE),"")</f>
        <v/>
      </c>
      <c r="K223" s="59">
        <f>SUMIFS('Input Quilting Selesai'!$G$2:$G$1048576,'Input Quilting Selesai'!$C$2:$C$1048576,'Foamindo (Tersedia)'!C223,'Input Quilting Selesai'!$E$2:$E$1048576,'Foamindo (Tersedia)'!F223,'Input Quilting Selesai'!$I$2:$I$1048576,'Foamindo (Tersedia)'!J223,'Input Quilting Selesai'!$J$2:$J$1048576,'Foamindo (Tersedia)'!$B$1)</f>
        <v>0</v>
      </c>
      <c r="L223" s="20">
        <f>IFERROR(IF(VLOOKUP(B223,'SO OR RSO'!$B$4:$P$1048576,15,FALSE)="Diselesaikan",H223,K223),0)</f>
        <v>0</v>
      </c>
      <c r="M223" s="20">
        <f t="shared" si="9"/>
        <v>0</v>
      </c>
      <c r="N223" s="20" t="str">
        <f>IFERROR(IF(ISBLANK(VLOOKUP(B223,'SO OR RSO'!$B$4:$P$1048576,15,FALSE)),"Belum Kirim Kain",IF(VLOOKUP(B223,'SO OR RSO'!$B$4:$P$1048576,15,FALSE)="Diselesaikan","Selesai",IF(M223&gt;0,"Proses Quilting","Selesai"))),"")</f>
        <v/>
      </c>
    </row>
    <row r="224" spans="1:14" ht="30.75" customHeight="1">
      <c r="A224" s="6">
        <v>223</v>
      </c>
      <c r="B224" s="18" t="str">
        <f t="shared" si="8"/>
        <v>FoamindoTersediaKonfirmasi223</v>
      </c>
      <c r="C224" s="18" t="str">
        <f>IFERROR(VLOOKUP(B224,'SO OR RSO'!$B$4:$O$1048576,3,FALSE),"")</f>
        <v/>
      </c>
      <c r="D224" s="27" t="str">
        <f>IFERROR(VLOOKUP(B224,'SO OR RSO'!$B$4:$O$1048576,4,FALSE),"")</f>
        <v/>
      </c>
      <c r="E224" s="19" t="str">
        <f>IFERROR(VLOOKUP(B224,'SO OR RSO'!$B$4:$O$1048576,5,FALSE),"")</f>
        <v/>
      </c>
      <c r="F224" s="18" t="str">
        <f>IFERROR(VLOOKUP(B224,'SO OR RSO'!$B$4:$O$1048576,6,FALSE),"")</f>
        <v/>
      </c>
      <c r="G224" s="19" t="str">
        <f>IFERROR(VLOOKUP(B224,'SO OR RSO'!$B$4:$O$1048576,7,FALSE),"")</f>
        <v/>
      </c>
      <c r="H224" s="18">
        <f>IFERROR(VLOOKUP(B224,'SO OR RSO'!$B$4:$O$1048576,8,FALSE),0)</f>
        <v>0</v>
      </c>
      <c r="I224" s="18" t="str">
        <f>IFERROR(VLOOKUP(B224,'SO OR RSO'!$B$4:$O$1048576,9,FALSE),"")</f>
        <v/>
      </c>
      <c r="J224" s="18" t="str">
        <f>IFERROR(VLOOKUP(B224,'SO OR RSO'!$B$4:$O$1048576,10,FALSE),"")</f>
        <v/>
      </c>
      <c r="K224" s="59">
        <f>SUMIFS('Input Quilting Selesai'!$G$2:$G$1048576,'Input Quilting Selesai'!$C$2:$C$1048576,'Foamindo (Tersedia)'!C224,'Input Quilting Selesai'!$E$2:$E$1048576,'Foamindo (Tersedia)'!F224,'Input Quilting Selesai'!$I$2:$I$1048576,'Foamindo (Tersedia)'!J224,'Input Quilting Selesai'!$J$2:$J$1048576,'Foamindo (Tersedia)'!$B$1)</f>
        <v>0</v>
      </c>
      <c r="L224" s="20">
        <f>IFERROR(IF(VLOOKUP(B224,'SO OR RSO'!$B$4:$P$1048576,15,FALSE)="Diselesaikan",H224,K224),0)</f>
        <v>0</v>
      </c>
      <c r="M224" s="20">
        <f t="shared" si="9"/>
        <v>0</v>
      </c>
      <c r="N224" s="20" t="str">
        <f>IFERROR(IF(ISBLANK(VLOOKUP(B224,'SO OR RSO'!$B$4:$P$1048576,15,FALSE)),"Belum Kirim Kain",IF(VLOOKUP(B224,'SO OR RSO'!$B$4:$P$1048576,15,FALSE)="Diselesaikan","Selesai",IF(M224&gt;0,"Proses Quilting","Selesai"))),"")</f>
        <v/>
      </c>
    </row>
    <row r="225" spans="1:14" ht="30.75" customHeight="1">
      <c r="A225" s="6">
        <v>224</v>
      </c>
      <c r="B225" s="18" t="str">
        <f t="shared" si="8"/>
        <v>FoamindoTersediaKonfirmasi224</v>
      </c>
      <c r="C225" s="18" t="str">
        <f>IFERROR(VLOOKUP(B225,'SO OR RSO'!$B$4:$O$1048576,3,FALSE),"")</f>
        <v/>
      </c>
      <c r="D225" s="27" t="str">
        <f>IFERROR(VLOOKUP(B225,'SO OR RSO'!$B$4:$O$1048576,4,FALSE),"")</f>
        <v/>
      </c>
      <c r="E225" s="19" t="str">
        <f>IFERROR(VLOOKUP(B225,'SO OR RSO'!$B$4:$O$1048576,5,FALSE),"")</f>
        <v/>
      </c>
      <c r="F225" s="18" t="str">
        <f>IFERROR(VLOOKUP(B225,'SO OR RSO'!$B$4:$O$1048576,6,FALSE),"")</f>
        <v/>
      </c>
      <c r="G225" s="19" t="str">
        <f>IFERROR(VLOOKUP(B225,'SO OR RSO'!$B$4:$O$1048576,7,FALSE),"")</f>
        <v/>
      </c>
      <c r="H225" s="18">
        <f>IFERROR(VLOOKUP(B225,'SO OR RSO'!$B$4:$O$1048576,8,FALSE),0)</f>
        <v>0</v>
      </c>
      <c r="I225" s="18" t="str">
        <f>IFERROR(VLOOKUP(B225,'SO OR RSO'!$B$4:$O$1048576,9,FALSE),"")</f>
        <v/>
      </c>
      <c r="J225" s="18" t="str">
        <f>IFERROR(VLOOKUP(B225,'SO OR RSO'!$B$4:$O$1048576,10,FALSE),"")</f>
        <v/>
      </c>
      <c r="K225" s="59">
        <f>SUMIFS('Input Quilting Selesai'!$G$2:$G$1048576,'Input Quilting Selesai'!$C$2:$C$1048576,'Foamindo (Tersedia)'!C225,'Input Quilting Selesai'!$E$2:$E$1048576,'Foamindo (Tersedia)'!F225,'Input Quilting Selesai'!$I$2:$I$1048576,'Foamindo (Tersedia)'!J225,'Input Quilting Selesai'!$J$2:$J$1048576,'Foamindo (Tersedia)'!$B$1)</f>
        <v>0</v>
      </c>
      <c r="L225" s="20">
        <f>IFERROR(IF(VLOOKUP(B225,'SO OR RSO'!$B$4:$P$1048576,15,FALSE)="Diselesaikan",H225,K225),0)</f>
        <v>0</v>
      </c>
      <c r="M225" s="20">
        <f t="shared" si="9"/>
        <v>0</v>
      </c>
      <c r="N225" s="20" t="str">
        <f>IFERROR(IF(ISBLANK(VLOOKUP(B225,'SO OR RSO'!$B$4:$P$1048576,15,FALSE)),"Belum Kirim Kain",IF(VLOOKUP(B225,'SO OR RSO'!$B$4:$P$1048576,15,FALSE)="Diselesaikan","Selesai",IF(M225&gt;0,"Proses Quilting","Selesai"))),"")</f>
        <v/>
      </c>
    </row>
    <row r="226" spans="1:14" ht="30.75" customHeight="1">
      <c r="A226" s="6">
        <v>225</v>
      </c>
      <c r="B226" s="18" t="str">
        <f t="shared" si="8"/>
        <v>FoamindoTersediaKonfirmasi225</v>
      </c>
      <c r="C226" s="18" t="str">
        <f>IFERROR(VLOOKUP(B226,'SO OR RSO'!$B$4:$O$1048576,3,FALSE),"")</f>
        <v/>
      </c>
      <c r="D226" s="27" t="str">
        <f>IFERROR(VLOOKUP(B226,'SO OR RSO'!$B$4:$O$1048576,4,FALSE),"")</f>
        <v/>
      </c>
      <c r="E226" s="19" t="str">
        <f>IFERROR(VLOOKUP(B226,'SO OR RSO'!$B$4:$O$1048576,5,FALSE),"")</f>
        <v/>
      </c>
      <c r="F226" s="18" t="str">
        <f>IFERROR(VLOOKUP(B226,'SO OR RSO'!$B$4:$O$1048576,6,FALSE),"")</f>
        <v/>
      </c>
      <c r="G226" s="19" t="str">
        <f>IFERROR(VLOOKUP(B226,'SO OR RSO'!$B$4:$O$1048576,7,FALSE),"")</f>
        <v/>
      </c>
      <c r="H226" s="18">
        <f>IFERROR(VLOOKUP(B226,'SO OR RSO'!$B$4:$O$1048576,8,FALSE),0)</f>
        <v>0</v>
      </c>
      <c r="I226" s="18" t="str">
        <f>IFERROR(VLOOKUP(B226,'SO OR RSO'!$B$4:$O$1048576,9,FALSE),"")</f>
        <v/>
      </c>
      <c r="J226" s="18" t="str">
        <f>IFERROR(VLOOKUP(B226,'SO OR RSO'!$B$4:$O$1048576,10,FALSE),"")</f>
        <v/>
      </c>
      <c r="K226" s="59">
        <f>SUMIFS('Input Quilting Selesai'!$G$2:$G$1048576,'Input Quilting Selesai'!$C$2:$C$1048576,'Foamindo (Tersedia)'!C226,'Input Quilting Selesai'!$E$2:$E$1048576,'Foamindo (Tersedia)'!F226,'Input Quilting Selesai'!$I$2:$I$1048576,'Foamindo (Tersedia)'!J226,'Input Quilting Selesai'!$J$2:$J$1048576,'Foamindo (Tersedia)'!$B$1)</f>
        <v>0</v>
      </c>
      <c r="L226" s="20">
        <f>IFERROR(IF(VLOOKUP(B226,'SO OR RSO'!$B$4:$P$1048576,15,FALSE)="Diselesaikan",H226,K226),0)</f>
        <v>0</v>
      </c>
      <c r="M226" s="20">
        <f t="shared" si="9"/>
        <v>0</v>
      </c>
      <c r="N226" s="20" t="str">
        <f>IFERROR(IF(ISBLANK(VLOOKUP(B226,'SO OR RSO'!$B$4:$P$1048576,15,FALSE)),"Belum Kirim Kain",IF(VLOOKUP(B226,'SO OR RSO'!$B$4:$P$1048576,15,FALSE)="Diselesaikan","Selesai",IF(M226&gt;0,"Proses Quilting","Selesai"))),"")</f>
        <v/>
      </c>
    </row>
    <row r="227" spans="1:14" ht="30.75" customHeight="1">
      <c r="A227" s="6">
        <v>226</v>
      </c>
      <c r="B227" s="18" t="str">
        <f t="shared" si="8"/>
        <v>FoamindoTersediaKonfirmasi226</v>
      </c>
      <c r="C227" s="18" t="str">
        <f>IFERROR(VLOOKUP(B227,'SO OR RSO'!$B$4:$O$1048576,3,FALSE),"")</f>
        <v/>
      </c>
      <c r="D227" s="27" t="str">
        <f>IFERROR(VLOOKUP(B227,'SO OR RSO'!$B$4:$O$1048576,4,FALSE),"")</f>
        <v/>
      </c>
      <c r="E227" s="19" t="str">
        <f>IFERROR(VLOOKUP(B227,'SO OR RSO'!$B$4:$O$1048576,5,FALSE),"")</f>
        <v/>
      </c>
      <c r="F227" s="18" t="str">
        <f>IFERROR(VLOOKUP(B227,'SO OR RSO'!$B$4:$O$1048576,6,FALSE),"")</f>
        <v/>
      </c>
      <c r="G227" s="19" t="str">
        <f>IFERROR(VLOOKUP(B227,'SO OR RSO'!$B$4:$O$1048576,7,FALSE),"")</f>
        <v/>
      </c>
      <c r="H227" s="18">
        <f>IFERROR(VLOOKUP(B227,'SO OR RSO'!$B$4:$O$1048576,8,FALSE),0)</f>
        <v>0</v>
      </c>
      <c r="I227" s="18" t="str">
        <f>IFERROR(VLOOKUP(B227,'SO OR RSO'!$B$4:$O$1048576,9,FALSE),"")</f>
        <v/>
      </c>
      <c r="J227" s="18" t="str">
        <f>IFERROR(VLOOKUP(B227,'SO OR RSO'!$B$4:$O$1048576,10,FALSE),"")</f>
        <v/>
      </c>
      <c r="K227" s="59">
        <f>SUMIFS('Input Quilting Selesai'!$G$2:$G$1048576,'Input Quilting Selesai'!$C$2:$C$1048576,'Foamindo (Tersedia)'!C227,'Input Quilting Selesai'!$E$2:$E$1048576,'Foamindo (Tersedia)'!F227,'Input Quilting Selesai'!$I$2:$I$1048576,'Foamindo (Tersedia)'!J227,'Input Quilting Selesai'!$J$2:$J$1048576,'Foamindo (Tersedia)'!$B$1)</f>
        <v>0</v>
      </c>
      <c r="L227" s="20">
        <f>IFERROR(IF(VLOOKUP(B227,'SO OR RSO'!$B$4:$P$1048576,15,FALSE)="Diselesaikan",H227,K227),0)</f>
        <v>0</v>
      </c>
      <c r="M227" s="20">
        <f t="shared" si="9"/>
        <v>0</v>
      </c>
      <c r="N227" s="20" t="str">
        <f>IFERROR(IF(ISBLANK(VLOOKUP(B227,'SO OR RSO'!$B$4:$P$1048576,15,FALSE)),"Belum Kirim Kain",IF(VLOOKUP(B227,'SO OR RSO'!$B$4:$P$1048576,15,FALSE)="Diselesaikan","Selesai",IF(M227&gt;0,"Proses Quilting","Selesai"))),"")</f>
        <v/>
      </c>
    </row>
    <row r="228" spans="1:14" ht="30.75" customHeight="1">
      <c r="A228" s="6">
        <v>227</v>
      </c>
      <c r="B228" s="18" t="str">
        <f t="shared" si="8"/>
        <v>FoamindoTersediaKonfirmasi227</v>
      </c>
      <c r="C228" s="18" t="str">
        <f>IFERROR(VLOOKUP(B228,'SO OR RSO'!$B$4:$O$1048576,3,FALSE),"")</f>
        <v/>
      </c>
      <c r="D228" s="27" t="str">
        <f>IFERROR(VLOOKUP(B228,'SO OR RSO'!$B$4:$O$1048576,4,FALSE),"")</f>
        <v/>
      </c>
      <c r="E228" s="19" t="str">
        <f>IFERROR(VLOOKUP(B228,'SO OR RSO'!$B$4:$O$1048576,5,FALSE),"")</f>
        <v/>
      </c>
      <c r="F228" s="18" t="str">
        <f>IFERROR(VLOOKUP(B228,'SO OR RSO'!$B$4:$O$1048576,6,FALSE),"")</f>
        <v/>
      </c>
      <c r="G228" s="19" t="str">
        <f>IFERROR(VLOOKUP(B228,'SO OR RSO'!$B$4:$O$1048576,7,FALSE),"")</f>
        <v/>
      </c>
      <c r="H228" s="18">
        <f>IFERROR(VLOOKUP(B228,'SO OR RSO'!$B$4:$O$1048576,8,FALSE),0)</f>
        <v>0</v>
      </c>
      <c r="I228" s="18" t="str">
        <f>IFERROR(VLOOKUP(B228,'SO OR RSO'!$B$4:$O$1048576,9,FALSE),"")</f>
        <v/>
      </c>
      <c r="J228" s="18" t="str">
        <f>IFERROR(VLOOKUP(B228,'SO OR RSO'!$B$4:$O$1048576,10,FALSE),"")</f>
        <v/>
      </c>
      <c r="K228" s="59">
        <f>SUMIFS('Input Quilting Selesai'!$G$2:$G$1048576,'Input Quilting Selesai'!$C$2:$C$1048576,'Foamindo (Tersedia)'!C228,'Input Quilting Selesai'!$E$2:$E$1048576,'Foamindo (Tersedia)'!F228,'Input Quilting Selesai'!$I$2:$I$1048576,'Foamindo (Tersedia)'!J228,'Input Quilting Selesai'!$J$2:$J$1048576,'Foamindo (Tersedia)'!$B$1)</f>
        <v>0</v>
      </c>
      <c r="L228" s="20">
        <f>IFERROR(IF(VLOOKUP(B228,'SO OR RSO'!$B$4:$P$1048576,15,FALSE)="Diselesaikan",H228,K228),0)</f>
        <v>0</v>
      </c>
      <c r="M228" s="20">
        <f t="shared" si="9"/>
        <v>0</v>
      </c>
      <c r="N228" s="20" t="str">
        <f>IFERROR(IF(ISBLANK(VLOOKUP(B228,'SO OR RSO'!$B$4:$P$1048576,15,FALSE)),"Belum Kirim Kain",IF(VLOOKUP(B228,'SO OR RSO'!$B$4:$P$1048576,15,FALSE)="Diselesaikan","Selesai",IF(M228&gt;0,"Proses Quilting","Selesai"))),"")</f>
        <v/>
      </c>
    </row>
    <row r="229" spans="1:14" ht="30.75" customHeight="1">
      <c r="A229" s="6">
        <v>228</v>
      </c>
      <c r="B229" s="18" t="str">
        <f t="shared" si="8"/>
        <v>FoamindoTersediaKonfirmasi228</v>
      </c>
      <c r="C229" s="18" t="str">
        <f>IFERROR(VLOOKUP(B229,'SO OR RSO'!$B$4:$O$1048576,3,FALSE),"")</f>
        <v/>
      </c>
      <c r="D229" s="27" t="str">
        <f>IFERROR(VLOOKUP(B229,'SO OR RSO'!$B$4:$O$1048576,4,FALSE),"")</f>
        <v/>
      </c>
      <c r="E229" s="19" t="str">
        <f>IFERROR(VLOOKUP(B229,'SO OR RSO'!$B$4:$O$1048576,5,FALSE),"")</f>
        <v/>
      </c>
      <c r="F229" s="18" t="str">
        <f>IFERROR(VLOOKUP(B229,'SO OR RSO'!$B$4:$O$1048576,6,FALSE),"")</f>
        <v/>
      </c>
      <c r="G229" s="19" t="str">
        <f>IFERROR(VLOOKUP(B229,'SO OR RSO'!$B$4:$O$1048576,7,FALSE),"")</f>
        <v/>
      </c>
      <c r="H229" s="18">
        <f>IFERROR(VLOOKUP(B229,'SO OR RSO'!$B$4:$O$1048576,8,FALSE),0)</f>
        <v>0</v>
      </c>
      <c r="I229" s="18" t="str">
        <f>IFERROR(VLOOKUP(B229,'SO OR RSO'!$B$4:$O$1048576,9,FALSE),"")</f>
        <v/>
      </c>
      <c r="J229" s="18" t="str">
        <f>IFERROR(VLOOKUP(B229,'SO OR RSO'!$B$4:$O$1048576,10,FALSE),"")</f>
        <v/>
      </c>
      <c r="K229" s="59">
        <f>SUMIFS('Input Quilting Selesai'!$G$2:$G$1048576,'Input Quilting Selesai'!$C$2:$C$1048576,'Foamindo (Tersedia)'!C229,'Input Quilting Selesai'!$E$2:$E$1048576,'Foamindo (Tersedia)'!F229,'Input Quilting Selesai'!$I$2:$I$1048576,'Foamindo (Tersedia)'!J229,'Input Quilting Selesai'!$J$2:$J$1048576,'Foamindo (Tersedia)'!$B$1)</f>
        <v>0</v>
      </c>
      <c r="L229" s="20">
        <f>IFERROR(IF(VLOOKUP(B229,'SO OR RSO'!$B$4:$P$1048576,15,FALSE)="Diselesaikan",H229,K229),0)</f>
        <v>0</v>
      </c>
      <c r="M229" s="20">
        <f t="shared" si="9"/>
        <v>0</v>
      </c>
      <c r="N229" s="20" t="str">
        <f>IFERROR(IF(ISBLANK(VLOOKUP(B229,'SO OR RSO'!$B$4:$P$1048576,15,FALSE)),"Belum Kirim Kain",IF(VLOOKUP(B229,'SO OR RSO'!$B$4:$P$1048576,15,FALSE)="Diselesaikan","Selesai",IF(M229&gt;0,"Proses Quilting","Selesai"))),"")</f>
        <v/>
      </c>
    </row>
    <row r="230" spans="1:14" ht="30.75" customHeight="1">
      <c r="A230" s="6">
        <v>229</v>
      </c>
      <c r="B230" s="18" t="str">
        <f t="shared" si="8"/>
        <v>FoamindoTersediaKonfirmasi229</v>
      </c>
      <c r="C230" s="18" t="str">
        <f>IFERROR(VLOOKUP(B230,'SO OR RSO'!$B$4:$O$1048576,3,FALSE),"")</f>
        <v/>
      </c>
      <c r="D230" s="27" t="str">
        <f>IFERROR(VLOOKUP(B230,'SO OR RSO'!$B$4:$O$1048576,4,FALSE),"")</f>
        <v/>
      </c>
      <c r="E230" s="19" t="str">
        <f>IFERROR(VLOOKUP(B230,'SO OR RSO'!$B$4:$O$1048576,5,FALSE),"")</f>
        <v/>
      </c>
      <c r="F230" s="18" t="str">
        <f>IFERROR(VLOOKUP(B230,'SO OR RSO'!$B$4:$O$1048576,6,FALSE),"")</f>
        <v/>
      </c>
      <c r="G230" s="19" t="str">
        <f>IFERROR(VLOOKUP(B230,'SO OR RSO'!$B$4:$O$1048576,7,FALSE),"")</f>
        <v/>
      </c>
      <c r="H230" s="18">
        <f>IFERROR(VLOOKUP(B230,'SO OR RSO'!$B$4:$O$1048576,8,FALSE),0)</f>
        <v>0</v>
      </c>
      <c r="I230" s="18" t="str">
        <f>IFERROR(VLOOKUP(B230,'SO OR RSO'!$B$4:$O$1048576,9,FALSE),"")</f>
        <v/>
      </c>
      <c r="J230" s="18" t="str">
        <f>IFERROR(VLOOKUP(B230,'SO OR RSO'!$B$4:$O$1048576,10,FALSE),"")</f>
        <v/>
      </c>
      <c r="K230" s="59">
        <f>SUMIFS('Input Quilting Selesai'!$G$2:$G$1048576,'Input Quilting Selesai'!$C$2:$C$1048576,'Foamindo (Tersedia)'!C230,'Input Quilting Selesai'!$E$2:$E$1048576,'Foamindo (Tersedia)'!F230,'Input Quilting Selesai'!$I$2:$I$1048576,'Foamindo (Tersedia)'!J230,'Input Quilting Selesai'!$J$2:$J$1048576,'Foamindo (Tersedia)'!$B$1)</f>
        <v>0</v>
      </c>
      <c r="L230" s="20">
        <f>IFERROR(IF(VLOOKUP(B230,'SO OR RSO'!$B$4:$P$1048576,15,FALSE)="Diselesaikan",H230,K230),0)</f>
        <v>0</v>
      </c>
      <c r="M230" s="20">
        <f t="shared" si="9"/>
        <v>0</v>
      </c>
      <c r="N230" s="20" t="str">
        <f>IFERROR(IF(ISBLANK(VLOOKUP(B230,'SO OR RSO'!$B$4:$P$1048576,15,FALSE)),"Belum Kirim Kain",IF(VLOOKUP(B230,'SO OR RSO'!$B$4:$P$1048576,15,FALSE)="Diselesaikan","Selesai",IF(M230&gt;0,"Proses Quilting","Selesai"))),"")</f>
        <v/>
      </c>
    </row>
    <row r="231" spans="1:14" ht="30.75" customHeight="1">
      <c r="A231" s="6">
        <v>230</v>
      </c>
      <c r="B231" s="18" t="str">
        <f t="shared" si="8"/>
        <v>FoamindoTersediaKonfirmasi230</v>
      </c>
      <c r="C231" s="18" t="str">
        <f>IFERROR(VLOOKUP(B231,'SO OR RSO'!$B$4:$O$1048576,3,FALSE),"")</f>
        <v/>
      </c>
      <c r="D231" s="27" t="str">
        <f>IFERROR(VLOOKUP(B231,'SO OR RSO'!$B$4:$O$1048576,4,FALSE),"")</f>
        <v/>
      </c>
      <c r="E231" s="19" t="str">
        <f>IFERROR(VLOOKUP(B231,'SO OR RSO'!$B$4:$O$1048576,5,FALSE),"")</f>
        <v/>
      </c>
      <c r="F231" s="18" t="str">
        <f>IFERROR(VLOOKUP(B231,'SO OR RSO'!$B$4:$O$1048576,6,FALSE),"")</f>
        <v/>
      </c>
      <c r="G231" s="19" t="str">
        <f>IFERROR(VLOOKUP(B231,'SO OR RSO'!$B$4:$O$1048576,7,FALSE),"")</f>
        <v/>
      </c>
      <c r="H231" s="18">
        <f>IFERROR(VLOOKUP(B231,'SO OR RSO'!$B$4:$O$1048576,8,FALSE),0)</f>
        <v>0</v>
      </c>
      <c r="I231" s="18" t="str">
        <f>IFERROR(VLOOKUP(B231,'SO OR RSO'!$B$4:$O$1048576,9,FALSE),"")</f>
        <v/>
      </c>
      <c r="J231" s="18" t="str">
        <f>IFERROR(VLOOKUP(B231,'SO OR RSO'!$B$4:$O$1048576,10,FALSE),"")</f>
        <v/>
      </c>
      <c r="K231" s="59">
        <f>SUMIFS('Input Quilting Selesai'!$G$2:$G$1048576,'Input Quilting Selesai'!$C$2:$C$1048576,'Foamindo (Tersedia)'!C231,'Input Quilting Selesai'!$E$2:$E$1048576,'Foamindo (Tersedia)'!F231,'Input Quilting Selesai'!$I$2:$I$1048576,'Foamindo (Tersedia)'!J231,'Input Quilting Selesai'!$J$2:$J$1048576,'Foamindo (Tersedia)'!$B$1)</f>
        <v>0</v>
      </c>
      <c r="L231" s="20">
        <f>IFERROR(IF(VLOOKUP(B231,'SO OR RSO'!$B$4:$P$1048576,15,FALSE)="Diselesaikan",H231,K231),0)</f>
        <v>0</v>
      </c>
      <c r="M231" s="20">
        <f t="shared" si="9"/>
        <v>0</v>
      </c>
      <c r="N231" s="20" t="str">
        <f>IFERROR(IF(ISBLANK(VLOOKUP(B231,'SO OR RSO'!$B$4:$P$1048576,15,FALSE)),"Belum Kirim Kain",IF(VLOOKUP(B231,'SO OR RSO'!$B$4:$P$1048576,15,FALSE)="Diselesaikan","Selesai",IF(M231&gt;0,"Proses Quilting","Selesai"))),"")</f>
        <v/>
      </c>
    </row>
    <row r="232" spans="1:14" ht="30.75" customHeight="1">
      <c r="A232" s="6">
        <v>231</v>
      </c>
      <c r="B232" s="18" t="str">
        <f t="shared" si="8"/>
        <v>FoamindoTersediaKonfirmasi231</v>
      </c>
      <c r="C232" s="18" t="str">
        <f>IFERROR(VLOOKUP(B232,'SO OR RSO'!$B$4:$O$1048576,3,FALSE),"")</f>
        <v/>
      </c>
      <c r="D232" s="27" t="str">
        <f>IFERROR(VLOOKUP(B232,'SO OR RSO'!$B$4:$O$1048576,4,FALSE),"")</f>
        <v/>
      </c>
      <c r="E232" s="19" t="str">
        <f>IFERROR(VLOOKUP(B232,'SO OR RSO'!$B$4:$O$1048576,5,FALSE),"")</f>
        <v/>
      </c>
      <c r="F232" s="18" t="str">
        <f>IFERROR(VLOOKUP(B232,'SO OR RSO'!$B$4:$O$1048576,6,FALSE),"")</f>
        <v/>
      </c>
      <c r="G232" s="19" t="str">
        <f>IFERROR(VLOOKUP(B232,'SO OR RSO'!$B$4:$O$1048576,7,FALSE),"")</f>
        <v/>
      </c>
      <c r="H232" s="18">
        <f>IFERROR(VLOOKUP(B232,'SO OR RSO'!$B$4:$O$1048576,8,FALSE),0)</f>
        <v>0</v>
      </c>
      <c r="I232" s="18" t="str">
        <f>IFERROR(VLOOKUP(B232,'SO OR RSO'!$B$4:$O$1048576,9,FALSE),"")</f>
        <v/>
      </c>
      <c r="J232" s="18" t="str">
        <f>IFERROR(VLOOKUP(B232,'SO OR RSO'!$B$4:$O$1048576,10,FALSE),"")</f>
        <v/>
      </c>
      <c r="K232" s="59">
        <f>SUMIFS('Input Quilting Selesai'!$G$2:$G$1048576,'Input Quilting Selesai'!$C$2:$C$1048576,'Foamindo (Tersedia)'!C232,'Input Quilting Selesai'!$E$2:$E$1048576,'Foamindo (Tersedia)'!F232,'Input Quilting Selesai'!$I$2:$I$1048576,'Foamindo (Tersedia)'!J232,'Input Quilting Selesai'!$J$2:$J$1048576,'Foamindo (Tersedia)'!$B$1)</f>
        <v>0</v>
      </c>
      <c r="L232" s="20">
        <f>IFERROR(IF(VLOOKUP(B232,'SO OR RSO'!$B$4:$P$1048576,15,FALSE)="Diselesaikan",H232,K232),0)</f>
        <v>0</v>
      </c>
      <c r="M232" s="20">
        <f t="shared" si="9"/>
        <v>0</v>
      </c>
      <c r="N232" s="20" t="str">
        <f>IFERROR(IF(ISBLANK(VLOOKUP(B232,'SO OR RSO'!$B$4:$P$1048576,15,FALSE)),"Belum Kirim Kain",IF(VLOOKUP(B232,'SO OR RSO'!$B$4:$P$1048576,15,FALSE)="Diselesaikan","Selesai",IF(M232&gt;0,"Proses Quilting","Selesai"))),"")</f>
        <v/>
      </c>
    </row>
    <row r="233" spans="1:14" ht="30.75" customHeight="1">
      <c r="A233" s="6">
        <v>232</v>
      </c>
      <c r="B233" s="18" t="str">
        <f t="shared" si="8"/>
        <v>FoamindoTersediaKonfirmasi232</v>
      </c>
      <c r="C233" s="18" t="str">
        <f>IFERROR(VLOOKUP(B233,'SO OR RSO'!$B$4:$O$1048576,3,FALSE),"")</f>
        <v/>
      </c>
      <c r="D233" s="27" t="str">
        <f>IFERROR(VLOOKUP(B233,'SO OR RSO'!$B$4:$O$1048576,4,FALSE),"")</f>
        <v/>
      </c>
      <c r="E233" s="19" t="str">
        <f>IFERROR(VLOOKUP(B233,'SO OR RSO'!$B$4:$O$1048576,5,FALSE),"")</f>
        <v/>
      </c>
      <c r="F233" s="18" t="str">
        <f>IFERROR(VLOOKUP(B233,'SO OR RSO'!$B$4:$O$1048576,6,FALSE),"")</f>
        <v/>
      </c>
      <c r="G233" s="19" t="str">
        <f>IFERROR(VLOOKUP(B233,'SO OR RSO'!$B$4:$O$1048576,7,FALSE),"")</f>
        <v/>
      </c>
      <c r="H233" s="18">
        <f>IFERROR(VLOOKUP(B233,'SO OR RSO'!$B$4:$O$1048576,8,FALSE),0)</f>
        <v>0</v>
      </c>
      <c r="I233" s="18" t="str">
        <f>IFERROR(VLOOKUP(B233,'SO OR RSO'!$B$4:$O$1048576,9,FALSE),"")</f>
        <v/>
      </c>
      <c r="J233" s="18" t="str">
        <f>IFERROR(VLOOKUP(B233,'SO OR RSO'!$B$4:$O$1048576,10,FALSE),"")</f>
        <v/>
      </c>
      <c r="K233" s="59">
        <f>SUMIFS('Input Quilting Selesai'!$G$2:$G$1048576,'Input Quilting Selesai'!$C$2:$C$1048576,'Foamindo (Tersedia)'!C233,'Input Quilting Selesai'!$E$2:$E$1048576,'Foamindo (Tersedia)'!F233,'Input Quilting Selesai'!$I$2:$I$1048576,'Foamindo (Tersedia)'!J233,'Input Quilting Selesai'!$J$2:$J$1048576,'Foamindo (Tersedia)'!$B$1)</f>
        <v>0</v>
      </c>
      <c r="L233" s="20">
        <f>IFERROR(IF(VLOOKUP(B233,'SO OR RSO'!$B$4:$P$1048576,15,FALSE)="Diselesaikan",H233,K233),0)</f>
        <v>0</v>
      </c>
      <c r="M233" s="20">
        <f t="shared" si="9"/>
        <v>0</v>
      </c>
      <c r="N233" s="20" t="str">
        <f>IFERROR(IF(ISBLANK(VLOOKUP(B233,'SO OR RSO'!$B$4:$P$1048576,15,FALSE)),"Belum Kirim Kain",IF(VLOOKUP(B233,'SO OR RSO'!$B$4:$P$1048576,15,FALSE)="Diselesaikan","Selesai",IF(M233&gt;0,"Proses Quilting","Selesai"))),"")</f>
        <v/>
      </c>
    </row>
    <row r="234" spans="1:14" ht="30.75" customHeight="1">
      <c r="A234" s="6">
        <v>233</v>
      </c>
      <c r="B234" s="18" t="str">
        <f t="shared" si="8"/>
        <v>FoamindoTersediaKonfirmasi233</v>
      </c>
      <c r="C234" s="18" t="str">
        <f>IFERROR(VLOOKUP(B234,'SO OR RSO'!$B$4:$O$1048576,3,FALSE),"")</f>
        <v/>
      </c>
      <c r="D234" s="27" t="str">
        <f>IFERROR(VLOOKUP(B234,'SO OR RSO'!$B$4:$O$1048576,4,FALSE),"")</f>
        <v/>
      </c>
      <c r="E234" s="19" t="str">
        <f>IFERROR(VLOOKUP(B234,'SO OR RSO'!$B$4:$O$1048576,5,FALSE),"")</f>
        <v/>
      </c>
      <c r="F234" s="18" t="str">
        <f>IFERROR(VLOOKUP(B234,'SO OR RSO'!$B$4:$O$1048576,6,FALSE),"")</f>
        <v/>
      </c>
      <c r="G234" s="19" t="str">
        <f>IFERROR(VLOOKUP(B234,'SO OR RSO'!$B$4:$O$1048576,7,FALSE),"")</f>
        <v/>
      </c>
      <c r="H234" s="18">
        <f>IFERROR(VLOOKUP(B234,'SO OR RSO'!$B$4:$O$1048576,8,FALSE),0)</f>
        <v>0</v>
      </c>
      <c r="I234" s="18" t="str">
        <f>IFERROR(VLOOKUP(B234,'SO OR RSO'!$B$4:$O$1048576,9,FALSE),"")</f>
        <v/>
      </c>
      <c r="J234" s="18" t="str">
        <f>IFERROR(VLOOKUP(B234,'SO OR RSO'!$B$4:$O$1048576,10,FALSE),"")</f>
        <v/>
      </c>
      <c r="K234" s="59">
        <f>SUMIFS('Input Quilting Selesai'!$G$2:$G$1048576,'Input Quilting Selesai'!$C$2:$C$1048576,'Foamindo (Tersedia)'!C234,'Input Quilting Selesai'!$E$2:$E$1048576,'Foamindo (Tersedia)'!F234,'Input Quilting Selesai'!$I$2:$I$1048576,'Foamindo (Tersedia)'!J234,'Input Quilting Selesai'!$J$2:$J$1048576,'Foamindo (Tersedia)'!$B$1)</f>
        <v>0</v>
      </c>
      <c r="L234" s="20">
        <f>IFERROR(IF(VLOOKUP(B234,'SO OR RSO'!$B$4:$P$1048576,15,FALSE)="Diselesaikan",H234,K234),0)</f>
        <v>0</v>
      </c>
      <c r="M234" s="20">
        <f t="shared" si="9"/>
        <v>0</v>
      </c>
      <c r="N234" s="20" t="str">
        <f>IFERROR(IF(ISBLANK(VLOOKUP(B234,'SO OR RSO'!$B$4:$P$1048576,15,FALSE)),"Belum Kirim Kain",IF(VLOOKUP(B234,'SO OR RSO'!$B$4:$P$1048576,15,FALSE)="Diselesaikan","Selesai",IF(M234&gt;0,"Proses Quilting","Selesai"))),"")</f>
        <v/>
      </c>
    </row>
    <row r="235" spans="1:14" ht="30.75" customHeight="1">
      <c r="A235" s="6">
        <v>234</v>
      </c>
      <c r="B235" s="18" t="str">
        <f t="shared" si="8"/>
        <v>FoamindoTersediaKonfirmasi234</v>
      </c>
      <c r="C235" s="18" t="str">
        <f>IFERROR(VLOOKUP(B235,'SO OR RSO'!$B$4:$O$1048576,3,FALSE),"")</f>
        <v/>
      </c>
      <c r="D235" s="27" t="str">
        <f>IFERROR(VLOOKUP(B235,'SO OR RSO'!$B$4:$O$1048576,4,FALSE),"")</f>
        <v/>
      </c>
      <c r="E235" s="19" t="str">
        <f>IFERROR(VLOOKUP(B235,'SO OR RSO'!$B$4:$O$1048576,5,FALSE),"")</f>
        <v/>
      </c>
      <c r="F235" s="18" t="str">
        <f>IFERROR(VLOOKUP(B235,'SO OR RSO'!$B$4:$O$1048576,6,FALSE),"")</f>
        <v/>
      </c>
      <c r="G235" s="19" t="str">
        <f>IFERROR(VLOOKUP(B235,'SO OR RSO'!$B$4:$O$1048576,7,FALSE),"")</f>
        <v/>
      </c>
      <c r="H235" s="18">
        <f>IFERROR(VLOOKUP(B235,'SO OR RSO'!$B$4:$O$1048576,8,FALSE),0)</f>
        <v>0</v>
      </c>
      <c r="I235" s="18" t="str">
        <f>IFERROR(VLOOKUP(B235,'SO OR RSO'!$B$4:$O$1048576,9,FALSE),"")</f>
        <v/>
      </c>
      <c r="J235" s="18" t="str">
        <f>IFERROR(VLOOKUP(B235,'SO OR RSO'!$B$4:$O$1048576,10,FALSE),"")</f>
        <v/>
      </c>
      <c r="K235" s="59">
        <f>SUMIFS('Input Quilting Selesai'!$G$2:$G$1048576,'Input Quilting Selesai'!$C$2:$C$1048576,'Foamindo (Tersedia)'!C235,'Input Quilting Selesai'!$E$2:$E$1048576,'Foamindo (Tersedia)'!F235,'Input Quilting Selesai'!$I$2:$I$1048576,'Foamindo (Tersedia)'!J235,'Input Quilting Selesai'!$J$2:$J$1048576,'Foamindo (Tersedia)'!$B$1)</f>
        <v>0</v>
      </c>
      <c r="L235" s="20">
        <f>IFERROR(IF(VLOOKUP(B235,'SO OR RSO'!$B$4:$P$1048576,15,FALSE)="Diselesaikan",H235,K235),0)</f>
        <v>0</v>
      </c>
      <c r="M235" s="20">
        <f t="shared" si="9"/>
        <v>0</v>
      </c>
      <c r="N235" s="20" t="str">
        <f>IFERROR(IF(ISBLANK(VLOOKUP(B235,'SO OR RSO'!$B$4:$P$1048576,15,FALSE)),"Belum Kirim Kain",IF(VLOOKUP(B235,'SO OR RSO'!$B$4:$P$1048576,15,FALSE)="Diselesaikan","Selesai",IF(M235&gt;0,"Proses Quilting","Selesai"))),"")</f>
        <v/>
      </c>
    </row>
    <row r="236" spans="1:14" ht="30.75" customHeight="1">
      <c r="A236" s="6">
        <v>235</v>
      </c>
      <c r="B236" s="18" t="str">
        <f t="shared" si="8"/>
        <v>FoamindoTersediaKonfirmasi235</v>
      </c>
      <c r="C236" s="18" t="str">
        <f>IFERROR(VLOOKUP(B236,'SO OR RSO'!$B$4:$O$1048576,3,FALSE),"")</f>
        <v/>
      </c>
      <c r="D236" s="27" t="str">
        <f>IFERROR(VLOOKUP(B236,'SO OR RSO'!$B$4:$O$1048576,4,FALSE),"")</f>
        <v/>
      </c>
      <c r="E236" s="19" t="str">
        <f>IFERROR(VLOOKUP(B236,'SO OR RSO'!$B$4:$O$1048576,5,FALSE),"")</f>
        <v/>
      </c>
      <c r="F236" s="18" t="str">
        <f>IFERROR(VLOOKUP(B236,'SO OR RSO'!$B$4:$O$1048576,6,FALSE),"")</f>
        <v/>
      </c>
      <c r="G236" s="19" t="str">
        <f>IFERROR(VLOOKUP(B236,'SO OR RSO'!$B$4:$O$1048576,7,FALSE),"")</f>
        <v/>
      </c>
      <c r="H236" s="18">
        <f>IFERROR(VLOOKUP(B236,'SO OR RSO'!$B$4:$O$1048576,8,FALSE),0)</f>
        <v>0</v>
      </c>
      <c r="I236" s="18" t="str">
        <f>IFERROR(VLOOKUP(B236,'SO OR RSO'!$B$4:$O$1048576,9,FALSE),"")</f>
        <v/>
      </c>
      <c r="J236" s="18" t="str">
        <f>IFERROR(VLOOKUP(B236,'SO OR RSO'!$B$4:$O$1048576,10,FALSE),"")</f>
        <v/>
      </c>
      <c r="K236" s="59">
        <f>SUMIFS('Input Quilting Selesai'!$G$2:$G$1048576,'Input Quilting Selesai'!$C$2:$C$1048576,'Foamindo (Tersedia)'!C236,'Input Quilting Selesai'!$E$2:$E$1048576,'Foamindo (Tersedia)'!F236,'Input Quilting Selesai'!$I$2:$I$1048576,'Foamindo (Tersedia)'!J236,'Input Quilting Selesai'!$J$2:$J$1048576,'Foamindo (Tersedia)'!$B$1)</f>
        <v>0</v>
      </c>
      <c r="L236" s="20">
        <f>IFERROR(IF(VLOOKUP(B236,'SO OR RSO'!$B$4:$P$1048576,15,FALSE)="Diselesaikan",H236,K236),0)</f>
        <v>0</v>
      </c>
      <c r="M236" s="20">
        <f t="shared" si="9"/>
        <v>0</v>
      </c>
      <c r="N236" s="20" t="str">
        <f>IFERROR(IF(ISBLANK(VLOOKUP(B236,'SO OR RSO'!$B$4:$P$1048576,15,FALSE)),"Belum Kirim Kain",IF(VLOOKUP(B236,'SO OR RSO'!$B$4:$P$1048576,15,FALSE)="Diselesaikan","Selesai",IF(M236&gt;0,"Proses Quilting","Selesai"))),"")</f>
        <v/>
      </c>
    </row>
    <row r="237" spans="1:14" ht="30.75" customHeight="1">
      <c r="A237" s="6">
        <v>236</v>
      </c>
      <c r="B237" s="18" t="str">
        <f t="shared" si="8"/>
        <v>FoamindoTersediaKonfirmasi236</v>
      </c>
      <c r="C237" s="18" t="str">
        <f>IFERROR(VLOOKUP(B237,'SO OR RSO'!$B$4:$O$1048576,3,FALSE),"")</f>
        <v/>
      </c>
      <c r="D237" s="27" t="str">
        <f>IFERROR(VLOOKUP(B237,'SO OR RSO'!$B$4:$O$1048576,4,FALSE),"")</f>
        <v/>
      </c>
      <c r="E237" s="19" t="str">
        <f>IFERROR(VLOOKUP(B237,'SO OR RSO'!$B$4:$O$1048576,5,FALSE),"")</f>
        <v/>
      </c>
      <c r="F237" s="18" t="str">
        <f>IFERROR(VLOOKUP(B237,'SO OR RSO'!$B$4:$O$1048576,6,FALSE),"")</f>
        <v/>
      </c>
      <c r="G237" s="19" t="str">
        <f>IFERROR(VLOOKUP(B237,'SO OR RSO'!$B$4:$O$1048576,7,FALSE),"")</f>
        <v/>
      </c>
      <c r="H237" s="18">
        <f>IFERROR(VLOOKUP(B237,'SO OR RSO'!$B$4:$O$1048576,8,FALSE),0)</f>
        <v>0</v>
      </c>
      <c r="I237" s="18" t="str">
        <f>IFERROR(VLOOKUP(B237,'SO OR RSO'!$B$4:$O$1048576,9,FALSE),"")</f>
        <v/>
      </c>
      <c r="J237" s="18" t="str">
        <f>IFERROR(VLOOKUP(B237,'SO OR RSO'!$B$4:$O$1048576,10,FALSE),"")</f>
        <v/>
      </c>
      <c r="K237" s="59">
        <f>SUMIFS('Input Quilting Selesai'!$G$2:$G$1048576,'Input Quilting Selesai'!$C$2:$C$1048576,'Foamindo (Tersedia)'!C237,'Input Quilting Selesai'!$E$2:$E$1048576,'Foamindo (Tersedia)'!F237,'Input Quilting Selesai'!$I$2:$I$1048576,'Foamindo (Tersedia)'!J237,'Input Quilting Selesai'!$J$2:$J$1048576,'Foamindo (Tersedia)'!$B$1)</f>
        <v>0</v>
      </c>
      <c r="L237" s="20">
        <f>IFERROR(IF(VLOOKUP(B237,'SO OR RSO'!$B$4:$P$1048576,15,FALSE)="Diselesaikan",H237,K237),0)</f>
        <v>0</v>
      </c>
      <c r="M237" s="20">
        <f t="shared" si="9"/>
        <v>0</v>
      </c>
      <c r="N237" s="20" t="str">
        <f>IFERROR(IF(ISBLANK(VLOOKUP(B237,'SO OR RSO'!$B$4:$P$1048576,15,FALSE)),"Belum Kirim Kain",IF(VLOOKUP(B237,'SO OR RSO'!$B$4:$P$1048576,15,FALSE)="Diselesaikan","Selesai",IF(M237&gt;0,"Proses Quilting","Selesai"))),"")</f>
        <v/>
      </c>
    </row>
    <row r="238" spans="1:14" ht="30.75" customHeight="1">
      <c r="A238" s="6">
        <v>237</v>
      </c>
      <c r="B238" s="18" t="str">
        <f t="shared" si="8"/>
        <v>FoamindoTersediaKonfirmasi237</v>
      </c>
      <c r="C238" s="18" t="str">
        <f>IFERROR(VLOOKUP(B238,'SO OR RSO'!$B$4:$O$1048576,3,FALSE),"")</f>
        <v/>
      </c>
      <c r="D238" s="27" t="str">
        <f>IFERROR(VLOOKUP(B238,'SO OR RSO'!$B$4:$O$1048576,4,FALSE),"")</f>
        <v/>
      </c>
      <c r="E238" s="19" t="str">
        <f>IFERROR(VLOOKUP(B238,'SO OR RSO'!$B$4:$O$1048576,5,FALSE),"")</f>
        <v/>
      </c>
      <c r="F238" s="18" t="str">
        <f>IFERROR(VLOOKUP(B238,'SO OR RSO'!$B$4:$O$1048576,6,FALSE),"")</f>
        <v/>
      </c>
      <c r="G238" s="19" t="str">
        <f>IFERROR(VLOOKUP(B238,'SO OR RSO'!$B$4:$O$1048576,7,FALSE),"")</f>
        <v/>
      </c>
      <c r="H238" s="18">
        <f>IFERROR(VLOOKUP(B238,'SO OR RSO'!$B$4:$O$1048576,8,FALSE),0)</f>
        <v>0</v>
      </c>
      <c r="I238" s="18" t="str">
        <f>IFERROR(VLOOKUP(B238,'SO OR RSO'!$B$4:$O$1048576,9,FALSE),"")</f>
        <v/>
      </c>
      <c r="J238" s="18" t="str">
        <f>IFERROR(VLOOKUP(B238,'SO OR RSO'!$B$4:$O$1048576,10,FALSE),"")</f>
        <v/>
      </c>
      <c r="K238" s="59">
        <f>SUMIFS('Input Quilting Selesai'!$G$2:$G$1048576,'Input Quilting Selesai'!$C$2:$C$1048576,'Foamindo (Tersedia)'!C238,'Input Quilting Selesai'!$E$2:$E$1048576,'Foamindo (Tersedia)'!F238,'Input Quilting Selesai'!$I$2:$I$1048576,'Foamindo (Tersedia)'!J238,'Input Quilting Selesai'!$J$2:$J$1048576,'Foamindo (Tersedia)'!$B$1)</f>
        <v>0</v>
      </c>
      <c r="L238" s="20">
        <f>IFERROR(IF(VLOOKUP(B238,'SO OR RSO'!$B$4:$P$1048576,15,FALSE)="Diselesaikan",H238,K238),0)</f>
        <v>0</v>
      </c>
      <c r="M238" s="20">
        <f t="shared" si="9"/>
        <v>0</v>
      </c>
      <c r="N238" s="20" t="str">
        <f>IFERROR(IF(ISBLANK(VLOOKUP(B238,'SO OR RSO'!$B$4:$P$1048576,15,FALSE)),"Belum Kirim Kain",IF(VLOOKUP(B238,'SO OR RSO'!$B$4:$P$1048576,15,FALSE)="Diselesaikan","Selesai",IF(M238&gt;0,"Proses Quilting","Selesai"))),"")</f>
        <v/>
      </c>
    </row>
    <row r="239" spans="1:14" ht="30.75" customHeight="1">
      <c r="A239" s="6">
        <v>238</v>
      </c>
      <c r="B239" s="18" t="str">
        <f t="shared" si="8"/>
        <v>FoamindoTersediaKonfirmasi238</v>
      </c>
      <c r="C239" s="18" t="str">
        <f>IFERROR(VLOOKUP(B239,'SO OR RSO'!$B$4:$O$1048576,3,FALSE),"")</f>
        <v/>
      </c>
      <c r="D239" s="27" t="str">
        <f>IFERROR(VLOOKUP(B239,'SO OR RSO'!$B$4:$O$1048576,4,FALSE),"")</f>
        <v/>
      </c>
      <c r="E239" s="19" t="str">
        <f>IFERROR(VLOOKUP(B239,'SO OR RSO'!$B$4:$O$1048576,5,FALSE),"")</f>
        <v/>
      </c>
      <c r="F239" s="18" t="str">
        <f>IFERROR(VLOOKUP(B239,'SO OR RSO'!$B$4:$O$1048576,6,FALSE),"")</f>
        <v/>
      </c>
      <c r="G239" s="19" t="str">
        <f>IFERROR(VLOOKUP(B239,'SO OR RSO'!$B$4:$O$1048576,7,FALSE),"")</f>
        <v/>
      </c>
      <c r="H239" s="18">
        <f>IFERROR(VLOOKUP(B239,'SO OR RSO'!$B$4:$O$1048576,8,FALSE),0)</f>
        <v>0</v>
      </c>
      <c r="I239" s="18" t="str">
        <f>IFERROR(VLOOKUP(B239,'SO OR RSO'!$B$4:$O$1048576,9,FALSE),"")</f>
        <v/>
      </c>
      <c r="J239" s="18" t="str">
        <f>IFERROR(VLOOKUP(B239,'SO OR RSO'!$B$4:$O$1048576,10,FALSE),"")</f>
        <v/>
      </c>
      <c r="K239" s="59">
        <f>SUMIFS('Input Quilting Selesai'!$G$2:$G$1048576,'Input Quilting Selesai'!$C$2:$C$1048576,'Foamindo (Tersedia)'!C239,'Input Quilting Selesai'!$E$2:$E$1048576,'Foamindo (Tersedia)'!F239,'Input Quilting Selesai'!$I$2:$I$1048576,'Foamindo (Tersedia)'!J239,'Input Quilting Selesai'!$J$2:$J$1048576,'Foamindo (Tersedia)'!$B$1)</f>
        <v>0</v>
      </c>
      <c r="L239" s="20">
        <f>IFERROR(IF(VLOOKUP(B239,'SO OR RSO'!$B$4:$P$1048576,15,FALSE)="Diselesaikan",H239,K239),0)</f>
        <v>0</v>
      </c>
      <c r="M239" s="20">
        <f t="shared" si="9"/>
        <v>0</v>
      </c>
      <c r="N239" s="20" t="str">
        <f>IFERROR(IF(ISBLANK(VLOOKUP(B239,'SO OR RSO'!$B$4:$P$1048576,15,FALSE)),"Belum Kirim Kain",IF(VLOOKUP(B239,'SO OR RSO'!$B$4:$P$1048576,15,FALSE)="Diselesaikan","Selesai",IF(M239&gt;0,"Proses Quilting","Selesai"))),"")</f>
        <v/>
      </c>
    </row>
    <row r="240" spans="1:14" ht="30.75" customHeight="1">
      <c r="A240" s="6">
        <v>239</v>
      </c>
      <c r="B240" s="18" t="str">
        <f t="shared" si="8"/>
        <v>FoamindoTersediaKonfirmasi239</v>
      </c>
      <c r="C240" s="18" t="str">
        <f>IFERROR(VLOOKUP(B240,'SO OR RSO'!$B$4:$O$1048576,3,FALSE),"")</f>
        <v/>
      </c>
      <c r="D240" s="27" t="str">
        <f>IFERROR(VLOOKUP(B240,'SO OR RSO'!$B$4:$O$1048576,4,FALSE),"")</f>
        <v/>
      </c>
      <c r="E240" s="19" t="str">
        <f>IFERROR(VLOOKUP(B240,'SO OR RSO'!$B$4:$O$1048576,5,FALSE),"")</f>
        <v/>
      </c>
      <c r="F240" s="18" t="str">
        <f>IFERROR(VLOOKUP(B240,'SO OR RSO'!$B$4:$O$1048576,6,FALSE),"")</f>
        <v/>
      </c>
      <c r="G240" s="19" t="str">
        <f>IFERROR(VLOOKUP(B240,'SO OR RSO'!$B$4:$O$1048576,7,FALSE),"")</f>
        <v/>
      </c>
      <c r="H240" s="18">
        <f>IFERROR(VLOOKUP(B240,'SO OR RSO'!$B$4:$O$1048576,8,FALSE),0)</f>
        <v>0</v>
      </c>
      <c r="I240" s="18" t="str">
        <f>IFERROR(VLOOKUP(B240,'SO OR RSO'!$B$4:$O$1048576,9,FALSE),"")</f>
        <v/>
      </c>
      <c r="J240" s="18" t="str">
        <f>IFERROR(VLOOKUP(B240,'SO OR RSO'!$B$4:$O$1048576,10,FALSE),"")</f>
        <v/>
      </c>
      <c r="K240" s="59">
        <f>SUMIFS('Input Quilting Selesai'!$G$2:$G$1048576,'Input Quilting Selesai'!$C$2:$C$1048576,'Foamindo (Tersedia)'!C240,'Input Quilting Selesai'!$E$2:$E$1048576,'Foamindo (Tersedia)'!F240,'Input Quilting Selesai'!$I$2:$I$1048576,'Foamindo (Tersedia)'!J240,'Input Quilting Selesai'!$J$2:$J$1048576,'Foamindo (Tersedia)'!$B$1)</f>
        <v>0</v>
      </c>
      <c r="L240" s="20">
        <f>IFERROR(IF(VLOOKUP(B240,'SO OR RSO'!$B$4:$P$1048576,15,FALSE)="Diselesaikan",H240,K240),0)</f>
        <v>0</v>
      </c>
      <c r="M240" s="20">
        <f t="shared" si="9"/>
        <v>0</v>
      </c>
      <c r="N240" s="20" t="str">
        <f>IFERROR(IF(ISBLANK(VLOOKUP(B240,'SO OR RSO'!$B$4:$P$1048576,15,FALSE)),"Belum Kirim Kain",IF(VLOOKUP(B240,'SO OR RSO'!$B$4:$P$1048576,15,FALSE)="Diselesaikan","Selesai",IF(M240&gt;0,"Proses Quilting","Selesai"))),"")</f>
        <v/>
      </c>
    </row>
    <row r="241" spans="1:14" ht="30.75" customHeight="1">
      <c r="A241" s="6">
        <v>240</v>
      </c>
      <c r="B241" s="18" t="str">
        <f t="shared" si="8"/>
        <v>FoamindoTersediaKonfirmasi240</v>
      </c>
      <c r="C241" s="18" t="str">
        <f>IFERROR(VLOOKUP(B241,'SO OR RSO'!$B$4:$O$1048576,3,FALSE),"")</f>
        <v/>
      </c>
      <c r="D241" s="27" t="str">
        <f>IFERROR(VLOOKUP(B241,'SO OR RSO'!$B$4:$O$1048576,4,FALSE),"")</f>
        <v/>
      </c>
      <c r="E241" s="19" t="str">
        <f>IFERROR(VLOOKUP(B241,'SO OR RSO'!$B$4:$O$1048576,5,FALSE),"")</f>
        <v/>
      </c>
      <c r="F241" s="18" t="str">
        <f>IFERROR(VLOOKUP(B241,'SO OR RSO'!$B$4:$O$1048576,6,FALSE),"")</f>
        <v/>
      </c>
      <c r="G241" s="19" t="str">
        <f>IFERROR(VLOOKUP(B241,'SO OR RSO'!$B$4:$O$1048576,7,FALSE),"")</f>
        <v/>
      </c>
      <c r="H241" s="18">
        <f>IFERROR(VLOOKUP(B241,'SO OR RSO'!$B$4:$O$1048576,8,FALSE),0)</f>
        <v>0</v>
      </c>
      <c r="I241" s="18" t="str">
        <f>IFERROR(VLOOKUP(B241,'SO OR RSO'!$B$4:$O$1048576,9,FALSE),"")</f>
        <v/>
      </c>
      <c r="J241" s="18" t="str">
        <f>IFERROR(VLOOKUP(B241,'SO OR RSO'!$B$4:$O$1048576,10,FALSE),"")</f>
        <v/>
      </c>
      <c r="K241" s="59">
        <f>SUMIFS('Input Quilting Selesai'!$G$2:$G$1048576,'Input Quilting Selesai'!$C$2:$C$1048576,'Foamindo (Tersedia)'!C241,'Input Quilting Selesai'!$E$2:$E$1048576,'Foamindo (Tersedia)'!F241,'Input Quilting Selesai'!$I$2:$I$1048576,'Foamindo (Tersedia)'!J241,'Input Quilting Selesai'!$J$2:$J$1048576,'Foamindo (Tersedia)'!$B$1)</f>
        <v>0</v>
      </c>
      <c r="L241" s="20">
        <f>IFERROR(IF(VLOOKUP(B241,'SO OR RSO'!$B$4:$P$1048576,15,FALSE)="Diselesaikan",H241,K241),0)</f>
        <v>0</v>
      </c>
      <c r="M241" s="20">
        <f t="shared" si="9"/>
        <v>0</v>
      </c>
      <c r="N241" s="20" t="str">
        <f>IFERROR(IF(ISBLANK(VLOOKUP(B241,'SO OR RSO'!$B$4:$P$1048576,15,FALSE)),"Belum Kirim Kain",IF(VLOOKUP(B241,'SO OR RSO'!$B$4:$P$1048576,15,FALSE)="Diselesaikan","Selesai",IF(M241&gt;0,"Proses Quilting","Selesai"))),"")</f>
        <v/>
      </c>
    </row>
    <row r="242" spans="1:14" ht="30.75" customHeight="1">
      <c r="A242" s="6">
        <v>241</v>
      </c>
      <c r="B242" s="18" t="str">
        <f t="shared" si="8"/>
        <v>FoamindoTersediaKonfirmasi241</v>
      </c>
      <c r="C242" s="18" t="str">
        <f>IFERROR(VLOOKUP(B242,'SO OR RSO'!$B$4:$O$1048576,3,FALSE),"")</f>
        <v/>
      </c>
      <c r="D242" s="27" t="str">
        <f>IFERROR(VLOOKUP(B242,'SO OR RSO'!$B$4:$O$1048576,4,FALSE),"")</f>
        <v/>
      </c>
      <c r="E242" s="19" t="str">
        <f>IFERROR(VLOOKUP(B242,'SO OR RSO'!$B$4:$O$1048576,5,FALSE),"")</f>
        <v/>
      </c>
      <c r="F242" s="18" t="str">
        <f>IFERROR(VLOOKUP(B242,'SO OR RSO'!$B$4:$O$1048576,6,FALSE),"")</f>
        <v/>
      </c>
      <c r="G242" s="19" t="str">
        <f>IFERROR(VLOOKUP(B242,'SO OR RSO'!$B$4:$O$1048576,7,FALSE),"")</f>
        <v/>
      </c>
      <c r="H242" s="18">
        <f>IFERROR(VLOOKUP(B242,'SO OR RSO'!$B$4:$O$1048576,8,FALSE),0)</f>
        <v>0</v>
      </c>
      <c r="I242" s="18" t="str">
        <f>IFERROR(VLOOKUP(B242,'SO OR RSO'!$B$4:$O$1048576,9,FALSE),"")</f>
        <v/>
      </c>
      <c r="J242" s="18" t="str">
        <f>IFERROR(VLOOKUP(B242,'SO OR RSO'!$B$4:$O$1048576,10,FALSE),"")</f>
        <v/>
      </c>
      <c r="K242" s="59">
        <f>SUMIFS('Input Quilting Selesai'!$G$2:$G$1048576,'Input Quilting Selesai'!$C$2:$C$1048576,'Foamindo (Tersedia)'!C242,'Input Quilting Selesai'!$E$2:$E$1048576,'Foamindo (Tersedia)'!F242,'Input Quilting Selesai'!$I$2:$I$1048576,'Foamindo (Tersedia)'!J242,'Input Quilting Selesai'!$J$2:$J$1048576,'Foamindo (Tersedia)'!$B$1)</f>
        <v>0</v>
      </c>
      <c r="L242" s="20">
        <f>IFERROR(IF(VLOOKUP(B242,'SO OR RSO'!$B$4:$P$1048576,15,FALSE)="Diselesaikan",H242,K242),0)</f>
        <v>0</v>
      </c>
      <c r="M242" s="20">
        <f t="shared" si="9"/>
        <v>0</v>
      </c>
      <c r="N242" s="20" t="str">
        <f>IFERROR(IF(ISBLANK(VLOOKUP(B242,'SO OR RSO'!$B$4:$P$1048576,15,FALSE)),"Belum Kirim Kain",IF(VLOOKUP(B242,'SO OR RSO'!$B$4:$P$1048576,15,FALSE)="Diselesaikan","Selesai",IF(M242&gt;0,"Proses Quilting","Selesai"))),"")</f>
        <v/>
      </c>
    </row>
    <row r="243" spans="1:14" ht="30.75" customHeight="1">
      <c r="A243" s="6">
        <v>242</v>
      </c>
      <c r="B243" s="18" t="str">
        <f t="shared" si="8"/>
        <v>FoamindoTersediaKonfirmasi242</v>
      </c>
      <c r="C243" s="18" t="str">
        <f>IFERROR(VLOOKUP(B243,'SO OR RSO'!$B$4:$O$1048576,3,FALSE),"")</f>
        <v/>
      </c>
      <c r="D243" s="27" t="str">
        <f>IFERROR(VLOOKUP(B243,'SO OR RSO'!$B$4:$O$1048576,4,FALSE),"")</f>
        <v/>
      </c>
      <c r="E243" s="19" t="str">
        <f>IFERROR(VLOOKUP(B243,'SO OR RSO'!$B$4:$O$1048576,5,FALSE),"")</f>
        <v/>
      </c>
      <c r="F243" s="18" t="str">
        <f>IFERROR(VLOOKUP(B243,'SO OR RSO'!$B$4:$O$1048576,6,FALSE),"")</f>
        <v/>
      </c>
      <c r="G243" s="19" t="str">
        <f>IFERROR(VLOOKUP(B243,'SO OR RSO'!$B$4:$O$1048576,7,FALSE),"")</f>
        <v/>
      </c>
      <c r="H243" s="18">
        <f>IFERROR(VLOOKUP(B243,'SO OR RSO'!$B$4:$O$1048576,8,FALSE),0)</f>
        <v>0</v>
      </c>
      <c r="I243" s="18" t="str">
        <f>IFERROR(VLOOKUP(B243,'SO OR RSO'!$B$4:$O$1048576,9,FALSE),"")</f>
        <v/>
      </c>
      <c r="J243" s="18" t="str">
        <f>IFERROR(VLOOKUP(B243,'SO OR RSO'!$B$4:$O$1048576,10,FALSE),"")</f>
        <v/>
      </c>
      <c r="K243" s="59">
        <f>SUMIFS('Input Quilting Selesai'!$G$2:$G$1048576,'Input Quilting Selesai'!$C$2:$C$1048576,'Foamindo (Tersedia)'!C243,'Input Quilting Selesai'!$E$2:$E$1048576,'Foamindo (Tersedia)'!F243,'Input Quilting Selesai'!$I$2:$I$1048576,'Foamindo (Tersedia)'!J243,'Input Quilting Selesai'!$J$2:$J$1048576,'Foamindo (Tersedia)'!$B$1)</f>
        <v>0</v>
      </c>
      <c r="L243" s="20">
        <f>IFERROR(IF(VLOOKUP(B243,'SO OR RSO'!$B$4:$P$1048576,15,FALSE)="Diselesaikan",H243,K243),0)</f>
        <v>0</v>
      </c>
      <c r="M243" s="20">
        <f t="shared" si="9"/>
        <v>0</v>
      </c>
      <c r="N243" s="20" t="str">
        <f>IFERROR(IF(ISBLANK(VLOOKUP(B243,'SO OR RSO'!$B$4:$P$1048576,15,FALSE)),"Belum Kirim Kain",IF(VLOOKUP(B243,'SO OR RSO'!$B$4:$P$1048576,15,FALSE)="Diselesaikan","Selesai",IF(M243&gt;0,"Proses Quilting","Selesai"))),"")</f>
        <v/>
      </c>
    </row>
    <row r="244" spans="1:14" ht="30.75" customHeight="1">
      <c r="A244" s="6">
        <v>243</v>
      </c>
      <c r="B244" s="18" t="str">
        <f t="shared" si="8"/>
        <v>FoamindoTersediaKonfirmasi243</v>
      </c>
      <c r="C244" s="18" t="str">
        <f>IFERROR(VLOOKUP(B244,'SO OR RSO'!$B$4:$O$1048576,3,FALSE),"")</f>
        <v/>
      </c>
      <c r="D244" s="27" t="str">
        <f>IFERROR(VLOOKUP(B244,'SO OR RSO'!$B$4:$O$1048576,4,FALSE),"")</f>
        <v/>
      </c>
      <c r="E244" s="19" t="str">
        <f>IFERROR(VLOOKUP(B244,'SO OR RSO'!$B$4:$O$1048576,5,FALSE),"")</f>
        <v/>
      </c>
      <c r="F244" s="18" t="str">
        <f>IFERROR(VLOOKUP(B244,'SO OR RSO'!$B$4:$O$1048576,6,FALSE),"")</f>
        <v/>
      </c>
      <c r="G244" s="19" t="str">
        <f>IFERROR(VLOOKUP(B244,'SO OR RSO'!$B$4:$O$1048576,7,FALSE),"")</f>
        <v/>
      </c>
      <c r="H244" s="18">
        <f>IFERROR(VLOOKUP(B244,'SO OR RSO'!$B$4:$O$1048576,8,FALSE),0)</f>
        <v>0</v>
      </c>
      <c r="I244" s="18" t="str">
        <f>IFERROR(VLOOKUP(B244,'SO OR RSO'!$B$4:$O$1048576,9,FALSE),"")</f>
        <v/>
      </c>
      <c r="J244" s="18" t="str">
        <f>IFERROR(VLOOKUP(B244,'SO OR RSO'!$B$4:$O$1048576,10,FALSE),"")</f>
        <v/>
      </c>
      <c r="K244" s="59">
        <f>SUMIFS('Input Quilting Selesai'!$G$2:$G$1048576,'Input Quilting Selesai'!$C$2:$C$1048576,'Foamindo (Tersedia)'!C244,'Input Quilting Selesai'!$E$2:$E$1048576,'Foamindo (Tersedia)'!F244,'Input Quilting Selesai'!$I$2:$I$1048576,'Foamindo (Tersedia)'!J244,'Input Quilting Selesai'!$J$2:$J$1048576,'Foamindo (Tersedia)'!$B$1)</f>
        <v>0</v>
      </c>
      <c r="L244" s="20">
        <f>IFERROR(IF(VLOOKUP(B244,'SO OR RSO'!$B$4:$P$1048576,15,FALSE)="Diselesaikan",H244,K244),0)</f>
        <v>0</v>
      </c>
      <c r="M244" s="20">
        <f t="shared" si="9"/>
        <v>0</v>
      </c>
      <c r="N244" s="20" t="str">
        <f>IFERROR(IF(ISBLANK(VLOOKUP(B244,'SO OR RSO'!$B$4:$P$1048576,15,FALSE)),"Belum Kirim Kain",IF(VLOOKUP(B244,'SO OR RSO'!$B$4:$P$1048576,15,FALSE)="Diselesaikan","Selesai",IF(M244&gt;0,"Proses Quilting","Selesai"))),"")</f>
        <v/>
      </c>
    </row>
    <row r="245" spans="1:14" ht="30.75" customHeight="1">
      <c r="A245" s="6">
        <v>244</v>
      </c>
      <c r="B245" s="18" t="str">
        <f t="shared" si="8"/>
        <v>FoamindoTersediaKonfirmasi244</v>
      </c>
      <c r="C245" s="18" t="str">
        <f>IFERROR(VLOOKUP(B245,'SO OR RSO'!$B$4:$O$1048576,3,FALSE),"")</f>
        <v/>
      </c>
      <c r="D245" s="27" t="str">
        <f>IFERROR(VLOOKUP(B245,'SO OR RSO'!$B$4:$O$1048576,4,FALSE),"")</f>
        <v/>
      </c>
      <c r="E245" s="19" t="str">
        <f>IFERROR(VLOOKUP(B245,'SO OR RSO'!$B$4:$O$1048576,5,FALSE),"")</f>
        <v/>
      </c>
      <c r="F245" s="18" t="str">
        <f>IFERROR(VLOOKUP(B245,'SO OR RSO'!$B$4:$O$1048576,6,FALSE),"")</f>
        <v/>
      </c>
      <c r="G245" s="19" t="str">
        <f>IFERROR(VLOOKUP(B245,'SO OR RSO'!$B$4:$O$1048576,7,FALSE),"")</f>
        <v/>
      </c>
      <c r="H245" s="18">
        <f>IFERROR(VLOOKUP(B245,'SO OR RSO'!$B$4:$O$1048576,8,FALSE),0)</f>
        <v>0</v>
      </c>
      <c r="I245" s="18" t="str">
        <f>IFERROR(VLOOKUP(B245,'SO OR RSO'!$B$4:$O$1048576,9,FALSE),"")</f>
        <v/>
      </c>
      <c r="J245" s="18" t="str">
        <f>IFERROR(VLOOKUP(B245,'SO OR RSO'!$B$4:$O$1048576,10,FALSE),"")</f>
        <v/>
      </c>
      <c r="K245" s="59">
        <f>SUMIFS('Input Quilting Selesai'!$G$2:$G$1048576,'Input Quilting Selesai'!$C$2:$C$1048576,'Foamindo (Tersedia)'!C245,'Input Quilting Selesai'!$E$2:$E$1048576,'Foamindo (Tersedia)'!F245,'Input Quilting Selesai'!$I$2:$I$1048576,'Foamindo (Tersedia)'!J245,'Input Quilting Selesai'!$J$2:$J$1048576,'Foamindo (Tersedia)'!$B$1)</f>
        <v>0</v>
      </c>
      <c r="L245" s="20">
        <f>IFERROR(IF(VLOOKUP(B245,'SO OR RSO'!$B$4:$P$1048576,15,FALSE)="Diselesaikan",H245,K245),0)</f>
        <v>0</v>
      </c>
      <c r="M245" s="20">
        <f t="shared" si="9"/>
        <v>0</v>
      </c>
      <c r="N245" s="20" t="str">
        <f>IFERROR(IF(ISBLANK(VLOOKUP(B245,'SO OR RSO'!$B$4:$P$1048576,15,FALSE)),"Belum Kirim Kain",IF(VLOOKUP(B245,'SO OR RSO'!$B$4:$P$1048576,15,FALSE)="Diselesaikan","Selesai",IF(M245&gt;0,"Proses Quilting","Selesai"))),"")</f>
        <v/>
      </c>
    </row>
    <row r="246" spans="1:14" ht="30.75" customHeight="1">
      <c r="A246" s="6">
        <v>245</v>
      </c>
      <c r="B246" s="18" t="str">
        <f t="shared" si="8"/>
        <v>FoamindoTersediaKonfirmasi245</v>
      </c>
      <c r="C246" s="18" t="str">
        <f>IFERROR(VLOOKUP(B246,'SO OR RSO'!$B$4:$O$1048576,3,FALSE),"")</f>
        <v/>
      </c>
      <c r="D246" s="27" t="str">
        <f>IFERROR(VLOOKUP(B246,'SO OR RSO'!$B$4:$O$1048576,4,FALSE),"")</f>
        <v/>
      </c>
      <c r="E246" s="19" t="str">
        <f>IFERROR(VLOOKUP(B246,'SO OR RSO'!$B$4:$O$1048576,5,FALSE),"")</f>
        <v/>
      </c>
      <c r="F246" s="18" t="str">
        <f>IFERROR(VLOOKUP(B246,'SO OR RSO'!$B$4:$O$1048576,6,FALSE),"")</f>
        <v/>
      </c>
      <c r="G246" s="19" t="str">
        <f>IFERROR(VLOOKUP(B246,'SO OR RSO'!$B$4:$O$1048576,7,FALSE),"")</f>
        <v/>
      </c>
      <c r="H246" s="18">
        <f>IFERROR(VLOOKUP(B246,'SO OR RSO'!$B$4:$O$1048576,8,FALSE),0)</f>
        <v>0</v>
      </c>
      <c r="I246" s="18" t="str">
        <f>IFERROR(VLOOKUP(B246,'SO OR RSO'!$B$4:$O$1048576,9,FALSE),"")</f>
        <v/>
      </c>
      <c r="J246" s="18" t="str">
        <f>IFERROR(VLOOKUP(B246,'SO OR RSO'!$B$4:$O$1048576,10,FALSE),"")</f>
        <v/>
      </c>
      <c r="K246" s="59">
        <f>SUMIFS('Input Quilting Selesai'!$G$2:$G$1048576,'Input Quilting Selesai'!$C$2:$C$1048576,'Foamindo (Tersedia)'!C246,'Input Quilting Selesai'!$E$2:$E$1048576,'Foamindo (Tersedia)'!F246,'Input Quilting Selesai'!$I$2:$I$1048576,'Foamindo (Tersedia)'!J246,'Input Quilting Selesai'!$J$2:$J$1048576,'Foamindo (Tersedia)'!$B$1)</f>
        <v>0</v>
      </c>
      <c r="L246" s="20">
        <f>IFERROR(IF(VLOOKUP(B246,'SO OR RSO'!$B$4:$P$1048576,15,FALSE)="Diselesaikan",H246,K246),0)</f>
        <v>0</v>
      </c>
      <c r="M246" s="20">
        <f t="shared" si="9"/>
        <v>0</v>
      </c>
      <c r="N246" s="20" t="str">
        <f>IFERROR(IF(ISBLANK(VLOOKUP(B246,'SO OR RSO'!$B$4:$P$1048576,15,FALSE)),"Belum Kirim Kain",IF(VLOOKUP(B246,'SO OR RSO'!$B$4:$P$1048576,15,FALSE)="Diselesaikan","Selesai",IF(M246&gt;0,"Proses Quilting","Selesai"))),"")</f>
        <v/>
      </c>
    </row>
    <row r="247" spans="1:14" ht="30.75" customHeight="1">
      <c r="A247" s="6">
        <v>246</v>
      </c>
      <c r="B247" s="18" t="str">
        <f t="shared" si="8"/>
        <v>FoamindoTersediaKonfirmasi246</v>
      </c>
      <c r="C247" s="18" t="str">
        <f>IFERROR(VLOOKUP(B247,'SO OR RSO'!$B$4:$O$1048576,3,FALSE),"")</f>
        <v/>
      </c>
      <c r="D247" s="27" t="str">
        <f>IFERROR(VLOOKUP(B247,'SO OR RSO'!$B$4:$O$1048576,4,FALSE),"")</f>
        <v/>
      </c>
      <c r="E247" s="19" t="str">
        <f>IFERROR(VLOOKUP(B247,'SO OR RSO'!$B$4:$O$1048576,5,FALSE),"")</f>
        <v/>
      </c>
      <c r="F247" s="18" t="str">
        <f>IFERROR(VLOOKUP(B247,'SO OR RSO'!$B$4:$O$1048576,6,FALSE),"")</f>
        <v/>
      </c>
      <c r="G247" s="19" t="str">
        <f>IFERROR(VLOOKUP(B247,'SO OR RSO'!$B$4:$O$1048576,7,FALSE),"")</f>
        <v/>
      </c>
      <c r="H247" s="18">
        <f>IFERROR(VLOOKUP(B247,'SO OR RSO'!$B$4:$O$1048576,8,FALSE),0)</f>
        <v>0</v>
      </c>
      <c r="I247" s="18" t="str">
        <f>IFERROR(VLOOKUP(B247,'SO OR RSO'!$B$4:$O$1048576,9,FALSE),"")</f>
        <v/>
      </c>
      <c r="J247" s="18" t="str">
        <f>IFERROR(VLOOKUP(B247,'SO OR RSO'!$B$4:$O$1048576,10,FALSE),"")</f>
        <v/>
      </c>
      <c r="K247" s="59">
        <f>SUMIFS('Input Quilting Selesai'!$G$2:$G$1048576,'Input Quilting Selesai'!$C$2:$C$1048576,'Foamindo (Tersedia)'!C247,'Input Quilting Selesai'!$E$2:$E$1048576,'Foamindo (Tersedia)'!F247,'Input Quilting Selesai'!$I$2:$I$1048576,'Foamindo (Tersedia)'!J247,'Input Quilting Selesai'!$J$2:$J$1048576,'Foamindo (Tersedia)'!$B$1)</f>
        <v>0</v>
      </c>
      <c r="L247" s="20">
        <f>IFERROR(IF(VLOOKUP(B247,'SO OR RSO'!$B$4:$P$1048576,15,FALSE)="Diselesaikan",H247,K247),0)</f>
        <v>0</v>
      </c>
      <c r="M247" s="20">
        <f t="shared" si="9"/>
        <v>0</v>
      </c>
      <c r="N247" s="20" t="str">
        <f>IFERROR(IF(ISBLANK(VLOOKUP(B247,'SO OR RSO'!$B$4:$P$1048576,15,FALSE)),"Belum Kirim Kain",IF(VLOOKUP(B247,'SO OR RSO'!$B$4:$P$1048576,15,FALSE)="Diselesaikan","Selesai",IF(M247&gt;0,"Proses Quilting","Selesai"))),"")</f>
        <v/>
      </c>
    </row>
    <row r="248" spans="1:14" ht="30.75" customHeight="1">
      <c r="A248" s="6">
        <v>247</v>
      </c>
      <c r="B248" s="18" t="str">
        <f t="shared" si="8"/>
        <v>FoamindoTersediaKonfirmasi247</v>
      </c>
      <c r="C248" s="18" t="str">
        <f>IFERROR(VLOOKUP(B248,'SO OR RSO'!$B$4:$O$1048576,3,FALSE),"")</f>
        <v/>
      </c>
      <c r="D248" s="27" t="str">
        <f>IFERROR(VLOOKUP(B248,'SO OR RSO'!$B$4:$O$1048576,4,FALSE),"")</f>
        <v/>
      </c>
      <c r="E248" s="19" t="str">
        <f>IFERROR(VLOOKUP(B248,'SO OR RSO'!$B$4:$O$1048576,5,FALSE),"")</f>
        <v/>
      </c>
      <c r="F248" s="18" t="str">
        <f>IFERROR(VLOOKUP(B248,'SO OR RSO'!$B$4:$O$1048576,6,FALSE),"")</f>
        <v/>
      </c>
      <c r="G248" s="19" t="str">
        <f>IFERROR(VLOOKUP(B248,'SO OR RSO'!$B$4:$O$1048576,7,FALSE),"")</f>
        <v/>
      </c>
      <c r="H248" s="18">
        <f>IFERROR(VLOOKUP(B248,'SO OR RSO'!$B$4:$O$1048576,8,FALSE),0)</f>
        <v>0</v>
      </c>
      <c r="I248" s="18" t="str">
        <f>IFERROR(VLOOKUP(B248,'SO OR RSO'!$B$4:$O$1048576,9,FALSE),"")</f>
        <v/>
      </c>
      <c r="J248" s="18" t="str">
        <f>IFERROR(VLOOKUP(B248,'SO OR RSO'!$B$4:$O$1048576,10,FALSE),"")</f>
        <v/>
      </c>
      <c r="K248" s="59">
        <f>SUMIFS('Input Quilting Selesai'!$G$2:$G$1048576,'Input Quilting Selesai'!$C$2:$C$1048576,'Foamindo (Tersedia)'!C248,'Input Quilting Selesai'!$E$2:$E$1048576,'Foamindo (Tersedia)'!F248,'Input Quilting Selesai'!$I$2:$I$1048576,'Foamindo (Tersedia)'!J248,'Input Quilting Selesai'!$J$2:$J$1048576,'Foamindo (Tersedia)'!$B$1)</f>
        <v>0</v>
      </c>
      <c r="L248" s="20">
        <f>IFERROR(IF(VLOOKUP(B248,'SO OR RSO'!$B$4:$P$1048576,15,FALSE)="Diselesaikan",H248,K248),0)</f>
        <v>0</v>
      </c>
      <c r="M248" s="20">
        <f t="shared" si="9"/>
        <v>0</v>
      </c>
      <c r="N248" s="20" t="str">
        <f>IFERROR(IF(ISBLANK(VLOOKUP(B248,'SO OR RSO'!$B$4:$P$1048576,15,FALSE)),"Belum Kirim Kain",IF(VLOOKUP(B248,'SO OR RSO'!$B$4:$P$1048576,15,FALSE)="Diselesaikan","Selesai",IF(M248&gt;0,"Proses Quilting","Selesai"))),"")</f>
        <v/>
      </c>
    </row>
    <row r="249" spans="1:14" ht="30.75" customHeight="1">
      <c r="A249" s="6">
        <v>248</v>
      </c>
      <c r="B249" s="18" t="str">
        <f t="shared" si="8"/>
        <v>FoamindoTersediaKonfirmasi248</v>
      </c>
      <c r="C249" s="18" t="str">
        <f>IFERROR(VLOOKUP(B249,'SO OR RSO'!$B$4:$O$1048576,3,FALSE),"")</f>
        <v/>
      </c>
      <c r="D249" s="27" t="str">
        <f>IFERROR(VLOOKUP(B249,'SO OR RSO'!$B$4:$O$1048576,4,FALSE),"")</f>
        <v/>
      </c>
      <c r="E249" s="19" t="str">
        <f>IFERROR(VLOOKUP(B249,'SO OR RSO'!$B$4:$O$1048576,5,FALSE),"")</f>
        <v/>
      </c>
      <c r="F249" s="18" t="str">
        <f>IFERROR(VLOOKUP(B249,'SO OR RSO'!$B$4:$O$1048576,6,FALSE),"")</f>
        <v/>
      </c>
      <c r="G249" s="19" t="str">
        <f>IFERROR(VLOOKUP(B249,'SO OR RSO'!$B$4:$O$1048576,7,FALSE),"")</f>
        <v/>
      </c>
      <c r="H249" s="18">
        <f>IFERROR(VLOOKUP(B249,'SO OR RSO'!$B$4:$O$1048576,8,FALSE),0)</f>
        <v>0</v>
      </c>
      <c r="I249" s="18" t="str">
        <f>IFERROR(VLOOKUP(B249,'SO OR RSO'!$B$4:$O$1048576,9,FALSE),"")</f>
        <v/>
      </c>
      <c r="J249" s="18" t="str">
        <f>IFERROR(VLOOKUP(B249,'SO OR RSO'!$B$4:$O$1048576,10,FALSE),"")</f>
        <v/>
      </c>
      <c r="K249" s="59">
        <f>SUMIFS('Input Quilting Selesai'!$G$2:$G$1048576,'Input Quilting Selesai'!$C$2:$C$1048576,'Foamindo (Tersedia)'!C249,'Input Quilting Selesai'!$E$2:$E$1048576,'Foamindo (Tersedia)'!F249,'Input Quilting Selesai'!$I$2:$I$1048576,'Foamindo (Tersedia)'!J249,'Input Quilting Selesai'!$J$2:$J$1048576,'Foamindo (Tersedia)'!$B$1)</f>
        <v>0</v>
      </c>
      <c r="L249" s="20">
        <f>IFERROR(IF(VLOOKUP(B249,'SO OR RSO'!$B$4:$P$1048576,15,FALSE)="Diselesaikan",H249,K249),0)</f>
        <v>0</v>
      </c>
      <c r="M249" s="20">
        <f t="shared" si="9"/>
        <v>0</v>
      </c>
      <c r="N249" s="20" t="str">
        <f>IFERROR(IF(ISBLANK(VLOOKUP(B249,'SO OR RSO'!$B$4:$P$1048576,15,FALSE)),"Belum Kirim Kain",IF(VLOOKUP(B249,'SO OR RSO'!$B$4:$P$1048576,15,FALSE)="Diselesaikan","Selesai",IF(M249&gt;0,"Proses Quilting","Selesai"))),"")</f>
        <v/>
      </c>
    </row>
    <row r="250" spans="1:14" ht="30.75" customHeight="1">
      <c r="A250" s="6">
        <v>249</v>
      </c>
      <c r="B250" s="18" t="str">
        <f t="shared" si="8"/>
        <v>FoamindoTersediaKonfirmasi249</v>
      </c>
      <c r="C250" s="18" t="str">
        <f>IFERROR(VLOOKUP(B250,'SO OR RSO'!$B$4:$O$1048576,3,FALSE),"")</f>
        <v/>
      </c>
      <c r="D250" s="27" t="str">
        <f>IFERROR(VLOOKUP(B250,'SO OR RSO'!$B$4:$O$1048576,4,FALSE),"")</f>
        <v/>
      </c>
      <c r="E250" s="19" t="str">
        <f>IFERROR(VLOOKUP(B250,'SO OR RSO'!$B$4:$O$1048576,5,FALSE),"")</f>
        <v/>
      </c>
      <c r="F250" s="18" t="str">
        <f>IFERROR(VLOOKUP(B250,'SO OR RSO'!$B$4:$O$1048576,6,FALSE),"")</f>
        <v/>
      </c>
      <c r="G250" s="19" t="str">
        <f>IFERROR(VLOOKUP(B250,'SO OR RSO'!$B$4:$O$1048576,7,FALSE),"")</f>
        <v/>
      </c>
      <c r="H250" s="18">
        <f>IFERROR(VLOOKUP(B250,'SO OR RSO'!$B$4:$O$1048576,8,FALSE),0)</f>
        <v>0</v>
      </c>
      <c r="I250" s="18" t="str">
        <f>IFERROR(VLOOKUP(B250,'SO OR RSO'!$B$4:$O$1048576,9,FALSE),"")</f>
        <v/>
      </c>
      <c r="J250" s="18" t="str">
        <f>IFERROR(VLOOKUP(B250,'SO OR RSO'!$B$4:$O$1048576,10,FALSE),"")</f>
        <v/>
      </c>
      <c r="K250" s="59">
        <f>SUMIFS('Input Quilting Selesai'!$G$2:$G$1048576,'Input Quilting Selesai'!$C$2:$C$1048576,'Foamindo (Tersedia)'!C250,'Input Quilting Selesai'!$E$2:$E$1048576,'Foamindo (Tersedia)'!F250,'Input Quilting Selesai'!$I$2:$I$1048576,'Foamindo (Tersedia)'!J250,'Input Quilting Selesai'!$J$2:$J$1048576,'Foamindo (Tersedia)'!$B$1)</f>
        <v>0</v>
      </c>
      <c r="L250" s="20">
        <f>IFERROR(IF(VLOOKUP(B250,'SO OR RSO'!$B$4:$P$1048576,15,FALSE)="Diselesaikan",H250,K250),0)</f>
        <v>0</v>
      </c>
      <c r="M250" s="20">
        <f t="shared" si="9"/>
        <v>0</v>
      </c>
      <c r="N250" s="20" t="str">
        <f>IFERROR(IF(ISBLANK(VLOOKUP(B250,'SO OR RSO'!$B$4:$P$1048576,15,FALSE)),"Belum Kirim Kain",IF(VLOOKUP(B250,'SO OR RSO'!$B$4:$P$1048576,15,FALSE)="Diselesaikan","Selesai",IF(M250&gt;0,"Proses Quilting","Selesai"))),"")</f>
        <v/>
      </c>
    </row>
    <row r="251" spans="1:14" ht="30.75" customHeight="1">
      <c r="A251" s="6">
        <v>250</v>
      </c>
      <c r="B251" s="18" t="str">
        <f t="shared" si="8"/>
        <v>FoamindoTersediaKonfirmasi250</v>
      </c>
      <c r="C251" s="18" t="str">
        <f>IFERROR(VLOOKUP(B251,'SO OR RSO'!$B$4:$O$1048576,3,FALSE),"")</f>
        <v/>
      </c>
      <c r="D251" s="27" t="str">
        <f>IFERROR(VLOOKUP(B251,'SO OR RSO'!$B$4:$O$1048576,4,FALSE),"")</f>
        <v/>
      </c>
      <c r="E251" s="19" t="str">
        <f>IFERROR(VLOOKUP(B251,'SO OR RSO'!$B$4:$O$1048576,5,FALSE),"")</f>
        <v/>
      </c>
      <c r="F251" s="18" t="str">
        <f>IFERROR(VLOOKUP(B251,'SO OR RSO'!$B$4:$O$1048576,6,FALSE),"")</f>
        <v/>
      </c>
      <c r="G251" s="19" t="str">
        <f>IFERROR(VLOOKUP(B251,'SO OR RSO'!$B$4:$O$1048576,7,FALSE),"")</f>
        <v/>
      </c>
      <c r="H251" s="18">
        <f>IFERROR(VLOOKUP(B251,'SO OR RSO'!$B$4:$O$1048576,8,FALSE),0)</f>
        <v>0</v>
      </c>
      <c r="I251" s="18" t="str">
        <f>IFERROR(VLOOKUP(B251,'SO OR RSO'!$B$4:$O$1048576,9,FALSE),"")</f>
        <v/>
      </c>
      <c r="J251" s="18" t="str">
        <f>IFERROR(VLOOKUP(B251,'SO OR RSO'!$B$4:$O$1048576,10,FALSE),"")</f>
        <v/>
      </c>
      <c r="K251" s="59">
        <f>SUMIFS('Input Quilting Selesai'!$G$2:$G$1048576,'Input Quilting Selesai'!$C$2:$C$1048576,'Foamindo (Tersedia)'!C251,'Input Quilting Selesai'!$E$2:$E$1048576,'Foamindo (Tersedia)'!F251,'Input Quilting Selesai'!$I$2:$I$1048576,'Foamindo (Tersedia)'!J251,'Input Quilting Selesai'!$J$2:$J$1048576,'Foamindo (Tersedia)'!$B$1)</f>
        <v>0</v>
      </c>
      <c r="L251" s="20">
        <f>IFERROR(IF(VLOOKUP(B251,'SO OR RSO'!$B$4:$P$1048576,15,FALSE)="Diselesaikan",H251,K251),0)</f>
        <v>0</v>
      </c>
      <c r="M251" s="20">
        <f t="shared" si="9"/>
        <v>0</v>
      </c>
      <c r="N251" s="20" t="str">
        <f>IFERROR(IF(ISBLANK(VLOOKUP(B251,'SO OR RSO'!$B$4:$P$1048576,15,FALSE)),"Belum Kirim Kain",IF(VLOOKUP(B251,'SO OR RSO'!$B$4:$P$1048576,15,FALSE)="Diselesaikan","Selesai",IF(M251&gt;0,"Proses Quilting","Selesai"))),"")</f>
        <v/>
      </c>
    </row>
    <row r="252" spans="1:14" ht="30.75" customHeight="1">
      <c r="A252" s="6">
        <v>251</v>
      </c>
      <c r="B252" s="18" t="str">
        <f t="shared" si="8"/>
        <v>FoamindoTersediaKonfirmasi251</v>
      </c>
      <c r="C252" s="18" t="str">
        <f>IFERROR(VLOOKUP(B252,'SO OR RSO'!$B$4:$O$1048576,3,FALSE),"")</f>
        <v/>
      </c>
      <c r="D252" s="27" t="str">
        <f>IFERROR(VLOOKUP(B252,'SO OR RSO'!$B$4:$O$1048576,4,FALSE),"")</f>
        <v/>
      </c>
      <c r="E252" s="19" t="str">
        <f>IFERROR(VLOOKUP(B252,'SO OR RSO'!$B$4:$O$1048576,5,FALSE),"")</f>
        <v/>
      </c>
      <c r="F252" s="18" t="str">
        <f>IFERROR(VLOOKUP(B252,'SO OR RSO'!$B$4:$O$1048576,6,FALSE),"")</f>
        <v/>
      </c>
      <c r="G252" s="19" t="str">
        <f>IFERROR(VLOOKUP(B252,'SO OR RSO'!$B$4:$O$1048576,7,FALSE),"")</f>
        <v/>
      </c>
      <c r="H252" s="18">
        <f>IFERROR(VLOOKUP(B252,'SO OR RSO'!$B$4:$O$1048576,8,FALSE),0)</f>
        <v>0</v>
      </c>
      <c r="I252" s="18" t="str">
        <f>IFERROR(VLOOKUP(B252,'SO OR RSO'!$B$4:$O$1048576,9,FALSE),"")</f>
        <v/>
      </c>
      <c r="J252" s="18" t="str">
        <f>IFERROR(VLOOKUP(B252,'SO OR RSO'!$B$4:$O$1048576,10,FALSE),"")</f>
        <v/>
      </c>
      <c r="K252" s="59">
        <f>SUMIFS('Input Quilting Selesai'!$G$2:$G$1048576,'Input Quilting Selesai'!$C$2:$C$1048576,'Foamindo (Tersedia)'!C252,'Input Quilting Selesai'!$E$2:$E$1048576,'Foamindo (Tersedia)'!F252,'Input Quilting Selesai'!$I$2:$I$1048576,'Foamindo (Tersedia)'!J252,'Input Quilting Selesai'!$J$2:$J$1048576,'Foamindo (Tersedia)'!$B$1)</f>
        <v>0</v>
      </c>
      <c r="L252" s="20">
        <f>IFERROR(IF(VLOOKUP(B252,'SO OR RSO'!$B$4:$P$1048576,15,FALSE)="Diselesaikan",H252,K252),0)</f>
        <v>0</v>
      </c>
      <c r="M252" s="20">
        <f t="shared" si="9"/>
        <v>0</v>
      </c>
      <c r="N252" s="20" t="str">
        <f>IFERROR(IF(ISBLANK(VLOOKUP(B252,'SO OR RSO'!$B$4:$P$1048576,15,FALSE)),"Belum Kirim Kain",IF(VLOOKUP(B252,'SO OR RSO'!$B$4:$P$1048576,15,FALSE)="Diselesaikan","Selesai",IF(M252&gt;0,"Proses Quilting","Selesai"))),"")</f>
        <v/>
      </c>
    </row>
    <row r="253" spans="1:14" ht="30.75" customHeight="1">
      <c r="A253" s="6">
        <v>252</v>
      </c>
      <c r="B253" s="18" t="str">
        <f t="shared" si="8"/>
        <v>FoamindoTersediaKonfirmasi252</v>
      </c>
      <c r="C253" s="18" t="str">
        <f>IFERROR(VLOOKUP(B253,'SO OR RSO'!$B$4:$O$1048576,3,FALSE),"")</f>
        <v/>
      </c>
      <c r="D253" s="27" t="str">
        <f>IFERROR(VLOOKUP(B253,'SO OR RSO'!$B$4:$O$1048576,4,FALSE),"")</f>
        <v/>
      </c>
      <c r="E253" s="19" t="str">
        <f>IFERROR(VLOOKUP(B253,'SO OR RSO'!$B$4:$O$1048576,5,FALSE),"")</f>
        <v/>
      </c>
      <c r="F253" s="18" t="str">
        <f>IFERROR(VLOOKUP(B253,'SO OR RSO'!$B$4:$O$1048576,6,FALSE),"")</f>
        <v/>
      </c>
      <c r="G253" s="19" t="str">
        <f>IFERROR(VLOOKUP(B253,'SO OR RSO'!$B$4:$O$1048576,7,FALSE),"")</f>
        <v/>
      </c>
      <c r="H253" s="18">
        <f>IFERROR(VLOOKUP(B253,'SO OR RSO'!$B$4:$O$1048576,8,FALSE),0)</f>
        <v>0</v>
      </c>
      <c r="I253" s="18" t="str">
        <f>IFERROR(VLOOKUP(B253,'SO OR RSO'!$B$4:$O$1048576,9,FALSE),"")</f>
        <v/>
      </c>
      <c r="J253" s="18" t="str">
        <f>IFERROR(VLOOKUP(B253,'SO OR RSO'!$B$4:$O$1048576,10,FALSE),"")</f>
        <v/>
      </c>
      <c r="K253" s="59">
        <f>SUMIFS('Input Quilting Selesai'!$G$2:$G$1048576,'Input Quilting Selesai'!$C$2:$C$1048576,'Foamindo (Tersedia)'!C253,'Input Quilting Selesai'!$E$2:$E$1048576,'Foamindo (Tersedia)'!F253,'Input Quilting Selesai'!$I$2:$I$1048576,'Foamindo (Tersedia)'!J253,'Input Quilting Selesai'!$J$2:$J$1048576,'Foamindo (Tersedia)'!$B$1)</f>
        <v>0</v>
      </c>
      <c r="L253" s="20">
        <f>IFERROR(IF(VLOOKUP(B253,'SO OR RSO'!$B$4:$P$1048576,15,FALSE)="Diselesaikan",H253,K253),0)</f>
        <v>0</v>
      </c>
      <c r="M253" s="20">
        <f t="shared" si="9"/>
        <v>0</v>
      </c>
      <c r="N253" s="20" t="str">
        <f>IFERROR(IF(ISBLANK(VLOOKUP(B253,'SO OR RSO'!$B$4:$P$1048576,15,FALSE)),"Belum Kirim Kain",IF(VLOOKUP(B253,'SO OR RSO'!$B$4:$P$1048576,15,FALSE)="Diselesaikan","Selesai",IF(M253&gt;0,"Proses Quilting","Selesai"))),"")</f>
        <v/>
      </c>
    </row>
    <row r="254" spans="1:14" ht="30.75" customHeight="1">
      <c r="A254" s="6">
        <v>253</v>
      </c>
      <c r="B254" s="18" t="str">
        <f t="shared" si="8"/>
        <v>FoamindoTersediaKonfirmasi253</v>
      </c>
      <c r="C254" s="18" t="str">
        <f>IFERROR(VLOOKUP(B254,'SO OR RSO'!$B$4:$O$1048576,3,FALSE),"")</f>
        <v/>
      </c>
      <c r="D254" s="27" t="str">
        <f>IFERROR(VLOOKUP(B254,'SO OR RSO'!$B$4:$O$1048576,4,FALSE),"")</f>
        <v/>
      </c>
      <c r="E254" s="19" t="str">
        <f>IFERROR(VLOOKUP(B254,'SO OR RSO'!$B$4:$O$1048576,5,FALSE),"")</f>
        <v/>
      </c>
      <c r="F254" s="18" t="str">
        <f>IFERROR(VLOOKUP(B254,'SO OR RSO'!$B$4:$O$1048576,6,FALSE),"")</f>
        <v/>
      </c>
      <c r="G254" s="19" t="str">
        <f>IFERROR(VLOOKUP(B254,'SO OR RSO'!$B$4:$O$1048576,7,FALSE),"")</f>
        <v/>
      </c>
      <c r="H254" s="18">
        <f>IFERROR(VLOOKUP(B254,'SO OR RSO'!$B$4:$O$1048576,8,FALSE),0)</f>
        <v>0</v>
      </c>
      <c r="I254" s="18" t="str">
        <f>IFERROR(VLOOKUP(B254,'SO OR RSO'!$B$4:$O$1048576,9,FALSE),"")</f>
        <v/>
      </c>
      <c r="J254" s="18" t="str">
        <f>IFERROR(VLOOKUP(B254,'SO OR RSO'!$B$4:$O$1048576,10,FALSE),"")</f>
        <v/>
      </c>
      <c r="K254" s="59">
        <f>SUMIFS('Input Quilting Selesai'!$G$2:$G$1048576,'Input Quilting Selesai'!$C$2:$C$1048576,'Foamindo (Tersedia)'!C254,'Input Quilting Selesai'!$E$2:$E$1048576,'Foamindo (Tersedia)'!F254,'Input Quilting Selesai'!$I$2:$I$1048576,'Foamindo (Tersedia)'!J254,'Input Quilting Selesai'!$J$2:$J$1048576,'Foamindo (Tersedia)'!$B$1)</f>
        <v>0</v>
      </c>
      <c r="L254" s="20">
        <f>IFERROR(IF(VLOOKUP(B254,'SO OR RSO'!$B$4:$P$1048576,15,FALSE)="Diselesaikan",H254,K254),0)</f>
        <v>0</v>
      </c>
      <c r="M254" s="20">
        <f t="shared" si="9"/>
        <v>0</v>
      </c>
      <c r="N254" s="20" t="str">
        <f>IFERROR(IF(ISBLANK(VLOOKUP(B254,'SO OR RSO'!$B$4:$P$1048576,15,FALSE)),"Belum Kirim Kain",IF(VLOOKUP(B254,'SO OR RSO'!$B$4:$P$1048576,15,FALSE)="Diselesaikan","Selesai",IF(M254&gt;0,"Proses Quilting","Selesai"))),"")</f>
        <v/>
      </c>
    </row>
    <row r="255" spans="1:14" ht="30.75" customHeight="1">
      <c r="A255" s="6">
        <v>254</v>
      </c>
      <c r="B255" s="18" t="str">
        <f t="shared" si="8"/>
        <v>FoamindoTersediaKonfirmasi254</v>
      </c>
      <c r="C255" s="18" t="str">
        <f>IFERROR(VLOOKUP(B255,'SO OR RSO'!$B$4:$O$1048576,3,FALSE),"")</f>
        <v/>
      </c>
      <c r="D255" s="27" t="str">
        <f>IFERROR(VLOOKUP(B255,'SO OR RSO'!$B$4:$O$1048576,4,FALSE),"")</f>
        <v/>
      </c>
      <c r="E255" s="19" t="str">
        <f>IFERROR(VLOOKUP(B255,'SO OR RSO'!$B$4:$O$1048576,5,FALSE),"")</f>
        <v/>
      </c>
      <c r="F255" s="18" t="str">
        <f>IFERROR(VLOOKUP(B255,'SO OR RSO'!$B$4:$O$1048576,6,FALSE),"")</f>
        <v/>
      </c>
      <c r="G255" s="19" t="str">
        <f>IFERROR(VLOOKUP(B255,'SO OR RSO'!$B$4:$O$1048576,7,FALSE),"")</f>
        <v/>
      </c>
      <c r="H255" s="18">
        <f>IFERROR(VLOOKUP(B255,'SO OR RSO'!$B$4:$O$1048576,8,FALSE),0)</f>
        <v>0</v>
      </c>
      <c r="I255" s="18" t="str">
        <f>IFERROR(VLOOKUP(B255,'SO OR RSO'!$B$4:$O$1048576,9,FALSE),"")</f>
        <v/>
      </c>
      <c r="J255" s="18" t="str">
        <f>IFERROR(VLOOKUP(B255,'SO OR RSO'!$B$4:$O$1048576,10,FALSE),"")</f>
        <v/>
      </c>
      <c r="K255" s="59">
        <f>SUMIFS('Input Quilting Selesai'!$G$2:$G$1048576,'Input Quilting Selesai'!$C$2:$C$1048576,'Foamindo (Tersedia)'!C255,'Input Quilting Selesai'!$E$2:$E$1048576,'Foamindo (Tersedia)'!F255,'Input Quilting Selesai'!$I$2:$I$1048576,'Foamindo (Tersedia)'!J255,'Input Quilting Selesai'!$J$2:$J$1048576,'Foamindo (Tersedia)'!$B$1)</f>
        <v>0</v>
      </c>
      <c r="L255" s="20">
        <f>IFERROR(IF(VLOOKUP(B255,'SO OR RSO'!$B$4:$P$1048576,15,FALSE)="Diselesaikan",H255,K255),0)</f>
        <v>0</v>
      </c>
      <c r="M255" s="20">
        <f t="shared" si="9"/>
        <v>0</v>
      </c>
      <c r="N255" s="20" t="str">
        <f>IFERROR(IF(ISBLANK(VLOOKUP(B255,'SO OR RSO'!$B$4:$P$1048576,15,FALSE)),"Belum Kirim Kain",IF(VLOOKUP(B255,'SO OR RSO'!$B$4:$P$1048576,15,FALSE)="Diselesaikan","Selesai",IF(M255&gt;0,"Proses Quilting","Selesai"))),"")</f>
        <v/>
      </c>
    </row>
    <row r="256" spans="1:14" ht="30.75" customHeight="1">
      <c r="A256" s="6">
        <v>255</v>
      </c>
      <c r="B256" s="18" t="str">
        <f t="shared" si="8"/>
        <v>FoamindoTersediaKonfirmasi255</v>
      </c>
      <c r="C256" s="18" t="str">
        <f>IFERROR(VLOOKUP(B256,'SO OR RSO'!$B$4:$O$1048576,3,FALSE),"")</f>
        <v/>
      </c>
      <c r="D256" s="27" t="str">
        <f>IFERROR(VLOOKUP(B256,'SO OR RSO'!$B$4:$O$1048576,4,FALSE),"")</f>
        <v/>
      </c>
      <c r="E256" s="19" t="str">
        <f>IFERROR(VLOOKUP(B256,'SO OR RSO'!$B$4:$O$1048576,5,FALSE),"")</f>
        <v/>
      </c>
      <c r="F256" s="18" t="str">
        <f>IFERROR(VLOOKUP(B256,'SO OR RSO'!$B$4:$O$1048576,6,FALSE),"")</f>
        <v/>
      </c>
      <c r="G256" s="19" t="str">
        <f>IFERROR(VLOOKUP(B256,'SO OR RSO'!$B$4:$O$1048576,7,FALSE),"")</f>
        <v/>
      </c>
      <c r="H256" s="18">
        <f>IFERROR(VLOOKUP(B256,'SO OR RSO'!$B$4:$O$1048576,8,FALSE),0)</f>
        <v>0</v>
      </c>
      <c r="I256" s="18" t="str">
        <f>IFERROR(VLOOKUP(B256,'SO OR RSO'!$B$4:$O$1048576,9,FALSE),"")</f>
        <v/>
      </c>
      <c r="J256" s="18" t="str">
        <f>IFERROR(VLOOKUP(B256,'SO OR RSO'!$B$4:$O$1048576,10,FALSE),"")</f>
        <v/>
      </c>
      <c r="K256" s="59">
        <f>SUMIFS('Input Quilting Selesai'!$G$2:$G$1048576,'Input Quilting Selesai'!$C$2:$C$1048576,'Foamindo (Tersedia)'!C256,'Input Quilting Selesai'!$E$2:$E$1048576,'Foamindo (Tersedia)'!F256,'Input Quilting Selesai'!$I$2:$I$1048576,'Foamindo (Tersedia)'!J256,'Input Quilting Selesai'!$J$2:$J$1048576,'Foamindo (Tersedia)'!$B$1)</f>
        <v>0</v>
      </c>
      <c r="L256" s="20">
        <f>IFERROR(IF(VLOOKUP(B256,'SO OR RSO'!$B$4:$P$1048576,15,FALSE)="Diselesaikan",H256,K256),0)</f>
        <v>0</v>
      </c>
      <c r="M256" s="20">
        <f t="shared" si="9"/>
        <v>0</v>
      </c>
      <c r="N256" s="20" t="str">
        <f>IFERROR(IF(ISBLANK(VLOOKUP(B256,'SO OR RSO'!$B$4:$P$1048576,15,FALSE)),"Belum Kirim Kain",IF(VLOOKUP(B256,'SO OR RSO'!$B$4:$P$1048576,15,FALSE)="Diselesaikan","Selesai",IF(M256&gt;0,"Proses Quilting","Selesai"))),"")</f>
        <v/>
      </c>
    </row>
    <row r="257" spans="1:14" ht="30.75" customHeight="1">
      <c r="A257" s="6">
        <v>256</v>
      </c>
      <c r="B257" s="18" t="str">
        <f t="shared" si="8"/>
        <v>FoamindoTersediaKonfirmasi256</v>
      </c>
      <c r="C257" s="18" t="str">
        <f>IFERROR(VLOOKUP(B257,'SO OR RSO'!$B$4:$O$1048576,3,FALSE),"")</f>
        <v/>
      </c>
      <c r="D257" s="27" t="str">
        <f>IFERROR(VLOOKUP(B257,'SO OR RSO'!$B$4:$O$1048576,4,FALSE),"")</f>
        <v/>
      </c>
      <c r="E257" s="19" t="str">
        <f>IFERROR(VLOOKUP(B257,'SO OR RSO'!$B$4:$O$1048576,5,FALSE),"")</f>
        <v/>
      </c>
      <c r="F257" s="18" t="str">
        <f>IFERROR(VLOOKUP(B257,'SO OR RSO'!$B$4:$O$1048576,6,FALSE),"")</f>
        <v/>
      </c>
      <c r="G257" s="19" t="str">
        <f>IFERROR(VLOOKUP(B257,'SO OR RSO'!$B$4:$O$1048576,7,FALSE),"")</f>
        <v/>
      </c>
      <c r="H257" s="18">
        <f>IFERROR(VLOOKUP(B257,'SO OR RSO'!$B$4:$O$1048576,8,FALSE),0)</f>
        <v>0</v>
      </c>
      <c r="I257" s="18" t="str">
        <f>IFERROR(VLOOKUP(B257,'SO OR RSO'!$B$4:$O$1048576,9,FALSE),"")</f>
        <v/>
      </c>
      <c r="J257" s="18" t="str">
        <f>IFERROR(VLOOKUP(B257,'SO OR RSO'!$B$4:$O$1048576,10,FALSE),"")</f>
        <v/>
      </c>
      <c r="K257" s="59">
        <f>SUMIFS('Input Quilting Selesai'!$G$2:$G$1048576,'Input Quilting Selesai'!$C$2:$C$1048576,'Foamindo (Tersedia)'!C257,'Input Quilting Selesai'!$E$2:$E$1048576,'Foamindo (Tersedia)'!F257,'Input Quilting Selesai'!$I$2:$I$1048576,'Foamindo (Tersedia)'!J257,'Input Quilting Selesai'!$J$2:$J$1048576,'Foamindo (Tersedia)'!$B$1)</f>
        <v>0</v>
      </c>
      <c r="L257" s="20">
        <f>IFERROR(IF(VLOOKUP(B257,'SO OR RSO'!$B$4:$P$1048576,15,FALSE)="Diselesaikan",H257,K257),0)</f>
        <v>0</v>
      </c>
      <c r="M257" s="20">
        <f t="shared" si="9"/>
        <v>0</v>
      </c>
      <c r="N257" s="20" t="str">
        <f>IFERROR(IF(ISBLANK(VLOOKUP(B257,'SO OR RSO'!$B$4:$P$1048576,15,FALSE)),"Belum Kirim Kain",IF(VLOOKUP(B257,'SO OR RSO'!$B$4:$P$1048576,15,FALSE)="Diselesaikan","Selesai",IF(M257&gt;0,"Proses Quilting","Selesai"))),"")</f>
        <v/>
      </c>
    </row>
    <row r="258" spans="1:14" ht="30.75" customHeight="1">
      <c r="A258" s="6">
        <v>257</v>
      </c>
      <c r="B258" s="18" t="str">
        <f t="shared" si="8"/>
        <v>FoamindoTersediaKonfirmasi257</v>
      </c>
      <c r="C258" s="18" t="str">
        <f>IFERROR(VLOOKUP(B258,'SO OR RSO'!$B$4:$O$1048576,3,FALSE),"")</f>
        <v/>
      </c>
      <c r="D258" s="27" t="str">
        <f>IFERROR(VLOOKUP(B258,'SO OR RSO'!$B$4:$O$1048576,4,FALSE),"")</f>
        <v/>
      </c>
      <c r="E258" s="19" t="str">
        <f>IFERROR(VLOOKUP(B258,'SO OR RSO'!$B$4:$O$1048576,5,FALSE),"")</f>
        <v/>
      </c>
      <c r="F258" s="18" t="str">
        <f>IFERROR(VLOOKUP(B258,'SO OR RSO'!$B$4:$O$1048576,6,FALSE),"")</f>
        <v/>
      </c>
      <c r="G258" s="19" t="str">
        <f>IFERROR(VLOOKUP(B258,'SO OR RSO'!$B$4:$O$1048576,7,FALSE),"")</f>
        <v/>
      </c>
      <c r="H258" s="18">
        <f>IFERROR(VLOOKUP(B258,'SO OR RSO'!$B$4:$O$1048576,8,FALSE),0)</f>
        <v>0</v>
      </c>
      <c r="I258" s="18" t="str">
        <f>IFERROR(VLOOKUP(B258,'SO OR RSO'!$B$4:$O$1048576,9,FALSE),"")</f>
        <v/>
      </c>
      <c r="J258" s="18" t="str">
        <f>IFERROR(VLOOKUP(B258,'SO OR RSO'!$B$4:$O$1048576,10,FALSE),"")</f>
        <v/>
      </c>
      <c r="K258" s="59">
        <f>SUMIFS('Input Quilting Selesai'!$G$2:$G$1048576,'Input Quilting Selesai'!$C$2:$C$1048576,'Foamindo (Tersedia)'!C258,'Input Quilting Selesai'!$E$2:$E$1048576,'Foamindo (Tersedia)'!F258,'Input Quilting Selesai'!$I$2:$I$1048576,'Foamindo (Tersedia)'!J258,'Input Quilting Selesai'!$J$2:$J$1048576,'Foamindo (Tersedia)'!$B$1)</f>
        <v>0</v>
      </c>
      <c r="L258" s="20">
        <f>IFERROR(IF(VLOOKUP(B258,'SO OR RSO'!$B$4:$P$1048576,15,FALSE)="Diselesaikan",H258,K258),0)</f>
        <v>0</v>
      </c>
      <c r="M258" s="20">
        <f t="shared" si="9"/>
        <v>0</v>
      </c>
      <c r="N258" s="20" t="str">
        <f>IFERROR(IF(ISBLANK(VLOOKUP(B258,'SO OR RSO'!$B$4:$P$1048576,15,FALSE)),"Belum Kirim Kain",IF(VLOOKUP(B258,'SO OR RSO'!$B$4:$P$1048576,15,FALSE)="Diselesaikan","Selesai",IF(M258&gt;0,"Proses Quilting","Selesai"))),"")</f>
        <v/>
      </c>
    </row>
    <row r="259" spans="1:14" ht="30.75" customHeight="1">
      <c r="A259" s="6">
        <v>258</v>
      </c>
      <c r="B259" s="18" t="str">
        <f t="shared" si="8"/>
        <v>FoamindoTersediaKonfirmasi258</v>
      </c>
      <c r="C259" s="18" t="str">
        <f>IFERROR(VLOOKUP(B259,'SO OR RSO'!$B$4:$O$1048576,3,FALSE),"")</f>
        <v/>
      </c>
      <c r="D259" s="27" t="str">
        <f>IFERROR(VLOOKUP(B259,'SO OR RSO'!$B$4:$O$1048576,4,FALSE),"")</f>
        <v/>
      </c>
      <c r="E259" s="19" t="str">
        <f>IFERROR(VLOOKUP(B259,'SO OR RSO'!$B$4:$O$1048576,5,FALSE),"")</f>
        <v/>
      </c>
      <c r="F259" s="18" t="str">
        <f>IFERROR(VLOOKUP(B259,'SO OR RSO'!$B$4:$O$1048576,6,FALSE),"")</f>
        <v/>
      </c>
      <c r="G259" s="19" t="str">
        <f>IFERROR(VLOOKUP(B259,'SO OR RSO'!$B$4:$O$1048576,7,FALSE),"")</f>
        <v/>
      </c>
      <c r="H259" s="18">
        <f>IFERROR(VLOOKUP(B259,'SO OR RSO'!$B$4:$O$1048576,8,FALSE),0)</f>
        <v>0</v>
      </c>
      <c r="I259" s="18" t="str">
        <f>IFERROR(VLOOKUP(B259,'SO OR RSO'!$B$4:$O$1048576,9,FALSE),"")</f>
        <v/>
      </c>
      <c r="J259" s="18" t="str">
        <f>IFERROR(VLOOKUP(B259,'SO OR RSO'!$B$4:$O$1048576,10,FALSE),"")</f>
        <v/>
      </c>
      <c r="K259" s="59">
        <f>SUMIFS('Input Quilting Selesai'!$G$2:$G$1048576,'Input Quilting Selesai'!$C$2:$C$1048576,'Foamindo (Tersedia)'!C259,'Input Quilting Selesai'!$E$2:$E$1048576,'Foamindo (Tersedia)'!F259,'Input Quilting Selesai'!$I$2:$I$1048576,'Foamindo (Tersedia)'!J259,'Input Quilting Selesai'!$J$2:$J$1048576,'Foamindo (Tersedia)'!$B$1)</f>
        <v>0</v>
      </c>
      <c r="L259" s="20">
        <f>IFERROR(IF(VLOOKUP(B259,'SO OR RSO'!$B$4:$P$1048576,15,FALSE)="Diselesaikan",H259,K259),0)</f>
        <v>0</v>
      </c>
      <c r="M259" s="20">
        <f t="shared" si="9"/>
        <v>0</v>
      </c>
      <c r="N259" s="20" t="str">
        <f>IFERROR(IF(ISBLANK(VLOOKUP(B259,'SO OR RSO'!$B$4:$P$1048576,15,FALSE)),"Belum Kirim Kain",IF(VLOOKUP(B259,'SO OR RSO'!$B$4:$P$1048576,15,FALSE)="Diselesaikan","Selesai",IF(M259&gt;0,"Proses Quilting","Selesai"))),"")</f>
        <v/>
      </c>
    </row>
    <row r="260" spans="1:14" ht="30.75" customHeight="1">
      <c r="A260" s="6">
        <v>259</v>
      </c>
      <c r="B260" s="18" t="str">
        <f t="shared" si="8"/>
        <v>FoamindoTersediaKonfirmasi259</v>
      </c>
      <c r="C260" s="18" t="str">
        <f>IFERROR(VLOOKUP(B260,'SO OR RSO'!$B$4:$O$1048576,3,FALSE),"")</f>
        <v/>
      </c>
      <c r="D260" s="27" t="str">
        <f>IFERROR(VLOOKUP(B260,'SO OR RSO'!$B$4:$O$1048576,4,FALSE),"")</f>
        <v/>
      </c>
      <c r="E260" s="19" t="str">
        <f>IFERROR(VLOOKUP(B260,'SO OR RSO'!$B$4:$O$1048576,5,FALSE),"")</f>
        <v/>
      </c>
      <c r="F260" s="18" t="str">
        <f>IFERROR(VLOOKUP(B260,'SO OR RSO'!$B$4:$O$1048576,6,FALSE),"")</f>
        <v/>
      </c>
      <c r="G260" s="19" t="str">
        <f>IFERROR(VLOOKUP(B260,'SO OR RSO'!$B$4:$O$1048576,7,FALSE),"")</f>
        <v/>
      </c>
      <c r="H260" s="18">
        <f>IFERROR(VLOOKUP(B260,'SO OR RSO'!$B$4:$O$1048576,8,FALSE),0)</f>
        <v>0</v>
      </c>
      <c r="I260" s="18" t="str">
        <f>IFERROR(VLOOKUP(B260,'SO OR RSO'!$B$4:$O$1048576,9,FALSE),"")</f>
        <v/>
      </c>
      <c r="J260" s="18" t="str">
        <f>IFERROR(VLOOKUP(B260,'SO OR RSO'!$B$4:$O$1048576,10,FALSE),"")</f>
        <v/>
      </c>
      <c r="K260" s="59">
        <f>SUMIFS('Input Quilting Selesai'!$G$2:$G$1048576,'Input Quilting Selesai'!$C$2:$C$1048576,'Foamindo (Tersedia)'!C260,'Input Quilting Selesai'!$E$2:$E$1048576,'Foamindo (Tersedia)'!F260,'Input Quilting Selesai'!$I$2:$I$1048576,'Foamindo (Tersedia)'!J260,'Input Quilting Selesai'!$J$2:$J$1048576,'Foamindo (Tersedia)'!$B$1)</f>
        <v>0</v>
      </c>
      <c r="L260" s="20">
        <f>IFERROR(IF(VLOOKUP(B260,'SO OR RSO'!$B$4:$P$1048576,15,FALSE)="Diselesaikan",H260,K260),0)</f>
        <v>0</v>
      </c>
      <c r="M260" s="20">
        <f t="shared" si="9"/>
        <v>0</v>
      </c>
      <c r="N260" s="20" t="str">
        <f>IFERROR(IF(ISBLANK(VLOOKUP(B260,'SO OR RSO'!$B$4:$P$1048576,15,FALSE)),"Belum Kirim Kain",IF(VLOOKUP(B260,'SO OR RSO'!$B$4:$P$1048576,15,FALSE)="Diselesaikan","Selesai",IF(M260&gt;0,"Proses Quilting","Selesai"))),"")</f>
        <v/>
      </c>
    </row>
    <row r="261" spans="1:14" ht="30.75" customHeight="1">
      <c r="A261" s="6">
        <v>260</v>
      </c>
      <c r="B261" s="18" t="str">
        <f t="shared" si="8"/>
        <v>FoamindoTersediaKonfirmasi260</v>
      </c>
      <c r="C261" s="18" t="str">
        <f>IFERROR(VLOOKUP(B261,'SO OR RSO'!$B$4:$O$1048576,3,FALSE),"")</f>
        <v/>
      </c>
      <c r="D261" s="27" t="str">
        <f>IFERROR(VLOOKUP(B261,'SO OR RSO'!$B$4:$O$1048576,4,FALSE),"")</f>
        <v/>
      </c>
      <c r="E261" s="19" t="str">
        <f>IFERROR(VLOOKUP(B261,'SO OR RSO'!$B$4:$O$1048576,5,FALSE),"")</f>
        <v/>
      </c>
      <c r="F261" s="18" t="str">
        <f>IFERROR(VLOOKUP(B261,'SO OR RSO'!$B$4:$O$1048576,6,FALSE),"")</f>
        <v/>
      </c>
      <c r="G261" s="19" t="str">
        <f>IFERROR(VLOOKUP(B261,'SO OR RSO'!$B$4:$O$1048576,7,FALSE),"")</f>
        <v/>
      </c>
      <c r="H261" s="18">
        <f>IFERROR(VLOOKUP(B261,'SO OR RSO'!$B$4:$O$1048576,8,FALSE),0)</f>
        <v>0</v>
      </c>
      <c r="I261" s="18" t="str">
        <f>IFERROR(VLOOKUP(B261,'SO OR RSO'!$B$4:$O$1048576,9,FALSE),"")</f>
        <v/>
      </c>
      <c r="J261" s="18" t="str">
        <f>IFERROR(VLOOKUP(B261,'SO OR RSO'!$B$4:$O$1048576,10,FALSE),"")</f>
        <v/>
      </c>
      <c r="K261" s="59">
        <f>SUMIFS('Input Quilting Selesai'!$G$2:$G$1048576,'Input Quilting Selesai'!$C$2:$C$1048576,'Foamindo (Tersedia)'!C261,'Input Quilting Selesai'!$E$2:$E$1048576,'Foamindo (Tersedia)'!F261,'Input Quilting Selesai'!$I$2:$I$1048576,'Foamindo (Tersedia)'!J261,'Input Quilting Selesai'!$J$2:$J$1048576,'Foamindo (Tersedia)'!$B$1)</f>
        <v>0</v>
      </c>
      <c r="L261" s="20">
        <f>IFERROR(IF(VLOOKUP(B261,'SO OR RSO'!$B$4:$P$1048576,15,FALSE)="Diselesaikan",H261,K261),0)</f>
        <v>0</v>
      </c>
      <c r="M261" s="20">
        <f t="shared" si="9"/>
        <v>0</v>
      </c>
      <c r="N261" s="20" t="str">
        <f>IFERROR(IF(ISBLANK(VLOOKUP(B261,'SO OR RSO'!$B$4:$P$1048576,15,FALSE)),"Belum Kirim Kain",IF(VLOOKUP(B261,'SO OR RSO'!$B$4:$P$1048576,15,FALSE)="Diselesaikan","Selesai",IF(M261&gt;0,"Proses Quilting","Selesai"))),"")</f>
        <v/>
      </c>
    </row>
    <row r="262" spans="1:14" ht="30.75" customHeight="1">
      <c r="A262" s="6">
        <v>261</v>
      </c>
      <c r="B262" s="18" t="str">
        <f t="shared" si="8"/>
        <v>FoamindoTersediaKonfirmasi261</v>
      </c>
      <c r="C262" s="18" t="str">
        <f>IFERROR(VLOOKUP(B262,'SO OR RSO'!$B$4:$O$1048576,3,FALSE),"")</f>
        <v/>
      </c>
      <c r="D262" s="27" t="str">
        <f>IFERROR(VLOOKUP(B262,'SO OR RSO'!$B$4:$O$1048576,4,FALSE),"")</f>
        <v/>
      </c>
      <c r="E262" s="19" t="str">
        <f>IFERROR(VLOOKUP(B262,'SO OR RSO'!$B$4:$O$1048576,5,FALSE),"")</f>
        <v/>
      </c>
      <c r="F262" s="18" t="str">
        <f>IFERROR(VLOOKUP(B262,'SO OR RSO'!$B$4:$O$1048576,6,FALSE),"")</f>
        <v/>
      </c>
      <c r="G262" s="19" t="str">
        <f>IFERROR(VLOOKUP(B262,'SO OR RSO'!$B$4:$O$1048576,7,FALSE),"")</f>
        <v/>
      </c>
      <c r="H262" s="18">
        <f>IFERROR(VLOOKUP(B262,'SO OR RSO'!$B$4:$O$1048576,8,FALSE),0)</f>
        <v>0</v>
      </c>
      <c r="I262" s="18" t="str">
        <f>IFERROR(VLOOKUP(B262,'SO OR RSO'!$B$4:$O$1048576,9,FALSE),"")</f>
        <v/>
      </c>
      <c r="J262" s="18" t="str">
        <f>IFERROR(VLOOKUP(B262,'SO OR RSO'!$B$4:$O$1048576,10,FALSE),"")</f>
        <v/>
      </c>
      <c r="K262" s="59">
        <f>SUMIFS('Input Quilting Selesai'!$G$2:$G$1048576,'Input Quilting Selesai'!$C$2:$C$1048576,'Foamindo (Tersedia)'!C262,'Input Quilting Selesai'!$E$2:$E$1048576,'Foamindo (Tersedia)'!F262,'Input Quilting Selesai'!$I$2:$I$1048576,'Foamindo (Tersedia)'!J262,'Input Quilting Selesai'!$J$2:$J$1048576,'Foamindo (Tersedia)'!$B$1)</f>
        <v>0</v>
      </c>
      <c r="L262" s="20">
        <f>IFERROR(IF(VLOOKUP(B262,'SO OR RSO'!$B$4:$P$1048576,15,FALSE)="Diselesaikan",H262,K262),0)</f>
        <v>0</v>
      </c>
      <c r="M262" s="20">
        <f t="shared" si="9"/>
        <v>0</v>
      </c>
      <c r="N262" s="20" t="str">
        <f>IFERROR(IF(ISBLANK(VLOOKUP(B262,'SO OR RSO'!$B$4:$P$1048576,15,FALSE)),"Belum Kirim Kain",IF(VLOOKUP(B262,'SO OR RSO'!$B$4:$P$1048576,15,FALSE)="Diselesaikan","Selesai",IF(M262&gt;0,"Proses Quilting","Selesai"))),"")</f>
        <v/>
      </c>
    </row>
    <row r="263" spans="1:14" ht="30.75" customHeight="1">
      <c r="A263" s="6">
        <v>262</v>
      </c>
      <c r="B263" s="18" t="str">
        <f t="shared" si="8"/>
        <v>FoamindoTersediaKonfirmasi262</v>
      </c>
      <c r="C263" s="18" t="str">
        <f>IFERROR(VLOOKUP(B263,'SO OR RSO'!$B$4:$O$1048576,3,FALSE),"")</f>
        <v/>
      </c>
      <c r="D263" s="27" t="str">
        <f>IFERROR(VLOOKUP(B263,'SO OR RSO'!$B$4:$O$1048576,4,FALSE),"")</f>
        <v/>
      </c>
      <c r="E263" s="19" t="str">
        <f>IFERROR(VLOOKUP(B263,'SO OR RSO'!$B$4:$O$1048576,5,FALSE),"")</f>
        <v/>
      </c>
      <c r="F263" s="18" t="str">
        <f>IFERROR(VLOOKUP(B263,'SO OR RSO'!$B$4:$O$1048576,6,FALSE),"")</f>
        <v/>
      </c>
      <c r="G263" s="19" t="str">
        <f>IFERROR(VLOOKUP(B263,'SO OR RSO'!$B$4:$O$1048576,7,FALSE),"")</f>
        <v/>
      </c>
      <c r="H263" s="18">
        <f>IFERROR(VLOOKUP(B263,'SO OR RSO'!$B$4:$O$1048576,8,FALSE),0)</f>
        <v>0</v>
      </c>
      <c r="I263" s="18" t="str">
        <f>IFERROR(VLOOKUP(B263,'SO OR RSO'!$B$4:$O$1048576,9,FALSE),"")</f>
        <v/>
      </c>
      <c r="J263" s="18" t="str">
        <f>IFERROR(VLOOKUP(B263,'SO OR RSO'!$B$4:$O$1048576,10,FALSE),"")</f>
        <v/>
      </c>
      <c r="K263" s="59">
        <f>SUMIFS('Input Quilting Selesai'!$G$2:$G$1048576,'Input Quilting Selesai'!$C$2:$C$1048576,'Foamindo (Tersedia)'!C263,'Input Quilting Selesai'!$E$2:$E$1048576,'Foamindo (Tersedia)'!F263,'Input Quilting Selesai'!$I$2:$I$1048576,'Foamindo (Tersedia)'!J263,'Input Quilting Selesai'!$J$2:$J$1048576,'Foamindo (Tersedia)'!$B$1)</f>
        <v>0</v>
      </c>
      <c r="L263" s="20">
        <f>IFERROR(IF(VLOOKUP(B263,'SO OR RSO'!$B$4:$P$1048576,15,FALSE)="Diselesaikan",H263,K263),0)</f>
        <v>0</v>
      </c>
      <c r="M263" s="20">
        <f t="shared" si="9"/>
        <v>0</v>
      </c>
      <c r="N263" s="20" t="str">
        <f>IFERROR(IF(ISBLANK(VLOOKUP(B263,'SO OR RSO'!$B$4:$P$1048576,15,FALSE)),"Belum Kirim Kain",IF(VLOOKUP(B263,'SO OR RSO'!$B$4:$P$1048576,15,FALSE)="Diselesaikan","Selesai",IF(M263&gt;0,"Proses Quilting","Selesai"))),"")</f>
        <v/>
      </c>
    </row>
    <row r="264" spans="1:14" ht="30.75" customHeight="1">
      <c r="A264" s="6">
        <v>263</v>
      </c>
      <c r="B264" s="18" t="str">
        <f t="shared" si="8"/>
        <v>FoamindoTersediaKonfirmasi263</v>
      </c>
      <c r="C264" s="18" t="str">
        <f>IFERROR(VLOOKUP(B264,'SO OR RSO'!$B$4:$O$1048576,3,FALSE),"")</f>
        <v/>
      </c>
      <c r="D264" s="27" t="str">
        <f>IFERROR(VLOOKUP(B264,'SO OR RSO'!$B$4:$O$1048576,4,FALSE),"")</f>
        <v/>
      </c>
      <c r="E264" s="19" t="str">
        <f>IFERROR(VLOOKUP(B264,'SO OR RSO'!$B$4:$O$1048576,5,FALSE),"")</f>
        <v/>
      </c>
      <c r="F264" s="18" t="str">
        <f>IFERROR(VLOOKUP(B264,'SO OR RSO'!$B$4:$O$1048576,6,FALSE),"")</f>
        <v/>
      </c>
      <c r="G264" s="19" t="str">
        <f>IFERROR(VLOOKUP(B264,'SO OR RSO'!$B$4:$O$1048576,7,FALSE),"")</f>
        <v/>
      </c>
      <c r="H264" s="18">
        <f>IFERROR(VLOOKUP(B264,'SO OR RSO'!$B$4:$O$1048576,8,FALSE),0)</f>
        <v>0</v>
      </c>
      <c r="I264" s="18" t="str">
        <f>IFERROR(VLOOKUP(B264,'SO OR RSO'!$B$4:$O$1048576,9,FALSE),"")</f>
        <v/>
      </c>
      <c r="J264" s="18" t="str">
        <f>IFERROR(VLOOKUP(B264,'SO OR RSO'!$B$4:$O$1048576,10,FALSE),"")</f>
        <v/>
      </c>
      <c r="K264" s="59">
        <f>SUMIFS('Input Quilting Selesai'!$G$2:$G$1048576,'Input Quilting Selesai'!$C$2:$C$1048576,'Foamindo (Tersedia)'!C264,'Input Quilting Selesai'!$E$2:$E$1048576,'Foamindo (Tersedia)'!F264,'Input Quilting Selesai'!$I$2:$I$1048576,'Foamindo (Tersedia)'!J264,'Input Quilting Selesai'!$J$2:$J$1048576,'Foamindo (Tersedia)'!$B$1)</f>
        <v>0</v>
      </c>
      <c r="L264" s="20">
        <f>IFERROR(IF(VLOOKUP(B264,'SO OR RSO'!$B$4:$P$1048576,15,FALSE)="Diselesaikan",H264,K264),0)</f>
        <v>0</v>
      </c>
      <c r="M264" s="20">
        <f t="shared" si="9"/>
        <v>0</v>
      </c>
      <c r="N264" s="20" t="str">
        <f>IFERROR(IF(ISBLANK(VLOOKUP(B264,'SO OR RSO'!$B$4:$P$1048576,15,FALSE)),"Belum Kirim Kain",IF(VLOOKUP(B264,'SO OR RSO'!$B$4:$P$1048576,15,FALSE)="Diselesaikan","Selesai",IF(M264&gt;0,"Proses Quilting","Selesai"))),"")</f>
        <v/>
      </c>
    </row>
    <row r="265" spans="1:14" ht="30.75" customHeight="1">
      <c r="A265" s="6">
        <v>264</v>
      </c>
      <c r="B265" s="18" t="str">
        <f t="shared" si="8"/>
        <v>FoamindoTersediaKonfirmasi264</v>
      </c>
      <c r="C265" s="18" t="str">
        <f>IFERROR(VLOOKUP(B265,'SO OR RSO'!$B$4:$O$1048576,3,FALSE),"")</f>
        <v/>
      </c>
      <c r="D265" s="27" t="str">
        <f>IFERROR(VLOOKUP(B265,'SO OR RSO'!$B$4:$O$1048576,4,FALSE),"")</f>
        <v/>
      </c>
      <c r="E265" s="19" t="str">
        <f>IFERROR(VLOOKUP(B265,'SO OR RSO'!$B$4:$O$1048576,5,FALSE),"")</f>
        <v/>
      </c>
      <c r="F265" s="18" t="str">
        <f>IFERROR(VLOOKUP(B265,'SO OR RSO'!$B$4:$O$1048576,6,FALSE),"")</f>
        <v/>
      </c>
      <c r="G265" s="19" t="str">
        <f>IFERROR(VLOOKUP(B265,'SO OR RSO'!$B$4:$O$1048576,7,FALSE),"")</f>
        <v/>
      </c>
      <c r="H265" s="18">
        <f>IFERROR(VLOOKUP(B265,'SO OR RSO'!$B$4:$O$1048576,8,FALSE),0)</f>
        <v>0</v>
      </c>
      <c r="I265" s="18" t="str">
        <f>IFERROR(VLOOKUP(B265,'SO OR RSO'!$B$4:$O$1048576,9,FALSE),"")</f>
        <v/>
      </c>
      <c r="J265" s="18" t="str">
        <f>IFERROR(VLOOKUP(B265,'SO OR RSO'!$B$4:$O$1048576,10,FALSE),"")</f>
        <v/>
      </c>
      <c r="K265" s="59">
        <f>SUMIFS('Input Quilting Selesai'!$G$2:$G$1048576,'Input Quilting Selesai'!$C$2:$C$1048576,'Foamindo (Tersedia)'!C265,'Input Quilting Selesai'!$E$2:$E$1048576,'Foamindo (Tersedia)'!F265,'Input Quilting Selesai'!$I$2:$I$1048576,'Foamindo (Tersedia)'!J265,'Input Quilting Selesai'!$J$2:$J$1048576,'Foamindo (Tersedia)'!$B$1)</f>
        <v>0</v>
      </c>
      <c r="L265" s="20">
        <f>IFERROR(IF(VLOOKUP(B265,'SO OR RSO'!$B$4:$P$1048576,15,FALSE)="Diselesaikan",H265,K265),0)</f>
        <v>0</v>
      </c>
      <c r="M265" s="20">
        <f t="shared" si="9"/>
        <v>0</v>
      </c>
      <c r="N265" s="20" t="str">
        <f>IFERROR(IF(ISBLANK(VLOOKUP(B265,'SO OR RSO'!$B$4:$P$1048576,15,FALSE)),"Belum Kirim Kain",IF(VLOOKUP(B265,'SO OR RSO'!$B$4:$P$1048576,15,FALSE)="Diselesaikan","Selesai",IF(M265&gt;0,"Proses Quilting","Selesai"))),"")</f>
        <v/>
      </c>
    </row>
    <row r="266" spans="1:14" ht="30.75" customHeight="1">
      <c r="A266" s="6">
        <v>265</v>
      </c>
      <c r="B266" s="18" t="str">
        <f t="shared" si="8"/>
        <v>FoamindoTersediaKonfirmasi265</v>
      </c>
      <c r="C266" s="18" t="str">
        <f>IFERROR(VLOOKUP(B266,'SO OR RSO'!$B$4:$O$1048576,3,FALSE),"")</f>
        <v/>
      </c>
      <c r="D266" s="27" t="str">
        <f>IFERROR(VLOOKUP(B266,'SO OR RSO'!$B$4:$O$1048576,4,FALSE),"")</f>
        <v/>
      </c>
      <c r="E266" s="19" t="str">
        <f>IFERROR(VLOOKUP(B266,'SO OR RSO'!$B$4:$O$1048576,5,FALSE),"")</f>
        <v/>
      </c>
      <c r="F266" s="18" t="str">
        <f>IFERROR(VLOOKUP(B266,'SO OR RSO'!$B$4:$O$1048576,6,FALSE),"")</f>
        <v/>
      </c>
      <c r="G266" s="19" t="str">
        <f>IFERROR(VLOOKUP(B266,'SO OR RSO'!$B$4:$O$1048576,7,FALSE),"")</f>
        <v/>
      </c>
      <c r="H266" s="18">
        <f>IFERROR(VLOOKUP(B266,'SO OR RSO'!$B$4:$O$1048576,8,FALSE),0)</f>
        <v>0</v>
      </c>
      <c r="I266" s="18" t="str">
        <f>IFERROR(VLOOKUP(B266,'SO OR RSO'!$B$4:$O$1048576,9,FALSE),"")</f>
        <v/>
      </c>
      <c r="J266" s="18" t="str">
        <f>IFERROR(VLOOKUP(B266,'SO OR RSO'!$B$4:$O$1048576,10,FALSE),"")</f>
        <v/>
      </c>
      <c r="K266" s="59">
        <f>SUMIFS('Input Quilting Selesai'!$G$2:$G$1048576,'Input Quilting Selesai'!$C$2:$C$1048576,'Foamindo (Tersedia)'!C266,'Input Quilting Selesai'!$E$2:$E$1048576,'Foamindo (Tersedia)'!F266,'Input Quilting Selesai'!$I$2:$I$1048576,'Foamindo (Tersedia)'!J266,'Input Quilting Selesai'!$J$2:$J$1048576,'Foamindo (Tersedia)'!$B$1)</f>
        <v>0</v>
      </c>
      <c r="L266" s="20">
        <f>IFERROR(IF(VLOOKUP(B266,'SO OR RSO'!$B$4:$P$1048576,15,FALSE)="Diselesaikan",H266,K266),0)</f>
        <v>0</v>
      </c>
      <c r="M266" s="20">
        <f t="shared" si="9"/>
        <v>0</v>
      </c>
      <c r="N266" s="20" t="str">
        <f>IFERROR(IF(ISBLANK(VLOOKUP(B266,'SO OR RSO'!$B$4:$P$1048576,15,FALSE)),"Belum Kirim Kain",IF(VLOOKUP(B266,'SO OR RSO'!$B$4:$P$1048576,15,FALSE)="Diselesaikan","Selesai",IF(M266&gt;0,"Proses Quilting","Selesai"))),"")</f>
        <v/>
      </c>
    </row>
    <row r="267" spans="1:14" ht="30.75" customHeight="1">
      <c r="A267" s="6">
        <v>266</v>
      </c>
      <c r="B267" s="18" t="str">
        <f t="shared" si="8"/>
        <v>FoamindoTersediaKonfirmasi266</v>
      </c>
      <c r="C267" s="18" t="str">
        <f>IFERROR(VLOOKUP(B267,'SO OR RSO'!$B$4:$O$1048576,3,FALSE),"")</f>
        <v/>
      </c>
      <c r="D267" s="27" t="str">
        <f>IFERROR(VLOOKUP(B267,'SO OR RSO'!$B$4:$O$1048576,4,FALSE),"")</f>
        <v/>
      </c>
      <c r="E267" s="19" t="str">
        <f>IFERROR(VLOOKUP(B267,'SO OR RSO'!$B$4:$O$1048576,5,FALSE),"")</f>
        <v/>
      </c>
      <c r="F267" s="18" t="str">
        <f>IFERROR(VLOOKUP(B267,'SO OR RSO'!$B$4:$O$1048576,6,FALSE),"")</f>
        <v/>
      </c>
      <c r="G267" s="19" t="str">
        <f>IFERROR(VLOOKUP(B267,'SO OR RSO'!$B$4:$O$1048576,7,FALSE),"")</f>
        <v/>
      </c>
      <c r="H267" s="18">
        <f>IFERROR(VLOOKUP(B267,'SO OR RSO'!$B$4:$O$1048576,8,FALSE),0)</f>
        <v>0</v>
      </c>
      <c r="I267" s="18" t="str">
        <f>IFERROR(VLOOKUP(B267,'SO OR RSO'!$B$4:$O$1048576,9,FALSE),"")</f>
        <v/>
      </c>
      <c r="J267" s="18" t="str">
        <f>IFERROR(VLOOKUP(B267,'SO OR RSO'!$B$4:$O$1048576,10,FALSE),"")</f>
        <v/>
      </c>
      <c r="K267" s="59">
        <f>SUMIFS('Input Quilting Selesai'!$G$2:$G$1048576,'Input Quilting Selesai'!$C$2:$C$1048576,'Foamindo (Tersedia)'!C267,'Input Quilting Selesai'!$E$2:$E$1048576,'Foamindo (Tersedia)'!F267,'Input Quilting Selesai'!$I$2:$I$1048576,'Foamindo (Tersedia)'!J267,'Input Quilting Selesai'!$J$2:$J$1048576,'Foamindo (Tersedia)'!$B$1)</f>
        <v>0</v>
      </c>
      <c r="L267" s="20">
        <f>IFERROR(IF(VLOOKUP(B267,'SO OR RSO'!$B$4:$P$1048576,15,FALSE)="Diselesaikan",H267,K267),0)</f>
        <v>0</v>
      </c>
      <c r="M267" s="20">
        <f t="shared" si="9"/>
        <v>0</v>
      </c>
      <c r="N267" s="20" t="str">
        <f>IFERROR(IF(ISBLANK(VLOOKUP(B267,'SO OR RSO'!$B$4:$P$1048576,15,FALSE)),"Belum Kirim Kain",IF(VLOOKUP(B267,'SO OR RSO'!$B$4:$P$1048576,15,FALSE)="Diselesaikan","Selesai",IF(M267&gt;0,"Proses Quilting","Selesai"))),"")</f>
        <v/>
      </c>
    </row>
    <row r="268" spans="1:14" ht="30.75" customHeight="1">
      <c r="A268" s="6">
        <v>267</v>
      </c>
      <c r="B268" s="18" t="str">
        <f t="shared" si="8"/>
        <v>FoamindoTersediaKonfirmasi267</v>
      </c>
      <c r="C268" s="18" t="str">
        <f>IFERROR(VLOOKUP(B268,'SO OR RSO'!$B$4:$O$1048576,3,FALSE),"")</f>
        <v/>
      </c>
      <c r="D268" s="27" t="str">
        <f>IFERROR(VLOOKUP(B268,'SO OR RSO'!$B$4:$O$1048576,4,FALSE),"")</f>
        <v/>
      </c>
      <c r="E268" s="19" t="str">
        <f>IFERROR(VLOOKUP(B268,'SO OR RSO'!$B$4:$O$1048576,5,FALSE),"")</f>
        <v/>
      </c>
      <c r="F268" s="18" t="str">
        <f>IFERROR(VLOOKUP(B268,'SO OR RSO'!$B$4:$O$1048576,6,FALSE),"")</f>
        <v/>
      </c>
      <c r="G268" s="19" t="str">
        <f>IFERROR(VLOOKUP(B268,'SO OR RSO'!$B$4:$O$1048576,7,FALSE),"")</f>
        <v/>
      </c>
      <c r="H268" s="18">
        <f>IFERROR(VLOOKUP(B268,'SO OR RSO'!$B$4:$O$1048576,8,FALSE),0)</f>
        <v>0</v>
      </c>
      <c r="I268" s="18" t="str">
        <f>IFERROR(VLOOKUP(B268,'SO OR RSO'!$B$4:$O$1048576,9,FALSE),"")</f>
        <v/>
      </c>
      <c r="J268" s="18" t="str">
        <f>IFERROR(VLOOKUP(B268,'SO OR RSO'!$B$4:$O$1048576,10,FALSE),"")</f>
        <v/>
      </c>
      <c r="K268" s="59">
        <f>SUMIFS('Input Quilting Selesai'!$G$2:$G$1048576,'Input Quilting Selesai'!$C$2:$C$1048576,'Foamindo (Tersedia)'!C268,'Input Quilting Selesai'!$E$2:$E$1048576,'Foamindo (Tersedia)'!F268,'Input Quilting Selesai'!$I$2:$I$1048576,'Foamindo (Tersedia)'!J268,'Input Quilting Selesai'!$J$2:$J$1048576,'Foamindo (Tersedia)'!$B$1)</f>
        <v>0</v>
      </c>
      <c r="L268" s="20">
        <f>IFERROR(IF(VLOOKUP(B268,'SO OR RSO'!$B$4:$P$1048576,15,FALSE)="Diselesaikan",H268,K268),0)</f>
        <v>0</v>
      </c>
      <c r="M268" s="20">
        <f t="shared" si="9"/>
        <v>0</v>
      </c>
      <c r="N268" s="20" t="str">
        <f>IFERROR(IF(ISBLANK(VLOOKUP(B268,'SO OR RSO'!$B$4:$P$1048576,15,FALSE)),"Belum Kirim Kain",IF(VLOOKUP(B268,'SO OR RSO'!$B$4:$P$1048576,15,FALSE)="Diselesaikan","Selesai",IF(M268&gt;0,"Proses Quilting","Selesai"))),"")</f>
        <v/>
      </c>
    </row>
    <row r="269" spans="1:14" ht="30.75" customHeight="1">
      <c r="A269" s="6">
        <v>268</v>
      </c>
      <c r="B269" s="18" t="str">
        <f t="shared" si="8"/>
        <v>FoamindoTersediaKonfirmasi268</v>
      </c>
      <c r="C269" s="18" t="str">
        <f>IFERROR(VLOOKUP(B269,'SO OR RSO'!$B$4:$O$1048576,3,FALSE),"")</f>
        <v/>
      </c>
      <c r="D269" s="27" t="str">
        <f>IFERROR(VLOOKUP(B269,'SO OR RSO'!$B$4:$O$1048576,4,FALSE),"")</f>
        <v/>
      </c>
      <c r="E269" s="19" t="str">
        <f>IFERROR(VLOOKUP(B269,'SO OR RSO'!$B$4:$O$1048576,5,FALSE),"")</f>
        <v/>
      </c>
      <c r="F269" s="18" t="str">
        <f>IFERROR(VLOOKUP(B269,'SO OR RSO'!$B$4:$O$1048576,6,FALSE),"")</f>
        <v/>
      </c>
      <c r="G269" s="19" t="str">
        <f>IFERROR(VLOOKUP(B269,'SO OR RSO'!$B$4:$O$1048576,7,FALSE),"")</f>
        <v/>
      </c>
      <c r="H269" s="18">
        <f>IFERROR(VLOOKUP(B269,'SO OR RSO'!$B$4:$O$1048576,8,FALSE),0)</f>
        <v>0</v>
      </c>
      <c r="I269" s="18" t="str">
        <f>IFERROR(VLOOKUP(B269,'SO OR RSO'!$B$4:$O$1048576,9,FALSE),"")</f>
        <v/>
      </c>
      <c r="J269" s="18" t="str">
        <f>IFERROR(VLOOKUP(B269,'SO OR RSO'!$B$4:$O$1048576,10,FALSE),"")</f>
        <v/>
      </c>
      <c r="K269" s="59">
        <f>SUMIFS('Input Quilting Selesai'!$G$2:$G$1048576,'Input Quilting Selesai'!$C$2:$C$1048576,'Foamindo (Tersedia)'!C269,'Input Quilting Selesai'!$E$2:$E$1048576,'Foamindo (Tersedia)'!F269,'Input Quilting Selesai'!$I$2:$I$1048576,'Foamindo (Tersedia)'!J269,'Input Quilting Selesai'!$J$2:$J$1048576,'Foamindo (Tersedia)'!$B$1)</f>
        <v>0</v>
      </c>
      <c r="L269" s="20">
        <f>IFERROR(IF(VLOOKUP(B269,'SO OR RSO'!$B$4:$P$1048576,15,FALSE)="Diselesaikan",H269,K269),0)</f>
        <v>0</v>
      </c>
      <c r="M269" s="20">
        <f t="shared" si="9"/>
        <v>0</v>
      </c>
      <c r="N269" s="20" t="str">
        <f>IFERROR(IF(ISBLANK(VLOOKUP(B269,'SO OR RSO'!$B$4:$P$1048576,15,FALSE)),"Belum Kirim Kain",IF(VLOOKUP(B269,'SO OR RSO'!$B$4:$P$1048576,15,FALSE)="Diselesaikan","Selesai",IF(M269&gt;0,"Proses Quilting","Selesai"))),"")</f>
        <v/>
      </c>
    </row>
    <row r="270" spans="1:14" ht="30.75" customHeight="1">
      <c r="A270" s="6">
        <v>269</v>
      </c>
      <c r="B270" s="18" t="str">
        <f t="shared" si="8"/>
        <v>FoamindoTersediaKonfirmasi269</v>
      </c>
      <c r="C270" s="18" t="str">
        <f>IFERROR(VLOOKUP(B270,'SO OR RSO'!$B$4:$O$1048576,3,FALSE),"")</f>
        <v/>
      </c>
      <c r="D270" s="27" t="str">
        <f>IFERROR(VLOOKUP(B270,'SO OR RSO'!$B$4:$O$1048576,4,FALSE),"")</f>
        <v/>
      </c>
      <c r="E270" s="19" t="str">
        <f>IFERROR(VLOOKUP(B270,'SO OR RSO'!$B$4:$O$1048576,5,FALSE),"")</f>
        <v/>
      </c>
      <c r="F270" s="18" t="str">
        <f>IFERROR(VLOOKUP(B270,'SO OR RSO'!$B$4:$O$1048576,6,FALSE),"")</f>
        <v/>
      </c>
      <c r="G270" s="19" t="str">
        <f>IFERROR(VLOOKUP(B270,'SO OR RSO'!$B$4:$O$1048576,7,FALSE),"")</f>
        <v/>
      </c>
      <c r="H270" s="18">
        <f>IFERROR(VLOOKUP(B270,'SO OR RSO'!$B$4:$O$1048576,8,FALSE),0)</f>
        <v>0</v>
      </c>
      <c r="I270" s="18" t="str">
        <f>IFERROR(VLOOKUP(B270,'SO OR RSO'!$B$4:$O$1048576,9,FALSE),"")</f>
        <v/>
      </c>
      <c r="J270" s="18" t="str">
        <f>IFERROR(VLOOKUP(B270,'SO OR RSO'!$B$4:$O$1048576,10,FALSE),"")</f>
        <v/>
      </c>
      <c r="K270" s="59">
        <f>SUMIFS('Input Quilting Selesai'!$G$2:$G$1048576,'Input Quilting Selesai'!$C$2:$C$1048576,'Foamindo (Tersedia)'!C270,'Input Quilting Selesai'!$E$2:$E$1048576,'Foamindo (Tersedia)'!F270,'Input Quilting Selesai'!$I$2:$I$1048576,'Foamindo (Tersedia)'!J270,'Input Quilting Selesai'!$J$2:$J$1048576,'Foamindo (Tersedia)'!$B$1)</f>
        <v>0</v>
      </c>
      <c r="L270" s="20">
        <f>IFERROR(IF(VLOOKUP(B270,'SO OR RSO'!$B$4:$P$1048576,15,FALSE)="Diselesaikan",H270,K270),0)</f>
        <v>0</v>
      </c>
      <c r="M270" s="20">
        <f t="shared" si="9"/>
        <v>0</v>
      </c>
      <c r="N270" s="20" t="str">
        <f>IFERROR(IF(ISBLANK(VLOOKUP(B270,'SO OR RSO'!$B$4:$P$1048576,15,FALSE)),"Belum Kirim Kain",IF(VLOOKUP(B270,'SO OR RSO'!$B$4:$P$1048576,15,FALSE)="Diselesaikan","Selesai",IF(M270&gt;0,"Proses Quilting","Selesai"))),"")</f>
        <v/>
      </c>
    </row>
    <row r="271" spans="1:14" ht="30.75" customHeight="1">
      <c r="A271" s="6">
        <v>270</v>
      </c>
      <c r="B271" s="18" t="str">
        <f t="shared" si="8"/>
        <v>FoamindoTersediaKonfirmasi270</v>
      </c>
      <c r="C271" s="18" t="str">
        <f>IFERROR(VLOOKUP(B271,'SO OR RSO'!$B$4:$O$1048576,3,FALSE),"")</f>
        <v/>
      </c>
      <c r="D271" s="27" t="str">
        <f>IFERROR(VLOOKUP(B271,'SO OR RSO'!$B$4:$O$1048576,4,FALSE),"")</f>
        <v/>
      </c>
      <c r="E271" s="19" t="str">
        <f>IFERROR(VLOOKUP(B271,'SO OR RSO'!$B$4:$O$1048576,5,FALSE),"")</f>
        <v/>
      </c>
      <c r="F271" s="18" t="str">
        <f>IFERROR(VLOOKUP(B271,'SO OR RSO'!$B$4:$O$1048576,6,FALSE),"")</f>
        <v/>
      </c>
      <c r="G271" s="19" t="str">
        <f>IFERROR(VLOOKUP(B271,'SO OR RSO'!$B$4:$O$1048576,7,FALSE),"")</f>
        <v/>
      </c>
      <c r="H271" s="18">
        <f>IFERROR(VLOOKUP(B271,'SO OR RSO'!$B$4:$O$1048576,8,FALSE),0)</f>
        <v>0</v>
      </c>
      <c r="I271" s="18" t="str">
        <f>IFERROR(VLOOKUP(B271,'SO OR RSO'!$B$4:$O$1048576,9,FALSE),"")</f>
        <v/>
      </c>
      <c r="J271" s="18" t="str">
        <f>IFERROR(VLOOKUP(B271,'SO OR RSO'!$B$4:$O$1048576,10,FALSE),"")</f>
        <v/>
      </c>
      <c r="K271" s="59">
        <f>SUMIFS('Input Quilting Selesai'!$G$2:$G$1048576,'Input Quilting Selesai'!$C$2:$C$1048576,'Foamindo (Tersedia)'!C271,'Input Quilting Selesai'!$E$2:$E$1048576,'Foamindo (Tersedia)'!F271,'Input Quilting Selesai'!$I$2:$I$1048576,'Foamindo (Tersedia)'!J271,'Input Quilting Selesai'!$J$2:$J$1048576,'Foamindo (Tersedia)'!$B$1)</f>
        <v>0</v>
      </c>
      <c r="L271" s="20">
        <f>IFERROR(IF(VLOOKUP(B271,'SO OR RSO'!$B$4:$P$1048576,15,FALSE)="Diselesaikan",H271,K271),0)</f>
        <v>0</v>
      </c>
      <c r="M271" s="20">
        <f t="shared" si="9"/>
        <v>0</v>
      </c>
      <c r="N271" s="20" t="str">
        <f>IFERROR(IF(ISBLANK(VLOOKUP(B271,'SO OR RSO'!$B$4:$P$1048576,15,FALSE)),"Belum Kirim Kain",IF(VLOOKUP(B271,'SO OR RSO'!$B$4:$P$1048576,15,FALSE)="Diselesaikan","Selesai",IF(M271&gt;0,"Proses Quilting","Selesai"))),"")</f>
        <v/>
      </c>
    </row>
    <row r="272" spans="1:14" ht="30.75" customHeight="1">
      <c r="A272" s="6">
        <v>271</v>
      </c>
      <c r="B272" s="18" t="str">
        <f t="shared" ref="B272:B335" si="10">CONCATENATE($B$1,"TersediaKonfirmasi",A272)</f>
        <v>FoamindoTersediaKonfirmasi271</v>
      </c>
      <c r="C272" s="18" t="str">
        <f>IFERROR(VLOOKUP(B272,'SO OR RSO'!$B$4:$O$1048576,3,FALSE),"")</f>
        <v/>
      </c>
      <c r="D272" s="27" t="str">
        <f>IFERROR(VLOOKUP(B272,'SO OR RSO'!$B$4:$O$1048576,4,FALSE),"")</f>
        <v/>
      </c>
      <c r="E272" s="19" t="str">
        <f>IFERROR(VLOOKUP(B272,'SO OR RSO'!$B$4:$O$1048576,5,FALSE),"")</f>
        <v/>
      </c>
      <c r="F272" s="18" t="str">
        <f>IFERROR(VLOOKUP(B272,'SO OR RSO'!$B$4:$O$1048576,6,FALSE),"")</f>
        <v/>
      </c>
      <c r="G272" s="19" t="str">
        <f>IFERROR(VLOOKUP(B272,'SO OR RSO'!$B$4:$O$1048576,7,FALSE),"")</f>
        <v/>
      </c>
      <c r="H272" s="18">
        <f>IFERROR(VLOOKUP(B272,'SO OR RSO'!$B$4:$O$1048576,8,FALSE),0)</f>
        <v>0</v>
      </c>
      <c r="I272" s="18" t="str">
        <f>IFERROR(VLOOKUP(B272,'SO OR RSO'!$B$4:$O$1048576,9,FALSE),"")</f>
        <v/>
      </c>
      <c r="J272" s="18" t="str">
        <f>IFERROR(VLOOKUP(B272,'SO OR RSO'!$B$4:$O$1048576,10,FALSE),"")</f>
        <v/>
      </c>
      <c r="K272" s="59">
        <f>SUMIFS('Input Quilting Selesai'!$G$2:$G$1048576,'Input Quilting Selesai'!$C$2:$C$1048576,'Foamindo (Tersedia)'!C272,'Input Quilting Selesai'!$E$2:$E$1048576,'Foamindo (Tersedia)'!F272,'Input Quilting Selesai'!$I$2:$I$1048576,'Foamindo (Tersedia)'!J272,'Input Quilting Selesai'!$J$2:$J$1048576,'Foamindo (Tersedia)'!$B$1)</f>
        <v>0</v>
      </c>
      <c r="L272" s="20">
        <f>IFERROR(IF(VLOOKUP(B272,'SO OR RSO'!$B$4:$P$1048576,15,FALSE)="Diselesaikan",H272,K272),0)</f>
        <v>0</v>
      </c>
      <c r="M272" s="20">
        <f t="shared" ref="M272:M335" si="11">H272-L272</f>
        <v>0</v>
      </c>
      <c r="N272" s="20" t="str">
        <f>IFERROR(IF(ISBLANK(VLOOKUP(B272,'SO OR RSO'!$B$4:$P$1048576,15,FALSE)),"Belum Kirim Kain",IF(VLOOKUP(B272,'SO OR RSO'!$B$4:$P$1048576,15,FALSE)="Diselesaikan","Selesai",IF(M272&gt;0,"Proses Quilting","Selesai"))),"")</f>
        <v/>
      </c>
    </row>
    <row r="273" spans="1:14" ht="30.75" customHeight="1">
      <c r="A273" s="6">
        <v>272</v>
      </c>
      <c r="B273" s="18" t="str">
        <f t="shared" si="10"/>
        <v>FoamindoTersediaKonfirmasi272</v>
      </c>
      <c r="C273" s="18" t="str">
        <f>IFERROR(VLOOKUP(B273,'SO OR RSO'!$B$4:$O$1048576,3,FALSE),"")</f>
        <v/>
      </c>
      <c r="D273" s="27" t="str">
        <f>IFERROR(VLOOKUP(B273,'SO OR RSO'!$B$4:$O$1048576,4,FALSE),"")</f>
        <v/>
      </c>
      <c r="E273" s="19" t="str">
        <f>IFERROR(VLOOKUP(B273,'SO OR RSO'!$B$4:$O$1048576,5,FALSE),"")</f>
        <v/>
      </c>
      <c r="F273" s="18" t="str">
        <f>IFERROR(VLOOKUP(B273,'SO OR RSO'!$B$4:$O$1048576,6,FALSE),"")</f>
        <v/>
      </c>
      <c r="G273" s="19" t="str">
        <f>IFERROR(VLOOKUP(B273,'SO OR RSO'!$B$4:$O$1048576,7,FALSE),"")</f>
        <v/>
      </c>
      <c r="H273" s="18">
        <f>IFERROR(VLOOKUP(B273,'SO OR RSO'!$B$4:$O$1048576,8,FALSE),0)</f>
        <v>0</v>
      </c>
      <c r="I273" s="18" t="str">
        <f>IFERROR(VLOOKUP(B273,'SO OR RSO'!$B$4:$O$1048576,9,FALSE),"")</f>
        <v/>
      </c>
      <c r="J273" s="18" t="str">
        <f>IFERROR(VLOOKUP(B273,'SO OR RSO'!$B$4:$O$1048576,10,FALSE),"")</f>
        <v/>
      </c>
      <c r="K273" s="59">
        <f>SUMIFS('Input Quilting Selesai'!$G$2:$G$1048576,'Input Quilting Selesai'!$C$2:$C$1048576,'Foamindo (Tersedia)'!C273,'Input Quilting Selesai'!$E$2:$E$1048576,'Foamindo (Tersedia)'!F273,'Input Quilting Selesai'!$I$2:$I$1048576,'Foamindo (Tersedia)'!J273,'Input Quilting Selesai'!$J$2:$J$1048576,'Foamindo (Tersedia)'!$B$1)</f>
        <v>0</v>
      </c>
      <c r="L273" s="20">
        <f>IFERROR(IF(VLOOKUP(B273,'SO OR RSO'!$B$4:$P$1048576,15,FALSE)="Diselesaikan",H273,K273),0)</f>
        <v>0</v>
      </c>
      <c r="M273" s="20">
        <f t="shared" si="11"/>
        <v>0</v>
      </c>
      <c r="N273" s="20" t="str">
        <f>IFERROR(IF(ISBLANK(VLOOKUP(B273,'SO OR RSO'!$B$4:$P$1048576,15,FALSE)),"Belum Kirim Kain",IF(VLOOKUP(B273,'SO OR RSO'!$B$4:$P$1048576,15,FALSE)="Diselesaikan","Selesai",IF(M273&gt;0,"Proses Quilting","Selesai"))),"")</f>
        <v/>
      </c>
    </row>
    <row r="274" spans="1:14" ht="30.75" customHeight="1">
      <c r="A274" s="6">
        <v>273</v>
      </c>
      <c r="B274" s="18" t="str">
        <f t="shared" si="10"/>
        <v>FoamindoTersediaKonfirmasi273</v>
      </c>
      <c r="C274" s="18" t="str">
        <f>IFERROR(VLOOKUP(B274,'SO OR RSO'!$B$4:$O$1048576,3,FALSE),"")</f>
        <v/>
      </c>
      <c r="D274" s="27" t="str">
        <f>IFERROR(VLOOKUP(B274,'SO OR RSO'!$B$4:$O$1048576,4,FALSE),"")</f>
        <v/>
      </c>
      <c r="E274" s="19" t="str">
        <f>IFERROR(VLOOKUP(B274,'SO OR RSO'!$B$4:$O$1048576,5,FALSE),"")</f>
        <v/>
      </c>
      <c r="F274" s="18" t="str">
        <f>IFERROR(VLOOKUP(B274,'SO OR RSO'!$B$4:$O$1048576,6,FALSE),"")</f>
        <v/>
      </c>
      <c r="G274" s="19" t="str">
        <f>IFERROR(VLOOKUP(B274,'SO OR RSO'!$B$4:$O$1048576,7,FALSE),"")</f>
        <v/>
      </c>
      <c r="H274" s="18">
        <f>IFERROR(VLOOKUP(B274,'SO OR RSO'!$B$4:$O$1048576,8,FALSE),0)</f>
        <v>0</v>
      </c>
      <c r="I274" s="18" t="str">
        <f>IFERROR(VLOOKUP(B274,'SO OR RSO'!$B$4:$O$1048576,9,FALSE),"")</f>
        <v/>
      </c>
      <c r="J274" s="18" t="str">
        <f>IFERROR(VLOOKUP(B274,'SO OR RSO'!$B$4:$O$1048576,10,FALSE),"")</f>
        <v/>
      </c>
      <c r="K274" s="59">
        <f>SUMIFS('Input Quilting Selesai'!$G$2:$G$1048576,'Input Quilting Selesai'!$C$2:$C$1048576,'Foamindo (Tersedia)'!C274,'Input Quilting Selesai'!$E$2:$E$1048576,'Foamindo (Tersedia)'!F274,'Input Quilting Selesai'!$I$2:$I$1048576,'Foamindo (Tersedia)'!J274,'Input Quilting Selesai'!$J$2:$J$1048576,'Foamindo (Tersedia)'!$B$1)</f>
        <v>0</v>
      </c>
      <c r="L274" s="20">
        <f>IFERROR(IF(VLOOKUP(B274,'SO OR RSO'!$B$4:$P$1048576,15,FALSE)="Diselesaikan",H274,K274),0)</f>
        <v>0</v>
      </c>
      <c r="M274" s="20">
        <f t="shared" si="11"/>
        <v>0</v>
      </c>
      <c r="N274" s="20" t="str">
        <f>IFERROR(IF(ISBLANK(VLOOKUP(B274,'SO OR RSO'!$B$4:$P$1048576,15,FALSE)),"Belum Kirim Kain",IF(VLOOKUP(B274,'SO OR RSO'!$B$4:$P$1048576,15,FALSE)="Diselesaikan","Selesai",IF(M274&gt;0,"Proses Quilting","Selesai"))),"")</f>
        <v/>
      </c>
    </row>
    <row r="275" spans="1:14" ht="30.75" customHeight="1">
      <c r="A275" s="6">
        <v>274</v>
      </c>
      <c r="B275" s="18" t="str">
        <f t="shared" si="10"/>
        <v>FoamindoTersediaKonfirmasi274</v>
      </c>
      <c r="C275" s="18" t="str">
        <f>IFERROR(VLOOKUP(B275,'SO OR RSO'!$B$4:$O$1048576,3,FALSE),"")</f>
        <v/>
      </c>
      <c r="D275" s="27" t="str">
        <f>IFERROR(VLOOKUP(B275,'SO OR RSO'!$B$4:$O$1048576,4,FALSE),"")</f>
        <v/>
      </c>
      <c r="E275" s="19" t="str">
        <f>IFERROR(VLOOKUP(B275,'SO OR RSO'!$B$4:$O$1048576,5,FALSE),"")</f>
        <v/>
      </c>
      <c r="F275" s="18" t="str">
        <f>IFERROR(VLOOKUP(B275,'SO OR RSO'!$B$4:$O$1048576,6,FALSE),"")</f>
        <v/>
      </c>
      <c r="G275" s="19" t="str">
        <f>IFERROR(VLOOKUP(B275,'SO OR RSO'!$B$4:$O$1048576,7,FALSE),"")</f>
        <v/>
      </c>
      <c r="H275" s="18">
        <f>IFERROR(VLOOKUP(B275,'SO OR RSO'!$B$4:$O$1048576,8,FALSE),0)</f>
        <v>0</v>
      </c>
      <c r="I275" s="18" t="str">
        <f>IFERROR(VLOOKUP(B275,'SO OR RSO'!$B$4:$O$1048576,9,FALSE),"")</f>
        <v/>
      </c>
      <c r="J275" s="18" t="str">
        <f>IFERROR(VLOOKUP(B275,'SO OR RSO'!$B$4:$O$1048576,10,FALSE),"")</f>
        <v/>
      </c>
      <c r="K275" s="59">
        <f>SUMIFS('Input Quilting Selesai'!$G$2:$G$1048576,'Input Quilting Selesai'!$C$2:$C$1048576,'Foamindo (Tersedia)'!C275,'Input Quilting Selesai'!$E$2:$E$1048576,'Foamindo (Tersedia)'!F275,'Input Quilting Selesai'!$I$2:$I$1048576,'Foamindo (Tersedia)'!J275,'Input Quilting Selesai'!$J$2:$J$1048576,'Foamindo (Tersedia)'!$B$1)</f>
        <v>0</v>
      </c>
      <c r="L275" s="20">
        <f>IFERROR(IF(VLOOKUP(B275,'SO OR RSO'!$B$4:$P$1048576,15,FALSE)="Diselesaikan",H275,K275),0)</f>
        <v>0</v>
      </c>
      <c r="M275" s="20">
        <f t="shared" si="11"/>
        <v>0</v>
      </c>
      <c r="N275" s="20" t="str">
        <f>IFERROR(IF(ISBLANK(VLOOKUP(B275,'SO OR RSO'!$B$4:$P$1048576,15,FALSE)),"Belum Kirim Kain",IF(VLOOKUP(B275,'SO OR RSO'!$B$4:$P$1048576,15,FALSE)="Diselesaikan","Selesai",IF(M275&gt;0,"Proses Quilting","Selesai"))),"")</f>
        <v/>
      </c>
    </row>
    <row r="276" spans="1:14" ht="30.75" customHeight="1">
      <c r="A276" s="6">
        <v>275</v>
      </c>
      <c r="B276" s="18" t="str">
        <f t="shared" si="10"/>
        <v>FoamindoTersediaKonfirmasi275</v>
      </c>
      <c r="C276" s="18" t="str">
        <f>IFERROR(VLOOKUP(B276,'SO OR RSO'!$B$4:$O$1048576,3,FALSE),"")</f>
        <v/>
      </c>
      <c r="D276" s="27" t="str">
        <f>IFERROR(VLOOKUP(B276,'SO OR RSO'!$B$4:$O$1048576,4,FALSE),"")</f>
        <v/>
      </c>
      <c r="E276" s="19" t="str">
        <f>IFERROR(VLOOKUP(B276,'SO OR RSO'!$B$4:$O$1048576,5,FALSE),"")</f>
        <v/>
      </c>
      <c r="F276" s="18" t="str">
        <f>IFERROR(VLOOKUP(B276,'SO OR RSO'!$B$4:$O$1048576,6,FALSE),"")</f>
        <v/>
      </c>
      <c r="G276" s="19" t="str">
        <f>IFERROR(VLOOKUP(B276,'SO OR RSO'!$B$4:$O$1048576,7,FALSE),"")</f>
        <v/>
      </c>
      <c r="H276" s="18">
        <f>IFERROR(VLOOKUP(B276,'SO OR RSO'!$B$4:$O$1048576,8,FALSE),0)</f>
        <v>0</v>
      </c>
      <c r="I276" s="18" t="str">
        <f>IFERROR(VLOOKUP(B276,'SO OR RSO'!$B$4:$O$1048576,9,FALSE),"")</f>
        <v/>
      </c>
      <c r="J276" s="18" t="str">
        <f>IFERROR(VLOOKUP(B276,'SO OR RSO'!$B$4:$O$1048576,10,FALSE),"")</f>
        <v/>
      </c>
      <c r="K276" s="59">
        <f>SUMIFS('Input Quilting Selesai'!$G$2:$G$1048576,'Input Quilting Selesai'!$C$2:$C$1048576,'Foamindo (Tersedia)'!C276,'Input Quilting Selesai'!$E$2:$E$1048576,'Foamindo (Tersedia)'!F276,'Input Quilting Selesai'!$I$2:$I$1048576,'Foamindo (Tersedia)'!J276,'Input Quilting Selesai'!$J$2:$J$1048576,'Foamindo (Tersedia)'!$B$1)</f>
        <v>0</v>
      </c>
      <c r="L276" s="20">
        <f>IFERROR(IF(VLOOKUP(B276,'SO OR RSO'!$B$4:$P$1048576,15,FALSE)="Diselesaikan",H276,K276),0)</f>
        <v>0</v>
      </c>
      <c r="M276" s="20">
        <f t="shared" si="11"/>
        <v>0</v>
      </c>
      <c r="N276" s="20" t="str">
        <f>IFERROR(IF(ISBLANK(VLOOKUP(B276,'SO OR RSO'!$B$4:$P$1048576,15,FALSE)),"Belum Kirim Kain",IF(VLOOKUP(B276,'SO OR RSO'!$B$4:$P$1048576,15,FALSE)="Diselesaikan","Selesai",IF(M276&gt;0,"Proses Quilting","Selesai"))),"")</f>
        <v/>
      </c>
    </row>
    <row r="277" spans="1:14" ht="30.75" customHeight="1">
      <c r="A277" s="6">
        <v>276</v>
      </c>
      <c r="B277" s="18" t="str">
        <f t="shared" si="10"/>
        <v>FoamindoTersediaKonfirmasi276</v>
      </c>
      <c r="C277" s="18" t="str">
        <f>IFERROR(VLOOKUP(B277,'SO OR RSO'!$B$4:$O$1048576,3,FALSE),"")</f>
        <v/>
      </c>
      <c r="D277" s="27" t="str">
        <f>IFERROR(VLOOKUP(B277,'SO OR RSO'!$B$4:$O$1048576,4,FALSE),"")</f>
        <v/>
      </c>
      <c r="E277" s="19" t="str">
        <f>IFERROR(VLOOKUP(B277,'SO OR RSO'!$B$4:$O$1048576,5,FALSE),"")</f>
        <v/>
      </c>
      <c r="F277" s="18" t="str">
        <f>IFERROR(VLOOKUP(B277,'SO OR RSO'!$B$4:$O$1048576,6,FALSE),"")</f>
        <v/>
      </c>
      <c r="G277" s="19" t="str">
        <f>IFERROR(VLOOKUP(B277,'SO OR RSO'!$B$4:$O$1048576,7,FALSE),"")</f>
        <v/>
      </c>
      <c r="H277" s="18">
        <f>IFERROR(VLOOKUP(B277,'SO OR RSO'!$B$4:$O$1048576,8,FALSE),0)</f>
        <v>0</v>
      </c>
      <c r="I277" s="18" t="str">
        <f>IFERROR(VLOOKUP(B277,'SO OR RSO'!$B$4:$O$1048576,9,FALSE),"")</f>
        <v/>
      </c>
      <c r="J277" s="18" t="str">
        <f>IFERROR(VLOOKUP(B277,'SO OR RSO'!$B$4:$O$1048576,10,FALSE),"")</f>
        <v/>
      </c>
      <c r="K277" s="59">
        <f>SUMIFS('Input Quilting Selesai'!$G$2:$G$1048576,'Input Quilting Selesai'!$C$2:$C$1048576,'Foamindo (Tersedia)'!C277,'Input Quilting Selesai'!$E$2:$E$1048576,'Foamindo (Tersedia)'!F277,'Input Quilting Selesai'!$I$2:$I$1048576,'Foamindo (Tersedia)'!J277,'Input Quilting Selesai'!$J$2:$J$1048576,'Foamindo (Tersedia)'!$B$1)</f>
        <v>0</v>
      </c>
      <c r="L277" s="20">
        <f>IFERROR(IF(VLOOKUP(B277,'SO OR RSO'!$B$4:$P$1048576,15,FALSE)="Diselesaikan",H277,K277),0)</f>
        <v>0</v>
      </c>
      <c r="M277" s="20">
        <f t="shared" si="11"/>
        <v>0</v>
      </c>
      <c r="N277" s="20" t="str">
        <f>IFERROR(IF(ISBLANK(VLOOKUP(B277,'SO OR RSO'!$B$4:$P$1048576,15,FALSE)),"Belum Kirim Kain",IF(VLOOKUP(B277,'SO OR RSO'!$B$4:$P$1048576,15,FALSE)="Diselesaikan","Selesai",IF(M277&gt;0,"Proses Quilting","Selesai"))),"")</f>
        <v/>
      </c>
    </row>
    <row r="278" spans="1:14" ht="30.75" customHeight="1">
      <c r="A278" s="6">
        <v>277</v>
      </c>
      <c r="B278" s="18" t="str">
        <f t="shared" si="10"/>
        <v>FoamindoTersediaKonfirmasi277</v>
      </c>
      <c r="C278" s="18" t="str">
        <f>IFERROR(VLOOKUP(B278,'SO OR RSO'!$B$4:$O$1048576,3,FALSE),"")</f>
        <v/>
      </c>
      <c r="D278" s="27" t="str">
        <f>IFERROR(VLOOKUP(B278,'SO OR RSO'!$B$4:$O$1048576,4,FALSE),"")</f>
        <v/>
      </c>
      <c r="E278" s="19" t="str">
        <f>IFERROR(VLOOKUP(B278,'SO OR RSO'!$B$4:$O$1048576,5,FALSE),"")</f>
        <v/>
      </c>
      <c r="F278" s="18" t="str">
        <f>IFERROR(VLOOKUP(B278,'SO OR RSO'!$B$4:$O$1048576,6,FALSE),"")</f>
        <v/>
      </c>
      <c r="G278" s="19" t="str">
        <f>IFERROR(VLOOKUP(B278,'SO OR RSO'!$B$4:$O$1048576,7,FALSE),"")</f>
        <v/>
      </c>
      <c r="H278" s="18">
        <f>IFERROR(VLOOKUP(B278,'SO OR RSO'!$B$4:$O$1048576,8,FALSE),0)</f>
        <v>0</v>
      </c>
      <c r="I278" s="18" t="str">
        <f>IFERROR(VLOOKUP(B278,'SO OR RSO'!$B$4:$O$1048576,9,FALSE),"")</f>
        <v/>
      </c>
      <c r="J278" s="18" t="str">
        <f>IFERROR(VLOOKUP(B278,'SO OR RSO'!$B$4:$O$1048576,10,FALSE),"")</f>
        <v/>
      </c>
      <c r="K278" s="59">
        <f>SUMIFS('Input Quilting Selesai'!$G$2:$G$1048576,'Input Quilting Selesai'!$C$2:$C$1048576,'Foamindo (Tersedia)'!C278,'Input Quilting Selesai'!$E$2:$E$1048576,'Foamindo (Tersedia)'!F278,'Input Quilting Selesai'!$I$2:$I$1048576,'Foamindo (Tersedia)'!J278,'Input Quilting Selesai'!$J$2:$J$1048576,'Foamindo (Tersedia)'!$B$1)</f>
        <v>0</v>
      </c>
      <c r="L278" s="20">
        <f>IFERROR(IF(VLOOKUP(B278,'SO OR RSO'!$B$4:$P$1048576,15,FALSE)="Diselesaikan",H278,K278),0)</f>
        <v>0</v>
      </c>
      <c r="M278" s="20">
        <f t="shared" si="11"/>
        <v>0</v>
      </c>
      <c r="N278" s="20" t="str">
        <f>IFERROR(IF(ISBLANK(VLOOKUP(B278,'SO OR RSO'!$B$4:$P$1048576,15,FALSE)),"Belum Kirim Kain",IF(VLOOKUP(B278,'SO OR RSO'!$B$4:$P$1048576,15,FALSE)="Diselesaikan","Selesai",IF(M278&gt;0,"Proses Quilting","Selesai"))),"")</f>
        <v/>
      </c>
    </row>
    <row r="279" spans="1:14" ht="30.75" customHeight="1">
      <c r="A279" s="6">
        <v>278</v>
      </c>
      <c r="B279" s="18" t="str">
        <f t="shared" si="10"/>
        <v>FoamindoTersediaKonfirmasi278</v>
      </c>
      <c r="C279" s="18" t="str">
        <f>IFERROR(VLOOKUP(B279,'SO OR RSO'!$B$4:$O$1048576,3,FALSE),"")</f>
        <v/>
      </c>
      <c r="D279" s="27" t="str">
        <f>IFERROR(VLOOKUP(B279,'SO OR RSO'!$B$4:$O$1048576,4,FALSE),"")</f>
        <v/>
      </c>
      <c r="E279" s="19" t="str">
        <f>IFERROR(VLOOKUP(B279,'SO OR RSO'!$B$4:$O$1048576,5,FALSE),"")</f>
        <v/>
      </c>
      <c r="F279" s="18" t="str">
        <f>IFERROR(VLOOKUP(B279,'SO OR RSO'!$B$4:$O$1048576,6,FALSE),"")</f>
        <v/>
      </c>
      <c r="G279" s="19" t="str">
        <f>IFERROR(VLOOKUP(B279,'SO OR RSO'!$B$4:$O$1048576,7,FALSE),"")</f>
        <v/>
      </c>
      <c r="H279" s="18">
        <f>IFERROR(VLOOKUP(B279,'SO OR RSO'!$B$4:$O$1048576,8,FALSE),0)</f>
        <v>0</v>
      </c>
      <c r="I279" s="18" t="str">
        <f>IFERROR(VLOOKUP(B279,'SO OR RSO'!$B$4:$O$1048576,9,FALSE),"")</f>
        <v/>
      </c>
      <c r="J279" s="18" t="str">
        <f>IFERROR(VLOOKUP(B279,'SO OR RSO'!$B$4:$O$1048576,10,FALSE),"")</f>
        <v/>
      </c>
      <c r="K279" s="59">
        <f>SUMIFS('Input Quilting Selesai'!$G$2:$G$1048576,'Input Quilting Selesai'!$C$2:$C$1048576,'Foamindo (Tersedia)'!C279,'Input Quilting Selesai'!$E$2:$E$1048576,'Foamindo (Tersedia)'!F279,'Input Quilting Selesai'!$I$2:$I$1048576,'Foamindo (Tersedia)'!J279,'Input Quilting Selesai'!$J$2:$J$1048576,'Foamindo (Tersedia)'!$B$1)</f>
        <v>0</v>
      </c>
      <c r="L279" s="20">
        <f>IFERROR(IF(VLOOKUP(B279,'SO OR RSO'!$B$4:$P$1048576,15,FALSE)="Diselesaikan",H279,K279),0)</f>
        <v>0</v>
      </c>
      <c r="M279" s="20">
        <f t="shared" si="11"/>
        <v>0</v>
      </c>
      <c r="N279" s="20" t="str">
        <f>IFERROR(IF(ISBLANK(VLOOKUP(B279,'SO OR RSO'!$B$4:$P$1048576,15,FALSE)),"Belum Kirim Kain",IF(VLOOKUP(B279,'SO OR RSO'!$B$4:$P$1048576,15,FALSE)="Diselesaikan","Selesai",IF(M279&gt;0,"Proses Quilting","Selesai"))),"")</f>
        <v/>
      </c>
    </row>
    <row r="280" spans="1:14" ht="30.75" customHeight="1">
      <c r="A280" s="6">
        <v>279</v>
      </c>
      <c r="B280" s="18" t="str">
        <f t="shared" si="10"/>
        <v>FoamindoTersediaKonfirmasi279</v>
      </c>
      <c r="C280" s="18" t="str">
        <f>IFERROR(VLOOKUP(B280,'SO OR RSO'!$B$4:$O$1048576,3,FALSE),"")</f>
        <v/>
      </c>
      <c r="D280" s="27" t="str">
        <f>IFERROR(VLOOKUP(B280,'SO OR RSO'!$B$4:$O$1048576,4,FALSE),"")</f>
        <v/>
      </c>
      <c r="E280" s="19" t="str">
        <f>IFERROR(VLOOKUP(B280,'SO OR RSO'!$B$4:$O$1048576,5,FALSE),"")</f>
        <v/>
      </c>
      <c r="F280" s="18" t="str">
        <f>IFERROR(VLOOKUP(B280,'SO OR RSO'!$B$4:$O$1048576,6,FALSE),"")</f>
        <v/>
      </c>
      <c r="G280" s="19" t="str">
        <f>IFERROR(VLOOKUP(B280,'SO OR RSO'!$B$4:$O$1048576,7,FALSE),"")</f>
        <v/>
      </c>
      <c r="H280" s="18">
        <f>IFERROR(VLOOKUP(B280,'SO OR RSO'!$B$4:$O$1048576,8,FALSE),0)</f>
        <v>0</v>
      </c>
      <c r="I280" s="18" t="str">
        <f>IFERROR(VLOOKUP(B280,'SO OR RSO'!$B$4:$O$1048576,9,FALSE),"")</f>
        <v/>
      </c>
      <c r="J280" s="18" t="str">
        <f>IFERROR(VLOOKUP(B280,'SO OR RSO'!$B$4:$O$1048576,10,FALSE),"")</f>
        <v/>
      </c>
      <c r="K280" s="59">
        <f>SUMIFS('Input Quilting Selesai'!$G$2:$G$1048576,'Input Quilting Selesai'!$C$2:$C$1048576,'Foamindo (Tersedia)'!C280,'Input Quilting Selesai'!$E$2:$E$1048576,'Foamindo (Tersedia)'!F280,'Input Quilting Selesai'!$I$2:$I$1048576,'Foamindo (Tersedia)'!J280,'Input Quilting Selesai'!$J$2:$J$1048576,'Foamindo (Tersedia)'!$B$1)</f>
        <v>0</v>
      </c>
      <c r="L280" s="20">
        <f>IFERROR(IF(VLOOKUP(B280,'SO OR RSO'!$B$4:$P$1048576,15,FALSE)="Diselesaikan",H280,K280),0)</f>
        <v>0</v>
      </c>
      <c r="M280" s="20">
        <f t="shared" si="11"/>
        <v>0</v>
      </c>
      <c r="N280" s="20" t="str">
        <f>IFERROR(IF(ISBLANK(VLOOKUP(B280,'SO OR RSO'!$B$4:$P$1048576,15,FALSE)),"Belum Kirim Kain",IF(VLOOKUP(B280,'SO OR RSO'!$B$4:$P$1048576,15,FALSE)="Diselesaikan","Selesai",IF(M280&gt;0,"Proses Quilting","Selesai"))),"")</f>
        <v/>
      </c>
    </row>
    <row r="281" spans="1:14" ht="30.75" customHeight="1">
      <c r="A281" s="6">
        <v>280</v>
      </c>
      <c r="B281" s="18" t="str">
        <f t="shared" si="10"/>
        <v>FoamindoTersediaKonfirmasi280</v>
      </c>
      <c r="C281" s="18" t="str">
        <f>IFERROR(VLOOKUP(B281,'SO OR RSO'!$B$4:$O$1048576,3,FALSE),"")</f>
        <v/>
      </c>
      <c r="D281" s="27" t="str">
        <f>IFERROR(VLOOKUP(B281,'SO OR RSO'!$B$4:$O$1048576,4,FALSE),"")</f>
        <v/>
      </c>
      <c r="E281" s="19" t="str">
        <f>IFERROR(VLOOKUP(B281,'SO OR RSO'!$B$4:$O$1048576,5,FALSE),"")</f>
        <v/>
      </c>
      <c r="F281" s="18" t="str">
        <f>IFERROR(VLOOKUP(B281,'SO OR RSO'!$B$4:$O$1048576,6,FALSE),"")</f>
        <v/>
      </c>
      <c r="G281" s="19" t="str">
        <f>IFERROR(VLOOKUP(B281,'SO OR RSO'!$B$4:$O$1048576,7,FALSE),"")</f>
        <v/>
      </c>
      <c r="H281" s="18">
        <f>IFERROR(VLOOKUP(B281,'SO OR RSO'!$B$4:$O$1048576,8,FALSE),0)</f>
        <v>0</v>
      </c>
      <c r="I281" s="18" t="str">
        <f>IFERROR(VLOOKUP(B281,'SO OR RSO'!$B$4:$O$1048576,9,FALSE),"")</f>
        <v/>
      </c>
      <c r="J281" s="18" t="str">
        <f>IFERROR(VLOOKUP(B281,'SO OR RSO'!$B$4:$O$1048576,10,FALSE),"")</f>
        <v/>
      </c>
      <c r="K281" s="59">
        <f>SUMIFS('Input Quilting Selesai'!$G$2:$G$1048576,'Input Quilting Selesai'!$C$2:$C$1048576,'Foamindo (Tersedia)'!C281,'Input Quilting Selesai'!$E$2:$E$1048576,'Foamindo (Tersedia)'!F281,'Input Quilting Selesai'!$I$2:$I$1048576,'Foamindo (Tersedia)'!J281,'Input Quilting Selesai'!$J$2:$J$1048576,'Foamindo (Tersedia)'!$B$1)</f>
        <v>0</v>
      </c>
      <c r="L281" s="20">
        <f>IFERROR(IF(VLOOKUP(B281,'SO OR RSO'!$B$4:$P$1048576,15,FALSE)="Diselesaikan",H281,K281),0)</f>
        <v>0</v>
      </c>
      <c r="M281" s="20">
        <f t="shared" si="11"/>
        <v>0</v>
      </c>
      <c r="N281" s="20" t="str">
        <f>IFERROR(IF(ISBLANK(VLOOKUP(B281,'SO OR RSO'!$B$4:$P$1048576,15,FALSE)),"Belum Kirim Kain",IF(VLOOKUP(B281,'SO OR RSO'!$B$4:$P$1048576,15,FALSE)="Diselesaikan","Selesai",IF(M281&gt;0,"Proses Quilting","Selesai"))),"")</f>
        <v/>
      </c>
    </row>
    <row r="282" spans="1:14" ht="30.75" customHeight="1">
      <c r="A282" s="6">
        <v>281</v>
      </c>
      <c r="B282" s="18" t="str">
        <f t="shared" si="10"/>
        <v>FoamindoTersediaKonfirmasi281</v>
      </c>
      <c r="C282" s="18" t="str">
        <f>IFERROR(VLOOKUP(B282,'SO OR RSO'!$B$4:$O$1048576,3,FALSE),"")</f>
        <v/>
      </c>
      <c r="D282" s="27" t="str">
        <f>IFERROR(VLOOKUP(B282,'SO OR RSO'!$B$4:$O$1048576,4,FALSE),"")</f>
        <v/>
      </c>
      <c r="E282" s="19" t="str">
        <f>IFERROR(VLOOKUP(B282,'SO OR RSO'!$B$4:$O$1048576,5,FALSE),"")</f>
        <v/>
      </c>
      <c r="F282" s="18" t="str">
        <f>IFERROR(VLOOKUP(B282,'SO OR RSO'!$B$4:$O$1048576,6,FALSE),"")</f>
        <v/>
      </c>
      <c r="G282" s="19" t="str">
        <f>IFERROR(VLOOKUP(B282,'SO OR RSO'!$B$4:$O$1048576,7,FALSE),"")</f>
        <v/>
      </c>
      <c r="H282" s="18">
        <f>IFERROR(VLOOKUP(B282,'SO OR RSO'!$B$4:$O$1048576,8,FALSE),0)</f>
        <v>0</v>
      </c>
      <c r="I282" s="18" t="str">
        <f>IFERROR(VLOOKUP(B282,'SO OR RSO'!$B$4:$O$1048576,9,FALSE),"")</f>
        <v/>
      </c>
      <c r="J282" s="18" t="str">
        <f>IFERROR(VLOOKUP(B282,'SO OR RSO'!$B$4:$O$1048576,10,FALSE),"")</f>
        <v/>
      </c>
      <c r="K282" s="59">
        <f>SUMIFS('Input Quilting Selesai'!$G$2:$G$1048576,'Input Quilting Selesai'!$C$2:$C$1048576,'Foamindo (Tersedia)'!C282,'Input Quilting Selesai'!$E$2:$E$1048576,'Foamindo (Tersedia)'!F282,'Input Quilting Selesai'!$I$2:$I$1048576,'Foamindo (Tersedia)'!J282,'Input Quilting Selesai'!$J$2:$J$1048576,'Foamindo (Tersedia)'!$B$1)</f>
        <v>0</v>
      </c>
      <c r="L282" s="20">
        <f>IFERROR(IF(VLOOKUP(B282,'SO OR RSO'!$B$4:$P$1048576,15,FALSE)="Diselesaikan",H282,K282),0)</f>
        <v>0</v>
      </c>
      <c r="M282" s="20">
        <f t="shared" si="11"/>
        <v>0</v>
      </c>
      <c r="N282" s="20" t="str">
        <f>IFERROR(IF(ISBLANK(VLOOKUP(B282,'SO OR RSO'!$B$4:$P$1048576,15,FALSE)),"Belum Kirim Kain",IF(VLOOKUP(B282,'SO OR RSO'!$B$4:$P$1048576,15,FALSE)="Diselesaikan","Selesai",IF(M282&gt;0,"Proses Quilting","Selesai"))),"")</f>
        <v/>
      </c>
    </row>
    <row r="283" spans="1:14" ht="30.75" customHeight="1">
      <c r="A283" s="6">
        <v>282</v>
      </c>
      <c r="B283" s="18" t="str">
        <f t="shared" si="10"/>
        <v>FoamindoTersediaKonfirmasi282</v>
      </c>
      <c r="C283" s="18" t="str">
        <f>IFERROR(VLOOKUP(B283,'SO OR RSO'!$B$4:$O$1048576,3,FALSE),"")</f>
        <v/>
      </c>
      <c r="D283" s="27" t="str">
        <f>IFERROR(VLOOKUP(B283,'SO OR RSO'!$B$4:$O$1048576,4,FALSE),"")</f>
        <v/>
      </c>
      <c r="E283" s="19" t="str">
        <f>IFERROR(VLOOKUP(B283,'SO OR RSO'!$B$4:$O$1048576,5,FALSE),"")</f>
        <v/>
      </c>
      <c r="F283" s="18" t="str">
        <f>IFERROR(VLOOKUP(B283,'SO OR RSO'!$B$4:$O$1048576,6,FALSE),"")</f>
        <v/>
      </c>
      <c r="G283" s="19" t="str">
        <f>IFERROR(VLOOKUP(B283,'SO OR RSO'!$B$4:$O$1048576,7,FALSE),"")</f>
        <v/>
      </c>
      <c r="H283" s="18">
        <f>IFERROR(VLOOKUP(B283,'SO OR RSO'!$B$4:$O$1048576,8,FALSE),0)</f>
        <v>0</v>
      </c>
      <c r="I283" s="18" t="str">
        <f>IFERROR(VLOOKUP(B283,'SO OR RSO'!$B$4:$O$1048576,9,FALSE),"")</f>
        <v/>
      </c>
      <c r="J283" s="18" t="str">
        <f>IFERROR(VLOOKUP(B283,'SO OR RSO'!$B$4:$O$1048576,10,FALSE),"")</f>
        <v/>
      </c>
      <c r="K283" s="59">
        <f>SUMIFS('Input Quilting Selesai'!$G$2:$G$1048576,'Input Quilting Selesai'!$C$2:$C$1048576,'Foamindo (Tersedia)'!C283,'Input Quilting Selesai'!$E$2:$E$1048576,'Foamindo (Tersedia)'!F283,'Input Quilting Selesai'!$I$2:$I$1048576,'Foamindo (Tersedia)'!J283,'Input Quilting Selesai'!$J$2:$J$1048576,'Foamindo (Tersedia)'!$B$1)</f>
        <v>0</v>
      </c>
      <c r="L283" s="20">
        <f>IFERROR(IF(VLOOKUP(B283,'SO OR RSO'!$B$4:$P$1048576,15,FALSE)="Diselesaikan",H283,K283),0)</f>
        <v>0</v>
      </c>
      <c r="M283" s="20">
        <f t="shared" si="11"/>
        <v>0</v>
      </c>
      <c r="N283" s="20" t="str">
        <f>IFERROR(IF(ISBLANK(VLOOKUP(B283,'SO OR RSO'!$B$4:$P$1048576,15,FALSE)),"Belum Kirim Kain",IF(VLOOKUP(B283,'SO OR RSO'!$B$4:$P$1048576,15,FALSE)="Diselesaikan","Selesai",IF(M283&gt;0,"Proses Quilting","Selesai"))),"")</f>
        <v/>
      </c>
    </row>
    <row r="284" spans="1:14" ht="30.75" customHeight="1">
      <c r="A284" s="6">
        <v>283</v>
      </c>
      <c r="B284" s="18" t="str">
        <f t="shared" si="10"/>
        <v>FoamindoTersediaKonfirmasi283</v>
      </c>
      <c r="C284" s="18" t="str">
        <f>IFERROR(VLOOKUP(B284,'SO OR RSO'!$B$4:$O$1048576,3,FALSE),"")</f>
        <v/>
      </c>
      <c r="D284" s="27" t="str">
        <f>IFERROR(VLOOKUP(B284,'SO OR RSO'!$B$4:$O$1048576,4,FALSE),"")</f>
        <v/>
      </c>
      <c r="E284" s="19" t="str">
        <f>IFERROR(VLOOKUP(B284,'SO OR RSO'!$B$4:$O$1048576,5,FALSE),"")</f>
        <v/>
      </c>
      <c r="F284" s="18" t="str">
        <f>IFERROR(VLOOKUP(B284,'SO OR RSO'!$B$4:$O$1048576,6,FALSE),"")</f>
        <v/>
      </c>
      <c r="G284" s="19" t="str">
        <f>IFERROR(VLOOKUP(B284,'SO OR RSO'!$B$4:$O$1048576,7,FALSE),"")</f>
        <v/>
      </c>
      <c r="H284" s="18">
        <f>IFERROR(VLOOKUP(B284,'SO OR RSO'!$B$4:$O$1048576,8,FALSE),0)</f>
        <v>0</v>
      </c>
      <c r="I284" s="18" t="str">
        <f>IFERROR(VLOOKUP(B284,'SO OR RSO'!$B$4:$O$1048576,9,FALSE),"")</f>
        <v/>
      </c>
      <c r="J284" s="18" t="str">
        <f>IFERROR(VLOOKUP(B284,'SO OR RSO'!$B$4:$O$1048576,10,FALSE),"")</f>
        <v/>
      </c>
      <c r="K284" s="59">
        <f>SUMIFS('Input Quilting Selesai'!$G$2:$G$1048576,'Input Quilting Selesai'!$C$2:$C$1048576,'Foamindo (Tersedia)'!C284,'Input Quilting Selesai'!$E$2:$E$1048576,'Foamindo (Tersedia)'!F284,'Input Quilting Selesai'!$I$2:$I$1048576,'Foamindo (Tersedia)'!J284,'Input Quilting Selesai'!$J$2:$J$1048576,'Foamindo (Tersedia)'!$B$1)</f>
        <v>0</v>
      </c>
      <c r="L284" s="20">
        <f>IFERROR(IF(VLOOKUP(B284,'SO OR RSO'!$B$4:$P$1048576,15,FALSE)="Diselesaikan",H284,K284),0)</f>
        <v>0</v>
      </c>
      <c r="M284" s="20">
        <f t="shared" si="11"/>
        <v>0</v>
      </c>
      <c r="N284" s="20" t="str">
        <f>IFERROR(IF(ISBLANK(VLOOKUP(B284,'SO OR RSO'!$B$4:$P$1048576,15,FALSE)),"Belum Kirim Kain",IF(VLOOKUP(B284,'SO OR RSO'!$B$4:$P$1048576,15,FALSE)="Diselesaikan","Selesai",IF(M284&gt;0,"Proses Quilting","Selesai"))),"")</f>
        <v/>
      </c>
    </row>
    <row r="285" spans="1:14" ht="30.75" customHeight="1">
      <c r="A285" s="6">
        <v>284</v>
      </c>
      <c r="B285" s="18" t="str">
        <f t="shared" si="10"/>
        <v>FoamindoTersediaKonfirmasi284</v>
      </c>
      <c r="C285" s="18" t="str">
        <f>IFERROR(VLOOKUP(B285,'SO OR RSO'!$B$4:$O$1048576,3,FALSE),"")</f>
        <v/>
      </c>
      <c r="D285" s="27" t="str">
        <f>IFERROR(VLOOKUP(B285,'SO OR RSO'!$B$4:$O$1048576,4,FALSE),"")</f>
        <v/>
      </c>
      <c r="E285" s="19" t="str">
        <f>IFERROR(VLOOKUP(B285,'SO OR RSO'!$B$4:$O$1048576,5,FALSE),"")</f>
        <v/>
      </c>
      <c r="F285" s="18" t="str">
        <f>IFERROR(VLOOKUP(B285,'SO OR RSO'!$B$4:$O$1048576,6,FALSE),"")</f>
        <v/>
      </c>
      <c r="G285" s="19" t="str">
        <f>IFERROR(VLOOKUP(B285,'SO OR RSO'!$B$4:$O$1048576,7,FALSE),"")</f>
        <v/>
      </c>
      <c r="H285" s="18">
        <f>IFERROR(VLOOKUP(B285,'SO OR RSO'!$B$4:$O$1048576,8,FALSE),0)</f>
        <v>0</v>
      </c>
      <c r="I285" s="18" t="str">
        <f>IFERROR(VLOOKUP(B285,'SO OR RSO'!$B$4:$O$1048576,9,FALSE),"")</f>
        <v/>
      </c>
      <c r="J285" s="18" t="str">
        <f>IFERROR(VLOOKUP(B285,'SO OR RSO'!$B$4:$O$1048576,10,FALSE),"")</f>
        <v/>
      </c>
      <c r="K285" s="59">
        <f>SUMIFS('Input Quilting Selesai'!$G$2:$G$1048576,'Input Quilting Selesai'!$C$2:$C$1048576,'Foamindo (Tersedia)'!C285,'Input Quilting Selesai'!$E$2:$E$1048576,'Foamindo (Tersedia)'!F285,'Input Quilting Selesai'!$I$2:$I$1048576,'Foamindo (Tersedia)'!J285,'Input Quilting Selesai'!$J$2:$J$1048576,'Foamindo (Tersedia)'!$B$1)</f>
        <v>0</v>
      </c>
      <c r="L285" s="20">
        <f>IFERROR(IF(VLOOKUP(B285,'SO OR RSO'!$B$4:$P$1048576,15,FALSE)="Diselesaikan",H285,K285),0)</f>
        <v>0</v>
      </c>
      <c r="M285" s="20">
        <f t="shared" si="11"/>
        <v>0</v>
      </c>
      <c r="N285" s="20" t="str">
        <f>IFERROR(IF(ISBLANK(VLOOKUP(B285,'SO OR RSO'!$B$4:$P$1048576,15,FALSE)),"Belum Kirim Kain",IF(VLOOKUP(B285,'SO OR RSO'!$B$4:$P$1048576,15,FALSE)="Diselesaikan","Selesai",IF(M285&gt;0,"Proses Quilting","Selesai"))),"")</f>
        <v/>
      </c>
    </row>
    <row r="286" spans="1:14" ht="30.75" customHeight="1">
      <c r="A286" s="6">
        <v>285</v>
      </c>
      <c r="B286" s="18" t="str">
        <f t="shared" si="10"/>
        <v>FoamindoTersediaKonfirmasi285</v>
      </c>
      <c r="C286" s="18" t="str">
        <f>IFERROR(VLOOKUP(B286,'SO OR RSO'!$B$4:$O$1048576,3,FALSE),"")</f>
        <v/>
      </c>
      <c r="D286" s="27" t="str">
        <f>IFERROR(VLOOKUP(B286,'SO OR RSO'!$B$4:$O$1048576,4,FALSE),"")</f>
        <v/>
      </c>
      <c r="E286" s="19" t="str">
        <f>IFERROR(VLOOKUP(B286,'SO OR RSO'!$B$4:$O$1048576,5,FALSE),"")</f>
        <v/>
      </c>
      <c r="F286" s="18" t="str">
        <f>IFERROR(VLOOKUP(B286,'SO OR RSO'!$B$4:$O$1048576,6,FALSE),"")</f>
        <v/>
      </c>
      <c r="G286" s="19" t="str">
        <f>IFERROR(VLOOKUP(B286,'SO OR RSO'!$B$4:$O$1048576,7,FALSE),"")</f>
        <v/>
      </c>
      <c r="H286" s="18">
        <f>IFERROR(VLOOKUP(B286,'SO OR RSO'!$B$4:$O$1048576,8,FALSE),0)</f>
        <v>0</v>
      </c>
      <c r="I286" s="18" t="str">
        <f>IFERROR(VLOOKUP(B286,'SO OR RSO'!$B$4:$O$1048576,9,FALSE),"")</f>
        <v/>
      </c>
      <c r="J286" s="18" t="str">
        <f>IFERROR(VLOOKUP(B286,'SO OR RSO'!$B$4:$O$1048576,10,FALSE),"")</f>
        <v/>
      </c>
      <c r="K286" s="59">
        <f>SUMIFS('Input Quilting Selesai'!$G$2:$G$1048576,'Input Quilting Selesai'!$C$2:$C$1048576,'Foamindo (Tersedia)'!C286,'Input Quilting Selesai'!$E$2:$E$1048576,'Foamindo (Tersedia)'!F286,'Input Quilting Selesai'!$I$2:$I$1048576,'Foamindo (Tersedia)'!J286,'Input Quilting Selesai'!$J$2:$J$1048576,'Foamindo (Tersedia)'!$B$1)</f>
        <v>0</v>
      </c>
      <c r="L286" s="20">
        <f>IFERROR(IF(VLOOKUP(B286,'SO OR RSO'!$B$4:$P$1048576,15,FALSE)="Diselesaikan",H286,K286),0)</f>
        <v>0</v>
      </c>
      <c r="M286" s="20">
        <f t="shared" si="11"/>
        <v>0</v>
      </c>
      <c r="N286" s="20" t="str">
        <f>IFERROR(IF(ISBLANK(VLOOKUP(B286,'SO OR RSO'!$B$4:$P$1048576,15,FALSE)),"Belum Kirim Kain",IF(VLOOKUP(B286,'SO OR RSO'!$B$4:$P$1048576,15,FALSE)="Diselesaikan","Selesai",IF(M286&gt;0,"Proses Quilting","Selesai"))),"")</f>
        <v/>
      </c>
    </row>
    <row r="287" spans="1:14" ht="30.75" customHeight="1">
      <c r="A287" s="6">
        <v>286</v>
      </c>
      <c r="B287" s="18" t="str">
        <f t="shared" si="10"/>
        <v>FoamindoTersediaKonfirmasi286</v>
      </c>
      <c r="C287" s="18" t="str">
        <f>IFERROR(VLOOKUP(B287,'SO OR RSO'!$B$4:$O$1048576,3,FALSE),"")</f>
        <v/>
      </c>
      <c r="D287" s="27" t="str">
        <f>IFERROR(VLOOKUP(B287,'SO OR RSO'!$B$4:$O$1048576,4,FALSE),"")</f>
        <v/>
      </c>
      <c r="E287" s="19" t="str">
        <f>IFERROR(VLOOKUP(B287,'SO OR RSO'!$B$4:$O$1048576,5,FALSE),"")</f>
        <v/>
      </c>
      <c r="F287" s="18" t="str">
        <f>IFERROR(VLOOKUP(B287,'SO OR RSO'!$B$4:$O$1048576,6,FALSE),"")</f>
        <v/>
      </c>
      <c r="G287" s="19" t="str">
        <f>IFERROR(VLOOKUP(B287,'SO OR RSO'!$B$4:$O$1048576,7,FALSE),"")</f>
        <v/>
      </c>
      <c r="H287" s="18">
        <f>IFERROR(VLOOKUP(B287,'SO OR RSO'!$B$4:$O$1048576,8,FALSE),0)</f>
        <v>0</v>
      </c>
      <c r="I287" s="18" t="str">
        <f>IFERROR(VLOOKUP(B287,'SO OR RSO'!$B$4:$O$1048576,9,FALSE),"")</f>
        <v/>
      </c>
      <c r="J287" s="18" t="str">
        <f>IFERROR(VLOOKUP(B287,'SO OR RSO'!$B$4:$O$1048576,10,FALSE),"")</f>
        <v/>
      </c>
      <c r="K287" s="59">
        <f>SUMIFS('Input Quilting Selesai'!$G$2:$G$1048576,'Input Quilting Selesai'!$C$2:$C$1048576,'Foamindo (Tersedia)'!C287,'Input Quilting Selesai'!$E$2:$E$1048576,'Foamindo (Tersedia)'!F287,'Input Quilting Selesai'!$I$2:$I$1048576,'Foamindo (Tersedia)'!J287,'Input Quilting Selesai'!$J$2:$J$1048576,'Foamindo (Tersedia)'!$B$1)</f>
        <v>0</v>
      </c>
      <c r="L287" s="20">
        <f>IFERROR(IF(VLOOKUP(B287,'SO OR RSO'!$B$4:$P$1048576,15,FALSE)="Diselesaikan",H287,K287),0)</f>
        <v>0</v>
      </c>
      <c r="M287" s="20">
        <f t="shared" si="11"/>
        <v>0</v>
      </c>
      <c r="N287" s="20" t="str">
        <f>IFERROR(IF(ISBLANK(VLOOKUP(B287,'SO OR RSO'!$B$4:$P$1048576,15,FALSE)),"Belum Kirim Kain",IF(VLOOKUP(B287,'SO OR RSO'!$B$4:$P$1048576,15,FALSE)="Diselesaikan","Selesai",IF(M287&gt;0,"Proses Quilting","Selesai"))),"")</f>
        <v/>
      </c>
    </row>
    <row r="288" spans="1:14" ht="30.75" customHeight="1">
      <c r="A288" s="6">
        <v>287</v>
      </c>
      <c r="B288" s="18" t="str">
        <f t="shared" si="10"/>
        <v>FoamindoTersediaKonfirmasi287</v>
      </c>
      <c r="C288" s="18" t="str">
        <f>IFERROR(VLOOKUP(B288,'SO OR RSO'!$B$4:$O$1048576,3,FALSE),"")</f>
        <v/>
      </c>
      <c r="D288" s="27" t="str">
        <f>IFERROR(VLOOKUP(B288,'SO OR RSO'!$B$4:$O$1048576,4,FALSE),"")</f>
        <v/>
      </c>
      <c r="E288" s="19" t="str">
        <f>IFERROR(VLOOKUP(B288,'SO OR RSO'!$B$4:$O$1048576,5,FALSE),"")</f>
        <v/>
      </c>
      <c r="F288" s="18" t="str">
        <f>IFERROR(VLOOKUP(B288,'SO OR RSO'!$B$4:$O$1048576,6,FALSE),"")</f>
        <v/>
      </c>
      <c r="G288" s="19" t="str">
        <f>IFERROR(VLOOKUP(B288,'SO OR RSO'!$B$4:$O$1048576,7,FALSE),"")</f>
        <v/>
      </c>
      <c r="H288" s="18">
        <f>IFERROR(VLOOKUP(B288,'SO OR RSO'!$B$4:$O$1048576,8,FALSE),0)</f>
        <v>0</v>
      </c>
      <c r="I288" s="18" t="str">
        <f>IFERROR(VLOOKUP(B288,'SO OR RSO'!$B$4:$O$1048576,9,FALSE),"")</f>
        <v/>
      </c>
      <c r="J288" s="18" t="str">
        <f>IFERROR(VLOOKUP(B288,'SO OR RSO'!$B$4:$O$1048576,10,FALSE),"")</f>
        <v/>
      </c>
      <c r="K288" s="59">
        <f>SUMIFS('Input Quilting Selesai'!$G$2:$G$1048576,'Input Quilting Selesai'!$C$2:$C$1048576,'Foamindo (Tersedia)'!C288,'Input Quilting Selesai'!$E$2:$E$1048576,'Foamindo (Tersedia)'!F288,'Input Quilting Selesai'!$I$2:$I$1048576,'Foamindo (Tersedia)'!J288,'Input Quilting Selesai'!$J$2:$J$1048576,'Foamindo (Tersedia)'!$B$1)</f>
        <v>0</v>
      </c>
      <c r="L288" s="20">
        <f>IFERROR(IF(VLOOKUP(B288,'SO OR RSO'!$B$4:$P$1048576,15,FALSE)="Diselesaikan",H288,K288),0)</f>
        <v>0</v>
      </c>
      <c r="M288" s="20">
        <f t="shared" si="11"/>
        <v>0</v>
      </c>
      <c r="N288" s="20" t="str">
        <f>IFERROR(IF(ISBLANK(VLOOKUP(B288,'SO OR RSO'!$B$4:$P$1048576,15,FALSE)),"Belum Kirim Kain",IF(VLOOKUP(B288,'SO OR RSO'!$B$4:$P$1048576,15,FALSE)="Diselesaikan","Selesai",IF(M288&gt;0,"Proses Quilting","Selesai"))),"")</f>
        <v/>
      </c>
    </row>
    <row r="289" spans="1:14" ht="30.75" customHeight="1">
      <c r="A289" s="6">
        <v>288</v>
      </c>
      <c r="B289" s="18" t="str">
        <f t="shared" si="10"/>
        <v>FoamindoTersediaKonfirmasi288</v>
      </c>
      <c r="C289" s="18" t="str">
        <f>IFERROR(VLOOKUP(B289,'SO OR RSO'!$B$4:$O$1048576,3,FALSE),"")</f>
        <v/>
      </c>
      <c r="D289" s="27" t="str">
        <f>IFERROR(VLOOKUP(B289,'SO OR RSO'!$B$4:$O$1048576,4,FALSE),"")</f>
        <v/>
      </c>
      <c r="E289" s="19" t="str">
        <f>IFERROR(VLOOKUP(B289,'SO OR RSO'!$B$4:$O$1048576,5,FALSE),"")</f>
        <v/>
      </c>
      <c r="F289" s="18" t="str">
        <f>IFERROR(VLOOKUP(B289,'SO OR RSO'!$B$4:$O$1048576,6,FALSE),"")</f>
        <v/>
      </c>
      <c r="G289" s="19" t="str">
        <f>IFERROR(VLOOKUP(B289,'SO OR RSO'!$B$4:$O$1048576,7,FALSE),"")</f>
        <v/>
      </c>
      <c r="H289" s="18">
        <f>IFERROR(VLOOKUP(B289,'SO OR RSO'!$B$4:$O$1048576,8,FALSE),0)</f>
        <v>0</v>
      </c>
      <c r="I289" s="18" t="str">
        <f>IFERROR(VLOOKUP(B289,'SO OR RSO'!$B$4:$O$1048576,9,FALSE),"")</f>
        <v/>
      </c>
      <c r="J289" s="18" t="str">
        <f>IFERROR(VLOOKUP(B289,'SO OR RSO'!$B$4:$O$1048576,10,FALSE),"")</f>
        <v/>
      </c>
      <c r="K289" s="59">
        <f>SUMIFS('Input Quilting Selesai'!$G$2:$G$1048576,'Input Quilting Selesai'!$C$2:$C$1048576,'Foamindo (Tersedia)'!C289,'Input Quilting Selesai'!$E$2:$E$1048576,'Foamindo (Tersedia)'!F289,'Input Quilting Selesai'!$I$2:$I$1048576,'Foamindo (Tersedia)'!J289,'Input Quilting Selesai'!$J$2:$J$1048576,'Foamindo (Tersedia)'!$B$1)</f>
        <v>0</v>
      </c>
      <c r="L289" s="20">
        <f>IFERROR(IF(VLOOKUP(B289,'SO OR RSO'!$B$4:$P$1048576,15,FALSE)="Diselesaikan",H289,K289),0)</f>
        <v>0</v>
      </c>
      <c r="M289" s="20">
        <f t="shared" si="11"/>
        <v>0</v>
      </c>
      <c r="N289" s="20" t="str">
        <f>IFERROR(IF(ISBLANK(VLOOKUP(B289,'SO OR RSO'!$B$4:$P$1048576,15,FALSE)),"Belum Kirim Kain",IF(VLOOKUP(B289,'SO OR RSO'!$B$4:$P$1048576,15,FALSE)="Diselesaikan","Selesai",IF(M289&gt;0,"Proses Quilting","Selesai"))),"")</f>
        <v/>
      </c>
    </row>
    <row r="290" spans="1:14" ht="30.75" customHeight="1">
      <c r="A290" s="6">
        <v>289</v>
      </c>
      <c r="B290" s="18" t="str">
        <f t="shared" si="10"/>
        <v>FoamindoTersediaKonfirmasi289</v>
      </c>
      <c r="C290" s="18" t="str">
        <f>IFERROR(VLOOKUP(B290,'SO OR RSO'!$B$4:$O$1048576,3,FALSE),"")</f>
        <v/>
      </c>
      <c r="D290" s="27" t="str">
        <f>IFERROR(VLOOKUP(B290,'SO OR RSO'!$B$4:$O$1048576,4,FALSE),"")</f>
        <v/>
      </c>
      <c r="E290" s="19" t="str">
        <f>IFERROR(VLOOKUP(B290,'SO OR RSO'!$B$4:$O$1048576,5,FALSE),"")</f>
        <v/>
      </c>
      <c r="F290" s="18" t="str">
        <f>IFERROR(VLOOKUP(B290,'SO OR RSO'!$B$4:$O$1048576,6,FALSE),"")</f>
        <v/>
      </c>
      <c r="G290" s="19" t="str">
        <f>IFERROR(VLOOKUP(B290,'SO OR RSO'!$B$4:$O$1048576,7,FALSE),"")</f>
        <v/>
      </c>
      <c r="H290" s="18">
        <f>IFERROR(VLOOKUP(B290,'SO OR RSO'!$B$4:$O$1048576,8,FALSE),0)</f>
        <v>0</v>
      </c>
      <c r="I290" s="18" t="str">
        <f>IFERROR(VLOOKUP(B290,'SO OR RSO'!$B$4:$O$1048576,9,FALSE),"")</f>
        <v/>
      </c>
      <c r="J290" s="18" t="str">
        <f>IFERROR(VLOOKUP(B290,'SO OR RSO'!$B$4:$O$1048576,10,FALSE),"")</f>
        <v/>
      </c>
      <c r="K290" s="59">
        <f>SUMIFS('Input Quilting Selesai'!$G$2:$G$1048576,'Input Quilting Selesai'!$C$2:$C$1048576,'Foamindo (Tersedia)'!C290,'Input Quilting Selesai'!$E$2:$E$1048576,'Foamindo (Tersedia)'!F290,'Input Quilting Selesai'!$I$2:$I$1048576,'Foamindo (Tersedia)'!J290,'Input Quilting Selesai'!$J$2:$J$1048576,'Foamindo (Tersedia)'!$B$1)</f>
        <v>0</v>
      </c>
      <c r="L290" s="20">
        <f>IFERROR(IF(VLOOKUP(B290,'SO OR RSO'!$B$4:$P$1048576,15,FALSE)="Diselesaikan",H290,K290),0)</f>
        <v>0</v>
      </c>
      <c r="M290" s="20">
        <f t="shared" si="11"/>
        <v>0</v>
      </c>
      <c r="N290" s="20" t="str">
        <f>IFERROR(IF(ISBLANK(VLOOKUP(B290,'SO OR RSO'!$B$4:$P$1048576,15,FALSE)),"Belum Kirim Kain",IF(VLOOKUP(B290,'SO OR RSO'!$B$4:$P$1048576,15,FALSE)="Diselesaikan","Selesai",IF(M290&gt;0,"Proses Quilting","Selesai"))),"")</f>
        <v/>
      </c>
    </row>
    <row r="291" spans="1:14" ht="30.75" customHeight="1">
      <c r="A291" s="6">
        <v>290</v>
      </c>
      <c r="B291" s="18" t="str">
        <f t="shared" si="10"/>
        <v>FoamindoTersediaKonfirmasi290</v>
      </c>
      <c r="C291" s="18" t="str">
        <f>IFERROR(VLOOKUP(B291,'SO OR RSO'!$B$4:$O$1048576,3,FALSE),"")</f>
        <v/>
      </c>
      <c r="D291" s="27" t="str">
        <f>IFERROR(VLOOKUP(B291,'SO OR RSO'!$B$4:$O$1048576,4,FALSE),"")</f>
        <v/>
      </c>
      <c r="E291" s="19" t="str">
        <f>IFERROR(VLOOKUP(B291,'SO OR RSO'!$B$4:$O$1048576,5,FALSE),"")</f>
        <v/>
      </c>
      <c r="F291" s="18" t="str">
        <f>IFERROR(VLOOKUP(B291,'SO OR RSO'!$B$4:$O$1048576,6,FALSE),"")</f>
        <v/>
      </c>
      <c r="G291" s="19" t="str">
        <f>IFERROR(VLOOKUP(B291,'SO OR RSO'!$B$4:$O$1048576,7,FALSE),"")</f>
        <v/>
      </c>
      <c r="H291" s="18">
        <f>IFERROR(VLOOKUP(B291,'SO OR RSO'!$B$4:$O$1048576,8,FALSE),0)</f>
        <v>0</v>
      </c>
      <c r="I291" s="18" t="str">
        <f>IFERROR(VLOOKUP(B291,'SO OR RSO'!$B$4:$O$1048576,9,FALSE),"")</f>
        <v/>
      </c>
      <c r="J291" s="18" t="str">
        <f>IFERROR(VLOOKUP(B291,'SO OR RSO'!$B$4:$O$1048576,10,FALSE),"")</f>
        <v/>
      </c>
      <c r="K291" s="59">
        <f>SUMIFS('Input Quilting Selesai'!$G$2:$G$1048576,'Input Quilting Selesai'!$C$2:$C$1048576,'Foamindo (Tersedia)'!C291,'Input Quilting Selesai'!$E$2:$E$1048576,'Foamindo (Tersedia)'!F291,'Input Quilting Selesai'!$I$2:$I$1048576,'Foamindo (Tersedia)'!J291,'Input Quilting Selesai'!$J$2:$J$1048576,'Foamindo (Tersedia)'!$B$1)</f>
        <v>0</v>
      </c>
      <c r="L291" s="20">
        <f>IFERROR(IF(VLOOKUP(B291,'SO OR RSO'!$B$4:$P$1048576,15,FALSE)="Diselesaikan",H291,K291),0)</f>
        <v>0</v>
      </c>
      <c r="M291" s="20">
        <f t="shared" si="11"/>
        <v>0</v>
      </c>
      <c r="N291" s="20" t="str">
        <f>IFERROR(IF(ISBLANK(VLOOKUP(B291,'SO OR RSO'!$B$4:$P$1048576,15,FALSE)),"Belum Kirim Kain",IF(VLOOKUP(B291,'SO OR RSO'!$B$4:$P$1048576,15,FALSE)="Diselesaikan","Selesai",IF(M291&gt;0,"Proses Quilting","Selesai"))),"")</f>
        <v/>
      </c>
    </row>
    <row r="292" spans="1:14" ht="30.75" customHeight="1">
      <c r="A292" s="6">
        <v>291</v>
      </c>
      <c r="B292" s="18" t="str">
        <f t="shared" si="10"/>
        <v>FoamindoTersediaKonfirmasi291</v>
      </c>
      <c r="C292" s="18" t="str">
        <f>IFERROR(VLOOKUP(B292,'SO OR RSO'!$B$4:$O$1048576,3,FALSE),"")</f>
        <v/>
      </c>
      <c r="D292" s="27" t="str">
        <f>IFERROR(VLOOKUP(B292,'SO OR RSO'!$B$4:$O$1048576,4,FALSE),"")</f>
        <v/>
      </c>
      <c r="E292" s="19" t="str">
        <f>IFERROR(VLOOKUP(B292,'SO OR RSO'!$B$4:$O$1048576,5,FALSE),"")</f>
        <v/>
      </c>
      <c r="F292" s="18" t="str">
        <f>IFERROR(VLOOKUP(B292,'SO OR RSO'!$B$4:$O$1048576,6,FALSE),"")</f>
        <v/>
      </c>
      <c r="G292" s="19" t="str">
        <f>IFERROR(VLOOKUP(B292,'SO OR RSO'!$B$4:$O$1048576,7,FALSE),"")</f>
        <v/>
      </c>
      <c r="H292" s="18">
        <f>IFERROR(VLOOKUP(B292,'SO OR RSO'!$B$4:$O$1048576,8,FALSE),0)</f>
        <v>0</v>
      </c>
      <c r="I292" s="18" t="str">
        <f>IFERROR(VLOOKUP(B292,'SO OR RSO'!$B$4:$O$1048576,9,FALSE),"")</f>
        <v/>
      </c>
      <c r="J292" s="18" t="str">
        <f>IFERROR(VLOOKUP(B292,'SO OR RSO'!$B$4:$O$1048576,10,FALSE),"")</f>
        <v/>
      </c>
      <c r="K292" s="59">
        <f>SUMIFS('Input Quilting Selesai'!$G$2:$G$1048576,'Input Quilting Selesai'!$C$2:$C$1048576,'Foamindo (Tersedia)'!C292,'Input Quilting Selesai'!$E$2:$E$1048576,'Foamindo (Tersedia)'!F292,'Input Quilting Selesai'!$I$2:$I$1048576,'Foamindo (Tersedia)'!J292,'Input Quilting Selesai'!$J$2:$J$1048576,'Foamindo (Tersedia)'!$B$1)</f>
        <v>0</v>
      </c>
      <c r="L292" s="20">
        <f>IFERROR(IF(VLOOKUP(B292,'SO OR RSO'!$B$4:$P$1048576,15,FALSE)="Diselesaikan",H292,K292),0)</f>
        <v>0</v>
      </c>
      <c r="M292" s="20">
        <f t="shared" si="11"/>
        <v>0</v>
      </c>
      <c r="N292" s="20" t="str">
        <f>IFERROR(IF(ISBLANK(VLOOKUP(B292,'SO OR RSO'!$B$4:$P$1048576,15,FALSE)),"Belum Kirim Kain",IF(VLOOKUP(B292,'SO OR RSO'!$B$4:$P$1048576,15,FALSE)="Diselesaikan","Selesai",IF(M292&gt;0,"Proses Quilting","Selesai"))),"")</f>
        <v/>
      </c>
    </row>
    <row r="293" spans="1:14" ht="30.75" customHeight="1">
      <c r="A293" s="6">
        <v>292</v>
      </c>
      <c r="B293" s="18" t="str">
        <f t="shared" si="10"/>
        <v>FoamindoTersediaKonfirmasi292</v>
      </c>
      <c r="C293" s="18" t="str">
        <f>IFERROR(VLOOKUP(B293,'SO OR RSO'!$B$4:$O$1048576,3,FALSE),"")</f>
        <v/>
      </c>
      <c r="D293" s="27" t="str">
        <f>IFERROR(VLOOKUP(B293,'SO OR RSO'!$B$4:$O$1048576,4,FALSE),"")</f>
        <v/>
      </c>
      <c r="E293" s="19" t="str">
        <f>IFERROR(VLOOKUP(B293,'SO OR RSO'!$B$4:$O$1048576,5,FALSE),"")</f>
        <v/>
      </c>
      <c r="F293" s="18" t="str">
        <f>IFERROR(VLOOKUP(B293,'SO OR RSO'!$B$4:$O$1048576,6,FALSE),"")</f>
        <v/>
      </c>
      <c r="G293" s="19" t="str">
        <f>IFERROR(VLOOKUP(B293,'SO OR RSO'!$B$4:$O$1048576,7,FALSE),"")</f>
        <v/>
      </c>
      <c r="H293" s="18">
        <f>IFERROR(VLOOKUP(B293,'SO OR RSO'!$B$4:$O$1048576,8,FALSE),0)</f>
        <v>0</v>
      </c>
      <c r="I293" s="18" t="str">
        <f>IFERROR(VLOOKUP(B293,'SO OR RSO'!$B$4:$O$1048576,9,FALSE),"")</f>
        <v/>
      </c>
      <c r="J293" s="18" t="str">
        <f>IFERROR(VLOOKUP(B293,'SO OR RSO'!$B$4:$O$1048576,10,FALSE),"")</f>
        <v/>
      </c>
      <c r="K293" s="59">
        <f>SUMIFS('Input Quilting Selesai'!$G$2:$G$1048576,'Input Quilting Selesai'!$C$2:$C$1048576,'Foamindo (Tersedia)'!C293,'Input Quilting Selesai'!$E$2:$E$1048576,'Foamindo (Tersedia)'!F293,'Input Quilting Selesai'!$I$2:$I$1048576,'Foamindo (Tersedia)'!J293,'Input Quilting Selesai'!$J$2:$J$1048576,'Foamindo (Tersedia)'!$B$1)</f>
        <v>0</v>
      </c>
      <c r="L293" s="20">
        <f>IFERROR(IF(VLOOKUP(B293,'SO OR RSO'!$B$4:$P$1048576,15,FALSE)="Diselesaikan",H293,K293),0)</f>
        <v>0</v>
      </c>
      <c r="M293" s="20">
        <f t="shared" si="11"/>
        <v>0</v>
      </c>
      <c r="N293" s="20" t="str">
        <f>IFERROR(IF(ISBLANK(VLOOKUP(B293,'SO OR RSO'!$B$4:$P$1048576,15,FALSE)),"Belum Kirim Kain",IF(VLOOKUP(B293,'SO OR RSO'!$B$4:$P$1048576,15,FALSE)="Diselesaikan","Selesai",IF(M293&gt;0,"Proses Quilting","Selesai"))),"")</f>
        <v/>
      </c>
    </row>
    <row r="294" spans="1:14" ht="30.75" customHeight="1">
      <c r="A294" s="6">
        <v>293</v>
      </c>
      <c r="B294" s="18" t="str">
        <f t="shared" si="10"/>
        <v>FoamindoTersediaKonfirmasi293</v>
      </c>
      <c r="C294" s="18" t="str">
        <f>IFERROR(VLOOKUP(B294,'SO OR RSO'!$B$4:$O$1048576,3,FALSE),"")</f>
        <v/>
      </c>
      <c r="D294" s="27" t="str">
        <f>IFERROR(VLOOKUP(B294,'SO OR RSO'!$B$4:$O$1048576,4,FALSE),"")</f>
        <v/>
      </c>
      <c r="E294" s="19" t="str">
        <f>IFERROR(VLOOKUP(B294,'SO OR RSO'!$B$4:$O$1048576,5,FALSE),"")</f>
        <v/>
      </c>
      <c r="F294" s="18" t="str">
        <f>IFERROR(VLOOKUP(B294,'SO OR RSO'!$B$4:$O$1048576,6,FALSE),"")</f>
        <v/>
      </c>
      <c r="G294" s="19" t="str">
        <f>IFERROR(VLOOKUP(B294,'SO OR RSO'!$B$4:$O$1048576,7,FALSE),"")</f>
        <v/>
      </c>
      <c r="H294" s="18">
        <f>IFERROR(VLOOKUP(B294,'SO OR RSO'!$B$4:$O$1048576,8,FALSE),0)</f>
        <v>0</v>
      </c>
      <c r="I294" s="18" t="str">
        <f>IFERROR(VLOOKUP(B294,'SO OR RSO'!$B$4:$O$1048576,9,FALSE),"")</f>
        <v/>
      </c>
      <c r="J294" s="18" t="str">
        <f>IFERROR(VLOOKUP(B294,'SO OR RSO'!$B$4:$O$1048576,10,FALSE),"")</f>
        <v/>
      </c>
      <c r="K294" s="59">
        <f>SUMIFS('Input Quilting Selesai'!$G$2:$G$1048576,'Input Quilting Selesai'!$C$2:$C$1048576,'Foamindo (Tersedia)'!C294,'Input Quilting Selesai'!$E$2:$E$1048576,'Foamindo (Tersedia)'!F294,'Input Quilting Selesai'!$I$2:$I$1048576,'Foamindo (Tersedia)'!J294,'Input Quilting Selesai'!$J$2:$J$1048576,'Foamindo (Tersedia)'!$B$1)</f>
        <v>0</v>
      </c>
      <c r="L294" s="20">
        <f>IFERROR(IF(VLOOKUP(B294,'SO OR RSO'!$B$4:$P$1048576,15,FALSE)="Diselesaikan",H294,K294),0)</f>
        <v>0</v>
      </c>
      <c r="M294" s="20">
        <f t="shared" si="11"/>
        <v>0</v>
      </c>
      <c r="N294" s="20" t="str">
        <f>IFERROR(IF(ISBLANK(VLOOKUP(B294,'SO OR RSO'!$B$4:$P$1048576,15,FALSE)),"Belum Kirim Kain",IF(VLOOKUP(B294,'SO OR RSO'!$B$4:$P$1048576,15,FALSE)="Diselesaikan","Selesai",IF(M294&gt;0,"Proses Quilting","Selesai"))),"")</f>
        <v/>
      </c>
    </row>
    <row r="295" spans="1:14" ht="30.75" customHeight="1">
      <c r="A295" s="6">
        <v>294</v>
      </c>
      <c r="B295" s="18" t="str">
        <f t="shared" si="10"/>
        <v>FoamindoTersediaKonfirmasi294</v>
      </c>
      <c r="C295" s="18" t="str">
        <f>IFERROR(VLOOKUP(B295,'SO OR RSO'!$B$4:$O$1048576,3,FALSE),"")</f>
        <v/>
      </c>
      <c r="D295" s="27" t="str">
        <f>IFERROR(VLOOKUP(B295,'SO OR RSO'!$B$4:$O$1048576,4,FALSE),"")</f>
        <v/>
      </c>
      <c r="E295" s="19" t="str">
        <f>IFERROR(VLOOKUP(B295,'SO OR RSO'!$B$4:$O$1048576,5,FALSE),"")</f>
        <v/>
      </c>
      <c r="F295" s="18" t="str">
        <f>IFERROR(VLOOKUP(B295,'SO OR RSO'!$B$4:$O$1048576,6,FALSE),"")</f>
        <v/>
      </c>
      <c r="G295" s="19" t="str">
        <f>IFERROR(VLOOKUP(B295,'SO OR RSO'!$B$4:$O$1048576,7,FALSE),"")</f>
        <v/>
      </c>
      <c r="H295" s="18">
        <f>IFERROR(VLOOKUP(B295,'SO OR RSO'!$B$4:$O$1048576,8,FALSE),0)</f>
        <v>0</v>
      </c>
      <c r="I295" s="18" t="str">
        <f>IFERROR(VLOOKUP(B295,'SO OR RSO'!$B$4:$O$1048576,9,FALSE),"")</f>
        <v/>
      </c>
      <c r="J295" s="18" t="str">
        <f>IFERROR(VLOOKUP(B295,'SO OR RSO'!$B$4:$O$1048576,10,FALSE),"")</f>
        <v/>
      </c>
      <c r="K295" s="59">
        <f>SUMIFS('Input Quilting Selesai'!$G$2:$G$1048576,'Input Quilting Selesai'!$C$2:$C$1048576,'Foamindo (Tersedia)'!C295,'Input Quilting Selesai'!$E$2:$E$1048576,'Foamindo (Tersedia)'!F295,'Input Quilting Selesai'!$I$2:$I$1048576,'Foamindo (Tersedia)'!J295,'Input Quilting Selesai'!$J$2:$J$1048576,'Foamindo (Tersedia)'!$B$1)</f>
        <v>0</v>
      </c>
      <c r="L295" s="20">
        <f>IFERROR(IF(VLOOKUP(B295,'SO OR RSO'!$B$4:$P$1048576,15,FALSE)="Diselesaikan",H295,K295),0)</f>
        <v>0</v>
      </c>
      <c r="M295" s="20">
        <f t="shared" si="11"/>
        <v>0</v>
      </c>
      <c r="N295" s="20" t="str">
        <f>IFERROR(IF(ISBLANK(VLOOKUP(B295,'SO OR RSO'!$B$4:$P$1048576,15,FALSE)),"Belum Kirim Kain",IF(VLOOKUP(B295,'SO OR RSO'!$B$4:$P$1048576,15,FALSE)="Diselesaikan","Selesai",IF(M295&gt;0,"Proses Quilting","Selesai"))),"")</f>
        <v/>
      </c>
    </row>
    <row r="296" spans="1:14" ht="30.75" customHeight="1">
      <c r="A296" s="6">
        <v>295</v>
      </c>
      <c r="B296" s="18" t="str">
        <f t="shared" si="10"/>
        <v>FoamindoTersediaKonfirmasi295</v>
      </c>
      <c r="C296" s="18" t="str">
        <f>IFERROR(VLOOKUP(B296,'SO OR RSO'!$B$4:$O$1048576,3,FALSE),"")</f>
        <v/>
      </c>
      <c r="D296" s="27" t="str">
        <f>IFERROR(VLOOKUP(B296,'SO OR RSO'!$B$4:$O$1048576,4,FALSE),"")</f>
        <v/>
      </c>
      <c r="E296" s="19" t="str">
        <f>IFERROR(VLOOKUP(B296,'SO OR RSO'!$B$4:$O$1048576,5,FALSE),"")</f>
        <v/>
      </c>
      <c r="F296" s="18" t="str">
        <f>IFERROR(VLOOKUP(B296,'SO OR RSO'!$B$4:$O$1048576,6,FALSE),"")</f>
        <v/>
      </c>
      <c r="G296" s="19" t="str">
        <f>IFERROR(VLOOKUP(B296,'SO OR RSO'!$B$4:$O$1048576,7,FALSE),"")</f>
        <v/>
      </c>
      <c r="H296" s="18">
        <f>IFERROR(VLOOKUP(B296,'SO OR RSO'!$B$4:$O$1048576,8,FALSE),0)</f>
        <v>0</v>
      </c>
      <c r="I296" s="18" t="str">
        <f>IFERROR(VLOOKUP(B296,'SO OR RSO'!$B$4:$O$1048576,9,FALSE),"")</f>
        <v/>
      </c>
      <c r="J296" s="18" t="str">
        <f>IFERROR(VLOOKUP(B296,'SO OR RSO'!$B$4:$O$1048576,10,FALSE),"")</f>
        <v/>
      </c>
      <c r="K296" s="59">
        <f>SUMIFS('Input Quilting Selesai'!$G$2:$G$1048576,'Input Quilting Selesai'!$C$2:$C$1048576,'Foamindo (Tersedia)'!C296,'Input Quilting Selesai'!$E$2:$E$1048576,'Foamindo (Tersedia)'!F296,'Input Quilting Selesai'!$I$2:$I$1048576,'Foamindo (Tersedia)'!J296,'Input Quilting Selesai'!$J$2:$J$1048576,'Foamindo (Tersedia)'!$B$1)</f>
        <v>0</v>
      </c>
      <c r="L296" s="20">
        <f>IFERROR(IF(VLOOKUP(B296,'SO OR RSO'!$B$4:$P$1048576,15,FALSE)="Diselesaikan",H296,K296),0)</f>
        <v>0</v>
      </c>
      <c r="M296" s="20">
        <f t="shared" si="11"/>
        <v>0</v>
      </c>
      <c r="N296" s="20" t="str">
        <f>IFERROR(IF(ISBLANK(VLOOKUP(B296,'SO OR RSO'!$B$4:$P$1048576,15,FALSE)),"Belum Kirim Kain",IF(VLOOKUP(B296,'SO OR RSO'!$B$4:$P$1048576,15,FALSE)="Diselesaikan","Selesai",IF(M296&gt;0,"Proses Quilting","Selesai"))),"")</f>
        <v/>
      </c>
    </row>
    <row r="297" spans="1:14" ht="30.75" customHeight="1">
      <c r="A297" s="6">
        <v>296</v>
      </c>
      <c r="B297" s="18" t="str">
        <f t="shared" si="10"/>
        <v>FoamindoTersediaKonfirmasi296</v>
      </c>
      <c r="C297" s="18" t="str">
        <f>IFERROR(VLOOKUP(B297,'SO OR RSO'!$B$4:$O$1048576,3,FALSE),"")</f>
        <v/>
      </c>
      <c r="D297" s="27" t="str">
        <f>IFERROR(VLOOKUP(B297,'SO OR RSO'!$B$4:$O$1048576,4,FALSE),"")</f>
        <v/>
      </c>
      <c r="E297" s="19" t="str">
        <f>IFERROR(VLOOKUP(B297,'SO OR RSO'!$B$4:$O$1048576,5,FALSE),"")</f>
        <v/>
      </c>
      <c r="F297" s="18" t="str">
        <f>IFERROR(VLOOKUP(B297,'SO OR RSO'!$B$4:$O$1048576,6,FALSE),"")</f>
        <v/>
      </c>
      <c r="G297" s="19" t="str">
        <f>IFERROR(VLOOKUP(B297,'SO OR RSO'!$B$4:$O$1048576,7,FALSE),"")</f>
        <v/>
      </c>
      <c r="H297" s="18">
        <f>IFERROR(VLOOKUP(B297,'SO OR RSO'!$B$4:$O$1048576,8,FALSE),0)</f>
        <v>0</v>
      </c>
      <c r="I297" s="18" t="str">
        <f>IFERROR(VLOOKUP(B297,'SO OR RSO'!$B$4:$O$1048576,9,FALSE),"")</f>
        <v/>
      </c>
      <c r="J297" s="18" t="str">
        <f>IFERROR(VLOOKUP(B297,'SO OR RSO'!$B$4:$O$1048576,10,FALSE),"")</f>
        <v/>
      </c>
      <c r="K297" s="59">
        <f>SUMIFS('Input Quilting Selesai'!$G$2:$G$1048576,'Input Quilting Selesai'!$C$2:$C$1048576,'Foamindo (Tersedia)'!C297,'Input Quilting Selesai'!$E$2:$E$1048576,'Foamindo (Tersedia)'!F297,'Input Quilting Selesai'!$I$2:$I$1048576,'Foamindo (Tersedia)'!J297,'Input Quilting Selesai'!$J$2:$J$1048576,'Foamindo (Tersedia)'!$B$1)</f>
        <v>0</v>
      </c>
      <c r="L297" s="20">
        <f>IFERROR(IF(VLOOKUP(B297,'SO OR RSO'!$B$4:$P$1048576,15,FALSE)="Diselesaikan",H297,K297),0)</f>
        <v>0</v>
      </c>
      <c r="M297" s="20">
        <f t="shared" si="11"/>
        <v>0</v>
      </c>
      <c r="N297" s="20" t="str">
        <f>IFERROR(IF(ISBLANK(VLOOKUP(B297,'SO OR RSO'!$B$4:$P$1048576,15,FALSE)),"Belum Kirim Kain",IF(VLOOKUP(B297,'SO OR RSO'!$B$4:$P$1048576,15,FALSE)="Diselesaikan","Selesai",IF(M297&gt;0,"Proses Quilting","Selesai"))),"")</f>
        <v/>
      </c>
    </row>
    <row r="298" spans="1:14" ht="30.75" customHeight="1">
      <c r="A298" s="6">
        <v>297</v>
      </c>
      <c r="B298" s="18" t="str">
        <f t="shared" si="10"/>
        <v>FoamindoTersediaKonfirmasi297</v>
      </c>
      <c r="C298" s="18" t="str">
        <f>IFERROR(VLOOKUP(B298,'SO OR RSO'!$B$4:$O$1048576,3,FALSE),"")</f>
        <v/>
      </c>
      <c r="D298" s="27" t="str">
        <f>IFERROR(VLOOKUP(B298,'SO OR RSO'!$B$4:$O$1048576,4,FALSE),"")</f>
        <v/>
      </c>
      <c r="E298" s="19" t="str">
        <f>IFERROR(VLOOKUP(B298,'SO OR RSO'!$B$4:$O$1048576,5,FALSE),"")</f>
        <v/>
      </c>
      <c r="F298" s="18" t="str">
        <f>IFERROR(VLOOKUP(B298,'SO OR RSO'!$B$4:$O$1048576,6,FALSE),"")</f>
        <v/>
      </c>
      <c r="G298" s="19" t="str">
        <f>IFERROR(VLOOKUP(B298,'SO OR RSO'!$B$4:$O$1048576,7,FALSE),"")</f>
        <v/>
      </c>
      <c r="H298" s="18">
        <f>IFERROR(VLOOKUP(B298,'SO OR RSO'!$B$4:$O$1048576,8,FALSE),0)</f>
        <v>0</v>
      </c>
      <c r="I298" s="18" t="str">
        <f>IFERROR(VLOOKUP(B298,'SO OR RSO'!$B$4:$O$1048576,9,FALSE),"")</f>
        <v/>
      </c>
      <c r="J298" s="18" t="str">
        <f>IFERROR(VLOOKUP(B298,'SO OR RSO'!$B$4:$O$1048576,10,FALSE),"")</f>
        <v/>
      </c>
      <c r="K298" s="59">
        <f>SUMIFS('Input Quilting Selesai'!$G$2:$G$1048576,'Input Quilting Selesai'!$C$2:$C$1048576,'Foamindo (Tersedia)'!C298,'Input Quilting Selesai'!$E$2:$E$1048576,'Foamindo (Tersedia)'!F298,'Input Quilting Selesai'!$I$2:$I$1048576,'Foamindo (Tersedia)'!J298,'Input Quilting Selesai'!$J$2:$J$1048576,'Foamindo (Tersedia)'!$B$1)</f>
        <v>0</v>
      </c>
      <c r="L298" s="20">
        <f>IFERROR(IF(VLOOKUP(B298,'SO OR RSO'!$B$4:$P$1048576,15,FALSE)="Diselesaikan",H298,K298),0)</f>
        <v>0</v>
      </c>
      <c r="M298" s="20">
        <f t="shared" si="11"/>
        <v>0</v>
      </c>
      <c r="N298" s="20" t="str">
        <f>IFERROR(IF(ISBLANK(VLOOKUP(B298,'SO OR RSO'!$B$4:$P$1048576,15,FALSE)),"Belum Kirim Kain",IF(VLOOKUP(B298,'SO OR RSO'!$B$4:$P$1048576,15,FALSE)="Diselesaikan","Selesai",IF(M298&gt;0,"Proses Quilting","Selesai"))),"")</f>
        <v/>
      </c>
    </row>
    <row r="299" spans="1:14" ht="30.75" customHeight="1">
      <c r="A299" s="6">
        <v>298</v>
      </c>
      <c r="B299" s="18" t="str">
        <f t="shared" si="10"/>
        <v>FoamindoTersediaKonfirmasi298</v>
      </c>
      <c r="C299" s="18" t="str">
        <f>IFERROR(VLOOKUP(B299,'SO OR RSO'!$B$4:$O$1048576,3,FALSE),"")</f>
        <v/>
      </c>
      <c r="D299" s="27" t="str">
        <f>IFERROR(VLOOKUP(B299,'SO OR RSO'!$B$4:$O$1048576,4,FALSE),"")</f>
        <v/>
      </c>
      <c r="E299" s="19" t="str">
        <f>IFERROR(VLOOKUP(B299,'SO OR RSO'!$B$4:$O$1048576,5,FALSE),"")</f>
        <v/>
      </c>
      <c r="F299" s="18" t="str">
        <f>IFERROR(VLOOKUP(B299,'SO OR RSO'!$B$4:$O$1048576,6,FALSE),"")</f>
        <v/>
      </c>
      <c r="G299" s="19" t="str">
        <f>IFERROR(VLOOKUP(B299,'SO OR RSO'!$B$4:$O$1048576,7,FALSE),"")</f>
        <v/>
      </c>
      <c r="H299" s="18">
        <f>IFERROR(VLOOKUP(B299,'SO OR RSO'!$B$4:$O$1048576,8,FALSE),0)</f>
        <v>0</v>
      </c>
      <c r="I299" s="18" t="str">
        <f>IFERROR(VLOOKUP(B299,'SO OR RSO'!$B$4:$O$1048576,9,FALSE),"")</f>
        <v/>
      </c>
      <c r="J299" s="18" t="str">
        <f>IFERROR(VLOOKUP(B299,'SO OR RSO'!$B$4:$O$1048576,10,FALSE),"")</f>
        <v/>
      </c>
      <c r="K299" s="59">
        <f>SUMIFS('Input Quilting Selesai'!$G$2:$G$1048576,'Input Quilting Selesai'!$C$2:$C$1048576,'Foamindo (Tersedia)'!C299,'Input Quilting Selesai'!$E$2:$E$1048576,'Foamindo (Tersedia)'!F299,'Input Quilting Selesai'!$I$2:$I$1048576,'Foamindo (Tersedia)'!J299,'Input Quilting Selesai'!$J$2:$J$1048576,'Foamindo (Tersedia)'!$B$1)</f>
        <v>0</v>
      </c>
      <c r="L299" s="20">
        <f>IFERROR(IF(VLOOKUP(B299,'SO OR RSO'!$B$4:$P$1048576,15,FALSE)="Diselesaikan",H299,K299),0)</f>
        <v>0</v>
      </c>
      <c r="M299" s="20">
        <f t="shared" si="11"/>
        <v>0</v>
      </c>
      <c r="N299" s="20" t="str">
        <f>IFERROR(IF(ISBLANK(VLOOKUP(B299,'SO OR RSO'!$B$4:$P$1048576,15,FALSE)),"Belum Kirim Kain",IF(VLOOKUP(B299,'SO OR RSO'!$B$4:$P$1048576,15,FALSE)="Diselesaikan","Selesai",IF(M299&gt;0,"Proses Quilting","Selesai"))),"")</f>
        <v/>
      </c>
    </row>
    <row r="300" spans="1:14" ht="30.75" customHeight="1">
      <c r="A300" s="6">
        <v>299</v>
      </c>
      <c r="B300" s="18" t="str">
        <f t="shared" si="10"/>
        <v>FoamindoTersediaKonfirmasi299</v>
      </c>
      <c r="C300" s="18" t="str">
        <f>IFERROR(VLOOKUP(B300,'SO OR RSO'!$B$4:$O$1048576,3,FALSE),"")</f>
        <v/>
      </c>
      <c r="D300" s="27" t="str">
        <f>IFERROR(VLOOKUP(B300,'SO OR RSO'!$B$4:$O$1048576,4,FALSE),"")</f>
        <v/>
      </c>
      <c r="E300" s="19" t="str">
        <f>IFERROR(VLOOKUP(B300,'SO OR RSO'!$B$4:$O$1048576,5,FALSE),"")</f>
        <v/>
      </c>
      <c r="F300" s="18" t="str">
        <f>IFERROR(VLOOKUP(B300,'SO OR RSO'!$B$4:$O$1048576,6,FALSE),"")</f>
        <v/>
      </c>
      <c r="G300" s="19" t="str">
        <f>IFERROR(VLOOKUP(B300,'SO OR RSO'!$B$4:$O$1048576,7,FALSE),"")</f>
        <v/>
      </c>
      <c r="H300" s="18">
        <f>IFERROR(VLOOKUP(B300,'SO OR RSO'!$B$4:$O$1048576,8,FALSE),0)</f>
        <v>0</v>
      </c>
      <c r="I300" s="18" t="str">
        <f>IFERROR(VLOOKUP(B300,'SO OR RSO'!$B$4:$O$1048576,9,FALSE),"")</f>
        <v/>
      </c>
      <c r="J300" s="18" t="str">
        <f>IFERROR(VLOOKUP(B300,'SO OR RSO'!$B$4:$O$1048576,10,FALSE),"")</f>
        <v/>
      </c>
      <c r="K300" s="59">
        <f>SUMIFS('Input Quilting Selesai'!$G$2:$G$1048576,'Input Quilting Selesai'!$C$2:$C$1048576,'Foamindo (Tersedia)'!C300,'Input Quilting Selesai'!$E$2:$E$1048576,'Foamindo (Tersedia)'!F300,'Input Quilting Selesai'!$I$2:$I$1048576,'Foamindo (Tersedia)'!J300,'Input Quilting Selesai'!$J$2:$J$1048576,'Foamindo (Tersedia)'!$B$1)</f>
        <v>0</v>
      </c>
      <c r="L300" s="20">
        <f>IFERROR(IF(VLOOKUP(B300,'SO OR RSO'!$B$4:$P$1048576,15,FALSE)="Diselesaikan",H300,K300),0)</f>
        <v>0</v>
      </c>
      <c r="M300" s="20">
        <f t="shared" si="11"/>
        <v>0</v>
      </c>
      <c r="N300" s="20" t="str">
        <f>IFERROR(IF(ISBLANK(VLOOKUP(B300,'SO OR RSO'!$B$4:$P$1048576,15,FALSE)),"Belum Kirim Kain",IF(VLOOKUP(B300,'SO OR RSO'!$B$4:$P$1048576,15,FALSE)="Diselesaikan","Selesai",IF(M300&gt;0,"Proses Quilting","Selesai"))),"")</f>
        <v/>
      </c>
    </row>
    <row r="301" spans="1:14" ht="30.75" customHeight="1">
      <c r="A301" s="6">
        <v>300</v>
      </c>
      <c r="B301" s="18" t="str">
        <f t="shared" si="10"/>
        <v>FoamindoTersediaKonfirmasi300</v>
      </c>
      <c r="C301" s="18" t="str">
        <f>IFERROR(VLOOKUP(B301,'SO OR RSO'!$B$4:$O$1048576,3,FALSE),"")</f>
        <v/>
      </c>
      <c r="D301" s="27" t="str">
        <f>IFERROR(VLOOKUP(B301,'SO OR RSO'!$B$4:$O$1048576,4,FALSE),"")</f>
        <v/>
      </c>
      <c r="E301" s="19" t="str">
        <f>IFERROR(VLOOKUP(B301,'SO OR RSO'!$B$4:$O$1048576,5,FALSE),"")</f>
        <v/>
      </c>
      <c r="F301" s="18" t="str">
        <f>IFERROR(VLOOKUP(B301,'SO OR RSO'!$B$4:$O$1048576,6,FALSE),"")</f>
        <v/>
      </c>
      <c r="G301" s="19" t="str">
        <f>IFERROR(VLOOKUP(B301,'SO OR RSO'!$B$4:$O$1048576,7,FALSE),"")</f>
        <v/>
      </c>
      <c r="H301" s="18">
        <f>IFERROR(VLOOKUP(B301,'SO OR RSO'!$B$4:$O$1048576,8,FALSE),0)</f>
        <v>0</v>
      </c>
      <c r="I301" s="18" t="str">
        <f>IFERROR(VLOOKUP(B301,'SO OR RSO'!$B$4:$O$1048576,9,FALSE),"")</f>
        <v/>
      </c>
      <c r="J301" s="18" t="str">
        <f>IFERROR(VLOOKUP(B301,'SO OR RSO'!$B$4:$O$1048576,10,FALSE),"")</f>
        <v/>
      </c>
      <c r="K301" s="59">
        <f>SUMIFS('Input Quilting Selesai'!$G$2:$G$1048576,'Input Quilting Selesai'!$C$2:$C$1048576,'Foamindo (Tersedia)'!C301,'Input Quilting Selesai'!$E$2:$E$1048576,'Foamindo (Tersedia)'!F301,'Input Quilting Selesai'!$I$2:$I$1048576,'Foamindo (Tersedia)'!J301,'Input Quilting Selesai'!$J$2:$J$1048576,'Foamindo (Tersedia)'!$B$1)</f>
        <v>0</v>
      </c>
      <c r="L301" s="20">
        <f>IFERROR(IF(VLOOKUP(B301,'SO OR RSO'!$B$4:$P$1048576,15,FALSE)="Diselesaikan",H301,K301),0)</f>
        <v>0</v>
      </c>
      <c r="M301" s="20">
        <f t="shared" si="11"/>
        <v>0</v>
      </c>
      <c r="N301" s="20" t="str">
        <f>IFERROR(IF(ISBLANK(VLOOKUP(B301,'SO OR RSO'!$B$4:$P$1048576,15,FALSE)),"Belum Kirim Kain",IF(VLOOKUP(B301,'SO OR RSO'!$B$4:$P$1048576,15,FALSE)="Diselesaikan","Selesai",IF(M301&gt;0,"Proses Quilting","Selesai"))),"")</f>
        <v/>
      </c>
    </row>
    <row r="302" spans="1:14" ht="30.75" customHeight="1">
      <c r="A302" s="6">
        <v>301</v>
      </c>
      <c r="B302" s="18" t="str">
        <f t="shared" si="10"/>
        <v>FoamindoTersediaKonfirmasi301</v>
      </c>
      <c r="C302" s="18" t="str">
        <f>IFERROR(VLOOKUP(B302,'SO OR RSO'!$B$4:$O$1048576,3,FALSE),"")</f>
        <v/>
      </c>
      <c r="D302" s="27" t="str">
        <f>IFERROR(VLOOKUP(B302,'SO OR RSO'!$B$4:$O$1048576,4,FALSE),"")</f>
        <v/>
      </c>
      <c r="E302" s="19" t="str">
        <f>IFERROR(VLOOKUP(B302,'SO OR RSO'!$B$4:$O$1048576,5,FALSE),"")</f>
        <v/>
      </c>
      <c r="F302" s="18" t="str">
        <f>IFERROR(VLOOKUP(B302,'SO OR RSO'!$B$4:$O$1048576,6,FALSE),"")</f>
        <v/>
      </c>
      <c r="G302" s="19" t="str">
        <f>IFERROR(VLOOKUP(B302,'SO OR RSO'!$B$4:$O$1048576,7,FALSE),"")</f>
        <v/>
      </c>
      <c r="H302" s="18">
        <f>IFERROR(VLOOKUP(B302,'SO OR RSO'!$B$4:$O$1048576,8,FALSE),0)</f>
        <v>0</v>
      </c>
      <c r="I302" s="18" t="str">
        <f>IFERROR(VLOOKUP(B302,'SO OR RSO'!$B$4:$O$1048576,9,FALSE),"")</f>
        <v/>
      </c>
      <c r="J302" s="18" t="str">
        <f>IFERROR(VLOOKUP(B302,'SO OR RSO'!$B$4:$O$1048576,10,FALSE),"")</f>
        <v/>
      </c>
      <c r="K302" s="59">
        <f>SUMIFS('Input Quilting Selesai'!$G$2:$G$1048576,'Input Quilting Selesai'!$C$2:$C$1048576,'Foamindo (Tersedia)'!C302,'Input Quilting Selesai'!$E$2:$E$1048576,'Foamindo (Tersedia)'!F302,'Input Quilting Selesai'!$I$2:$I$1048576,'Foamindo (Tersedia)'!J302,'Input Quilting Selesai'!$J$2:$J$1048576,'Foamindo (Tersedia)'!$B$1)</f>
        <v>0</v>
      </c>
      <c r="L302" s="20">
        <f>IFERROR(IF(VLOOKUP(B302,'SO OR RSO'!$B$4:$P$1048576,15,FALSE)="Diselesaikan",H302,K302),0)</f>
        <v>0</v>
      </c>
      <c r="M302" s="20">
        <f t="shared" si="11"/>
        <v>0</v>
      </c>
      <c r="N302" s="20" t="str">
        <f>IFERROR(IF(ISBLANK(VLOOKUP(B302,'SO OR RSO'!$B$4:$P$1048576,15,FALSE)),"Belum Kirim Kain",IF(VLOOKUP(B302,'SO OR RSO'!$B$4:$P$1048576,15,FALSE)="Diselesaikan","Selesai",IF(M302&gt;0,"Proses Quilting","Selesai"))),"")</f>
        <v/>
      </c>
    </row>
    <row r="303" spans="1:14" ht="30.75" customHeight="1">
      <c r="A303" s="6">
        <v>302</v>
      </c>
      <c r="B303" s="18" t="str">
        <f t="shared" si="10"/>
        <v>FoamindoTersediaKonfirmasi302</v>
      </c>
      <c r="C303" s="18" t="str">
        <f>IFERROR(VLOOKUP(B303,'SO OR RSO'!$B$4:$O$1048576,3,FALSE),"")</f>
        <v/>
      </c>
      <c r="D303" s="27" t="str">
        <f>IFERROR(VLOOKUP(B303,'SO OR RSO'!$B$4:$O$1048576,4,FALSE),"")</f>
        <v/>
      </c>
      <c r="E303" s="19" t="str">
        <f>IFERROR(VLOOKUP(B303,'SO OR RSO'!$B$4:$O$1048576,5,FALSE),"")</f>
        <v/>
      </c>
      <c r="F303" s="18" t="str">
        <f>IFERROR(VLOOKUP(B303,'SO OR RSO'!$B$4:$O$1048576,6,FALSE),"")</f>
        <v/>
      </c>
      <c r="G303" s="19" t="str">
        <f>IFERROR(VLOOKUP(B303,'SO OR RSO'!$B$4:$O$1048576,7,FALSE),"")</f>
        <v/>
      </c>
      <c r="H303" s="18">
        <f>IFERROR(VLOOKUP(B303,'SO OR RSO'!$B$4:$O$1048576,8,FALSE),0)</f>
        <v>0</v>
      </c>
      <c r="I303" s="18" t="str">
        <f>IFERROR(VLOOKUP(B303,'SO OR RSO'!$B$4:$O$1048576,9,FALSE),"")</f>
        <v/>
      </c>
      <c r="J303" s="18" t="str">
        <f>IFERROR(VLOOKUP(B303,'SO OR RSO'!$B$4:$O$1048576,10,FALSE),"")</f>
        <v/>
      </c>
      <c r="K303" s="59">
        <f>SUMIFS('Input Quilting Selesai'!$G$2:$G$1048576,'Input Quilting Selesai'!$C$2:$C$1048576,'Foamindo (Tersedia)'!C303,'Input Quilting Selesai'!$E$2:$E$1048576,'Foamindo (Tersedia)'!F303,'Input Quilting Selesai'!$I$2:$I$1048576,'Foamindo (Tersedia)'!J303,'Input Quilting Selesai'!$J$2:$J$1048576,'Foamindo (Tersedia)'!$B$1)</f>
        <v>0</v>
      </c>
      <c r="L303" s="20">
        <f>IFERROR(IF(VLOOKUP(B303,'SO OR RSO'!$B$4:$P$1048576,15,FALSE)="Diselesaikan",H303,K303),0)</f>
        <v>0</v>
      </c>
      <c r="M303" s="20">
        <f t="shared" si="11"/>
        <v>0</v>
      </c>
      <c r="N303" s="20" t="str">
        <f>IFERROR(IF(ISBLANK(VLOOKUP(B303,'SO OR RSO'!$B$4:$P$1048576,15,FALSE)),"Belum Kirim Kain",IF(VLOOKUP(B303,'SO OR RSO'!$B$4:$P$1048576,15,FALSE)="Diselesaikan","Selesai",IF(M303&gt;0,"Proses Quilting","Selesai"))),"")</f>
        <v/>
      </c>
    </row>
    <row r="304" spans="1:14" ht="30.75" customHeight="1">
      <c r="A304" s="6">
        <v>303</v>
      </c>
      <c r="B304" s="18" t="str">
        <f t="shared" si="10"/>
        <v>FoamindoTersediaKonfirmasi303</v>
      </c>
      <c r="C304" s="18" t="str">
        <f>IFERROR(VLOOKUP(B304,'SO OR RSO'!$B$4:$O$1048576,3,FALSE),"")</f>
        <v/>
      </c>
      <c r="D304" s="27" t="str">
        <f>IFERROR(VLOOKUP(B304,'SO OR RSO'!$B$4:$O$1048576,4,FALSE),"")</f>
        <v/>
      </c>
      <c r="E304" s="19" t="str">
        <f>IFERROR(VLOOKUP(B304,'SO OR RSO'!$B$4:$O$1048576,5,FALSE),"")</f>
        <v/>
      </c>
      <c r="F304" s="18" t="str">
        <f>IFERROR(VLOOKUP(B304,'SO OR RSO'!$B$4:$O$1048576,6,FALSE),"")</f>
        <v/>
      </c>
      <c r="G304" s="19" t="str">
        <f>IFERROR(VLOOKUP(B304,'SO OR RSO'!$B$4:$O$1048576,7,FALSE),"")</f>
        <v/>
      </c>
      <c r="H304" s="18">
        <f>IFERROR(VLOOKUP(B304,'SO OR RSO'!$B$4:$O$1048576,8,FALSE),0)</f>
        <v>0</v>
      </c>
      <c r="I304" s="18" t="str">
        <f>IFERROR(VLOOKUP(B304,'SO OR RSO'!$B$4:$O$1048576,9,FALSE),"")</f>
        <v/>
      </c>
      <c r="J304" s="18" t="str">
        <f>IFERROR(VLOOKUP(B304,'SO OR RSO'!$B$4:$O$1048576,10,FALSE),"")</f>
        <v/>
      </c>
      <c r="K304" s="59">
        <f>SUMIFS('Input Quilting Selesai'!$G$2:$G$1048576,'Input Quilting Selesai'!$C$2:$C$1048576,'Foamindo (Tersedia)'!C304,'Input Quilting Selesai'!$E$2:$E$1048576,'Foamindo (Tersedia)'!F304,'Input Quilting Selesai'!$I$2:$I$1048576,'Foamindo (Tersedia)'!J304,'Input Quilting Selesai'!$J$2:$J$1048576,'Foamindo (Tersedia)'!$B$1)</f>
        <v>0</v>
      </c>
      <c r="L304" s="20">
        <f>IFERROR(IF(VLOOKUP(B304,'SO OR RSO'!$B$4:$P$1048576,15,FALSE)="Diselesaikan",H304,K304),0)</f>
        <v>0</v>
      </c>
      <c r="M304" s="20">
        <f t="shared" si="11"/>
        <v>0</v>
      </c>
      <c r="N304" s="20" t="str">
        <f>IFERROR(IF(ISBLANK(VLOOKUP(B304,'SO OR RSO'!$B$4:$P$1048576,15,FALSE)),"Belum Kirim Kain",IF(VLOOKUP(B304,'SO OR RSO'!$B$4:$P$1048576,15,FALSE)="Diselesaikan","Selesai",IF(M304&gt;0,"Proses Quilting","Selesai"))),"")</f>
        <v/>
      </c>
    </row>
    <row r="305" spans="1:14" ht="30.75" customHeight="1">
      <c r="A305" s="6">
        <v>304</v>
      </c>
      <c r="B305" s="18" t="str">
        <f t="shared" si="10"/>
        <v>FoamindoTersediaKonfirmasi304</v>
      </c>
      <c r="C305" s="18" t="str">
        <f>IFERROR(VLOOKUP(B305,'SO OR RSO'!$B$4:$O$1048576,3,FALSE),"")</f>
        <v/>
      </c>
      <c r="D305" s="27" t="str">
        <f>IFERROR(VLOOKUP(B305,'SO OR RSO'!$B$4:$O$1048576,4,FALSE),"")</f>
        <v/>
      </c>
      <c r="E305" s="19" t="str">
        <f>IFERROR(VLOOKUP(B305,'SO OR RSO'!$B$4:$O$1048576,5,FALSE),"")</f>
        <v/>
      </c>
      <c r="F305" s="18" t="str">
        <f>IFERROR(VLOOKUP(B305,'SO OR RSO'!$B$4:$O$1048576,6,FALSE),"")</f>
        <v/>
      </c>
      <c r="G305" s="19" t="str">
        <f>IFERROR(VLOOKUP(B305,'SO OR RSO'!$B$4:$O$1048576,7,FALSE),"")</f>
        <v/>
      </c>
      <c r="H305" s="18">
        <f>IFERROR(VLOOKUP(B305,'SO OR RSO'!$B$4:$O$1048576,8,FALSE),0)</f>
        <v>0</v>
      </c>
      <c r="I305" s="18" t="str">
        <f>IFERROR(VLOOKUP(B305,'SO OR RSO'!$B$4:$O$1048576,9,FALSE),"")</f>
        <v/>
      </c>
      <c r="J305" s="18" t="str">
        <f>IFERROR(VLOOKUP(B305,'SO OR RSO'!$B$4:$O$1048576,10,FALSE),"")</f>
        <v/>
      </c>
      <c r="K305" s="59">
        <f>SUMIFS('Input Quilting Selesai'!$G$2:$G$1048576,'Input Quilting Selesai'!$C$2:$C$1048576,'Foamindo (Tersedia)'!C305,'Input Quilting Selesai'!$E$2:$E$1048576,'Foamindo (Tersedia)'!F305,'Input Quilting Selesai'!$I$2:$I$1048576,'Foamindo (Tersedia)'!J305,'Input Quilting Selesai'!$J$2:$J$1048576,'Foamindo (Tersedia)'!$B$1)</f>
        <v>0</v>
      </c>
      <c r="L305" s="20">
        <f>IFERROR(IF(VLOOKUP(B305,'SO OR RSO'!$B$4:$P$1048576,15,FALSE)="Diselesaikan",H305,K305),0)</f>
        <v>0</v>
      </c>
      <c r="M305" s="20">
        <f t="shared" si="11"/>
        <v>0</v>
      </c>
      <c r="N305" s="20" t="str">
        <f>IFERROR(IF(ISBLANK(VLOOKUP(B305,'SO OR RSO'!$B$4:$P$1048576,15,FALSE)),"Belum Kirim Kain",IF(VLOOKUP(B305,'SO OR RSO'!$B$4:$P$1048576,15,FALSE)="Diselesaikan","Selesai",IF(M305&gt;0,"Proses Quilting","Selesai"))),"")</f>
        <v/>
      </c>
    </row>
    <row r="306" spans="1:14" ht="30.75" customHeight="1">
      <c r="A306" s="6">
        <v>305</v>
      </c>
      <c r="B306" s="18" t="str">
        <f t="shared" si="10"/>
        <v>FoamindoTersediaKonfirmasi305</v>
      </c>
      <c r="C306" s="18" t="str">
        <f>IFERROR(VLOOKUP(B306,'SO OR RSO'!$B$4:$O$1048576,3,FALSE),"")</f>
        <v/>
      </c>
      <c r="D306" s="27" t="str">
        <f>IFERROR(VLOOKUP(B306,'SO OR RSO'!$B$4:$O$1048576,4,FALSE),"")</f>
        <v/>
      </c>
      <c r="E306" s="19" t="str">
        <f>IFERROR(VLOOKUP(B306,'SO OR RSO'!$B$4:$O$1048576,5,FALSE),"")</f>
        <v/>
      </c>
      <c r="F306" s="18" t="str">
        <f>IFERROR(VLOOKUP(B306,'SO OR RSO'!$B$4:$O$1048576,6,FALSE),"")</f>
        <v/>
      </c>
      <c r="G306" s="19" t="str">
        <f>IFERROR(VLOOKUP(B306,'SO OR RSO'!$B$4:$O$1048576,7,FALSE),"")</f>
        <v/>
      </c>
      <c r="H306" s="18">
        <f>IFERROR(VLOOKUP(B306,'SO OR RSO'!$B$4:$O$1048576,8,FALSE),0)</f>
        <v>0</v>
      </c>
      <c r="I306" s="18" t="str">
        <f>IFERROR(VLOOKUP(B306,'SO OR RSO'!$B$4:$O$1048576,9,FALSE),"")</f>
        <v/>
      </c>
      <c r="J306" s="18" t="str">
        <f>IFERROR(VLOOKUP(B306,'SO OR RSO'!$B$4:$O$1048576,10,FALSE),"")</f>
        <v/>
      </c>
      <c r="K306" s="59">
        <f>SUMIFS('Input Quilting Selesai'!$G$2:$G$1048576,'Input Quilting Selesai'!$C$2:$C$1048576,'Foamindo (Tersedia)'!C306,'Input Quilting Selesai'!$E$2:$E$1048576,'Foamindo (Tersedia)'!F306,'Input Quilting Selesai'!$I$2:$I$1048576,'Foamindo (Tersedia)'!J306,'Input Quilting Selesai'!$J$2:$J$1048576,'Foamindo (Tersedia)'!$B$1)</f>
        <v>0</v>
      </c>
      <c r="L306" s="20">
        <f>IFERROR(IF(VLOOKUP(B306,'SO OR RSO'!$B$4:$P$1048576,15,FALSE)="Diselesaikan",H306,K306),0)</f>
        <v>0</v>
      </c>
      <c r="M306" s="20">
        <f t="shared" si="11"/>
        <v>0</v>
      </c>
      <c r="N306" s="20" t="str">
        <f>IFERROR(IF(ISBLANK(VLOOKUP(B306,'SO OR RSO'!$B$4:$P$1048576,15,FALSE)),"Belum Kirim Kain",IF(VLOOKUP(B306,'SO OR RSO'!$B$4:$P$1048576,15,FALSE)="Diselesaikan","Selesai",IF(M306&gt;0,"Proses Quilting","Selesai"))),"")</f>
        <v/>
      </c>
    </row>
    <row r="307" spans="1:14" ht="30.75" customHeight="1">
      <c r="A307" s="6">
        <v>306</v>
      </c>
      <c r="B307" s="18" t="str">
        <f t="shared" si="10"/>
        <v>FoamindoTersediaKonfirmasi306</v>
      </c>
      <c r="C307" s="18" t="str">
        <f>IFERROR(VLOOKUP(B307,'SO OR RSO'!$B$4:$O$1048576,3,FALSE),"")</f>
        <v/>
      </c>
      <c r="D307" s="27" t="str">
        <f>IFERROR(VLOOKUP(B307,'SO OR RSO'!$B$4:$O$1048576,4,FALSE),"")</f>
        <v/>
      </c>
      <c r="E307" s="19" t="str">
        <f>IFERROR(VLOOKUP(B307,'SO OR RSO'!$B$4:$O$1048576,5,FALSE),"")</f>
        <v/>
      </c>
      <c r="F307" s="18" t="str">
        <f>IFERROR(VLOOKUP(B307,'SO OR RSO'!$B$4:$O$1048576,6,FALSE),"")</f>
        <v/>
      </c>
      <c r="G307" s="19" t="str">
        <f>IFERROR(VLOOKUP(B307,'SO OR RSO'!$B$4:$O$1048576,7,FALSE),"")</f>
        <v/>
      </c>
      <c r="H307" s="18">
        <f>IFERROR(VLOOKUP(B307,'SO OR RSO'!$B$4:$O$1048576,8,FALSE),0)</f>
        <v>0</v>
      </c>
      <c r="I307" s="18" t="str">
        <f>IFERROR(VLOOKUP(B307,'SO OR RSO'!$B$4:$O$1048576,9,FALSE),"")</f>
        <v/>
      </c>
      <c r="J307" s="18" t="str">
        <f>IFERROR(VLOOKUP(B307,'SO OR RSO'!$B$4:$O$1048576,10,FALSE),"")</f>
        <v/>
      </c>
      <c r="K307" s="59">
        <f>SUMIFS('Input Quilting Selesai'!$G$2:$G$1048576,'Input Quilting Selesai'!$C$2:$C$1048576,'Foamindo (Tersedia)'!C307,'Input Quilting Selesai'!$E$2:$E$1048576,'Foamindo (Tersedia)'!F307,'Input Quilting Selesai'!$I$2:$I$1048576,'Foamindo (Tersedia)'!J307,'Input Quilting Selesai'!$J$2:$J$1048576,'Foamindo (Tersedia)'!$B$1)</f>
        <v>0</v>
      </c>
      <c r="L307" s="20">
        <f>IFERROR(IF(VLOOKUP(B307,'SO OR RSO'!$B$4:$P$1048576,15,FALSE)="Diselesaikan",H307,K307),0)</f>
        <v>0</v>
      </c>
      <c r="M307" s="20">
        <f t="shared" si="11"/>
        <v>0</v>
      </c>
      <c r="N307" s="20" t="str">
        <f>IFERROR(IF(ISBLANK(VLOOKUP(B307,'SO OR RSO'!$B$4:$P$1048576,15,FALSE)),"Belum Kirim Kain",IF(VLOOKUP(B307,'SO OR RSO'!$B$4:$P$1048576,15,FALSE)="Diselesaikan","Selesai",IF(M307&gt;0,"Proses Quilting","Selesai"))),"")</f>
        <v/>
      </c>
    </row>
    <row r="308" spans="1:14" ht="30.75" customHeight="1">
      <c r="A308" s="6">
        <v>307</v>
      </c>
      <c r="B308" s="18" t="str">
        <f t="shared" si="10"/>
        <v>FoamindoTersediaKonfirmasi307</v>
      </c>
      <c r="C308" s="18" t="str">
        <f>IFERROR(VLOOKUP(B308,'SO OR RSO'!$B$4:$O$1048576,3,FALSE),"")</f>
        <v/>
      </c>
      <c r="D308" s="27" t="str">
        <f>IFERROR(VLOOKUP(B308,'SO OR RSO'!$B$4:$O$1048576,4,FALSE),"")</f>
        <v/>
      </c>
      <c r="E308" s="19" t="str">
        <f>IFERROR(VLOOKUP(B308,'SO OR RSO'!$B$4:$O$1048576,5,FALSE),"")</f>
        <v/>
      </c>
      <c r="F308" s="18" t="str">
        <f>IFERROR(VLOOKUP(B308,'SO OR RSO'!$B$4:$O$1048576,6,FALSE),"")</f>
        <v/>
      </c>
      <c r="G308" s="19" t="str">
        <f>IFERROR(VLOOKUP(B308,'SO OR RSO'!$B$4:$O$1048576,7,FALSE),"")</f>
        <v/>
      </c>
      <c r="H308" s="18">
        <f>IFERROR(VLOOKUP(B308,'SO OR RSO'!$B$4:$O$1048576,8,FALSE),0)</f>
        <v>0</v>
      </c>
      <c r="I308" s="18" t="str">
        <f>IFERROR(VLOOKUP(B308,'SO OR RSO'!$B$4:$O$1048576,9,FALSE),"")</f>
        <v/>
      </c>
      <c r="J308" s="18" t="str">
        <f>IFERROR(VLOOKUP(B308,'SO OR RSO'!$B$4:$O$1048576,10,FALSE),"")</f>
        <v/>
      </c>
      <c r="K308" s="59">
        <f>SUMIFS('Input Quilting Selesai'!$G$2:$G$1048576,'Input Quilting Selesai'!$C$2:$C$1048576,'Foamindo (Tersedia)'!C308,'Input Quilting Selesai'!$E$2:$E$1048576,'Foamindo (Tersedia)'!F308,'Input Quilting Selesai'!$I$2:$I$1048576,'Foamindo (Tersedia)'!J308,'Input Quilting Selesai'!$J$2:$J$1048576,'Foamindo (Tersedia)'!$B$1)</f>
        <v>0</v>
      </c>
      <c r="L308" s="20">
        <f>IFERROR(IF(VLOOKUP(B308,'SO OR RSO'!$B$4:$P$1048576,15,FALSE)="Diselesaikan",H308,K308),0)</f>
        <v>0</v>
      </c>
      <c r="M308" s="20">
        <f t="shared" si="11"/>
        <v>0</v>
      </c>
      <c r="N308" s="20" t="str">
        <f>IFERROR(IF(ISBLANK(VLOOKUP(B308,'SO OR RSO'!$B$4:$P$1048576,15,FALSE)),"Belum Kirim Kain",IF(VLOOKUP(B308,'SO OR RSO'!$B$4:$P$1048576,15,FALSE)="Diselesaikan","Selesai",IF(M308&gt;0,"Proses Quilting","Selesai"))),"")</f>
        <v/>
      </c>
    </row>
    <row r="309" spans="1:14" ht="30.75" customHeight="1">
      <c r="A309" s="6">
        <v>308</v>
      </c>
      <c r="B309" s="18" t="str">
        <f t="shared" si="10"/>
        <v>FoamindoTersediaKonfirmasi308</v>
      </c>
      <c r="C309" s="18" t="str">
        <f>IFERROR(VLOOKUP(B309,'SO OR RSO'!$B$4:$O$1048576,3,FALSE),"")</f>
        <v/>
      </c>
      <c r="D309" s="27" t="str">
        <f>IFERROR(VLOOKUP(B309,'SO OR RSO'!$B$4:$O$1048576,4,FALSE),"")</f>
        <v/>
      </c>
      <c r="E309" s="19" t="str">
        <f>IFERROR(VLOOKUP(B309,'SO OR RSO'!$B$4:$O$1048576,5,FALSE),"")</f>
        <v/>
      </c>
      <c r="F309" s="18" t="str">
        <f>IFERROR(VLOOKUP(B309,'SO OR RSO'!$B$4:$O$1048576,6,FALSE),"")</f>
        <v/>
      </c>
      <c r="G309" s="19" t="str">
        <f>IFERROR(VLOOKUP(B309,'SO OR RSO'!$B$4:$O$1048576,7,FALSE),"")</f>
        <v/>
      </c>
      <c r="H309" s="18">
        <f>IFERROR(VLOOKUP(B309,'SO OR RSO'!$B$4:$O$1048576,8,FALSE),0)</f>
        <v>0</v>
      </c>
      <c r="I309" s="18" t="str">
        <f>IFERROR(VLOOKUP(B309,'SO OR RSO'!$B$4:$O$1048576,9,FALSE),"")</f>
        <v/>
      </c>
      <c r="J309" s="18" t="str">
        <f>IFERROR(VLOOKUP(B309,'SO OR RSO'!$B$4:$O$1048576,10,FALSE),"")</f>
        <v/>
      </c>
      <c r="K309" s="59">
        <f>SUMIFS('Input Quilting Selesai'!$G$2:$G$1048576,'Input Quilting Selesai'!$C$2:$C$1048576,'Foamindo (Tersedia)'!C309,'Input Quilting Selesai'!$E$2:$E$1048576,'Foamindo (Tersedia)'!F309,'Input Quilting Selesai'!$I$2:$I$1048576,'Foamindo (Tersedia)'!J309,'Input Quilting Selesai'!$J$2:$J$1048576,'Foamindo (Tersedia)'!$B$1)</f>
        <v>0</v>
      </c>
      <c r="L309" s="20">
        <f>IFERROR(IF(VLOOKUP(B309,'SO OR RSO'!$B$4:$P$1048576,15,FALSE)="Diselesaikan",H309,K309),0)</f>
        <v>0</v>
      </c>
      <c r="M309" s="20">
        <f t="shared" si="11"/>
        <v>0</v>
      </c>
      <c r="N309" s="20" t="str">
        <f>IFERROR(IF(ISBLANK(VLOOKUP(B309,'SO OR RSO'!$B$4:$P$1048576,15,FALSE)),"Belum Kirim Kain",IF(VLOOKUP(B309,'SO OR RSO'!$B$4:$P$1048576,15,FALSE)="Diselesaikan","Selesai",IF(M309&gt;0,"Proses Quilting","Selesai"))),"")</f>
        <v/>
      </c>
    </row>
    <row r="310" spans="1:14" ht="30.75" customHeight="1">
      <c r="A310" s="6">
        <v>309</v>
      </c>
      <c r="B310" s="18" t="str">
        <f t="shared" si="10"/>
        <v>FoamindoTersediaKonfirmasi309</v>
      </c>
      <c r="C310" s="18" t="str">
        <f>IFERROR(VLOOKUP(B310,'SO OR RSO'!$B$4:$O$1048576,3,FALSE),"")</f>
        <v/>
      </c>
      <c r="D310" s="27" t="str">
        <f>IFERROR(VLOOKUP(B310,'SO OR RSO'!$B$4:$O$1048576,4,FALSE),"")</f>
        <v/>
      </c>
      <c r="E310" s="19" t="str">
        <f>IFERROR(VLOOKUP(B310,'SO OR RSO'!$B$4:$O$1048576,5,FALSE),"")</f>
        <v/>
      </c>
      <c r="F310" s="18" t="str">
        <f>IFERROR(VLOOKUP(B310,'SO OR RSO'!$B$4:$O$1048576,6,FALSE),"")</f>
        <v/>
      </c>
      <c r="G310" s="19" t="str">
        <f>IFERROR(VLOOKUP(B310,'SO OR RSO'!$B$4:$O$1048576,7,FALSE),"")</f>
        <v/>
      </c>
      <c r="H310" s="18">
        <f>IFERROR(VLOOKUP(B310,'SO OR RSO'!$B$4:$O$1048576,8,FALSE),0)</f>
        <v>0</v>
      </c>
      <c r="I310" s="18" t="str">
        <f>IFERROR(VLOOKUP(B310,'SO OR RSO'!$B$4:$O$1048576,9,FALSE),"")</f>
        <v/>
      </c>
      <c r="J310" s="18" t="str">
        <f>IFERROR(VLOOKUP(B310,'SO OR RSO'!$B$4:$O$1048576,10,FALSE),"")</f>
        <v/>
      </c>
      <c r="K310" s="59">
        <f>SUMIFS('Input Quilting Selesai'!$G$2:$G$1048576,'Input Quilting Selesai'!$C$2:$C$1048576,'Foamindo (Tersedia)'!C310,'Input Quilting Selesai'!$E$2:$E$1048576,'Foamindo (Tersedia)'!F310,'Input Quilting Selesai'!$I$2:$I$1048576,'Foamindo (Tersedia)'!J310,'Input Quilting Selesai'!$J$2:$J$1048576,'Foamindo (Tersedia)'!$B$1)</f>
        <v>0</v>
      </c>
      <c r="L310" s="20">
        <f>IFERROR(IF(VLOOKUP(B310,'SO OR RSO'!$B$4:$P$1048576,15,FALSE)="Diselesaikan",H310,K310),0)</f>
        <v>0</v>
      </c>
      <c r="M310" s="20">
        <f t="shared" si="11"/>
        <v>0</v>
      </c>
      <c r="N310" s="20" t="str">
        <f>IFERROR(IF(ISBLANK(VLOOKUP(B310,'SO OR RSO'!$B$4:$P$1048576,15,FALSE)),"Belum Kirim Kain",IF(VLOOKUP(B310,'SO OR RSO'!$B$4:$P$1048576,15,FALSE)="Diselesaikan","Selesai",IF(M310&gt;0,"Proses Quilting","Selesai"))),"")</f>
        <v/>
      </c>
    </row>
    <row r="311" spans="1:14" ht="30.75" customHeight="1">
      <c r="A311" s="6">
        <v>310</v>
      </c>
      <c r="B311" s="18" t="str">
        <f t="shared" si="10"/>
        <v>FoamindoTersediaKonfirmasi310</v>
      </c>
      <c r="C311" s="18" t="str">
        <f>IFERROR(VLOOKUP(B311,'SO OR RSO'!$B$4:$O$1048576,3,FALSE),"")</f>
        <v/>
      </c>
      <c r="D311" s="27" t="str">
        <f>IFERROR(VLOOKUP(B311,'SO OR RSO'!$B$4:$O$1048576,4,FALSE),"")</f>
        <v/>
      </c>
      <c r="E311" s="19" t="str">
        <f>IFERROR(VLOOKUP(B311,'SO OR RSO'!$B$4:$O$1048576,5,FALSE),"")</f>
        <v/>
      </c>
      <c r="F311" s="18" t="str">
        <f>IFERROR(VLOOKUP(B311,'SO OR RSO'!$B$4:$O$1048576,6,FALSE),"")</f>
        <v/>
      </c>
      <c r="G311" s="19" t="str">
        <f>IFERROR(VLOOKUP(B311,'SO OR RSO'!$B$4:$O$1048576,7,FALSE),"")</f>
        <v/>
      </c>
      <c r="H311" s="18">
        <f>IFERROR(VLOOKUP(B311,'SO OR RSO'!$B$4:$O$1048576,8,FALSE),0)</f>
        <v>0</v>
      </c>
      <c r="I311" s="18" t="str">
        <f>IFERROR(VLOOKUP(B311,'SO OR RSO'!$B$4:$O$1048576,9,FALSE),"")</f>
        <v/>
      </c>
      <c r="J311" s="18" t="str">
        <f>IFERROR(VLOOKUP(B311,'SO OR RSO'!$B$4:$O$1048576,10,FALSE),"")</f>
        <v/>
      </c>
      <c r="K311" s="59">
        <f>SUMIFS('Input Quilting Selesai'!$G$2:$G$1048576,'Input Quilting Selesai'!$C$2:$C$1048576,'Foamindo (Tersedia)'!C311,'Input Quilting Selesai'!$E$2:$E$1048576,'Foamindo (Tersedia)'!F311,'Input Quilting Selesai'!$I$2:$I$1048576,'Foamindo (Tersedia)'!J311,'Input Quilting Selesai'!$J$2:$J$1048576,'Foamindo (Tersedia)'!$B$1)</f>
        <v>0</v>
      </c>
      <c r="L311" s="20">
        <f>IFERROR(IF(VLOOKUP(B311,'SO OR RSO'!$B$4:$P$1048576,15,FALSE)="Diselesaikan",H311,K311),0)</f>
        <v>0</v>
      </c>
      <c r="M311" s="20">
        <f t="shared" si="11"/>
        <v>0</v>
      </c>
      <c r="N311" s="20" t="str">
        <f>IFERROR(IF(ISBLANK(VLOOKUP(B311,'SO OR RSO'!$B$4:$P$1048576,15,FALSE)),"Belum Kirim Kain",IF(VLOOKUP(B311,'SO OR RSO'!$B$4:$P$1048576,15,FALSE)="Diselesaikan","Selesai",IF(M311&gt;0,"Proses Quilting","Selesai"))),"")</f>
        <v/>
      </c>
    </row>
    <row r="312" spans="1:14" ht="30.75" customHeight="1">
      <c r="A312" s="6">
        <v>311</v>
      </c>
      <c r="B312" s="18" t="str">
        <f t="shared" si="10"/>
        <v>FoamindoTersediaKonfirmasi311</v>
      </c>
      <c r="C312" s="18" t="str">
        <f>IFERROR(VLOOKUP(B312,'SO OR RSO'!$B$4:$O$1048576,3,FALSE),"")</f>
        <v/>
      </c>
      <c r="D312" s="27" t="str">
        <f>IFERROR(VLOOKUP(B312,'SO OR RSO'!$B$4:$O$1048576,4,FALSE),"")</f>
        <v/>
      </c>
      <c r="E312" s="19" t="str">
        <f>IFERROR(VLOOKUP(B312,'SO OR RSO'!$B$4:$O$1048576,5,FALSE),"")</f>
        <v/>
      </c>
      <c r="F312" s="18" t="str">
        <f>IFERROR(VLOOKUP(B312,'SO OR RSO'!$B$4:$O$1048576,6,FALSE),"")</f>
        <v/>
      </c>
      <c r="G312" s="19" t="str">
        <f>IFERROR(VLOOKUP(B312,'SO OR RSO'!$B$4:$O$1048576,7,FALSE),"")</f>
        <v/>
      </c>
      <c r="H312" s="18">
        <f>IFERROR(VLOOKUP(B312,'SO OR RSO'!$B$4:$O$1048576,8,FALSE),0)</f>
        <v>0</v>
      </c>
      <c r="I312" s="18" t="str">
        <f>IFERROR(VLOOKUP(B312,'SO OR RSO'!$B$4:$O$1048576,9,FALSE),"")</f>
        <v/>
      </c>
      <c r="J312" s="18" t="str">
        <f>IFERROR(VLOOKUP(B312,'SO OR RSO'!$B$4:$O$1048576,10,FALSE),"")</f>
        <v/>
      </c>
      <c r="K312" s="59">
        <f>SUMIFS('Input Quilting Selesai'!$G$2:$G$1048576,'Input Quilting Selesai'!$C$2:$C$1048576,'Foamindo (Tersedia)'!C312,'Input Quilting Selesai'!$E$2:$E$1048576,'Foamindo (Tersedia)'!F312,'Input Quilting Selesai'!$I$2:$I$1048576,'Foamindo (Tersedia)'!J312,'Input Quilting Selesai'!$J$2:$J$1048576,'Foamindo (Tersedia)'!$B$1)</f>
        <v>0</v>
      </c>
      <c r="L312" s="20">
        <f>IFERROR(IF(VLOOKUP(B312,'SO OR RSO'!$B$4:$P$1048576,15,FALSE)="Diselesaikan",H312,K312),0)</f>
        <v>0</v>
      </c>
      <c r="M312" s="20">
        <f t="shared" si="11"/>
        <v>0</v>
      </c>
      <c r="N312" s="20" t="str">
        <f>IFERROR(IF(ISBLANK(VLOOKUP(B312,'SO OR RSO'!$B$4:$P$1048576,15,FALSE)),"Belum Kirim Kain",IF(VLOOKUP(B312,'SO OR RSO'!$B$4:$P$1048576,15,FALSE)="Diselesaikan","Selesai",IF(M312&gt;0,"Proses Quilting","Selesai"))),"")</f>
        <v/>
      </c>
    </row>
    <row r="313" spans="1:14" ht="30.75" customHeight="1">
      <c r="A313" s="6">
        <v>312</v>
      </c>
      <c r="B313" s="18" t="str">
        <f t="shared" si="10"/>
        <v>FoamindoTersediaKonfirmasi312</v>
      </c>
      <c r="C313" s="18" t="str">
        <f>IFERROR(VLOOKUP(B313,'SO OR RSO'!$B$4:$O$1048576,3,FALSE),"")</f>
        <v/>
      </c>
      <c r="D313" s="27" t="str">
        <f>IFERROR(VLOOKUP(B313,'SO OR RSO'!$B$4:$O$1048576,4,FALSE),"")</f>
        <v/>
      </c>
      <c r="E313" s="19" t="str">
        <f>IFERROR(VLOOKUP(B313,'SO OR RSO'!$B$4:$O$1048576,5,FALSE),"")</f>
        <v/>
      </c>
      <c r="F313" s="18" t="str">
        <f>IFERROR(VLOOKUP(B313,'SO OR RSO'!$B$4:$O$1048576,6,FALSE),"")</f>
        <v/>
      </c>
      <c r="G313" s="19" t="str">
        <f>IFERROR(VLOOKUP(B313,'SO OR RSO'!$B$4:$O$1048576,7,FALSE),"")</f>
        <v/>
      </c>
      <c r="H313" s="18">
        <f>IFERROR(VLOOKUP(B313,'SO OR RSO'!$B$4:$O$1048576,8,FALSE),0)</f>
        <v>0</v>
      </c>
      <c r="I313" s="18" t="str">
        <f>IFERROR(VLOOKUP(B313,'SO OR RSO'!$B$4:$O$1048576,9,FALSE),"")</f>
        <v/>
      </c>
      <c r="J313" s="18" t="str">
        <f>IFERROR(VLOOKUP(B313,'SO OR RSO'!$B$4:$O$1048576,10,FALSE),"")</f>
        <v/>
      </c>
      <c r="K313" s="59">
        <f>SUMIFS('Input Quilting Selesai'!$G$2:$G$1048576,'Input Quilting Selesai'!$C$2:$C$1048576,'Foamindo (Tersedia)'!C313,'Input Quilting Selesai'!$E$2:$E$1048576,'Foamindo (Tersedia)'!F313,'Input Quilting Selesai'!$I$2:$I$1048576,'Foamindo (Tersedia)'!J313,'Input Quilting Selesai'!$J$2:$J$1048576,'Foamindo (Tersedia)'!$B$1)</f>
        <v>0</v>
      </c>
      <c r="L313" s="20">
        <f>IFERROR(IF(VLOOKUP(B313,'SO OR RSO'!$B$4:$P$1048576,15,FALSE)="Diselesaikan",H313,K313),0)</f>
        <v>0</v>
      </c>
      <c r="M313" s="20">
        <f t="shared" si="11"/>
        <v>0</v>
      </c>
      <c r="N313" s="20" t="str">
        <f>IFERROR(IF(ISBLANK(VLOOKUP(B313,'SO OR RSO'!$B$4:$P$1048576,15,FALSE)),"Belum Kirim Kain",IF(VLOOKUP(B313,'SO OR RSO'!$B$4:$P$1048576,15,FALSE)="Diselesaikan","Selesai",IF(M313&gt;0,"Proses Quilting","Selesai"))),"")</f>
        <v/>
      </c>
    </row>
    <row r="314" spans="1:14" ht="30.75" customHeight="1">
      <c r="A314" s="6">
        <v>313</v>
      </c>
      <c r="B314" s="18" t="str">
        <f t="shared" si="10"/>
        <v>FoamindoTersediaKonfirmasi313</v>
      </c>
      <c r="C314" s="18" t="str">
        <f>IFERROR(VLOOKUP(B314,'SO OR RSO'!$B$4:$O$1048576,3,FALSE),"")</f>
        <v/>
      </c>
      <c r="D314" s="27" t="str">
        <f>IFERROR(VLOOKUP(B314,'SO OR RSO'!$B$4:$O$1048576,4,FALSE),"")</f>
        <v/>
      </c>
      <c r="E314" s="19" t="str">
        <f>IFERROR(VLOOKUP(B314,'SO OR RSO'!$B$4:$O$1048576,5,FALSE),"")</f>
        <v/>
      </c>
      <c r="F314" s="18" t="str">
        <f>IFERROR(VLOOKUP(B314,'SO OR RSO'!$B$4:$O$1048576,6,FALSE),"")</f>
        <v/>
      </c>
      <c r="G314" s="19" t="str">
        <f>IFERROR(VLOOKUP(B314,'SO OR RSO'!$B$4:$O$1048576,7,FALSE),"")</f>
        <v/>
      </c>
      <c r="H314" s="18">
        <f>IFERROR(VLOOKUP(B314,'SO OR RSO'!$B$4:$O$1048576,8,FALSE),0)</f>
        <v>0</v>
      </c>
      <c r="I314" s="18" t="str">
        <f>IFERROR(VLOOKUP(B314,'SO OR RSO'!$B$4:$O$1048576,9,FALSE),"")</f>
        <v/>
      </c>
      <c r="J314" s="18" t="str">
        <f>IFERROR(VLOOKUP(B314,'SO OR RSO'!$B$4:$O$1048576,10,FALSE),"")</f>
        <v/>
      </c>
      <c r="K314" s="59">
        <f>SUMIFS('Input Quilting Selesai'!$G$2:$G$1048576,'Input Quilting Selesai'!$C$2:$C$1048576,'Foamindo (Tersedia)'!C314,'Input Quilting Selesai'!$E$2:$E$1048576,'Foamindo (Tersedia)'!F314,'Input Quilting Selesai'!$I$2:$I$1048576,'Foamindo (Tersedia)'!J314,'Input Quilting Selesai'!$J$2:$J$1048576,'Foamindo (Tersedia)'!$B$1)</f>
        <v>0</v>
      </c>
      <c r="L314" s="20">
        <f>IFERROR(IF(VLOOKUP(B314,'SO OR RSO'!$B$4:$P$1048576,15,FALSE)="Diselesaikan",H314,K314),0)</f>
        <v>0</v>
      </c>
      <c r="M314" s="20">
        <f t="shared" si="11"/>
        <v>0</v>
      </c>
      <c r="N314" s="20" t="str">
        <f>IFERROR(IF(ISBLANK(VLOOKUP(B314,'SO OR RSO'!$B$4:$P$1048576,15,FALSE)),"Belum Kirim Kain",IF(VLOOKUP(B314,'SO OR RSO'!$B$4:$P$1048576,15,FALSE)="Diselesaikan","Selesai",IF(M314&gt;0,"Proses Quilting","Selesai"))),"")</f>
        <v/>
      </c>
    </row>
    <row r="315" spans="1:14" ht="30.75" customHeight="1">
      <c r="A315" s="6">
        <v>314</v>
      </c>
      <c r="B315" s="18" t="str">
        <f t="shared" si="10"/>
        <v>FoamindoTersediaKonfirmasi314</v>
      </c>
      <c r="C315" s="18" t="str">
        <f>IFERROR(VLOOKUP(B315,'SO OR RSO'!$B$4:$O$1048576,3,FALSE),"")</f>
        <v/>
      </c>
      <c r="D315" s="27" t="str">
        <f>IFERROR(VLOOKUP(B315,'SO OR RSO'!$B$4:$O$1048576,4,FALSE),"")</f>
        <v/>
      </c>
      <c r="E315" s="19" t="str">
        <f>IFERROR(VLOOKUP(B315,'SO OR RSO'!$B$4:$O$1048576,5,FALSE),"")</f>
        <v/>
      </c>
      <c r="F315" s="18" t="str">
        <f>IFERROR(VLOOKUP(B315,'SO OR RSO'!$B$4:$O$1048576,6,FALSE),"")</f>
        <v/>
      </c>
      <c r="G315" s="19" t="str">
        <f>IFERROR(VLOOKUP(B315,'SO OR RSO'!$B$4:$O$1048576,7,FALSE),"")</f>
        <v/>
      </c>
      <c r="H315" s="18">
        <f>IFERROR(VLOOKUP(B315,'SO OR RSO'!$B$4:$O$1048576,8,FALSE),0)</f>
        <v>0</v>
      </c>
      <c r="I315" s="18" t="str">
        <f>IFERROR(VLOOKUP(B315,'SO OR RSO'!$B$4:$O$1048576,9,FALSE),"")</f>
        <v/>
      </c>
      <c r="J315" s="18" t="str">
        <f>IFERROR(VLOOKUP(B315,'SO OR RSO'!$B$4:$O$1048576,10,FALSE),"")</f>
        <v/>
      </c>
      <c r="K315" s="59">
        <f>SUMIFS('Input Quilting Selesai'!$G$2:$G$1048576,'Input Quilting Selesai'!$C$2:$C$1048576,'Foamindo (Tersedia)'!C315,'Input Quilting Selesai'!$E$2:$E$1048576,'Foamindo (Tersedia)'!F315,'Input Quilting Selesai'!$I$2:$I$1048576,'Foamindo (Tersedia)'!J315,'Input Quilting Selesai'!$J$2:$J$1048576,'Foamindo (Tersedia)'!$B$1)</f>
        <v>0</v>
      </c>
      <c r="L315" s="20">
        <f>IFERROR(IF(VLOOKUP(B315,'SO OR RSO'!$B$4:$P$1048576,15,FALSE)="Diselesaikan",H315,K315),0)</f>
        <v>0</v>
      </c>
      <c r="M315" s="20">
        <f t="shared" si="11"/>
        <v>0</v>
      </c>
      <c r="N315" s="20" t="str">
        <f>IFERROR(IF(ISBLANK(VLOOKUP(B315,'SO OR RSO'!$B$4:$P$1048576,15,FALSE)),"Belum Kirim Kain",IF(VLOOKUP(B315,'SO OR RSO'!$B$4:$P$1048576,15,FALSE)="Diselesaikan","Selesai",IF(M315&gt;0,"Proses Quilting","Selesai"))),"")</f>
        <v/>
      </c>
    </row>
    <row r="316" spans="1:14" ht="30.75" customHeight="1">
      <c r="A316" s="6">
        <v>315</v>
      </c>
      <c r="B316" s="18" t="str">
        <f t="shared" si="10"/>
        <v>FoamindoTersediaKonfirmasi315</v>
      </c>
      <c r="C316" s="18" t="str">
        <f>IFERROR(VLOOKUP(B316,'SO OR RSO'!$B$4:$O$1048576,3,FALSE),"")</f>
        <v/>
      </c>
      <c r="D316" s="27" t="str">
        <f>IFERROR(VLOOKUP(B316,'SO OR RSO'!$B$4:$O$1048576,4,FALSE),"")</f>
        <v/>
      </c>
      <c r="E316" s="19" t="str">
        <f>IFERROR(VLOOKUP(B316,'SO OR RSO'!$B$4:$O$1048576,5,FALSE),"")</f>
        <v/>
      </c>
      <c r="F316" s="18" t="str">
        <f>IFERROR(VLOOKUP(B316,'SO OR RSO'!$B$4:$O$1048576,6,FALSE),"")</f>
        <v/>
      </c>
      <c r="G316" s="19" t="str">
        <f>IFERROR(VLOOKUP(B316,'SO OR RSO'!$B$4:$O$1048576,7,FALSE),"")</f>
        <v/>
      </c>
      <c r="H316" s="18">
        <f>IFERROR(VLOOKUP(B316,'SO OR RSO'!$B$4:$O$1048576,8,FALSE),0)</f>
        <v>0</v>
      </c>
      <c r="I316" s="18" t="str">
        <f>IFERROR(VLOOKUP(B316,'SO OR RSO'!$B$4:$O$1048576,9,FALSE),"")</f>
        <v/>
      </c>
      <c r="J316" s="18" t="str">
        <f>IFERROR(VLOOKUP(B316,'SO OR RSO'!$B$4:$O$1048576,10,FALSE),"")</f>
        <v/>
      </c>
      <c r="K316" s="59">
        <f>SUMIFS('Input Quilting Selesai'!$G$2:$G$1048576,'Input Quilting Selesai'!$C$2:$C$1048576,'Foamindo (Tersedia)'!C316,'Input Quilting Selesai'!$E$2:$E$1048576,'Foamindo (Tersedia)'!F316,'Input Quilting Selesai'!$I$2:$I$1048576,'Foamindo (Tersedia)'!J316,'Input Quilting Selesai'!$J$2:$J$1048576,'Foamindo (Tersedia)'!$B$1)</f>
        <v>0</v>
      </c>
      <c r="L316" s="20">
        <f>IFERROR(IF(VLOOKUP(B316,'SO OR RSO'!$B$4:$P$1048576,15,FALSE)="Diselesaikan",H316,K316),0)</f>
        <v>0</v>
      </c>
      <c r="M316" s="20">
        <f t="shared" si="11"/>
        <v>0</v>
      </c>
      <c r="N316" s="20" t="str">
        <f>IFERROR(IF(ISBLANK(VLOOKUP(B316,'SO OR RSO'!$B$4:$P$1048576,15,FALSE)),"Belum Kirim Kain",IF(VLOOKUP(B316,'SO OR RSO'!$B$4:$P$1048576,15,FALSE)="Diselesaikan","Selesai",IF(M316&gt;0,"Proses Quilting","Selesai"))),"")</f>
        <v/>
      </c>
    </row>
    <row r="317" spans="1:14" ht="30.75" customHeight="1">
      <c r="A317" s="6">
        <v>316</v>
      </c>
      <c r="B317" s="18" t="str">
        <f t="shared" si="10"/>
        <v>FoamindoTersediaKonfirmasi316</v>
      </c>
      <c r="C317" s="18" t="str">
        <f>IFERROR(VLOOKUP(B317,'SO OR RSO'!$B$4:$O$1048576,3,FALSE),"")</f>
        <v/>
      </c>
      <c r="D317" s="27" t="str">
        <f>IFERROR(VLOOKUP(B317,'SO OR RSO'!$B$4:$O$1048576,4,FALSE),"")</f>
        <v/>
      </c>
      <c r="E317" s="19" t="str">
        <f>IFERROR(VLOOKUP(B317,'SO OR RSO'!$B$4:$O$1048576,5,FALSE),"")</f>
        <v/>
      </c>
      <c r="F317" s="18" t="str">
        <f>IFERROR(VLOOKUP(B317,'SO OR RSO'!$B$4:$O$1048576,6,FALSE),"")</f>
        <v/>
      </c>
      <c r="G317" s="19" t="str">
        <f>IFERROR(VLOOKUP(B317,'SO OR RSO'!$B$4:$O$1048576,7,FALSE),"")</f>
        <v/>
      </c>
      <c r="H317" s="18">
        <f>IFERROR(VLOOKUP(B317,'SO OR RSO'!$B$4:$O$1048576,8,FALSE),0)</f>
        <v>0</v>
      </c>
      <c r="I317" s="18" t="str">
        <f>IFERROR(VLOOKUP(B317,'SO OR RSO'!$B$4:$O$1048576,9,FALSE),"")</f>
        <v/>
      </c>
      <c r="J317" s="18" t="str">
        <f>IFERROR(VLOOKUP(B317,'SO OR RSO'!$B$4:$O$1048576,10,FALSE),"")</f>
        <v/>
      </c>
      <c r="K317" s="59">
        <f>SUMIFS('Input Quilting Selesai'!$G$2:$G$1048576,'Input Quilting Selesai'!$C$2:$C$1048576,'Foamindo (Tersedia)'!C317,'Input Quilting Selesai'!$E$2:$E$1048576,'Foamindo (Tersedia)'!F317,'Input Quilting Selesai'!$I$2:$I$1048576,'Foamindo (Tersedia)'!J317,'Input Quilting Selesai'!$J$2:$J$1048576,'Foamindo (Tersedia)'!$B$1)</f>
        <v>0</v>
      </c>
      <c r="L317" s="20">
        <f>IFERROR(IF(VLOOKUP(B317,'SO OR RSO'!$B$4:$P$1048576,15,FALSE)="Diselesaikan",H317,K317),0)</f>
        <v>0</v>
      </c>
      <c r="M317" s="20">
        <f t="shared" si="11"/>
        <v>0</v>
      </c>
      <c r="N317" s="20" t="str">
        <f>IFERROR(IF(ISBLANK(VLOOKUP(B317,'SO OR RSO'!$B$4:$P$1048576,15,FALSE)),"Belum Kirim Kain",IF(VLOOKUP(B317,'SO OR RSO'!$B$4:$P$1048576,15,FALSE)="Diselesaikan","Selesai",IF(M317&gt;0,"Proses Quilting","Selesai"))),"")</f>
        <v/>
      </c>
    </row>
    <row r="318" spans="1:14" ht="30.75" customHeight="1">
      <c r="A318" s="6">
        <v>317</v>
      </c>
      <c r="B318" s="18" t="str">
        <f t="shared" si="10"/>
        <v>FoamindoTersediaKonfirmasi317</v>
      </c>
      <c r="C318" s="18" t="str">
        <f>IFERROR(VLOOKUP(B318,'SO OR RSO'!$B$4:$O$1048576,3,FALSE),"")</f>
        <v/>
      </c>
      <c r="D318" s="27" t="str">
        <f>IFERROR(VLOOKUP(B318,'SO OR RSO'!$B$4:$O$1048576,4,FALSE),"")</f>
        <v/>
      </c>
      <c r="E318" s="19" t="str">
        <f>IFERROR(VLOOKUP(B318,'SO OR RSO'!$B$4:$O$1048576,5,FALSE),"")</f>
        <v/>
      </c>
      <c r="F318" s="18" t="str">
        <f>IFERROR(VLOOKUP(B318,'SO OR RSO'!$B$4:$O$1048576,6,FALSE),"")</f>
        <v/>
      </c>
      <c r="G318" s="19" t="str">
        <f>IFERROR(VLOOKUP(B318,'SO OR RSO'!$B$4:$O$1048576,7,FALSE),"")</f>
        <v/>
      </c>
      <c r="H318" s="18">
        <f>IFERROR(VLOOKUP(B318,'SO OR RSO'!$B$4:$O$1048576,8,FALSE),0)</f>
        <v>0</v>
      </c>
      <c r="I318" s="18" t="str">
        <f>IFERROR(VLOOKUP(B318,'SO OR RSO'!$B$4:$O$1048576,9,FALSE),"")</f>
        <v/>
      </c>
      <c r="J318" s="18" t="str">
        <f>IFERROR(VLOOKUP(B318,'SO OR RSO'!$B$4:$O$1048576,10,FALSE),"")</f>
        <v/>
      </c>
      <c r="K318" s="59">
        <f>SUMIFS('Input Quilting Selesai'!$G$2:$G$1048576,'Input Quilting Selesai'!$C$2:$C$1048576,'Foamindo (Tersedia)'!C318,'Input Quilting Selesai'!$E$2:$E$1048576,'Foamindo (Tersedia)'!F318,'Input Quilting Selesai'!$I$2:$I$1048576,'Foamindo (Tersedia)'!J318,'Input Quilting Selesai'!$J$2:$J$1048576,'Foamindo (Tersedia)'!$B$1)</f>
        <v>0</v>
      </c>
      <c r="L318" s="20">
        <f>IFERROR(IF(VLOOKUP(B318,'SO OR RSO'!$B$4:$P$1048576,15,FALSE)="Diselesaikan",H318,K318),0)</f>
        <v>0</v>
      </c>
      <c r="M318" s="20">
        <f t="shared" si="11"/>
        <v>0</v>
      </c>
      <c r="N318" s="20" t="str">
        <f>IFERROR(IF(ISBLANK(VLOOKUP(B318,'SO OR RSO'!$B$4:$P$1048576,15,FALSE)),"Belum Kirim Kain",IF(VLOOKUP(B318,'SO OR RSO'!$B$4:$P$1048576,15,FALSE)="Diselesaikan","Selesai",IF(M318&gt;0,"Proses Quilting","Selesai"))),"")</f>
        <v/>
      </c>
    </row>
    <row r="319" spans="1:14" ht="30.75" customHeight="1">
      <c r="A319" s="6">
        <v>318</v>
      </c>
      <c r="B319" s="18" t="str">
        <f t="shared" si="10"/>
        <v>FoamindoTersediaKonfirmasi318</v>
      </c>
      <c r="C319" s="18" t="str">
        <f>IFERROR(VLOOKUP(B319,'SO OR RSO'!$B$4:$O$1048576,3,FALSE),"")</f>
        <v/>
      </c>
      <c r="D319" s="27" t="str">
        <f>IFERROR(VLOOKUP(B319,'SO OR RSO'!$B$4:$O$1048576,4,FALSE),"")</f>
        <v/>
      </c>
      <c r="E319" s="19" t="str">
        <f>IFERROR(VLOOKUP(B319,'SO OR RSO'!$B$4:$O$1048576,5,FALSE),"")</f>
        <v/>
      </c>
      <c r="F319" s="18" t="str">
        <f>IFERROR(VLOOKUP(B319,'SO OR RSO'!$B$4:$O$1048576,6,FALSE),"")</f>
        <v/>
      </c>
      <c r="G319" s="19" t="str">
        <f>IFERROR(VLOOKUP(B319,'SO OR RSO'!$B$4:$O$1048576,7,FALSE),"")</f>
        <v/>
      </c>
      <c r="H319" s="18">
        <f>IFERROR(VLOOKUP(B319,'SO OR RSO'!$B$4:$O$1048576,8,FALSE),0)</f>
        <v>0</v>
      </c>
      <c r="I319" s="18" t="str">
        <f>IFERROR(VLOOKUP(B319,'SO OR RSO'!$B$4:$O$1048576,9,FALSE),"")</f>
        <v/>
      </c>
      <c r="J319" s="18" t="str">
        <f>IFERROR(VLOOKUP(B319,'SO OR RSO'!$B$4:$O$1048576,10,FALSE),"")</f>
        <v/>
      </c>
      <c r="K319" s="59">
        <f>SUMIFS('Input Quilting Selesai'!$G$2:$G$1048576,'Input Quilting Selesai'!$C$2:$C$1048576,'Foamindo (Tersedia)'!C319,'Input Quilting Selesai'!$E$2:$E$1048576,'Foamindo (Tersedia)'!F319,'Input Quilting Selesai'!$I$2:$I$1048576,'Foamindo (Tersedia)'!J319,'Input Quilting Selesai'!$J$2:$J$1048576,'Foamindo (Tersedia)'!$B$1)</f>
        <v>0</v>
      </c>
      <c r="L319" s="20">
        <f>IFERROR(IF(VLOOKUP(B319,'SO OR RSO'!$B$4:$P$1048576,15,FALSE)="Diselesaikan",H319,K319),0)</f>
        <v>0</v>
      </c>
      <c r="M319" s="20">
        <f t="shared" si="11"/>
        <v>0</v>
      </c>
      <c r="N319" s="20" t="str">
        <f>IFERROR(IF(ISBLANK(VLOOKUP(B319,'SO OR RSO'!$B$4:$P$1048576,15,FALSE)),"Belum Kirim Kain",IF(VLOOKUP(B319,'SO OR RSO'!$B$4:$P$1048576,15,FALSE)="Diselesaikan","Selesai",IF(M319&gt;0,"Proses Quilting","Selesai"))),"")</f>
        <v/>
      </c>
    </row>
    <row r="320" spans="1:14" ht="30.75" customHeight="1">
      <c r="A320" s="6">
        <v>319</v>
      </c>
      <c r="B320" s="18" t="str">
        <f t="shared" si="10"/>
        <v>FoamindoTersediaKonfirmasi319</v>
      </c>
      <c r="C320" s="18" t="str">
        <f>IFERROR(VLOOKUP(B320,'SO OR RSO'!$B$4:$O$1048576,3,FALSE),"")</f>
        <v/>
      </c>
      <c r="D320" s="27" t="str">
        <f>IFERROR(VLOOKUP(B320,'SO OR RSO'!$B$4:$O$1048576,4,FALSE),"")</f>
        <v/>
      </c>
      <c r="E320" s="19" t="str">
        <f>IFERROR(VLOOKUP(B320,'SO OR RSO'!$B$4:$O$1048576,5,FALSE),"")</f>
        <v/>
      </c>
      <c r="F320" s="18" t="str">
        <f>IFERROR(VLOOKUP(B320,'SO OR RSO'!$B$4:$O$1048576,6,FALSE),"")</f>
        <v/>
      </c>
      <c r="G320" s="19" t="str">
        <f>IFERROR(VLOOKUP(B320,'SO OR RSO'!$B$4:$O$1048576,7,FALSE),"")</f>
        <v/>
      </c>
      <c r="H320" s="18">
        <f>IFERROR(VLOOKUP(B320,'SO OR RSO'!$B$4:$O$1048576,8,FALSE),0)</f>
        <v>0</v>
      </c>
      <c r="I320" s="18" t="str">
        <f>IFERROR(VLOOKUP(B320,'SO OR RSO'!$B$4:$O$1048576,9,FALSE),"")</f>
        <v/>
      </c>
      <c r="J320" s="18" t="str">
        <f>IFERROR(VLOOKUP(B320,'SO OR RSO'!$B$4:$O$1048576,10,FALSE),"")</f>
        <v/>
      </c>
      <c r="K320" s="59">
        <f>SUMIFS('Input Quilting Selesai'!$G$2:$G$1048576,'Input Quilting Selesai'!$C$2:$C$1048576,'Foamindo (Tersedia)'!C320,'Input Quilting Selesai'!$E$2:$E$1048576,'Foamindo (Tersedia)'!F320,'Input Quilting Selesai'!$I$2:$I$1048576,'Foamindo (Tersedia)'!J320,'Input Quilting Selesai'!$J$2:$J$1048576,'Foamindo (Tersedia)'!$B$1)</f>
        <v>0</v>
      </c>
      <c r="L320" s="20">
        <f>IFERROR(IF(VLOOKUP(B320,'SO OR RSO'!$B$4:$P$1048576,15,FALSE)="Diselesaikan",H320,K320),0)</f>
        <v>0</v>
      </c>
      <c r="M320" s="20">
        <f t="shared" si="11"/>
        <v>0</v>
      </c>
      <c r="N320" s="20" t="str">
        <f>IFERROR(IF(ISBLANK(VLOOKUP(B320,'SO OR RSO'!$B$4:$P$1048576,15,FALSE)),"Belum Kirim Kain",IF(VLOOKUP(B320,'SO OR RSO'!$B$4:$P$1048576,15,FALSE)="Diselesaikan","Selesai",IF(M320&gt;0,"Proses Quilting","Selesai"))),"")</f>
        <v/>
      </c>
    </row>
    <row r="321" spans="1:14" ht="30.75" customHeight="1">
      <c r="A321" s="6">
        <v>320</v>
      </c>
      <c r="B321" s="18" t="str">
        <f t="shared" si="10"/>
        <v>FoamindoTersediaKonfirmasi320</v>
      </c>
      <c r="C321" s="18" t="str">
        <f>IFERROR(VLOOKUP(B321,'SO OR RSO'!$B$4:$O$1048576,3,FALSE),"")</f>
        <v/>
      </c>
      <c r="D321" s="27" t="str">
        <f>IFERROR(VLOOKUP(B321,'SO OR RSO'!$B$4:$O$1048576,4,FALSE),"")</f>
        <v/>
      </c>
      <c r="E321" s="19" t="str">
        <f>IFERROR(VLOOKUP(B321,'SO OR RSO'!$B$4:$O$1048576,5,FALSE),"")</f>
        <v/>
      </c>
      <c r="F321" s="18" t="str">
        <f>IFERROR(VLOOKUP(B321,'SO OR RSO'!$B$4:$O$1048576,6,FALSE),"")</f>
        <v/>
      </c>
      <c r="G321" s="19" t="str">
        <f>IFERROR(VLOOKUP(B321,'SO OR RSO'!$B$4:$O$1048576,7,FALSE),"")</f>
        <v/>
      </c>
      <c r="H321" s="18">
        <f>IFERROR(VLOOKUP(B321,'SO OR RSO'!$B$4:$O$1048576,8,FALSE),0)</f>
        <v>0</v>
      </c>
      <c r="I321" s="18" t="str">
        <f>IFERROR(VLOOKUP(B321,'SO OR RSO'!$B$4:$O$1048576,9,FALSE),"")</f>
        <v/>
      </c>
      <c r="J321" s="18" t="str">
        <f>IFERROR(VLOOKUP(B321,'SO OR RSO'!$B$4:$O$1048576,10,FALSE),"")</f>
        <v/>
      </c>
      <c r="K321" s="59">
        <f>SUMIFS('Input Quilting Selesai'!$G$2:$G$1048576,'Input Quilting Selesai'!$C$2:$C$1048576,'Foamindo (Tersedia)'!C321,'Input Quilting Selesai'!$E$2:$E$1048576,'Foamindo (Tersedia)'!F321,'Input Quilting Selesai'!$I$2:$I$1048576,'Foamindo (Tersedia)'!J321,'Input Quilting Selesai'!$J$2:$J$1048576,'Foamindo (Tersedia)'!$B$1)</f>
        <v>0</v>
      </c>
      <c r="L321" s="20">
        <f>IFERROR(IF(VLOOKUP(B321,'SO OR RSO'!$B$4:$P$1048576,15,FALSE)="Diselesaikan",H321,K321),0)</f>
        <v>0</v>
      </c>
      <c r="M321" s="20">
        <f t="shared" si="11"/>
        <v>0</v>
      </c>
      <c r="N321" s="20" t="str">
        <f>IFERROR(IF(ISBLANK(VLOOKUP(B321,'SO OR RSO'!$B$4:$P$1048576,15,FALSE)),"Belum Kirim Kain",IF(VLOOKUP(B321,'SO OR RSO'!$B$4:$P$1048576,15,FALSE)="Diselesaikan","Selesai",IF(M321&gt;0,"Proses Quilting","Selesai"))),"")</f>
        <v/>
      </c>
    </row>
    <row r="322" spans="1:14" ht="30.75" customHeight="1">
      <c r="A322" s="6">
        <v>321</v>
      </c>
      <c r="B322" s="18" t="str">
        <f t="shared" si="10"/>
        <v>FoamindoTersediaKonfirmasi321</v>
      </c>
      <c r="C322" s="18" t="str">
        <f>IFERROR(VLOOKUP(B322,'SO OR RSO'!$B$4:$O$1048576,3,FALSE),"")</f>
        <v/>
      </c>
      <c r="D322" s="27" t="str">
        <f>IFERROR(VLOOKUP(B322,'SO OR RSO'!$B$4:$O$1048576,4,FALSE),"")</f>
        <v/>
      </c>
      <c r="E322" s="19" t="str">
        <f>IFERROR(VLOOKUP(B322,'SO OR RSO'!$B$4:$O$1048576,5,FALSE),"")</f>
        <v/>
      </c>
      <c r="F322" s="18" t="str">
        <f>IFERROR(VLOOKUP(B322,'SO OR RSO'!$B$4:$O$1048576,6,FALSE),"")</f>
        <v/>
      </c>
      <c r="G322" s="19" t="str">
        <f>IFERROR(VLOOKUP(B322,'SO OR RSO'!$B$4:$O$1048576,7,FALSE),"")</f>
        <v/>
      </c>
      <c r="H322" s="18">
        <f>IFERROR(VLOOKUP(B322,'SO OR RSO'!$B$4:$O$1048576,8,FALSE),0)</f>
        <v>0</v>
      </c>
      <c r="I322" s="18" t="str">
        <f>IFERROR(VLOOKUP(B322,'SO OR RSO'!$B$4:$O$1048576,9,FALSE),"")</f>
        <v/>
      </c>
      <c r="J322" s="18" t="str">
        <f>IFERROR(VLOOKUP(B322,'SO OR RSO'!$B$4:$O$1048576,10,FALSE),"")</f>
        <v/>
      </c>
      <c r="K322" s="59">
        <f>SUMIFS('Input Quilting Selesai'!$G$2:$G$1048576,'Input Quilting Selesai'!$C$2:$C$1048576,'Foamindo (Tersedia)'!C322,'Input Quilting Selesai'!$E$2:$E$1048576,'Foamindo (Tersedia)'!F322,'Input Quilting Selesai'!$I$2:$I$1048576,'Foamindo (Tersedia)'!J322,'Input Quilting Selesai'!$J$2:$J$1048576,'Foamindo (Tersedia)'!$B$1)</f>
        <v>0</v>
      </c>
      <c r="L322" s="20">
        <f>IFERROR(IF(VLOOKUP(B322,'SO OR RSO'!$B$4:$P$1048576,15,FALSE)="Diselesaikan",H322,K322),0)</f>
        <v>0</v>
      </c>
      <c r="M322" s="20">
        <f t="shared" si="11"/>
        <v>0</v>
      </c>
      <c r="N322" s="20" t="str">
        <f>IFERROR(IF(ISBLANK(VLOOKUP(B322,'SO OR RSO'!$B$4:$P$1048576,15,FALSE)),"Belum Kirim Kain",IF(VLOOKUP(B322,'SO OR RSO'!$B$4:$P$1048576,15,FALSE)="Diselesaikan","Selesai",IF(M322&gt;0,"Proses Quilting","Selesai"))),"")</f>
        <v/>
      </c>
    </row>
    <row r="323" spans="1:14" ht="30.75" customHeight="1">
      <c r="A323" s="6">
        <v>322</v>
      </c>
      <c r="B323" s="18" t="str">
        <f t="shared" si="10"/>
        <v>FoamindoTersediaKonfirmasi322</v>
      </c>
      <c r="C323" s="18" t="str">
        <f>IFERROR(VLOOKUP(B323,'SO OR RSO'!$B$4:$O$1048576,3,FALSE),"")</f>
        <v/>
      </c>
      <c r="D323" s="27" t="str">
        <f>IFERROR(VLOOKUP(B323,'SO OR RSO'!$B$4:$O$1048576,4,FALSE),"")</f>
        <v/>
      </c>
      <c r="E323" s="19" t="str">
        <f>IFERROR(VLOOKUP(B323,'SO OR RSO'!$B$4:$O$1048576,5,FALSE),"")</f>
        <v/>
      </c>
      <c r="F323" s="18" t="str">
        <f>IFERROR(VLOOKUP(B323,'SO OR RSO'!$B$4:$O$1048576,6,FALSE),"")</f>
        <v/>
      </c>
      <c r="G323" s="19" t="str">
        <f>IFERROR(VLOOKUP(B323,'SO OR RSO'!$B$4:$O$1048576,7,FALSE),"")</f>
        <v/>
      </c>
      <c r="H323" s="18">
        <f>IFERROR(VLOOKUP(B323,'SO OR RSO'!$B$4:$O$1048576,8,FALSE),0)</f>
        <v>0</v>
      </c>
      <c r="I323" s="18" t="str">
        <f>IFERROR(VLOOKUP(B323,'SO OR RSO'!$B$4:$O$1048576,9,FALSE),"")</f>
        <v/>
      </c>
      <c r="J323" s="18" t="str">
        <f>IFERROR(VLOOKUP(B323,'SO OR RSO'!$B$4:$O$1048576,10,FALSE),"")</f>
        <v/>
      </c>
      <c r="K323" s="59">
        <f>SUMIFS('Input Quilting Selesai'!$G$2:$G$1048576,'Input Quilting Selesai'!$C$2:$C$1048576,'Foamindo (Tersedia)'!C323,'Input Quilting Selesai'!$E$2:$E$1048576,'Foamindo (Tersedia)'!F323,'Input Quilting Selesai'!$I$2:$I$1048576,'Foamindo (Tersedia)'!J323,'Input Quilting Selesai'!$J$2:$J$1048576,'Foamindo (Tersedia)'!$B$1)</f>
        <v>0</v>
      </c>
      <c r="L323" s="20">
        <f>IFERROR(IF(VLOOKUP(B323,'SO OR RSO'!$B$4:$P$1048576,15,FALSE)="Diselesaikan",H323,K323),0)</f>
        <v>0</v>
      </c>
      <c r="M323" s="20">
        <f t="shared" si="11"/>
        <v>0</v>
      </c>
      <c r="N323" s="20" t="str">
        <f>IFERROR(IF(ISBLANK(VLOOKUP(B323,'SO OR RSO'!$B$4:$P$1048576,15,FALSE)),"Belum Kirim Kain",IF(VLOOKUP(B323,'SO OR RSO'!$B$4:$P$1048576,15,FALSE)="Diselesaikan","Selesai",IF(M323&gt;0,"Proses Quilting","Selesai"))),"")</f>
        <v/>
      </c>
    </row>
    <row r="324" spans="1:14" ht="30.75" customHeight="1">
      <c r="A324" s="6">
        <v>323</v>
      </c>
      <c r="B324" s="18" t="str">
        <f t="shared" si="10"/>
        <v>FoamindoTersediaKonfirmasi323</v>
      </c>
      <c r="C324" s="18" t="str">
        <f>IFERROR(VLOOKUP(B324,'SO OR RSO'!$B$4:$O$1048576,3,FALSE),"")</f>
        <v/>
      </c>
      <c r="D324" s="27" t="str">
        <f>IFERROR(VLOOKUP(B324,'SO OR RSO'!$B$4:$O$1048576,4,FALSE),"")</f>
        <v/>
      </c>
      <c r="E324" s="19" t="str">
        <f>IFERROR(VLOOKUP(B324,'SO OR RSO'!$B$4:$O$1048576,5,FALSE),"")</f>
        <v/>
      </c>
      <c r="F324" s="18" t="str">
        <f>IFERROR(VLOOKUP(B324,'SO OR RSO'!$B$4:$O$1048576,6,FALSE),"")</f>
        <v/>
      </c>
      <c r="G324" s="19" t="str">
        <f>IFERROR(VLOOKUP(B324,'SO OR RSO'!$B$4:$O$1048576,7,FALSE),"")</f>
        <v/>
      </c>
      <c r="H324" s="18">
        <f>IFERROR(VLOOKUP(B324,'SO OR RSO'!$B$4:$O$1048576,8,FALSE),0)</f>
        <v>0</v>
      </c>
      <c r="I324" s="18" t="str">
        <f>IFERROR(VLOOKUP(B324,'SO OR RSO'!$B$4:$O$1048576,9,FALSE),"")</f>
        <v/>
      </c>
      <c r="J324" s="18" t="str">
        <f>IFERROR(VLOOKUP(B324,'SO OR RSO'!$B$4:$O$1048576,10,FALSE),"")</f>
        <v/>
      </c>
      <c r="K324" s="59">
        <f>SUMIFS('Input Quilting Selesai'!$G$2:$G$1048576,'Input Quilting Selesai'!$C$2:$C$1048576,'Foamindo (Tersedia)'!C324,'Input Quilting Selesai'!$E$2:$E$1048576,'Foamindo (Tersedia)'!F324,'Input Quilting Selesai'!$I$2:$I$1048576,'Foamindo (Tersedia)'!J324,'Input Quilting Selesai'!$J$2:$J$1048576,'Foamindo (Tersedia)'!$B$1)</f>
        <v>0</v>
      </c>
      <c r="L324" s="20">
        <f>IFERROR(IF(VLOOKUP(B324,'SO OR RSO'!$B$4:$P$1048576,15,FALSE)="Diselesaikan",H324,K324),0)</f>
        <v>0</v>
      </c>
      <c r="M324" s="20">
        <f t="shared" si="11"/>
        <v>0</v>
      </c>
      <c r="N324" s="20" t="str">
        <f>IFERROR(IF(ISBLANK(VLOOKUP(B324,'SO OR RSO'!$B$4:$P$1048576,15,FALSE)),"Belum Kirim Kain",IF(VLOOKUP(B324,'SO OR RSO'!$B$4:$P$1048576,15,FALSE)="Diselesaikan","Selesai",IF(M324&gt;0,"Proses Quilting","Selesai"))),"")</f>
        <v/>
      </c>
    </row>
    <row r="325" spans="1:14" ht="30.75" customHeight="1">
      <c r="A325" s="6">
        <v>324</v>
      </c>
      <c r="B325" s="18" t="str">
        <f t="shared" si="10"/>
        <v>FoamindoTersediaKonfirmasi324</v>
      </c>
      <c r="C325" s="18" t="str">
        <f>IFERROR(VLOOKUP(B325,'SO OR RSO'!$B$4:$O$1048576,3,FALSE),"")</f>
        <v/>
      </c>
      <c r="D325" s="27" t="str">
        <f>IFERROR(VLOOKUP(B325,'SO OR RSO'!$B$4:$O$1048576,4,FALSE),"")</f>
        <v/>
      </c>
      <c r="E325" s="19" t="str">
        <f>IFERROR(VLOOKUP(B325,'SO OR RSO'!$B$4:$O$1048576,5,FALSE),"")</f>
        <v/>
      </c>
      <c r="F325" s="18" t="str">
        <f>IFERROR(VLOOKUP(B325,'SO OR RSO'!$B$4:$O$1048576,6,FALSE),"")</f>
        <v/>
      </c>
      <c r="G325" s="19" t="str">
        <f>IFERROR(VLOOKUP(B325,'SO OR RSO'!$B$4:$O$1048576,7,FALSE),"")</f>
        <v/>
      </c>
      <c r="H325" s="18">
        <f>IFERROR(VLOOKUP(B325,'SO OR RSO'!$B$4:$O$1048576,8,FALSE),0)</f>
        <v>0</v>
      </c>
      <c r="I325" s="18" t="str">
        <f>IFERROR(VLOOKUP(B325,'SO OR RSO'!$B$4:$O$1048576,9,FALSE),"")</f>
        <v/>
      </c>
      <c r="J325" s="18" t="str">
        <f>IFERROR(VLOOKUP(B325,'SO OR RSO'!$B$4:$O$1048576,10,FALSE),"")</f>
        <v/>
      </c>
      <c r="K325" s="59">
        <f>SUMIFS('Input Quilting Selesai'!$G$2:$G$1048576,'Input Quilting Selesai'!$C$2:$C$1048576,'Foamindo (Tersedia)'!C325,'Input Quilting Selesai'!$E$2:$E$1048576,'Foamindo (Tersedia)'!F325,'Input Quilting Selesai'!$I$2:$I$1048576,'Foamindo (Tersedia)'!J325,'Input Quilting Selesai'!$J$2:$J$1048576,'Foamindo (Tersedia)'!$B$1)</f>
        <v>0</v>
      </c>
      <c r="L325" s="20">
        <f>IFERROR(IF(VLOOKUP(B325,'SO OR RSO'!$B$4:$P$1048576,15,FALSE)="Diselesaikan",H325,K325),0)</f>
        <v>0</v>
      </c>
      <c r="M325" s="20">
        <f t="shared" si="11"/>
        <v>0</v>
      </c>
      <c r="N325" s="20" t="str">
        <f>IFERROR(IF(ISBLANK(VLOOKUP(B325,'SO OR RSO'!$B$4:$P$1048576,15,FALSE)),"Belum Kirim Kain",IF(VLOOKUP(B325,'SO OR RSO'!$B$4:$P$1048576,15,FALSE)="Diselesaikan","Selesai",IF(M325&gt;0,"Proses Quilting","Selesai"))),"")</f>
        <v/>
      </c>
    </row>
    <row r="326" spans="1:14" ht="30.75" customHeight="1">
      <c r="A326" s="6">
        <v>325</v>
      </c>
      <c r="B326" s="18" t="str">
        <f t="shared" si="10"/>
        <v>FoamindoTersediaKonfirmasi325</v>
      </c>
      <c r="C326" s="18" t="str">
        <f>IFERROR(VLOOKUP(B326,'SO OR RSO'!$B$4:$O$1048576,3,FALSE),"")</f>
        <v/>
      </c>
      <c r="D326" s="27" t="str">
        <f>IFERROR(VLOOKUP(B326,'SO OR RSO'!$B$4:$O$1048576,4,FALSE),"")</f>
        <v/>
      </c>
      <c r="E326" s="19" t="str">
        <f>IFERROR(VLOOKUP(B326,'SO OR RSO'!$B$4:$O$1048576,5,FALSE),"")</f>
        <v/>
      </c>
      <c r="F326" s="18" t="str">
        <f>IFERROR(VLOOKUP(B326,'SO OR RSO'!$B$4:$O$1048576,6,FALSE),"")</f>
        <v/>
      </c>
      <c r="G326" s="19" t="str">
        <f>IFERROR(VLOOKUP(B326,'SO OR RSO'!$B$4:$O$1048576,7,FALSE),"")</f>
        <v/>
      </c>
      <c r="H326" s="18">
        <f>IFERROR(VLOOKUP(B326,'SO OR RSO'!$B$4:$O$1048576,8,FALSE),0)</f>
        <v>0</v>
      </c>
      <c r="I326" s="18" t="str">
        <f>IFERROR(VLOOKUP(B326,'SO OR RSO'!$B$4:$O$1048576,9,FALSE),"")</f>
        <v/>
      </c>
      <c r="J326" s="18" t="str">
        <f>IFERROR(VLOOKUP(B326,'SO OR RSO'!$B$4:$O$1048576,10,FALSE),"")</f>
        <v/>
      </c>
      <c r="K326" s="59">
        <f>SUMIFS('Input Quilting Selesai'!$G$2:$G$1048576,'Input Quilting Selesai'!$C$2:$C$1048576,'Foamindo (Tersedia)'!C326,'Input Quilting Selesai'!$E$2:$E$1048576,'Foamindo (Tersedia)'!F326,'Input Quilting Selesai'!$I$2:$I$1048576,'Foamindo (Tersedia)'!J326,'Input Quilting Selesai'!$J$2:$J$1048576,'Foamindo (Tersedia)'!$B$1)</f>
        <v>0</v>
      </c>
      <c r="L326" s="20">
        <f>IFERROR(IF(VLOOKUP(B326,'SO OR RSO'!$B$4:$P$1048576,15,FALSE)="Diselesaikan",H326,K326),0)</f>
        <v>0</v>
      </c>
      <c r="M326" s="20">
        <f t="shared" si="11"/>
        <v>0</v>
      </c>
      <c r="N326" s="20" t="str">
        <f>IFERROR(IF(ISBLANK(VLOOKUP(B326,'SO OR RSO'!$B$4:$P$1048576,15,FALSE)),"Belum Kirim Kain",IF(VLOOKUP(B326,'SO OR RSO'!$B$4:$P$1048576,15,FALSE)="Diselesaikan","Selesai",IF(M326&gt;0,"Proses Quilting","Selesai"))),"")</f>
        <v/>
      </c>
    </row>
    <row r="327" spans="1:14" ht="30.75" customHeight="1">
      <c r="A327" s="6">
        <v>326</v>
      </c>
      <c r="B327" s="18" t="str">
        <f t="shared" si="10"/>
        <v>FoamindoTersediaKonfirmasi326</v>
      </c>
      <c r="C327" s="18" t="str">
        <f>IFERROR(VLOOKUP(B327,'SO OR RSO'!$B$4:$O$1048576,3,FALSE),"")</f>
        <v/>
      </c>
      <c r="D327" s="27" t="str">
        <f>IFERROR(VLOOKUP(B327,'SO OR RSO'!$B$4:$O$1048576,4,FALSE),"")</f>
        <v/>
      </c>
      <c r="E327" s="19" t="str">
        <f>IFERROR(VLOOKUP(B327,'SO OR RSO'!$B$4:$O$1048576,5,FALSE),"")</f>
        <v/>
      </c>
      <c r="F327" s="18" t="str">
        <f>IFERROR(VLOOKUP(B327,'SO OR RSO'!$B$4:$O$1048576,6,FALSE),"")</f>
        <v/>
      </c>
      <c r="G327" s="19" t="str">
        <f>IFERROR(VLOOKUP(B327,'SO OR RSO'!$B$4:$O$1048576,7,FALSE),"")</f>
        <v/>
      </c>
      <c r="H327" s="18">
        <f>IFERROR(VLOOKUP(B327,'SO OR RSO'!$B$4:$O$1048576,8,FALSE),0)</f>
        <v>0</v>
      </c>
      <c r="I327" s="18" t="str">
        <f>IFERROR(VLOOKUP(B327,'SO OR RSO'!$B$4:$O$1048576,9,FALSE),"")</f>
        <v/>
      </c>
      <c r="J327" s="18" t="str">
        <f>IFERROR(VLOOKUP(B327,'SO OR RSO'!$B$4:$O$1048576,10,FALSE),"")</f>
        <v/>
      </c>
      <c r="K327" s="59">
        <f>SUMIFS('Input Quilting Selesai'!$G$2:$G$1048576,'Input Quilting Selesai'!$C$2:$C$1048576,'Foamindo (Tersedia)'!C327,'Input Quilting Selesai'!$E$2:$E$1048576,'Foamindo (Tersedia)'!F327,'Input Quilting Selesai'!$I$2:$I$1048576,'Foamindo (Tersedia)'!J327,'Input Quilting Selesai'!$J$2:$J$1048576,'Foamindo (Tersedia)'!$B$1)</f>
        <v>0</v>
      </c>
      <c r="L327" s="20">
        <f>IFERROR(IF(VLOOKUP(B327,'SO OR RSO'!$B$4:$P$1048576,15,FALSE)="Diselesaikan",H327,K327),0)</f>
        <v>0</v>
      </c>
      <c r="M327" s="20">
        <f t="shared" si="11"/>
        <v>0</v>
      </c>
      <c r="N327" s="20" t="str">
        <f>IFERROR(IF(ISBLANK(VLOOKUP(B327,'SO OR RSO'!$B$4:$P$1048576,15,FALSE)),"Belum Kirim Kain",IF(VLOOKUP(B327,'SO OR RSO'!$B$4:$P$1048576,15,FALSE)="Diselesaikan","Selesai",IF(M327&gt;0,"Proses Quilting","Selesai"))),"")</f>
        <v/>
      </c>
    </row>
    <row r="328" spans="1:14" ht="30.75" customHeight="1">
      <c r="A328" s="6">
        <v>327</v>
      </c>
      <c r="B328" s="18" t="str">
        <f t="shared" si="10"/>
        <v>FoamindoTersediaKonfirmasi327</v>
      </c>
      <c r="C328" s="18" t="str">
        <f>IFERROR(VLOOKUP(B328,'SO OR RSO'!$B$4:$O$1048576,3,FALSE),"")</f>
        <v/>
      </c>
      <c r="D328" s="27" t="str">
        <f>IFERROR(VLOOKUP(B328,'SO OR RSO'!$B$4:$O$1048576,4,FALSE),"")</f>
        <v/>
      </c>
      <c r="E328" s="19" t="str">
        <f>IFERROR(VLOOKUP(B328,'SO OR RSO'!$B$4:$O$1048576,5,FALSE),"")</f>
        <v/>
      </c>
      <c r="F328" s="18" t="str">
        <f>IFERROR(VLOOKUP(B328,'SO OR RSO'!$B$4:$O$1048576,6,FALSE),"")</f>
        <v/>
      </c>
      <c r="G328" s="19" t="str">
        <f>IFERROR(VLOOKUP(B328,'SO OR RSO'!$B$4:$O$1048576,7,FALSE),"")</f>
        <v/>
      </c>
      <c r="H328" s="18">
        <f>IFERROR(VLOOKUP(B328,'SO OR RSO'!$B$4:$O$1048576,8,FALSE),0)</f>
        <v>0</v>
      </c>
      <c r="I328" s="18" t="str">
        <f>IFERROR(VLOOKUP(B328,'SO OR RSO'!$B$4:$O$1048576,9,FALSE),"")</f>
        <v/>
      </c>
      <c r="J328" s="18" t="str">
        <f>IFERROR(VLOOKUP(B328,'SO OR RSO'!$B$4:$O$1048576,10,FALSE),"")</f>
        <v/>
      </c>
      <c r="K328" s="59">
        <f>SUMIFS('Input Quilting Selesai'!$G$2:$G$1048576,'Input Quilting Selesai'!$C$2:$C$1048576,'Foamindo (Tersedia)'!C328,'Input Quilting Selesai'!$E$2:$E$1048576,'Foamindo (Tersedia)'!F328,'Input Quilting Selesai'!$I$2:$I$1048576,'Foamindo (Tersedia)'!J328,'Input Quilting Selesai'!$J$2:$J$1048576,'Foamindo (Tersedia)'!$B$1)</f>
        <v>0</v>
      </c>
      <c r="L328" s="20">
        <f>IFERROR(IF(VLOOKUP(B328,'SO OR RSO'!$B$4:$P$1048576,15,FALSE)="Diselesaikan",H328,K328),0)</f>
        <v>0</v>
      </c>
      <c r="M328" s="20">
        <f t="shared" si="11"/>
        <v>0</v>
      </c>
      <c r="N328" s="20" t="str">
        <f>IFERROR(IF(ISBLANK(VLOOKUP(B328,'SO OR RSO'!$B$4:$P$1048576,15,FALSE)),"Belum Kirim Kain",IF(VLOOKUP(B328,'SO OR RSO'!$B$4:$P$1048576,15,FALSE)="Diselesaikan","Selesai",IF(M328&gt;0,"Proses Quilting","Selesai"))),"")</f>
        <v/>
      </c>
    </row>
    <row r="329" spans="1:14" ht="30.75" customHeight="1">
      <c r="A329" s="6">
        <v>328</v>
      </c>
      <c r="B329" s="18" t="str">
        <f t="shared" si="10"/>
        <v>FoamindoTersediaKonfirmasi328</v>
      </c>
      <c r="C329" s="18" t="str">
        <f>IFERROR(VLOOKUP(B329,'SO OR RSO'!$B$4:$O$1048576,3,FALSE),"")</f>
        <v/>
      </c>
      <c r="D329" s="27" t="str">
        <f>IFERROR(VLOOKUP(B329,'SO OR RSO'!$B$4:$O$1048576,4,FALSE),"")</f>
        <v/>
      </c>
      <c r="E329" s="19" t="str">
        <f>IFERROR(VLOOKUP(B329,'SO OR RSO'!$B$4:$O$1048576,5,FALSE),"")</f>
        <v/>
      </c>
      <c r="F329" s="18" t="str">
        <f>IFERROR(VLOOKUP(B329,'SO OR RSO'!$B$4:$O$1048576,6,FALSE),"")</f>
        <v/>
      </c>
      <c r="G329" s="19" t="str">
        <f>IFERROR(VLOOKUP(B329,'SO OR RSO'!$B$4:$O$1048576,7,FALSE),"")</f>
        <v/>
      </c>
      <c r="H329" s="18">
        <f>IFERROR(VLOOKUP(B329,'SO OR RSO'!$B$4:$O$1048576,8,FALSE),0)</f>
        <v>0</v>
      </c>
      <c r="I329" s="18" t="str">
        <f>IFERROR(VLOOKUP(B329,'SO OR RSO'!$B$4:$O$1048576,9,FALSE),"")</f>
        <v/>
      </c>
      <c r="J329" s="18" t="str">
        <f>IFERROR(VLOOKUP(B329,'SO OR RSO'!$B$4:$O$1048576,10,FALSE),"")</f>
        <v/>
      </c>
      <c r="K329" s="59">
        <f>SUMIFS('Input Quilting Selesai'!$G$2:$G$1048576,'Input Quilting Selesai'!$C$2:$C$1048576,'Foamindo (Tersedia)'!C329,'Input Quilting Selesai'!$E$2:$E$1048576,'Foamindo (Tersedia)'!F329,'Input Quilting Selesai'!$I$2:$I$1048576,'Foamindo (Tersedia)'!J329,'Input Quilting Selesai'!$J$2:$J$1048576,'Foamindo (Tersedia)'!$B$1)</f>
        <v>0</v>
      </c>
      <c r="L329" s="20">
        <f>IFERROR(IF(VLOOKUP(B329,'SO OR RSO'!$B$4:$P$1048576,15,FALSE)="Diselesaikan",H329,K329),0)</f>
        <v>0</v>
      </c>
      <c r="M329" s="20">
        <f t="shared" si="11"/>
        <v>0</v>
      </c>
      <c r="N329" s="20" t="str">
        <f>IFERROR(IF(ISBLANK(VLOOKUP(B329,'SO OR RSO'!$B$4:$P$1048576,15,FALSE)),"Belum Kirim Kain",IF(VLOOKUP(B329,'SO OR RSO'!$B$4:$P$1048576,15,FALSE)="Diselesaikan","Selesai",IF(M329&gt;0,"Proses Quilting","Selesai"))),"")</f>
        <v/>
      </c>
    </row>
    <row r="330" spans="1:14" ht="30.75" customHeight="1">
      <c r="A330" s="6">
        <v>329</v>
      </c>
      <c r="B330" s="18" t="str">
        <f t="shared" si="10"/>
        <v>FoamindoTersediaKonfirmasi329</v>
      </c>
      <c r="C330" s="18" t="str">
        <f>IFERROR(VLOOKUP(B330,'SO OR RSO'!$B$4:$O$1048576,3,FALSE),"")</f>
        <v/>
      </c>
      <c r="D330" s="27" t="str">
        <f>IFERROR(VLOOKUP(B330,'SO OR RSO'!$B$4:$O$1048576,4,FALSE),"")</f>
        <v/>
      </c>
      <c r="E330" s="19" t="str">
        <f>IFERROR(VLOOKUP(B330,'SO OR RSO'!$B$4:$O$1048576,5,FALSE),"")</f>
        <v/>
      </c>
      <c r="F330" s="18" t="str">
        <f>IFERROR(VLOOKUP(B330,'SO OR RSO'!$B$4:$O$1048576,6,FALSE),"")</f>
        <v/>
      </c>
      <c r="G330" s="19" t="str">
        <f>IFERROR(VLOOKUP(B330,'SO OR RSO'!$B$4:$O$1048576,7,FALSE),"")</f>
        <v/>
      </c>
      <c r="H330" s="18">
        <f>IFERROR(VLOOKUP(B330,'SO OR RSO'!$B$4:$O$1048576,8,FALSE),0)</f>
        <v>0</v>
      </c>
      <c r="I330" s="18" t="str">
        <f>IFERROR(VLOOKUP(B330,'SO OR RSO'!$B$4:$O$1048576,9,FALSE),"")</f>
        <v/>
      </c>
      <c r="J330" s="18" t="str">
        <f>IFERROR(VLOOKUP(B330,'SO OR RSO'!$B$4:$O$1048576,10,FALSE),"")</f>
        <v/>
      </c>
      <c r="K330" s="59">
        <f>SUMIFS('Input Quilting Selesai'!$G$2:$G$1048576,'Input Quilting Selesai'!$C$2:$C$1048576,'Foamindo (Tersedia)'!C330,'Input Quilting Selesai'!$E$2:$E$1048576,'Foamindo (Tersedia)'!F330,'Input Quilting Selesai'!$I$2:$I$1048576,'Foamindo (Tersedia)'!J330,'Input Quilting Selesai'!$J$2:$J$1048576,'Foamindo (Tersedia)'!$B$1)</f>
        <v>0</v>
      </c>
      <c r="L330" s="20">
        <f>IFERROR(IF(VLOOKUP(B330,'SO OR RSO'!$B$4:$P$1048576,15,FALSE)="Diselesaikan",H330,K330),0)</f>
        <v>0</v>
      </c>
      <c r="M330" s="20">
        <f t="shared" si="11"/>
        <v>0</v>
      </c>
      <c r="N330" s="20" t="str">
        <f>IFERROR(IF(ISBLANK(VLOOKUP(B330,'SO OR RSO'!$B$4:$P$1048576,15,FALSE)),"Belum Kirim Kain",IF(VLOOKUP(B330,'SO OR RSO'!$B$4:$P$1048576,15,FALSE)="Diselesaikan","Selesai",IF(M330&gt;0,"Proses Quilting","Selesai"))),"")</f>
        <v/>
      </c>
    </row>
    <row r="331" spans="1:14" ht="30.75" customHeight="1">
      <c r="A331" s="6">
        <v>330</v>
      </c>
      <c r="B331" s="18" t="str">
        <f t="shared" si="10"/>
        <v>FoamindoTersediaKonfirmasi330</v>
      </c>
      <c r="C331" s="18" t="str">
        <f>IFERROR(VLOOKUP(B331,'SO OR RSO'!$B$4:$O$1048576,3,FALSE),"")</f>
        <v/>
      </c>
      <c r="D331" s="27" t="str">
        <f>IFERROR(VLOOKUP(B331,'SO OR RSO'!$B$4:$O$1048576,4,FALSE),"")</f>
        <v/>
      </c>
      <c r="E331" s="19" t="str">
        <f>IFERROR(VLOOKUP(B331,'SO OR RSO'!$B$4:$O$1048576,5,FALSE),"")</f>
        <v/>
      </c>
      <c r="F331" s="18" t="str">
        <f>IFERROR(VLOOKUP(B331,'SO OR RSO'!$B$4:$O$1048576,6,FALSE),"")</f>
        <v/>
      </c>
      <c r="G331" s="19" t="str">
        <f>IFERROR(VLOOKUP(B331,'SO OR RSO'!$B$4:$O$1048576,7,FALSE),"")</f>
        <v/>
      </c>
      <c r="H331" s="18">
        <f>IFERROR(VLOOKUP(B331,'SO OR RSO'!$B$4:$O$1048576,8,FALSE),0)</f>
        <v>0</v>
      </c>
      <c r="I331" s="18" t="str">
        <f>IFERROR(VLOOKUP(B331,'SO OR RSO'!$B$4:$O$1048576,9,FALSE),"")</f>
        <v/>
      </c>
      <c r="J331" s="18" t="str">
        <f>IFERROR(VLOOKUP(B331,'SO OR RSO'!$B$4:$O$1048576,10,FALSE),"")</f>
        <v/>
      </c>
      <c r="K331" s="59">
        <f>SUMIFS('Input Quilting Selesai'!$G$2:$G$1048576,'Input Quilting Selesai'!$C$2:$C$1048576,'Foamindo (Tersedia)'!C331,'Input Quilting Selesai'!$E$2:$E$1048576,'Foamindo (Tersedia)'!F331,'Input Quilting Selesai'!$I$2:$I$1048576,'Foamindo (Tersedia)'!J331,'Input Quilting Selesai'!$J$2:$J$1048576,'Foamindo (Tersedia)'!$B$1)</f>
        <v>0</v>
      </c>
      <c r="L331" s="20">
        <f>IFERROR(IF(VLOOKUP(B331,'SO OR RSO'!$B$4:$P$1048576,15,FALSE)="Diselesaikan",H331,K331),0)</f>
        <v>0</v>
      </c>
      <c r="M331" s="20">
        <f t="shared" si="11"/>
        <v>0</v>
      </c>
      <c r="N331" s="20" t="str">
        <f>IFERROR(IF(ISBLANK(VLOOKUP(B331,'SO OR RSO'!$B$4:$P$1048576,15,FALSE)),"Belum Kirim Kain",IF(VLOOKUP(B331,'SO OR RSO'!$B$4:$P$1048576,15,FALSE)="Diselesaikan","Selesai",IF(M331&gt;0,"Proses Quilting","Selesai"))),"")</f>
        <v/>
      </c>
    </row>
    <row r="332" spans="1:14" ht="30.75" customHeight="1">
      <c r="A332" s="6">
        <v>331</v>
      </c>
      <c r="B332" s="18" t="str">
        <f t="shared" si="10"/>
        <v>FoamindoTersediaKonfirmasi331</v>
      </c>
      <c r="C332" s="18" t="str">
        <f>IFERROR(VLOOKUP(B332,'SO OR RSO'!$B$4:$O$1048576,3,FALSE),"")</f>
        <v/>
      </c>
      <c r="D332" s="27" t="str">
        <f>IFERROR(VLOOKUP(B332,'SO OR RSO'!$B$4:$O$1048576,4,FALSE),"")</f>
        <v/>
      </c>
      <c r="E332" s="19" t="str">
        <f>IFERROR(VLOOKUP(B332,'SO OR RSO'!$B$4:$O$1048576,5,FALSE),"")</f>
        <v/>
      </c>
      <c r="F332" s="18" t="str">
        <f>IFERROR(VLOOKUP(B332,'SO OR RSO'!$B$4:$O$1048576,6,FALSE),"")</f>
        <v/>
      </c>
      <c r="G332" s="19" t="str">
        <f>IFERROR(VLOOKUP(B332,'SO OR RSO'!$B$4:$O$1048576,7,FALSE),"")</f>
        <v/>
      </c>
      <c r="H332" s="18">
        <f>IFERROR(VLOOKUP(B332,'SO OR RSO'!$B$4:$O$1048576,8,FALSE),0)</f>
        <v>0</v>
      </c>
      <c r="I332" s="18" t="str">
        <f>IFERROR(VLOOKUP(B332,'SO OR RSO'!$B$4:$O$1048576,9,FALSE),"")</f>
        <v/>
      </c>
      <c r="J332" s="18" t="str">
        <f>IFERROR(VLOOKUP(B332,'SO OR RSO'!$B$4:$O$1048576,10,FALSE),"")</f>
        <v/>
      </c>
      <c r="K332" s="59">
        <f>SUMIFS('Input Quilting Selesai'!$G$2:$G$1048576,'Input Quilting Selesai'!$C$2:$C$1048576,'Foamindo (Tersedia)'!C332,'Input Quilting Selesai'!$E$2:$E$1048576,'Foamindo (Tersedia)'!F332,'Input Quilting Selesai'!$I$2:$I$1048576,'Foamindo (Tersedia)'!J332,'Input Quilting Selesai'!$J$2:$J$1048576,'Foamindo (Tersedia)'!$B$1)</f>
        <v>0</v>
      </c>
      <c r="L332" s="20">
        <f>IFERROR(IF(VLOOKUP(B332,'SO OR RSO'!$B$4:$P$1048576,15,FALSE)="Diselesaikan",H332,K332),0)</f>
        <v>0</v>
      </c>
      <c r="M332" s="20">
        <f t="shared" si="11"/>
        <v>0</v>
      </c>
      <c r="N332" s="20" t="str">
        <f>IFERROR(IF(ISBLANK(VLOOKUP(B332,'SO OR RSO'!$B$4:$P$1048576,15,FALSE)),"Belum Kirim Kain",IF(VLOOKUP(B332,'SO OR RSO'!$B$4:$P$1048576,15,FALSE)="Diselesaikan","Selesai",IF(M332&gt;0,"Proses Quilting","Selesai"))),"")</f>
        <v/>
      </c>
    </row>
    <row r="333" spans="1:14" ht="30.75" customHeight="1">
      <c r="A333" s="6">
        <v>332</v>
      </c>
      <c r="B333" s="18" t="str">
        <f t="shared" si="10"/>
        <v>FoamindoTersediaKonfirmasi332</v>
      </c>
      <c r="C333" s="18" t="str">
        <f>IFERROR(VLOOKUP(B333,'SO OR RSO'!$B$4:$O$1048576,3,FALSE),"")</f>
        <v/>
      </c>
      <c r="D333" s="27" t="str">
        <f>IFERROR(VLOOKUP(B333,'SO OR RSO'!$B$4:$O$1048576,4,FALSE),"")</f>
        <v/>
      </c>
      <c r="E333" s="19" t="str">
        <f>IFERROR(VLOOKUP(B333,'SO OR RSO'!$B$4:$O$1048576,5,FALSE),"")</f>
        <v/>
      </c>
      <c r="F333" s="18" t="str">
        <f>IFERROR(VLOOKUP(B333,'SO OR RSO'!$B$4:$O$1048576,6,FALSE),"")</f>
        <v/>
      </c>
      <c r="G333" s="19" t="str">
        <f>IFERROR(VLOOKUP(B333,'SO OR RSO'!$B$4:$O$1048576,7,FALSE),"")</f>
        <v/>
      </c>
      <c r="H333" s="18">
        <f>IFERROR(VLOOKUP(B333,'SO OR RSO'!$B$4:$O$1048576,8,FALSE),0)</f>
        <v>0</v>
      </c>
      <c r="I333" s="18" t="str">
        <f>IFERROR(VLOOKUP(B333,'SO OR RSO'!$B$4:$O$1048576,9,FALSE),"")</f>
        <v/>
      </c>
      <c r="J333" s="18" t="str">
        <f>IFERROR(VLOOKUP(B333,'SO OR RSO'!$B$4:$O$1048576,10,FALSE),"")</f>
        <v/>
      </c>
      <c r="K333" s="59">
        <f>SUMIFS('Input Quilting Selesai'!$G$2:$G$1048576,'Input Quilting Selesai'!$C$2:$C$1048576,'Foamindo (Tersedia)'!C333,'Input Quilting Selesai'!$E$2:$E$1048576,'Foamindo (Tersedia)'!F333,'Input Quilting Selesai'!$I$2:$I$1048576,'Foamindo (Tersedia)'!J333,'Input Quilting Selesai'!$J$2:$J$1048576,'Foamindo (Tersedia)'!$B$1)</f>
        <v>0</v>
      </c>
      <c r="L333" s="20">
        <f>IFERROR(IF(VLOOKUP(B333,'SO OR RSO'!$B$4:$P$1048576,15,FALSE)="Diselesaikan",H333,K333),0)</f>
        <v>0</v>
      </c>
      <c r="M333" s="20">
        <f t="shared" si="11"/>
        <v>0</v>
      </c>
      <c r="N333" s="20" t="str">
        <f>IFERROR(IF(ISBLANK(VLOOKUP(B333,'SO OR RSO'!$B$4:$P$1048576,15,FALSE)),"Belum Kirim Kain",IF(VLOOKUP(B333,'SO OR RSO'!$B$4:$P$1048576,15,FALSE)="Diselesaikan","Selesai",IF(M333&gt;0,"Proses Quilting","Selesai"))),"")</f>
        <v/>
      </c>
    </row>
    <row r="334" spans="1:14" ht="30.75" customHeight="1">
      <c r="A334" s="6">
        <v>333</v>
      </c>
      <c r="B334" s="18" t="str">
        <f t="shared" si="10"/>
        <v>FoamindoTersediaKonfirmasi333</v>
      </c>
      <c r="C334" s="18" t="str">
        <f>IFERROR(VLOOKUP(B334,'SO OR RSO'!$B$4:$O$1048576,3,FALSE),"")</f>
        <v/>
      </c>
      <c r="D334" s="27" t="str">
        <f>IFERROR(VLOOKUP(B334,'SO OR RSO'!$B$4:$O$1048576,4,FALSE),"")</f>
        <v/>
      </c>
      <c r="E334" s="19" t="str">
        <f>IFERROR(VLOOKUP(B334,'SO OR RSO'!$B$4:$O$1048576,5,FALSE),"")</f>
        <v/>
      </c>
      <c r="F334" s="18" t="str">
        <f>IFERROR(VLOOKUP(B334,'SO OR RSO'!$B$4:$O$1048576,6,FALSE),"")</f>
        <v/>
      </c>
      <c r="G334" s="19" t="str">
        <f>IFERROR(VLOOKUP(B334,'SO OR RSO'!$B$4:$O$1048576,7,FALSE),"")</f>
        <v/>
      </c>
      <c r="H334" s="18">
        <f>IFERROR(VLOOKUP(B334,'SO OR RSO'!$B$4:$O$1048576,8,FALSE),0)</f>
        <v>0</v>
      </c>
      <c r="I334" s="18" t="str">
        <f>IFERROR(VLOOKUP(B334,'SO OR RSO'!$B$4:$O$1048576,9,FALSE),"")</f>
        <v/>
      </c>
      <c r="J334" s="18" t="str">
        <f>IFERROR(VLOOKUP(B334,'SO OR RSO'!$B$4:$O$1048576,10,FALSE),"")</f>
        <v/>
      </c>
      <c r="K334" s="59">
        <f>SUMIFS('Input Quilting Selesai'!$G$2:$G$1048576,'Input Quilting Selesai'!$C$2:$C$1048576,'Foamindo (Tersedia)'!C334,'Input Quilting Selesai'!$E$2:$E$1048576,'Foamindo (Tersedia)'!F334,'Input Quilting Selesai'!$I$2:$I$1048576,'Foamindo (Tersedia)'!J334,'Input Quilting Selesai'!$J$2:$J$1048576,'Foamindo (Tersedia)'!$B$1)</f>
        <v>0</v>
      </c>
      <c r="L334" s="20">
        <f>IFERROR(IF(VLOOKUP(B334,'SO OR RSO'!$B$4:$P$1048576,15,FALSE)="Diselesaikan",H334,K334),0)</f>
        <v>0</v>
      </c>
      <c r="M334" s="20">
        <f t="shared" si="11"/>
        <v>0</v>
      </c>
      <c r="N334" s="20" t="str">
        <f>IFERROR(IF(ISBLANK(VLOOKUP(B334,'SO OR RSO'!$B$4:$P$1048576,15,FALSE)),"Belum Kirim Kain",IF(VLOOKUP(B334,'SO OR RSO'!$B$4:$P$1048576,15,FALSE)="Diselesaikan","Selesai",IF(M334&gt;0,"Proses Quilting","Selesai"))),"")</f>
        <v/>
      </c>
    </row>
    <row r="335" spans="1:14" ht="30.75" customHeight="1">
      <c r="A335" s="6">
        <v>334</v>
      </c>
      <c r="B335" s="18" t="str">
        <f t="shared" si="10"/>
        <v>FoamindoTersediaKonfirmasi334</v>
      </c>
      <c r="C335" s="18" t="str">
        <f>IFERROR(VLOOKUP(B335,'SO OR RSO'!$B$4:$O$1048576,3,FALSE),"")</f>
        <v/>
      </c>
      <c r="D335" s="27" t="str">
        <f>IFERROR(VLOOKUP(B335,'SO OR RSO'!$B$4:$O$1048576,4,FALSE),"")</f>
        <v/>
      </c>
      <c r="E335" s="19" t="str">
        <f>IFERROR(VLOOKUP(B335,'SO OR RSO'!$B$4:$O$1048576,5,FALSE),"")</f>
        <v/>
      </c>
      <c r="F335" s="18" t="str">
        <f>IFERROR(VLOOKUP(B335,'SO OR RSO'!$B$4:$O$1048576,6,FALSE),"")</f>
        <v/>
      </c>
      <c r="G335" s="19" t="str">
        <f>IFERROR(VLOOKUP(B335,'SO OR RSO'!$B$4:$O$1048576,7,FALSE),"")</f>
        <v/>
      </c>
      <c r="H335" s="18">
        <f>IFERROR(VLOOKUP(B335,'SO OR RSO'!$B$4:$O$1048576,8,FALSE),0)</f>
        <v>0</v>
      </c>
      <c r="I335" s="18" t="str">
        <f>IFERROR(VLOOKUP(B335,'SO OR RSO'!$B$4:$O$1048576,9,FALSE),"")</f>
        <v/>
      </c>
      <c r="J335" s="18" t="str">
        <f>IFERROR(VLOOKUP(B335,'SO OR RSO'!$B$4:$O$1048576,10,FALSE),"")</f>
        <v/>
      </c>
      <c r="K335" s="59">
        <f>SUMIFS('Input Quilting Selesai'!$G$2:$G$1048576,'Input Quilting Selesai'!$C$2:$C$1048576,'Foamindo (Tersedia)'!C335,'Input Quilting Selesai'!$E$2:$E$1048576,'Foamindo (Tersedia)'!F335,'Input Quilting Selesai'!$I$2:$I$1048576,'Foamindo (Tersedia)'!J335,'Input Quilting Selesai'!$J$2:$J$1048576,'Foamindo (Tersedia)'!$B$1)</f>
        <v>0</v>
      </c>
      <c r="L335" s="20">
        <f>IFERROR(IF(VLOOKUP(B335,'SO OR RSO'!$B$4:$P$1048576,15,FALSE)="Diselesaikan",H335,K335),0)</f>
        <v>0</v>
      </c>
      <c r="M335" s="20">
        <f t="shared" si="11"/>
        <v>0</v>
      </c>
      <c r="N335" s="20" t="str">
        <f>IFERROR(IF(ISBLANK(VLOOKUP(B335,'SO OR RSO'!$B$4:$P$1048576,15,FALSE)),"Belum Kirim Kain",IF(VLOOKUP(B335,'SO OR RSO'!$B$4:$P$1048576,15,FALSE)="Diselesaikan","Selesai",IF(M335&gt;0,"Proses Quilting","Selesai"))),"")</f>
        <v/>
      </c>
    </row>
    <row r="336" spans="1:14" ht="30.75" customHeight="1">
      <c r="A336" s="6">
        <v>335</v>
      </c>
      <c r="B336" s="18" t="str">
        <f t="shared" ref="B336:B399" si="12">CONCATENATE($B$1,"TersediaKonfirmasi",A336)</f>
        <v>FoamindoTersediaKonfirmasi335</v>
      </c>
      <c r="C336" s="18" t="str">
        <f>IFERROR(VLOOKUP(B336,'SO OR RSO'!$B$4:$O$1048576,3,FALSE),"")</f>
        <v/>
      </c>
      <c r="D336" s="27" t="str">
        <f>IFERROR(VLOOKUP(B336,'SO OR RSO'!$B$4:$O$1048576,4,FALSE),"")</f>
        <v/>
      </c>
      <c r="E336" s="19" t="str">
        <f>IFERROR(VLOOKUP(B336,'SO OR RSO'!$B$4:$O$1048576,5,FALSE),"")</f>
        <v/>
      </c>
      <c r="F336" s="18" t="str">
        <f>IFERROR(VLOOKUP(B336,'SO OR RSO'!$B$4:$O$1048576,6,FALSE),"")</f>
        <v/>
      </c>
      <c r="G336" s="19" t="str">
        <f>IFERROR(VLOOKUP(B336,'SO OR RSO'!$B$4:$O$1048576,7,FALSE),"")</f>
        <v/>
      </c>
      <c r="H336" s="18">
        <f>IFERROR(VLOOKUP(B336,'SO OR RSO'!$B$4:$O$1048576,8,FALSE),0)</f>
        <v>0</v>
      </c>
      <c r="I336" s="18" t="str">
        <f>IFERROR(VLOOKUP(B336,'SO OR RSO'!$B$4:$O$1048576,9,FALSE),"")</f>
        <v/>
      </c>
      <c r="J336" s="18" t="str">
        <f>IFERROR(VLOOKUP(B336,'SO OR RSO'!$B$4:$O$1048576,10,FALSE),"")</f>
        <v/>
      </c>
      <c r="K336" s="59">
        <f>SUMIFS('Input Quilting Selesai'!$G$2:$G$1048576,'Input Quilting Selesai'!$C$2:$C$1048576,'Foamindo (Tersedia)'!C336,'Input Quilting Selesai'!$E$2:$E$1048576,'Foamindo (Tersedia)'!F336,'Input Quilting Selesai'!$I$2:$I$1048576,'Foamindo (Tersedia)'!J336,'Input Quilting Selesai'!$J$2:$J$1048576,'Foamindo (Tersedia)'!$B$1)</f>
        <v>0</v>
      </c>
      <c r="L336" s="20">
        <f>IFERROR(IF(VLOOKUP(B336,'SO OR RSO'!$B$4:$P$1048576,15,FALSE)="Diselesaikan",H336,K336),0)</f>
        <v>0</v>
      </c>
      <c r="M336" s="20">
        <f t="shared" ref="M336:M399" si="13">H336-L336</f>
        <v>0</v>
      </c>
      <c r="N336" s="20" t="str">
        <f>IFERROR(IF(ISBLANK(VLOOKUP(B336,'SO OR RSO'!$B$4:$P$1048576,15,FALSE)),"Belum Kirim Kain",IF(VLOOKUP(B336,'SO OR RSO'!$B$4:$P$1048576,15,FALSE)="Diselesaikan","Selesai",IF(M336&gt;0,"Proses Quilting","Selesai"))),"")</f>
        <v/>
      </c>
    </row>
    <row r="337" spans="1:14" ht="30.75" customHeight="1">
      <c r="A337" s="6">
        <v>336</v>
      </c>
      <c r="B337" s="18" t="str">
        <f t="shared" si="12"/>
        <v>FoamindoTersediaKonfirmasi336</v>
      </c>
      <c r="C337" s="18" t="str">
        <f>IFERROR(VLOOKUP(B337,'SO OR RSO'!$B$4:$O$1048576,3,FALSE),"")</f>
        <v/>
      </c>
      <c r="D337" s="27" t="str">
        <f>IFERROR(VLOOKUP(B337,'SO OR RSO'!$B$4:$O$1048576,4,FALSE),"")</f>
        <v/>
      </c>
      <c r="E337" s="19" t="str">
        <f>IFERROR(VLOOKUP(B337,'SO OR RSO'!$B$4:$O$1048576,5,FALSE),"")</f>
        <v/>
      </c>
      <c r="F337" s="18" t="str">
        <f>IFERROR(VLOOKUP(B337,'SO OR RSO'!$B$4:$O$1048576,6,FALSE),"")</f>
        <v/>
      </c>
      <c r="G337" s="19" t="str">
        <f>IFERROR(VLOOKUP(B337,'SO OR RSO'!$B$4:$O$1048576,7,FALSE),"")</f>
        <v/>
      </c>
      <c r="H337" s="18">
        <f>IFERROR(VLOOKUP(B337,'SO OR RSO'!$B$4:$O$1048576,8,FALSE),0)</f>
        <v>0</v>
      </c>
      <c r="I337" s="18" t="str">
        <f>IFERROR(VLOOKUP(B337,'SO OR RSO'!$B$4:$O$1048576,9,FALSE),"")</f>
        <v/>
      </c>
      <c r="J337" s="18" t="str">
        <f>IFERROR(VLOOKUP(B337,'SO OR RSO'!$B$4:$O$1048576,10,FALSE),"")</f>
        <v/>
      </c>
      <c r="K337" s="59">
        <f>SUMIFS('Input Quilting Selesai'!$G$2:$G$1048576,'Input Quilting Selesai'!$C$2:$C$1048576,'Foamindo (Tersedia)'!C337,'Input Quilting Selesai'!$E$2:$E$1048576,'Foamindo (Tersedia)'!F337,'Input Quilting Selesai'!$I$2:$I$1048576,'Foamindo (Tersedia)'!J337,'Input Quilting Selesai'!$J$2:$J$1048576,'Foamindo (Tersedia)'!$B$1)</f>
        <v>0</v>
      </c>
      <c r="L337" s="20">
        <f>IFERROR(IF(VLOOKUP(B337,'SO OR RSO'!$B$4:$P$1048576,15,FALSE)="Diselesaikan",H337,K337),0)</f>
        <v>0</v>
      </c>
      <c r="M337" s="20">
        <f t="shared" si="13"/>
        <v>0</v>
      </c>
      <c r="N337" s="20" t="str">
        <f>IFERROR(IF(ISBLANK(VLOOKUP(B337,'SO OR RSO'!$B$4:$P$1048576,15,FALSE)),"Belum Kirim Kain",IF(VLOOKUP(B337,'SO OR RSO'!$B$4:$P$1048576,15,FALSE)="Diselesaikan","Selesai",IF(M337&gt;0,"Proses Quilting","Selesai"))),"")</f>
        <v/>
      </c>
    </row>
    <row r="338" spans="1:14" ht="30.75" customHeight="1">
      <c r="A338" s="6">
        <v>337</v>
      </c>
      <c r="B338" s="18" t="str">
        <f t="shared" si="12"/>
        <v>FoamindoTersediaKonfirmasi337</v>
      </c>
      <c r="C338" s="18" t="str">
        <f>IFERROR(VLOOKUP(B338,'SO OR RSO'!$B$4:$O$1048576,3,FALSE),"")</f>
        <v/>
      </c>
      <c r="D338" s="27" t="str">
        <f>IFERROR(VLOOKUP(B338,'SO OR RSO'!$B$4:$O$1048576,4,FALSE),"")</f>
        <v/>
      </c>
      <c r="E338" s="19" t="str">
        <f>IFERROR(VLOOKUP(B338,'SO OR RSO'!$B$4:$O$1048576,5,FALSE),"")</f>
        <v/>
      </c>
      <c r="F338" s="18" t="str">
        <f>IFERROR(VLOOKUP(B338,'SO OR RSO'!$B$4:$O$1048576,6,FALSE),"")</f>
        <v/>
      </c>
      <c r="G338" s="19" t="str">
        <f>IFERROR(VLOOKUP(B338,'SO OR RSO'!$B$4:$O$1048576,7,FALSE),"")</f>
        <v/>
      </c>
      <c r="H338" s="18">
        <f>IFERROR(VLOOKUP(B338,'SO OR RSO'!$B$4:$O$1048576,8,FALSE),0)</f>
        <v>0</v>
      </c>
      <c r="I338" s="18" t="str">
        <f>IFERROR(VLOOKUP(B338,'SO OR RSO'!$B$4:$O$1048576,9,FALSE),"")</f>
        <v/>
      </c>
      <c r="J338" s="18" t="str">
        <f>IFERROR(VLOOKUP(B338,'SO OR RSO'!$B$4:$O$1048576,10,FALSE),"")</f>
        <v/>
      </c>
      <c r="K338" s="59">
        <f>SUMIFS('Input Quilting Selesai'!$G$2:$G$1048576,'Input Quilting Selesai'!$C$2:$C$1048576,'Foamindo (Tersedia)'!C338,'Input Quilting Selesai'!$E$2:$E$1048576,'Foamindo (Tersedia)'!F338,'Input Quilting Selesai'!$I$2:$I$1048576,'Foamindo (Tersedia)'!J338,'Input Quilting Selesai'!$J$2:$J$1048576,'Foamindo (Tersedia)'!$B$1)</f>
        <v>0</v>
      </c>
      <c r="L338" s="20">
        <f>IFERROR(IF(VLOOKUP(B338,'SO OR RSO'!$B$4:$P$1048576,15,FALSE)="Diselesaikan",H338,K338),0)</f>
        <v>0</v>
      </c>
      <c r="M338" s="20">
        <f t="shared" si="13"/>
        <v>0</v>
      </c>
      <c r="N338" s="20" t="str">
        <f>IFERROR(IF(ISBLANK(VLOOKUP(B338,'SO OR RSO'!$B$4:$P$1048576,15,FALSE)),"Belum Kirim Kain",IF(VLOOKUP(B338,'SO OR RSO'!$B$4:$P$1048576,15,FALSE)="Diselesaikan","Selesai",IF(M338&gt;0,"Proses Quilting","Selesai"))),"")</f>
        <v/>
      </c>
    </row>
    <row r="339" spans="1:14" ht="30.75" customHeight="1">
      <c r="A339" s="6">
        <v>338</v>
      </c>
      <c r="B339" s="18" t="str">
        <f t="shared" si="12"/>
        <v>FoamindoTersediaKonfirmasi338</v>
      </c>
      <c r="C339" s="18" t="str">
        <f>IFERROR(VLOOKUP(B339,'SO OR RSO'!$B$4:$O$1048576,3,FALSE),"")</f>
        <v/>
      </c>
      <c r="D339" s="27" t="str">
        <f>IFERROR(VLOOKUP(B339,'SO OR RSO'!$B$4:$O$1048576,4,FALSE),"")</f>
        <v/>
      </c>
      <c r="E339" s="19" t="str">
        <f>IFERROR(VLOOKUP(B339,'SO OR RSO'!$B$4:$O$1048576,5,FALSE),"")</f>
        <v/>
      </c>
      <c r="F339" s="18" t="str">
        <f>IFERROR(VLOOKUP(B339,'SO OR RSO'!$B$4:$O$1048576,6,FALSE),"")</f>
        <v/>
      </c>
      <c r="G339" s="19" t="str">
        <f>IFERROR(VLOOKUP(B339,'SO OR RSO'!$B$4:$O$1048576,7,FALSE),"")</f>
        <v/>
      </c>
      <c r="H339" s="18">
        <f>IFERROR(VLOOKUP(B339,'SO OR RSO'!$B$4:$O$1048576,8,FALSE),0)</f>
        <v>0</v>
      </c>
      <c r="I339" s="18" t="str">
        <f>IFERROR(VLOOKUP(B339,'SO OR RSO'!$B$4:$O$1048576,9,FALSE),"")</f>
        <v/>
      </c>
      <c r="J339" s="18" t="str">
        <f>IFERROR(VLOOKUP(B339,'SO OR RSO'!$B$4:$O$1048576,10,FALSE),"")</f>
        <v/>
      </c>
      <c r="K339" s="59">
        <f>SUMIFS('Input Quilting Selesai'!$G$2:$G$1048576,'Input Quilting Selesai'!$C$2:$C$1048576,'Foamindo (Tersedia)'!C339,'Input Quilting Selesai'!$E$2:$E$1048576,'Foamindo (Tersedia)'!F339,'Input Quilting Selesai'!$I$2:$I$1048576,'Foamindo (Tersedia)'!J339,'Input Quilting Selesai'!$J$2:$J$1048576,'Foamindo (Tersedia)'!$B$1)</f>
        <v>0</v>
      </c>
      <c r="L339" s="20">
        <f>IFERROR(IF(VLOOKUP(B339,'SO OR RSO'!$B$4:$P$1048576,15,FALSE)="Diselesaikan",H339,K339),0)</f>
        <v>0</v>
      </c>
      <c r="M339" s="20">
        <f t="shared" si="13"/>
        <v>0</v>
      </c>
      <c r="N339" s="20" t="str">
        <f>IFERROR(IF(ISBLANK(VLOOKUP(B339,'SO OR RSO'!$B$4:$P$1048576,15,FALSE)),"Belum Kirim Kain",IF(VLOOKUP(B339,'SO OR RSO'!$B$4:$P$1048576,15,FALSE)="Diselesaikan","Selesai",IF(M339&gt;0,"Proses Quilting","Selesai"))),"")</f>
        <v/>
      </c>
    </row>
    <row r="340" spans="1:14" ht="30.75" customHeight="1">
      <c r="A340" s="6">
        <v>339</v>
      </c>
      <c r="B340" s="18" t="str">
        <f t="shared" si="12"/>
        <v>FoamindoTersediaKonfirmasi339</v>
      </c>
      <c r="C340" s="18" t="str">
        <f>IFERROR(VLOOKUP(B340,'SO OR RSO'!$B$4:$O$1048576,3,FALSE),"")</f>
        <v/>
      </c>
      <c r="D340" s="27" t="str">
        <f>IFERROR(VLOOKUP(B340,'SO OR RSO'!$B$4:$O$1048576,4,FALSE),"")</f>
        <v/>
      </c>
      <c r="E340" s="19" t="str">
        <f>IFERROR(VLOOKUP(B340,'SO OR RSO'!$B$4:$O$1048576,5,FALSE),"")</f>
        <v/>
      </c>
      <c r="F340" s="18" t="str">
        <f>IFERROR(VLOOKUP(B340,'SO OR RSO'!$B$4:$O$1048576,6,FALSE),"")</f>
        <v/>
      </c>
      <c r="G340" s="19" t="str">
        <f>IFERROR(VLOOKUP(B340,'SO OR RSO'!$B$4:$O$1048576,7,FALSE),"")</f>
        <v/>
      </c>
      <c r="H340" s="18">
        <f>IFERROR(VLOOKUP(B340,'SO OR RSO'!$B$4:$O$1048576,8,FALSE),0)</f>
        <v>0</v>
      </c>
      <c r="I340" s="18" t="str">
        <f>IFERROR(VLOOKUP(B340,'SO OR RSO'!$B$4:$O$1048576,9,FALSE),"")</f>
        <v/>
      </c>
      <c r="J340" s="18" t="str">
        <f>IFERROR(VLOOKUP(B340,'SO OR RSO'!$B$4:$O$1048576,10,FALSE),"")</f>
        <v/>
      </c>
      <c r="K340" s="59">
        <f>SUMIFS('Input Quilting Selesai'!$G$2:$G$1048576,'Input Quilting Selesai'!$C$2:$C$1048576,'Foamindo (Tersedia)'!C340,'Input Quilting Selesai'!$E$2:$E$1048576,'Foamindo (Tersedia)'!F340,'Input Quilting Selesai'!$I$2:$I$1048576,'Foamindo (Tersedia)'!J340,'Input Quilting Selesai'!$J$2:$J$1048576,'Foamindo (Tersedia)'!$B$1)</f>
        <v>0</v>
      </c>
      <c r="L340" s="20">
        <f>IFERROR(IF(VLOOKUP(B340,'SO OR RSO'!$B$4:$P$1048576,15,FALSE)="Diselesaikan",H340,K340),0)</f>
        <v>0</v>
      </c>
      <c r="M340" s="20">
        <f t="shared" si="13"/>
        <v>0</v>
      </c>
      <c r="N340" s="20" t="str">
        <f>IFERROR(IF(ISBLANK(VLOOKUP(B340,'SO OR RSO'!$B$4:$P$1048576,15,FALSE)),"Belum Kirim Kain",IF(VLOOKUP(B340,'SO OR RSO'!$B$4:$P$1048576,15,FALSE)="Diselesaikan","Selesai",IF(M340&gt;0,"Proses Quilting","Selesai"))),"")</f>
        <v/>
      </c>
    </row>
    <row r="341" spans="1:14" ht="30.75" customHeight="1">
      <c r="A341" s="6">
        <v>340</v>
      </c>
      <c r="B341" s="18" t="str">
        <f t="shared" si="12"/>
        <v>FoamindoTersediaKonfirmasi340</v>
      </c>
      <c r="C341" s="18" t="str">
        <f>IFERROR(VLOOKUP(B341,'SO OR RSO'!$B$4:$O$1048576,3,FALSE),"")</f>
        <v/>
      </c>
      <c r="D341" s="27" t="str">
        <f>IFERROR(VLOOKUP(B341,'SO OR RSO'!$B$4:$O$1048576,4,FALSE),"")</f>
        <v/>
      </c>
      <c r="E341" s="19" t="str">
        <f>IFERROR(VLOOKUP(B341,'SO OR RSO'!$B$4:$O$1048576,5,FALSE),"")</f>
        <v/>
      </c>
      <c r="F341" s="18" t="str">
        <f>IFERROR(VLOOKUP(B341,'SO OR RSO'!$B$4:$O$1048576,6,FALSE),"")</f>
        <v/>
      </c>
      <c r="G341" s="19" t="str">
        <f>IFERROR(VLOOKUP(B341,'SO OR RSO'!$B$4:$O$1048576,7,FALSE),"")</f>
        <v/>
      </c>
      <c r="H341" s="18">
        <f>IFERROR(VLOOKUP(B341,'SO OR RSO'!$B$4:$O$1048576,8,FALSE),0)</f>
        <v>0</v>
      </c>
      <c r="I341" s="18" t="str">
        <f>IFERROR(VLOOKUP(B341,'SO OR RSO'!$B$4:$O$1048576,9,FALSE),"")</f>
        <v/>
      </c>
      <c r="J341" s="18" t="str">
        <f>IFERROR(VLOOKUP(B341,'SO OR RSO'!$B$4:$O$1048576,10,FALSE),"")</f>
        <v/>
      </c>
      <c r="K341" s="59">
        <f>SUMIFS('Input Quilting Selesai'!$G$2:$G$1048576,'Input Quilting Selesai'!$C$2:$C$1048576,'Foamindo (Tersedia)'!C341,'Input Quilting Selesai'!$E$2:$E$1048576,'Foamindo (Tersedia)'!F341,'Input Quilting Selesai'!$I$2:$I$1048576,'Foamindo (Tersedia)'!J341,'Input Quilting Selesai'!$J$2:$J$1048576,'Foamindo (Tersedia)'!$B$1)</f>
        <v>0</v>
      </c>
      <c r="L341" s="20">
        <f>IFERROR(IF(VLOOKUP(B341,'SO OR RSO'!$B$4:$P$1048576,15,FALSE)="Diselesaikan",H341,K341),0)</f>
        <v>0</v>
      </c>
      <c r="M341" s="20">
        <f t="shared" si="13"/>
        <v>0</v>
      </c>
      <c r="N341" s="20" t="str">
        <f>IFERROR(IF(ISBLANK(VLOOKUP(B341,'SO OR RSO'!$B$4:$P$1048576,15,FALSE)),"Belum Kirim Kain",IF(VLOOKUP(B341,'SO OR RSO'!$B$4:$P$1048576,15,FALSE)="Diselesaikan","Selesai",IF(M341&gt;0,"Proses Quilting","Selesai"))),"")</f>
        <v/>
      </c>
    </row>
    <row r="342" spans="1:14" ht="30.75" customHeight="1">
      <c r="A342" s="6">
        <v>341</v>
      </c>
      <c r="B342" s="18" t="str">
        <f t="shared" si="12"/>
        <v>FoamindoTersediaKonfirmasi341</v>
      </c>
      <c r="C342" s="18" t="str">
        <f>IFERROR(VLOOKUP(B342,'SO OR RSO'!$B$4:$O$1048576,3,FALSE),"")</f>
        <v/>
      </c>
      <c r="D342" s="27" t="str">
        <f>IFERROR(VLOOKUP(B342,'SO OR RSO'!$B$4:$O$1048576,4,FALSE),"")</f>
        <v/>
      </c>
      <c r="E342" s="19" t="str">
        <f>IFERROR(VLOOKUP(B342,'SO OR RSO'!$B$4:$O$1048576,5,FALSE),"")</f>
        <v/>
      </c>
      <c r="F342" s="18" t="str">
        <f>IFERROR(VLOOKUP(B342,'SO OR RSO'!$B$4:$O$1048576,6,FALSE),"")</f>
        <v/>
      </c>
      <c r="G342" s="19" t="str">
        <f>IFERROR(VLOOKUP(B342,'SO OR RSO'!$B$4:$O$1048576,7,FALSE),"")</f>
        <v/>
      </c>
      <c r="H342" s="18">
        <f>IFERROR(VLOOKUP(B342,'SO OR RSO'!$B$4:$O$1048576,8,FALSE),0)</f>
        <v>0</v>
      </c>
      <c r="I342" s="18" t="str">
        <f>IFERROR(VLOOKUP(B342,'SO OR RSO'!$B$4:$O$1048576,9,FALSE),"")</f>
        <v/>
      </c>
      <c r="J342" s="18" t="str">
        <f>IFERROR(VLOOKUP(B342,'SO OR RSO'!$B$4:$O$1048576,10,FALSE),"")</f>
        <v/>
      </c>
      <c r="K342" s="59">
        <f>SUMIFS('Input Quilting Selesai'!$G$2:$G$1048576,'Input Quilting Selesai'!$C$2:$C$1048576,'Foamindo (Tersedia)'!C342,'Input Quilting Selesai'!$E$2:$E$1048576,'Foamindo (Tersedia)'!F342,'Input Quilting Selesai'!$I$2:$I$1048576,'Foamindo (Tersedia)'!J342,'Input Quilting Selesai'!$J$2:$J$1048576,'Foamindo (Tersedia)'!$B$1)</f>
        <v>0</v>
      </c>
      <c r="L342" s="20">
        <f>IFERROR(IF(VLOOKUP(B342,'SO OR RSO'!$B$4:$P$1048576,15,FALSE)="Diselesaikan",H342,K342),0)</f>
        <v>0</v>
      </c>
      <c r="M342" s="20">
        <f t="shared" si="13"/>
        <v>0</v>
      </c>
      <c r="N342" s="20" t="str">
        <f>IFERROR(IF(ISBLANK(VLOOKUP(B342,'SO OR RSO'!$B$4:$P$1048576,15,FALSE)),"Belum Kirim Kain",IF(VLOOKUP(B342,'SO OR RSO'!$B$4:$P$1048576,15,FALSE)="Diselesaikan","Selesai",IF(M342&gt;0,"Proses Quilting","Selesai"))),"")</f>
        <v/>
      </c>
    </row>
    <row r="343" spans="1:14" ht="30.75" customHeight="1">
      <c r="A343" s="6">
        <v>342</v>
      </c>
      <c r="B343" s="18" t="str">
        <f t="shared" si="12"/>
        <v>FoamindoTersediaKonfirmasi342</v>
      </c>
      <c r="C343" s="18" t="str">
        <f>IFERROR(VLOOKUP(B343,'SO OR RSO'!$B$4:$O$1048576,3,FALSE),"")</f>
        <v/>
      </c>
      <c r="D343" s="27" t="str">
        <f>IFERROR(VLOOKUP(B343,'SO OR RSO'!$B$4:$O$1048576,4,FALSE),"")</f>
        <v/>
      </c>
      <c r="E343" s="19" t="str">
        <f>IFERROR(VLOOKUP(B343,'SO OR RSO'!$B$4:$O$1048576,5,FALSE),"")</f>
        <v/>
      </c>
      <c r="F343" s="18" t="str">
        <f>IFERROR(VLOOKUP(B343,'SO OR RSO'!$B$4:$O$1048576,6,FALSE),"")</f>
        <v/>
      </c>
      <c r="G343" s="19" t="str">
        <f>IFERROR(VLOOKUP(B343,'SO OR RSO'!$B$4:$O$1048576,7,FALSE),"")</f>
        <v/>
      </c>
      <c r="H343" s="18">
        <f>IFERROR(VLOOKUP(B343,'SO OR RSO'!$B$4:$O$1048576,8,FALSE),0)</f>
        <v>0</v>
      </c>
      <c r="I343" s="18" t="str">
        <f>IFERROR(VLOOKUP(B343,'SO OR RSO'!$B$4:$O$1048576,9,FALSE),"")</f>
        <v/>
      </c>
      <c r="J343" s="18" t="str">
        <f>IFERROR(VLOOKUP(B343,'SO OR RSO'!$B$4:$O$1048576,10,FALSE),"")</f>
        <v/>
      </c>
      <c r="K343" s="59">
        <f>SUMIFS('Input Quilting Selesai'!$G$2:$G$1048576,'Input Quilting Selesai'!$C$2:$C$1048576,'Foamindo (Tersedia)'!C343,'Input Quilting Selesai'!$E$2:$E$1048576,'Foamindo (Tersedia)'!F343,'Input Quilting Selesai'!$I$2:$I$1048576,'Foamindo (Tersedia)'!J343,'Input Quilting Selesai'!$J$2:$J$1048576,'Foamindo (Tersedia)'!$B$1)</f>
        <v>0</v>
      </c>
      <c r="L343" s="20">
        <f>IFERROR(IF(VLOOKUP(B343,'SO OR RSO'!$B$4:$P$1048576,15,FALSE)="Diselesaikan",H343,K343),0)</f>
        <v>0</v>
      </c>
      <c r="M343" s="20">
        <f t="shared" si="13"/>
        <v>0</v>
      </c>
      <c r="N343" s="20" t="str">
        <f>IFERROR(IF(ISBLANK(VLOOKUP(B343,'SO OR RSO'!$B$4:$P$1048576,15,FALSE)),"Belum Kirim Kain",IF(VLOOKUP(B343,'SO OR RSO'!$B$4:$P$1048576,15,FALSE)="Diselesaikan","Selesai",IF(M343&gt;0,"Proses Quilting","Selesai"))),"")</f>
        <v/>
      </c>
    </row>
    <row r="344" spans="1:14" ht="30.75" customHeight="1">
      <c r="A344" s="6">
        <v>343</v>
      </c>
      <c r="B344" s="18" t="str">
        <f t="shared" si="12"/>
        <v>FoamindoTersediaKonfirmasi343</v>
      </c>
      <c r="C344" s="18" t="str">
        <f>IFERROR(VLOOKUP(B344,'SO OR RSO'!$B$4:$O$1048576,3,FALSE),"")</f>
        <v/>
      </c>
      <c r="D344" s="27" t="str">
        <f>IFERROR(VLOOKUP(B344,'SO OR RSO'!$B$4:$O$1048576,4,FALSE),"")</f>
        <v/>
      </c>
      <c r="E344" s="19" t="str">
        <f>IFERROR(VLOOKUP(B344,'SO OR RSO'!$B$4:$O$1048576,5,FALSE),"")</f>
        <v/>
      </c>
      <c r="F344" s="18" t="str">
        <f>IFERROR(VLOOKUP(B344,'SO OR RSO'!$B$4:$O$1048576,6,FALSE),"")</f>
        <v/>
      </c>
      <c r="G344" s="19" t="str">
        <f>IFERROR(VLOOKUP(B344,'SO OR RSO'!$B$4:$O$1048576,7,FALSE),"")</f>
        <v/>
      </c>
      <c r="H344" s="18">
        <f>IFERROR(VLOOKUP(B344,'SO OR RSO'!$B$4:$O$1048576,8,FALSE),0)</f>
        <v>0</v>
      </c>
      <c r="I344" s="18" t="str">
        <f>IFERROR(VLOOKUP(B344,'SO OR RSO'!$B$4:$O$1048576,9,FALSE),"")</f>
        <v/>
      </c>
      <c r="J344" s="18" t="str">
        <f>IFERROR(VLOOKUP(B344,'SO OR RSO'!$B$4:$O$1048576,10,FALSE),"")</f>
        <v/>
      </c>
      <c r="K344" s="59">
        <f>SUMIFS('Input Quilting Selesai'!$G$2:$G$1048576,'Input Quilting Selesai'!$C$2:$C$1048576,'Foamindo (Tersedia)'!C344,'Input Quilting Selesai'!$E$2:$E$1048576,'Foamindo (Tersedia)'!F344,'Input Quilting Selesai'!$I$2:$I$1048576,'Foamindo (Tersedia)'!J344,'Input Quilting Selesai'!$J$2:$J$1048576,'Foamindo (Tersedia)'!$B$1)</f>
        <v>0</v>
      </c>
      <c r="L344" s="20">
        <f>IFERROR(IF(VLOOKUP(B344,'SO OR RSO'!$B$4:$P$1048576,15,FALSE)="Diselesaikan",H344,K344),0)</f>
        <v>0</v>
      </c>
      <c r="M344" s="20">
        <f t="shared" si="13"/>
        <v>0</v>
      </c>
      <c r="N344" s="20" t="str">
        <f>IFERROR(IF(ISBLANK(VLOOKUP(B344,'SO OR RSO'!$B$4:$P$1048576,15,FALSE)),"Belum Kirim Kain",IF(VLOOKUP(B344,'SO OR RSO'!$B$4:$P$1048576,15,FALSE)="Diselesaikan","Selesai",IF(M344&gt;0,"Proses Quilting","Selesai"))),"")</f>
        <v/>
      </c>
    </row>
    <row r="345" spans="1:14" ht="30.75" customHeight="1">
      <c r="A345" s="6">
        <v>344</v>
      </c>
      <c r="B345" s="18" t="str">
        <f t="shared" si="12"/>
        <v>FoamindoTersediaKonfirmasi344</v>
      </c>
      <c r="C345" s="18" t="str">
        <f>IFERROR(VLOOKUP(B345,'SO OR RSO'!$B$4:$O$1048576,3,FALSE),"")</f>
        <v/>
      </c>
      <c r="D345" s="27" t="str">
        <f>IFERROR(VLOOKUP(B345,'SO OR RSO'!$B$4:$O$1048576,4,FALSE),"")</f>
        <v/>
      </c>
      <c r="E345" s="19" t="str">
        <f>IFERROR(VLOOKUP(B345,'SO OR RSO'!$B$4:$O$1048576,5,FALSE),"")</f>
        <v/>
      </c>
      <c r="F345" s="18" t="str">
        <f>IFERROR(VLOOKUP(B345,'SO OR RSO'!$B$4:$O$1048576,6,FALSE),"")</f>
        <v/>
      </c>
      <c r="G345" s="19" t="str">
        <f>IFERROR(VLOOKUP(B345,'SO OR RSO'!$B$4:$O$1048576,7,FALSE),"")</f>
        <v/>
      </c>
      <c r="H345" s="18">
        <f>IFERROR(VLOOKUP(B345,'SO OR RSO'!$B$4:$O$1048576,8,FALSE),0)</f>
        <v>0</v>
      </c>
      <c r="I345" s="18" t="str">
        <f>IFERROR(VLOOKUP(B345,'SO OR RSO'!$B$4:$O$1048576,9,FALSE),"")</f>
        <v/>
      </c>
      <c r="J345" s="18" t="str">
        <f>IFERROR(VLOOKUP(B345,'SO OR RSO'!$B$4:$O$1048576,10,FALSE),"")</f>
        <v/>
      </c>
      <c r="K345" s="59">
        <f>SUMIFS('Input Quilting Selesai'!$G$2:$G$1048576,'Input Quilting Selesai'!$C$2:$C$1048576,'Foamindo (Tersedia)'!C345,'Input Quilting Selesai'!$E$2:$E$1048576,'Foamindo (Tersedia)'!F345,'Input Quilting Selesai'!$I$2:$I$1048576,'Foamindo (Tersedia)'!J345,'Input Quilting Selesai'!$J$2:$J$1048576,'Foamindo (Tersedia)'!$B$1)</f>
        <v>0</v>
      </c>
      <c r="L345" s="20">
        <f>IFERROR(IF(VLOOKUP(B345,'SO OR RSO'!$B$4:$P$1048576,15,FALSE)="Diselesaikan",H345,K345),0)</f>
        <v>0</v>
      </c>
      <c r="M345" s="20">
        <f t="shared" si="13"/>
        <v>0</v>
      </c>
      <c r="N345" s="20" t="str">
        <f>IFERROR(IF(ISBLANK(VLOOKUP(B345,'SO OR RSO'!$B$4:$P$1048576,15,FALSE)),"Belum Kirim Kain",IF(VLOOKUP(B345,'SO OR RSO'!$B$4:$P$1048576,15,FALSE)="Diselesaikan","Selesai",IF(M345&gt;0,"Proses Quilting","Selesai"))),"")</f>
        <v/>
      </c>
    </row>
    <row r="346" spans="1:14" ht="30.75" customHeight="1">
      <c r="A346" s="6">
        <v>345</v>
      </c>
      <c r="B346" s="18" t="str">
        <f t="shared" si="12"/>
        <v>FoamindoTersediaKonfirmasi345</v>
      </c>
      <c r="C346" s="18" t="str">
        <f>IFERROR(VLOOKUP(B346,'SO OR RSO'!$B$4:$O$1048576,3,FALSE),"")</f>
        <v/>
      </c>
      <c r="D346" s="27" t="str">
        <f>IFERROR(VLOOKUP(B346,'SO OR RSO'!$B$4:$O$1048576,4,FALSE),"")</f>
        <v/>
      </c>
      <c r="E346" s="19" t="str">
        <f>IFERROR(VLOOKUP(B346,'SO OR RSO'!$B$4:$O$1048576,5,FALSE),"")</f>
        <v/>
      </c>
      <c r="F346" s="18" t="str">
        <f>IFERROR(VLOOKUP(B346,'SO OR RSO'!$B$4:$O$1048576,6,FALSE),"")</f>
        <v/>
      </c>
      <c r="G346" s="19" t="str">
        <f>IFERROR(VLOOKUP(B346,'SO OR RSO'!$B$4:$O$1048576,7,FALSE),"")</f>
        <v/>
      </c>
      <c r="H346" s="18">
        <f>IFERROR(VLOOKUP(B346,'SO OR RSO'!$B$4:$O$1048576,8,FALSE),0)</f>
        <v>0</v>
      </c>
      <c r="I346" s="18" t="str">
        <f>IFERROR(VLOOKUP(B346,'SO OR RSO'!$B$4:$O$1048576,9,FALSE),"")</f>
        <v/>
      </c>
      <c r="J346" s="18" t="str">
        <f>IFERROR(VLOOKUP(B346,'SO OR RSO'!$B$4:$O$1048576,10,FALSE),"")</f>
        <v/>
      </c>
      <c r="K346" s="59">
        <f>SUMIFS('Input Quilting Selesai'!$G$2:$G$1048576,'Input Quilting Selesai'!$C$2:$C$1048576,'Foamindo (Tersedia)'!C346,'Input Quilting Selesai'!$E$2:$E$1048576,'Foamindo (Tersedia)'!F346,'Input Quilting Selesai'!$I$2:$I$1048576,'Foamindo (Tersedia)'!J346,'Input Quilting Selesai'!$J$2:$J$1048576,'Foamindo (Tersedia)'!$B$1)</f>
        <v>0</v>
      </c>
      <c r="L346" s="20">
        <f>IFERROR(IF(VLOOKUP(B346,'SO OR RSO'!$B$4:$P$1048576,15,FALSE)="Diselesaikan",H346,K346),0)</f>
        <v>0</v>
      </c>
      <c r="M346" s="20">
        <f t="shared" si="13"/>
        <v>0</v>
      </c>
      <c r="N346" s="20" t="str">
        <f>IFERROR(IF(ISBLANK(VLOOKUP(B346,'SO OR RSO'!$B$4:$P$1048576,15,FALSE)),"Belum Kirim Kain",IF(VLOOKUP(B346,'SO OR RSO'!$B$4:$P$1048576,15,FALSE)="Diselesaikan","Selesai",IF(M346&gt;0,"Proses Quilting","Selesai"))),"")</f>
        <v/>
      </c>
    </row>
    <row r="347" spans="1:14" ht="30.75" customHeight="1">
      <c r="A347" s="6">
        <v>346</v>
      </c>
      <c r="B347" s="18" t="str">
        <f t="shared" si="12"/>
        <v>FoamindoTersediaKonfirmasi346</v>
      </c>
      <c r="C347" s="18" t="str">
        <f>IFERROR(VLOOKUP(B347,'SO OR RSO'!$B$4:$O$1048576,3,FALSE),"")</f>
        <v/>
      </c>
      <c r="D347" s="27" t="str">
        <f>IFERROR(VLOOKUP(B347,'SO OR RSO'!$B$4:$O$1048576,4,FALSE),"")</f>
        <v/>
      </c>
      <c r="E347" s="19" t="str">
        <f>IFERROR(VLOOKUP(B347,'SO OR RSO'!$B$4:$O$1048576,5,FALSE),"")</f>
        <v/>
      </c>
      <c r="F347" s="18" t="str">
        <f>IFERROR(VLOOKUP(B347,'SO OR RSO'!$B$4:$O$1048576,6,FALSE),"")</f>
        <v/>
      </c>
      <c r="G347" s="19" t="str">
        <f>IFERROR(VLOOKUP(B347,'SO OR RSO'!$B$4:$O$1048576,7,FALSE),"")</f>
        <v/>
      </c>
      <c r="H347" s="18">
        <f>IFERROR(VLOOKUP(B347,'SO OR RSO'!$B$4:$O$1048576,8,FALSE),0)</f>
        <v>0</v>
      </c>
      <c r="I347" s="18" t="str">
        <f>IFERROR(VLOOKUP(B347,'SO OR RSO'!$B$4:$O$1048576,9,FALSE),"")</f>
        <v/>
      </c>
      <c r="J347" s="18" t="str">
        <f>IFERROR(VLOOKUP(B347,'SO OR RSO'!$B$4:$O$1048576,10,FALSE),"")</f>
        <v/>
      </c>
      <c r="K347" s="59">
        <f>SUMIFS('Input Quilting Selesai'!$G$2:$G$1048576,'Input Quilting Selesai'!$C$2:$C$1048576,'Foamindo (Tersedia)'!C347,'Input Quilting Selesai'!$E$2:$E$1048576,'Foamindo (Tersedia)'!F347,'Input Quilting Selesai'!$I$2:$I$1048576,'Foamindo (Tersedia)'!J347,'Input Quilting Selesai'!$J$2:$J$1048576,'Foamindo (Tersedia)'!$B$1)</f>
        <v>0</v>
      </c>
      <c r="L347" s="20">
        <f>IFERROR(IF(VLOOKUP(B347,'SO OR RSO'!$B$4:$P$1048576,15,FALSE)="Diselesaikan",H347,K347),0)</f>
        <v>0</v>
      </c>
      <c r="M347" s="20">
        <f t="shared" si="13"/>
        <v>0</v>
      </c>
      <c r="N347" s="20" t="str">
        <f>IFERROR(IF(ISBLANK(VLOOKUP(B347,'SO OR RSO'!$B$4:$P$1048576,15,FALSE)),"Belum Kirim Kain",IF(VLOOKUP(B347,'SO OR RSO'!$B$4:$P$1048576,15,FALSE)="Diselesaikan","Selesai",IF(M347&gt;0,"Proses Quilting","Selesai"))),"")</f>
        <v/>
      </c>
    </row>
    <row r="348" spans="1:14" ht="30.75" customHeight="1">
      <c r="A348" s="6">
        <v>347</v>
      </c>
      <c r="B348" s="18" t="str">
        <f t="shared" si="12"/>
        <v>FoamindoTersediaKonfirmasi347</v>
      </c>
      <c r="C348" s="18" t="str">
        <f>IFERROR(VLOOKUP(B348,'SO OR RSO'!$B$4:$O$1048576,3,FALSE),"")</f>
        <v/>
      </c>
      <c r="D348" s="27" t="str">
        <f>IFERROR(VLOOKUP(B348,'SO OR RSO'!$B$4:$O$1048576,4,FALSE),"")</f>
        <v/>
      </c>
      <c r="E348" s="19" t="str">
        <f>IFERROR(VLOOKUP(B348,'SO OR RSO'!$B$4:$O$1048576,5,FALSE),"")</f>
        <v/>
      </c>
      <c r="F348" s="18" t="str">
        <f>IFERROR(VLOOKUP(B348,'SO OR RSO'!$B$4:$O$1048576,6,FALSE),"")</f>
        <v/>
      </c>
      <c r="G348" s="19" t="str">
        <f>IFERROR(VLOOKUP(B348,'SO OR RSO'!$B$4:$O$1048576,7,FALSE),"")</f>
        <v/>
      </c>
      <c r="H348" s="18">
        <f>IFERROR(VLOOKUP(B348,'SO OR RSO'!$B$4:$O$1048576,8,FALSE),0)</f>
        <v>0</v>
      </c>
      <c r="I348" s="18" t="str">
        <f>IFERROR(VLOOKUP(B348,'SO OR RSO'!$B$4:$O$1048576,9,FALSE),"")</f>
        <v/>
      </c>
      <c r="J348" s="18" t="str">
        <f>IFERROR(VLOOKUP(B348,'SO OR RSO'!$B$4:$O$1048576,10,FALSE),"")</f>
        <v/>
      </c>
      <c r="K348" s="59">
        <f>SUMIFS('Input Quilting Selesai'!$G$2:$G$1048576,'Input Quilting Selesai'!$C$2:$C$1048576,'Foamindo (Tersedia)'!C348,'Input Quilting Selesai'!$E$2:$E$1048576,'Foamindo (Tersedia)'!F348,'Input Quilting Selesai'!$I$2:$I$1048576,'Foamindo (Tersedia)'!J348,'Input Quilting Selesai'!$J$2:$J$1048576,'Foamindo (Tersedia)'!$B$1)</f>
        <v>0</v>
      </c>
      <c r="L348" s="20">
        <f>IFERROR(IF(VLOOKUP(B348,'SO OR RSO'!$B$4:$P$1048576,15,FALSE)="Diselesaikan",H348,K348),0)</f>
        <v>0</v>
      </c>
      <c r="M348" s="20">
        <f t="shared" si="13"/>
        <v>0</v>
      </c>
      <c r="N348" s="20" t="str">
        <f>IFERROR(IF(ISBLANK(VLOOKUP(B348,'SO OR RSO'!$B$4:$P$1048576,15,FALSE)),"Belum Kirim Kain",IF(VLOOKUP(B348,'SO OR RSO'!$B$4:$P$1048576,15,FALSE)="Diselesaikan","Selesai",IF(M348&gt;0,"Proses Quilting","Selesai"))),"")</f>
        <v/>
      </c>
    </row>
    <row r="349" spans="1:14" ht="30.75" customHeight="1">
      <c r="A349" s="6">
        <v>348</v>
      </c>
      <c r="B349" s="18" t="str">
        <f t="shared" si="12"/>
        <v>FoamindoTersediaKonfirmasi348</v>
      </c>
      <c r="C349" s="18" t="str">
        <f>IFERROR(VLOOKUP(B349,'SO OR RSO'!$B$4:$O$1048576,3,FALSE),"")</f>
        <v/>
      </c>
      <c r="D349" s="27" t="str">
        <f>IFERROR(VLOOKUP(B349,'SO OR RSO'!$B$4:$O$1048576,4,FALSE),"")</f>
        <v/>
      </c>
      <c r="E349" s="19" t="str">
        <f>IFERROR(VLOOKUP(B349,'SO OR RSO'!$B$4:$O$1048576,5,FALSE),"")</f>
        <v/>
      </c>
      <c r="F349" s="18" t="str">
        <f>IFERROR(VLOOKUP(B349,'SO OR RSO'!$B$4:$O$1048576,6,FALSE),"")</f>
        <v/>
      </c>
      <c r="G349" s="19" t="str">
        <f>IFERROR(VLOOKUP(B349,'SO OR RSO'!$B$4:$O$1048576,7,FALSE),"")</f>
        <v/>
      </c>
      <c r="H349" s="18">
        <f>IFERROR(VLOOKUP(B349,'SO OR RSO'!$B$4:$O$1048576,8,FALSE),0)</f>
        <v>0</v>
      </c>
      <c r="I349" s="18" t="str">
        <f>IFERROR(VLOOKUP(B349,'SO OR RSO'!$B$4:$O$1048576,9,FALSE),"")</f>
        <v/>
      </c>
      <c r="J349" s="18" t="str">
        <f>IFERROR(VLOOKUP(B349,'SO OR RSO'!$B$4:$O$1048576,10,FALSE),"")</f>
        <v/>
      </c>
      <c r="K349" s="59">
        <f>SUMIFS('Input Quilting Selesai'!$G$2:$G$1048576,'Input Quilting Selesai'!$C$2:$C$1048576,'Foamindo (Tersedia)'!C349,'Input Quilting Selesai'!$E$2:$E$1048576,'Foamindo (Tersedia)'!F349,'Input Quilting Selesai'!$I$2:$I$1048576,'Foamindo (Tersedia)'!J349,'Input Quilting Selesai'!$J$2:$J$1048576,'Foamindo (Tersedia)'!$B$1)</f>
        <v>0</v>
      </c>
      <c r="L349" s="20">
        <f>IFERROR(IF(VLOOKUP(B349,'SO OR RSO'!$B$4:$P$1048576,15,FALSE)="Diselesaikan",H349,K349),0)</f>
        <v>0</v>
      </c>
      <c r="M349" s="20">
        <f t="shared" si="13"/>
        <v>0</v>
      </c>
      <c r="N349" s="20" t="str">
        <f>IFERROR(IF(ISBLANK(VLOOKUP(B349,'SO OR RSO'!$B$4:$P$1048576,15,FALSE)),"Belum Kirim Kain",IF(VLOOKUP(B349,'SO OR RSO'!$B$4:$P$1048576,15,FALSE)="Diselesaikan","Selesai",IF(M349&gt;0,"Proses Quilting","Selesai"))),"")</f>
        <v/>
      </c>
    </row>
    <row r="350" spans="1:14" ht="30.75" customHeight="1">
      <c r="A350" s="6">
        <v>349</v>
      </c>
      <c r="B350" s="18" t="str">
        <f t="shared" si="12"/>
        <v>FoamindoTersediaKonfirmasi349</v>
      </c>
      <c r="C350" s="18" t="str">
        <f>IFERROR(VLOOKUP(B350,'SO OR RSO'!$B$4:$O$1048576,3,FALSE),"")</f>
        <v/>
      </c>
      <c r="D350" s="27" t="str">
        <f>IFERROR(VLOOKUP(B350,'SO OR RSO'!$B$4:$O$1048576,4,FALSE),"")</f>
        <v/>
      </c>
      <c r="E350" s="19" t="str">
        <f>IFERROR(VLOOKUP(B350,'SO OR RSO'!$B$4:$O$1048576,5,FALSE),"")</f>
        <v/>
      </c>
      <c r="F350" s="18" t="str">
        <f>IFERROR(VLOOKUP(B350,'SO OR RSO'!$B$4:$O$1048576,6,FALSE),"")</f>
        <v/>
      </c>
      <c r="G350" s="19" t="str">
        <f>IFERROR(VLOOKUP(B350,'SO OR RSO'!$B$4:$O$1048576,7,FALSE),"")</f>
        <v/>
      </c>
      <c r="H350" s="18">
        <f>IFERROR(VLOOKUP(B350,'SO OR RSO'!$B$4:$O$1048576,8,FALSE),0)</f>
        <v>0</v>
      </c>
      <c r="I350" s="18" t="str">
        <f>IFERROR(VLOOKUP(B350,'SO OR RSO'!$B$4:$O$1048576,9,FALSE),"")</f>
        <v/>
      </c>
      <c r="J350" s="18" t="str">
        <f>IFERROR(VLOOKUP(B350,'SO OR RSO'!$B$4:$O$1048576,10,FALSE),"")</f>
        <v/>
      </c>
      <c r="K350" s="59">
        <f>SUMIFS('Input Quilting Selesai'!$G$2:$G$1048576,'Input Quilting Selesai'!$C$2:$C$1048576,'Foamindo (Tersedia)'!C350,'Input Quilting Selesai'!$E$2:$E$1048576,'Foamindo (Tersedia)'!F350,'Input Quilting Selesai'!$I$2:$I$1048576,'Foamindo (Tersedia)'!J350,'Input Quilting Selesai'!$J$2:$J$1048576,'Foamindo (Tersedia)'!$B$1)</f>
        <v>0</v>
      </c>
      <c r="L350" s="20">
        <f>IFERROR(IF(VLOOKUP(B350,'SO OR RSO'!$B$4:$P$1048576,15,FALSE)="Diselesaikan",H350,K350),0)</f>
        <v>0</v>
      </c>
      <c r="M350" s="20">
        <f t="shared" si="13"/>
        <v>0</v>
      </c>
      <c r="N350" s="20" t="str">
        <f>IFERROR(IF(ISBLANK(VLOOKUP(B350,'SO OR RSO'!$B$4:$P$1048576,15,FALSE)),"Belum Kirim Kain",IF(VLOOKUP(B350,'SO OR RSO'!$B$4:$P$1048576,15,FALSE)="Diselesaikan","Selesai",IF(M350&gt;0,"Proses Quilting","Selesai"))),"")</f>
        <v/>
      </c>
    </row>
    <row r="351" spans="1:14" ht="30.75" customHeight="1">
      <c r="A351" s="6">
        <v>350</v>
      </c>
      <c r="B351" s="18" t="str">
        <f t="shared" si="12"/>
        <v>FoamindoTersediaKonfirmasi350</v>
      </c>
      <c r="C351" s="18" t="str">
        <f>IFERROR(VLOOKUP(B351,'SO OR RSO'!$B$4:$O$1048576,3,FALSE),"")</f>
        <v/>
      </c>
      <c r="D351" s="27" t="str">
        <f>IFERROR(VLOOKUP(B351,'SO OR RSO'!$B$4:$O$1048576,4,FALSE),"")</f>
        <v/>
      </c>
      <c r="E351" s="19" t="str">
        <f>IFERROR(VLOOKUP(B351,'SO OR RSO'!$B$4:$O$1048576,5,FALSE),"")</f>
        <v/>
      </c>
      <c r="F351" s="18" t="str">
        <f>IFERROR(VLOOKUP(B351,'SO OR RSO'!$B$4:$O$1048576,6,FALSE),"")</f>
        <v/>
      </c>
      <c r="G351" s="19" t="str">
        <f>IFERROR(VLOOKUP(B351,'SO OR RSO'!$B$4:$O$1048576,7,FALSE),"")</f>
        <v/>
      </c>
      <c r="H351" s="18">
        <f>IFERROR(VLOOKUP(B351,'SO OR RSO'!$B$4:$O$1048576,8,FALSE),0)</f>
        <v>0</v>
      </c>
      <c r="I351" s="18" t="str">
        <f>IFERROR(VLOOKUP(B351,'SO OR RSO'!$B$4:$O$1048576,9,FALSE),"")</f>
        <v/>
      </c>
      <c r="J351" s="18" t="str">
        <f>IFERROR(VLOOKUP(B351,'SO OR RSO'!$B$4:$O$1048576,10,FALSE),"")</f>
        <v/>
      </c>
      <c r="K351" s="59">
        <f>SUMIFS('Input Quilting Selesai'!$G$2:$G$1048576,'Input Quilting Selesai'!$C$2:$C$1048576,'Foamindo (Tersedia)'!C351,'Input Quilting Selesai'!$E$2:$E$1048576,'Foamindo (Tersedia)'!F351,'Input Quilting Selesai'!$I$2:$I$1048576,'Foamindo (Tersedia)'!J351,'Input Quilting Selesai'!$J$2:$J$1048576,'Foamindo (Tersedia)'!$B$1)</f>
        <v>0</v>
      </c>
      <c r="L351" s="20">
        <f>IFERROR(IF(VLOOKUP(B351,'SO OR RSO'!$B$4:$P$1048576,15,FALSE)="Diselesaikan",H351,K351),0)</f>
        <v>0</v>
      </c>
      <c r="M351" s="20">
        <f t="shared" si="13"/>
        <v>0</v>
      </c>
      <c r="N351" s="20" t="str">
        <f>IFERROR(IF(ISBLANK(VLOOKUP(B351,'SO OR RSO'!$B$4:$P$1048576,15,FALSE)),"Belum Kirim Kain",IF(VLOOKUP(B351,'SO OR RSO'!$B$4:$P$1048576,15,FALSE)="Diselesaikan","Selesai",IF(M351&gt;0,"Proses Quilting","Selesai"))),"")</f>
        <v/>
      </c>
    </row>
    <row r="352" spans="1:14" ht="30.75" customHeight="1">
      <c r="A352" s="6">
        <v>351</v>
      </c>
      <c r="B352" s="18" t="str">
        <f t="shared" si="12"/>
        <v>FoamindoTersediaKonfirmasi351</v>
      </c>
      <c r="C352" s="18" t="str">
        <f>IFERROR(VLOOKUP(B352,'SO OR RSO'!$B$4:$O$1048576,3,FALSE),"")</f>
        <v/>
      </c>
      <c r="D352" s="27" t="str">
        <f>IFERROR(VLOOKUP(B352,'SO OR RSO'!$B$4:$O$1048576,4,FALSE),"")</f>
        <v/>
      </c>
      <c r="E352" s="19" t="str">
        <f>IFERROR(VLOOKUP(B352,'SO OR RSO'!$B$4:$O$1048576,5,FALSE),"")</f>
        <v/>
      </c>
      <c r="F352" s="18" t="str">
        <f>IFERROR(VLOOKUP(B352,'SO OR RSO'!$B$4:$O$1048576,6,FALSE),"")</f>
        <v/>
      </c>
      <c r="G352" s="19" t="str">
        <f>IFERROR(VLOOKUP(B352,'SO OR RSO'!$B$4:$O$1048576,7,FALSE),"")</f>
        <v/>
      </c>
      <c r="H352" s="18">
        <f>IFERROR(VLOOKUP(B352,'SO OR RSO'!$B$4:$O$1048576,8,FALSE),0)</f>
        <v>0</v>
      </c>
      <c r="I352" s="18" t="str">
        <f>IFERROR(VLOOKUP(B352,'SO OR RSO'!$B$4:$O$1048576,9,FALSE),"")</f>
        <v/>
      </c>
      <c r="J352" s="18" t="str">
        <f>IFERROR(VLOOKUP(B352,'SO OR RSO'!$B$4:$O$1048576,10,FALSE),"")</f>
        <v/>
      </c>
      <c r="K352" s="59">
        <f>SUMIFS('Input Quilting Selesai'!$G$2:$G$1048576,'Input Quilting Selesai'!$C$2:$C$1048576,'Foamindo (Tersedia)'!C352,'Input Quilting Selesai'!$E$2:$E$1048576,'Foamindo (Tersedia)'!F352,'Input Quilting Selesai'!$I$2:$I$1048576,'Foamindo (Tersedia)'!J352,'Input Quilting Selesai'!$J$2:$J$1048576,'Foamindo (Tersedia)'!$B$1)</f>
        <v>0</v>
      </c>
      <c r="L352" s="20">
        <f>IFERROR(IF(VLOOKUP(B352,'SO OR RSO'!$B$4:$P$1048576,15,FALSE)="Diselesaikan",H352,K352),0)</f>
        <v>0</v>
      </c>
      <c r="M352" s="20">
        <f t="shared" si="13"/>
        <v>0</v>
      </c>
      <c r="N352" s="20" t="str">
        <f>IFERROR(IF(ISBLANK(VLOOKUP(B352,'SO OR RSO'!$B$4:$P$1048576,15,FALSE)),"Belum Kirim Kain",IF(VLOOKUP(B352,'SO OR RSO'!$B$4:$P$1048576,15,FALSE)="Diselesaikan","Selesai",IF(M352&gt;0,"Proses Quilting","Selesai"))),"")</f>
        <v/>
      </c>
    </row>
    <row r="353" spans="1:14" ht="30.75" customHeight="1">
      <c r="A353" s="6">
        <v>352</v>
      </c>
      <c r="B353" s="18" t="str">
        <f t="shared" si="12"/>
        <v>FoamindoTersediaKonfirmasi352</v>
      </c>
      <c r="C353" s="18" t="str">
        <f>IFERROR(VLOOKUP(B353,'SO OR RSO'!$B$4:$O$1048576,3,FALSE),"")</f>
        <v/>
      </c>
      <c r="D353" s="27" t="str">
        <f>IFERROR(VLOOKUP(B353,'SO OR RSO'!$B$4:$O$1048576,4,FALSE),"")</f>
        <v/>
      </c>
      <c r="E353" s="19" t="str">
        <f>IFERROR(VLOOKUP(B353,'SO OR RSO'!$B$4:$O$1048576,5,FALSE),"")</f>
        <v/>
      </c>
      <c r="F353" s="18" t="str">
        <f>IFERROR(VLOOKUP(B353,'SO OR RSO'!$B$4:$O$1048576,6,FALSE),"")</f>
        <v/>
      </c>
      <c r="G353" s="19" t="str">
        <f>IFERROR(VLOOKUP(B353,'SO OR RSO'!$B$4:$O$1048576,7,FALSE),"")</f>
        <v/>
      </c>
      <c r="H353" s="18">
        <f>IFERROR(VLOOKUP(B353,'SO OR RSO'!$B$4:$O$1048576,8,FALSE),0)</f>
        <v>0</v>
      </c>
      <c r="I353" s="18" t="str">
        <f>IFERROR(VLOOKUP(B353,'SO OR RSO'!$B$4:$O$1048576,9,FALSE),"")</f>
        <v/>
      </c>
      <c r="J353" s="18" t="str">
        <f>IFERROR(VLOOKUP(B353,'SO OR RSO'!$B$4:$O$1048576,10,FALSE),"")</f>
        <v/>
      </c>
      <c r="K353" s="59">
        <f>SUMIFS('Input Quilting Selesai'!$G$2:$G$1048576,'Input Quilting Selesai'!$C$2:$C$1048576,'Foamindo (Tersedia)'!C353,'Input Quilting Selesai'!$E$2:$E$1048576,'Foamindo (Tersedia)'!F353,'Input Quilting Selesai'!$I$2:$I$1048576,'Foamindo (Tersedia)'!J353,'Input Quilting Selesai'!$J$2:$J$1048576,'Foamindo (Tersedia)'!$B$1)</f>
        <v>0</v>
      </c>
      <c r="L353" s="20">
        <f>IFERROR(IF(VLOOKUP(B353,'SO OR RSO'!$B$4:$P$1048576,15,FALSE)="Diselesaikan",H353,K353),0)</f>
        <v>0</v>
      </c>
      <c r="M353" s="20">
        <f t="shared" si="13"/>
        <v>0</v>
      </c>
      <c r="N353" s="20" t="str">
        <f>IFERROR(IF(ISBLANK(VLOOKUP(B353,'SO OR RSO'!$B$4:$P$1048576,15,FALSE)),"Belum Kirim Kain",IF(VLOOKUP(B353,'SO OR RSO'!$B$4:$P$1048576,15,FALSE)="Diselesaikan","Selesai",IF(M353&gt;0,"Proses Quilting","Selesai"))),"")</f>
        <v/>
      </c>
    </row>
    <row r="354" spans="1:14" ht="30.75" customHeight="1">
      <c r="A354" s="6">
        <v>353</v>
      </c>
      <c r="B354" s="18" t="str">
        <f t="shared" si="12"/>
        <v>FoamindoTersediaKonfirmasi353</v>
      </c>
      <c r="C354" s="18" t="str">
        <f>IFERROR(VLOOKUP(B354,'SO OR RSO'!$B$4:$O$1048576,3,FALSE),"")</f>
        <v/>
      </c>
      <c r="D354" s="27" t="str">
        <f>IFERROR(VLOOKUP(B354,'SO OR RSO'!$B$4:$O$1048576,4,FALSE),"")</f>
        <v/>
      </c>
      <c r="E354" s="19" t="str">
        <f>IFERROR(VLOOKUP(B354,'SO OR RSO'!$B$4:$O$1048576,5,FALSE),"")</f>
        <v/>
      </c>
      <c r="F354" s="18" t="str">
        <f>IFERROR(VLOOKUP(B354,'SO OR RSO'!$B$4:$O$1048576,6,FALSE),"")</f>
        <v/>
      </c>
      <c r="G354" s="19" t="str">
        <f>IFERROR(VLOOKUP(B354,'SO OR RSO'!$B$4:$O$1048576,7,FALSE),"")</f>
        <v/>
      </c>
      <c r="H354" s="18">
        <f>IFERROR(VLOOKUP(B354,'SO OR RSO'!$B$4:$O$1048576,8,FALSE),0)</f>
        <v>0</v>
      </c>
      <c r="I354" s="18" t="str">
        <f>IFERROR(VLOOKUP(B354,'SO OR RSO'!$B$4:$O$1048576,9,FALSE),"")</f>
        <v/>
      </c>
      <c r="J354" s="18" t="str">
        <f>IFERROR(VLOOKUP(B354,'SO OR RSO'!$B$4:$O$1048576,10,FALSE),"")</f>
        <v/>
      </c>
      <c r="K354" s="59">
        <f>SUMIFS('Input Quilting Selesai'!$G$2:$G$1048576,'Input Quilting Selesai'!$C$2:$C$1048576,'Foamindo (Tersedia)'!C354,'Input Quilting Selesai'!$E$2:$E$1048576,'Foamindo (Tersedia)'!F354,'Input Quilting Selesai'!$I$2:$I$1048576,'Foamindo (Tersedia)'!J354,'Input Quilting Selesai'!$J$2:$J$1048576,'Foamindo (Tersedia)'!$B$1)</f>
        <v>0</v>
      </c>
      <c r="L354" s="20">
        <f>IFERROR(IF(VLOOKUP(B354,'SO OR RSO'!$B$4:$P$1048576,15,FALSE)="Diselesaikan",H354,K354),0)</f>
        <v>0</v>
      </c>
      <c r="M354" s="20">
        <f t="shared" si="13"/>
        <v>0</v>
      </c>
      <c r="N354" s="20" t="str">
        <f>IFERROR(IF(ISBLANK(VLOOKUP(B354,'SO OR RSO'!$B$4:$P$1048576,15,FALSE)),"Belum Kirim Kain",IF(VLOOKUP(B354,'SO OR RSO'!$B$4:$P$1048576,15,FALSE)="Diselesaikan","Selesai",IF(M354&gt;0,"Proses Quilting","Selesai"))),"")</f>
        <v/>
      </c>
    </row>
    <row r="355" spans="1:14" ht="30.75" customHeight="1">
      <c r="A355" s="6">
        <v>354</v>
      </c>
      <c r="B355" s="18" t="str">
        <f t="shared" si="12"/>
        <v>FoamindoTersediaKonfirmasi354</v>
      </c>
      <c r="C355" s="18" t="str">
        <f>IFERROR(VLOOKUP(B355,'SO OR RSO'!$B$4:$O$1048576,3,FALSE),"")</f>
        <v/>
      </c>
      <c r="D355" s="27" t="str">
        <f>IFERROR(VLOOKUP(B355,'SO OR RSO'!$B$4:$O$1048576,4,FALSE),"")</f>
        <v/>
      </c>
      <c r="E355" s="19" t="str">
        <f>IFERROR(VLOOKUP(B355,'SO OR RSO'!$B$4:$O$1048576,5,FALSE),"")</f>
        <v/>
      </c>
      <c r="F355" s="18" t="str">
        <f>IFERROR(VLOOKUP(B355,'SO OR RSO'!$B$4:$O$1048576,6,FALSE),"")</f>
        <v/>
      </c>
      <c r="G355" s="19" t="str">
        <f>IFERROR(VLOOKUP(B355,'SO OR RSO'!$B$4:$O$1048576,7,FALSE),"")</f>
        <v/>
      </c>
      <c r="H355" s="18">
        <f>IFERROR(VLOOKUP(B355,'SO OR RSO'!$B$4:$O$1048576,8,FALSE),0)</f>
        <v>0</v>
      </c>
      <c r="I355" s="18" t="str">
        <f>IFERROR(VLOOKUP(B355,'SO OR RSO'!$B$4:$O$1048576,9,FALSE),"")</f>
        <v/>
      </c>
      <c r="J355" s="18" t="str">
        <f>IFERROR(VLOOKUP(B355,'SO OR RSO'!$B$4:$O$1048576,10,FALSE),"")</f>
        <v/>
      </c>
      <c r="K355" s="59">
        <f>SUMIFS('Input Quilting Selesai'!$G$2:$G$1048576,'Input Quilting Selesai'!$C$2:$C$1048576,'Foamindo (Tersedia)'!C355,'Input Quilting Selesai'!$E$2:$E$1048576,'Foamindo (Tersedia)'!F355,'Input Quilting Selesai'!$I$2:$I$1048576,'Foamindo (Tersedia)'!J355,'Input Quilting Selesai'!$J$2:$J$1048576,'Foamindo (Tersedia)'!$B$1)</f>
        <v>0</v>
      </c>
      <c r="L355" s="20">
        <f>IFERROR(IF(VLOOKUP(B355,'SO OR RSO'!$B$4:$P$1048576,15,FALSE)="Diselesaikan",H355,K355),0)</f>
        <v>0</v>
      </c>
      <c r="M355" s="20">
        <f t="shared" si="13"/>
        <v>0</v>
      </c>
      <c r="N355" s="20" t="str">
        <f>IFERROR(IF(ISBLANK(VLOOKUP(B355,'SO OR RSO'!$B$4:$P$1048576,15,FALSE)),"Belum Kirim Kain",IF(VLOOKUP(B355,'SO OR RSO'!$B$4:$P$1048576,15,FALSE)="Diselesaikan","Selesai",IF(M355&gt;0,"Proses Quilting","Selesai"))),"")</f>
        <v/>
      </c>
    </row>
    <row r="356" spans="1:14" ht="30.75" customHeight="1">
      <c r="A356" s="6">
        <v>355</v>
      </c>
      <c r="B356" s="18" t="str">
        <f t="shared" si="12"/>
        <v>FoamindoTersediaKonfirmasi355</v>
      </c>
      <c r="C356" s="18" t="str">
        <f>IFERROR(VLOOKUP(B356,'SO OR RSO'!$B$4:$O$1048576,3,FALSE),"")</f>
        <v/>
      </c>
      <c r="D356" s="27" t="str">
        <f>IFERROR(VLOOKUP(B356,'SO OR RSO'!$B$4:$O$1048576,4,FALSE),"")</f>
        <v/>
      </c>
      <c r="E356" s="19" t="str">
        <f>IFERROR(VLOOKUP(B356,'SO OR RSO'!$B$4:$O$1048576,5,FALSE),"")</f>
        <v/>
      </c>
      <c r="F356" s="18" t="str">
        <f>IFERROR(VLOOKUP(B356,'SO OR RSO'!$B$4:$O$1048576,6,FALSE),"")</f>
        <v/>
      </c>
      <c r="G356" s="19" t="str">
        <f>IFERROR(VLOOKUP(B356,'SO OR RSO'!$B$4:$O$1048576,7,FALSE),"")</f>
        <v/>
      </c>
      <c r="H356" s="18">
        <f>IFERROR(VLOOKUP(B356,'SO OR RSO'!$B$4:$O$1048576,8,FALSE),0)</f>
        <v>0</v>
      </c>
      <c r="I356" s="18" t="str">
        <f>IFERROR(VLOOKUP(B356,'SO OR RSO'!$B$4:$O$1048576,9,FALSE),"")</f>
        <v/>
      </c>
      <c r="J356" s="18" t="str">
        <f>IFERROR(VLOOKUP(B356,'SO OR RSO'!$B$4:$O$1048576,10,FALSE),"")</f>
        <v/>
      </c>
      <c r="K356" s="59">
        <f>SUMIFS('Input Quilting Selesai'!$G$2:$G$1048576,'Input Quilting Selesai'!$C$2:$C$1048576,'Foamindo (Tersedia)'!C356,'Input Quilting Selesai'!$E$2:$E$1048576,'Foamindo (Tersedia)'!F356,'Input Quilting Selesai'!$I$2:$I$1048576,'Foamindo (Tersedia)'!J356,'Input Quilting Selesai'!$J$2:$J$1048576,'Foamindo (Tersedia)'!$B$1)</f>
        <v>0</v>
      </c>
      <c r="L356" s="20">
        <f>IFERROR(IF(VLOOKUP(B356,'SO OR RSO'!$B$4:$P$1048576,15,FALSE)="Diselesaikan",H356,K356),0)</f>
        <v>0</v>
      </c>
      <c r="M356" s="20">
        <f t="shared" si="13"/>
        <v>0</v>
      </c>
      <c r="N356" s="20" t="str">
        <f>IFERROR(IF(ISBLANK(VLOOKUP(B356,'SO OR RSO'!$B$4:$P$1048576,15,FALSE)),"Belum Kirim Kain",IF(VLOOKUP(B356,'SO OR RSO'!$B$4:$P$1048576,15,FALSE)="Diselesaikan","Selesai",IF(M356&gt;0,"Proses Quilting","Selesai"))),"")</f>
        <v/>
      </c>
    </row>
    <row r="357" spans="1:14" ht="30.75" customHeight="1">
      <c r="A357" s="6">
        <v>356</v>
      </c>
      <c r="B357" s="18" t="str">
        <f t="shared" si="12"/>
        <v>FoamindoTersediaKonfirmasi356</v>
      </c>
      <c r="C357" s="18" t="str">
        <f>IFERROR(VLOOKUP(B357,'SO OR RSO'!$B$4:$O$1048576,3,FALSE),"")</f>
        <v/>
      </c>
      <c r="D357" s="27" t="str">
        <f>IFERROR(VLOOKUP(B357,'SO OR RSO'!$B$4:$O$1048576,4,FALSE),"")</f>
        <v/>
      </c>
      <c r="E357" s="19" t="str">
        <f>IFERROR(VLOOKUP(B357,'SO OR RSO'!$B$4:$O$1048576,5,FALSE),"")</f>
        <v/>
      </c>
      <c r="F357" s="18" t="str">
        <f>IFERROR(VLOOKUP(B357,'SO OR RSO'!$B$4:$O$1048576,6,FALSE),"")</f>
        <v/>
      </c>
      <c r="G357" s="19" t="str">
        <f>IFERROR(VLOOKUP(B357,'SO OR RSO'!$B$4:$O$1048576,7,FALSE),"")</f>
        <v/>
      </c>
      <c r="H357" s="18">
        <f>IFERROR(VLOOKUP(B357,'SO OR RSO'!$B$4:$O$1048576,8,FALSE),0)</f>
        <v>0</v>
      </c>
      <c r="I357" s="18" t="str">
        <f>IFERROR(VLOOKUP(B357,'SO OR RSO'!$B$4:$O$1048576,9,FALSE),"")</f>
        <v/>
      </c>
      <c r="J357" s="18" t="str">
        <f>IFERROR(VLOOKUP(B357,'SO OR RSO'!$B$4:$O$1048576,10,FALSE),"")</f>
        <v/>
      </c>
      <c r="K357" s="59">
        <f>SUMIFS('Input Quilting Selesai'!$G$2:$G$1048576,'Input Quilting Selesai'!$C$2:$C$1048576,'Foamindo (Tersedia)'!C357,'Input Quilting Selesai'!$E$2:$E$1048576,'Foamindo (Tersedia)'!F357,'Input Quilting Selesai'!$I$2:$I$1048576,'Foamindo (Tersedia)'!J357,'Input Quilting Selesai'!$J$2:$J$1048576,'Foamindo (Tersedia)'!$B$1)</f>
        <v>0</v>
      </c>
      <c r="L357" s="20">
        <f>IFERROR(IF(VLOOKUP(B357,'SO OR RSO'!$B$4:$P$1048576,15,FALSE)="Diselesaikan",H357,K357),0)</f>
        <v>0</v>
      </c>
      <c r="M357" s="20">
        <f t="shared" si="13"/>
        <v>0</v>
      </c>
      <c r="N357" s="20" t="str">
        <f>IFERROR(IF(ISBLANK(VLOOKUP(B357,'SO OR RSO'!$B$4:$P$1048576,15,FALSE)),"Belum Kirim Kain",IF(VLOOKUP(B357,'SO OR RSO'!$B$4:$P$1048576,15,FALSE)="Diselesaikan","Selesai",IF(M357&gt;0,"Proses Quilting","Selesai"))),"")</f>
        <v/>
      </c>
    </row>
    <row r="358" spans="1:14" ht="30.75" customHeight="1">
      <c r="A358" s="6">
        <v>357</v>
      </c>
      <c r="B358" s="18" t="str">
        <f t="shared" si="12"/>
        <v>FoamindoTersediaKonfirmasi357</v>
      </c>
      <c r="C358" s="18" t="str">
        <f>IFERROR(VLOOKUP(B358,'SO OR RSO'!$B$4:$O$1048576,3,FALSE),"")</f>
        <v/>
      </c>
      <c r="D358" s="27" t="str">
        <f>IFERROR(VLOOKUP(B358,'SO OR RSO'!$B$4:$O$1048576,4,FALSE),"")</f>
        <v/>
      </c>
      <c r="E358" s="19" t="str">
        <f>IFERROR(VLOOKUP(B358,'SO OR RSO'!$B$4:$O$1048576,5,FALSE),"")</f>
        <v/>
      </c>
      <c r="F358" s="18" t="str">
        <f>IFERROR(VLOOKUP(B358,'SO OR RSO'!$B$4:$O$1048576,6,FALSE),"")</f>
        <v/>
      </c>
      <c r="G358" s="19" t="str">
        <f>IFERROR(VLOOKUP(B358,'SO OR RSO'!$B$4:$O$1048576,7,FALSE),"")</f>
        <v/>
      </c>
      <c r="H358" s="18">
        <f>IFERROR(VLOOKUP(B358,'SO OR RSO'!$B$4:$O$1048576,8,FALSE),0)</f>
        <v>0</v>
      </c>
      <c r="I358" s="18" t="str">
        <f>IFERROR(VLOOKUP(B358,'SO OR RSO'!$B$4:$O$1048576,9,FALSE),"")</f>
        <v/>
      </c>
      <c r="J358" s="18" t="str">
        <f>IFERROR(VLOOKUP(B358,'SO OR RSO'!$B$4:$O$1048576,10,FALSE),"")</f>
        <v/>
      </c>
      <c r="K358" s="59">
        <f>SUMIFS('Input Quilting Selesai'!$G$2:$G$1048576,'Input Quilting Selesai'!$C$2:$C$1048576,'Foamindo (Tersedia)'!C358,'Input Quilting Selesai'!$E$2:$E$1048576,'Foamindo (Tersedia)'!F358,'Input Quilting Selesai'!$I$2:$I$1048576,'Foamindo (Tersedia)'!J358,'Input Quilting Selesai'!$J$2:$J$1048576,'Foamindo (Tersedia)'!$B$1)</f>
        <v>0</v>
      </c>
      <c r="L358" s="20">
        <f>IFERROR(IF(VLOOKUP(B358,'SO OR RSO'!$B$4:$P$1048576,15,FALSE)="Diselesaikan",H358,K358),0)</f>
        <v>0</v>
      </c>
      <c r="M358" s="20">
        <f t="shared" si="13"/>
        <v>0</v>
      </c>
      <c r="N358" s="20" t="str">
        <f>IFERROR(IF(ISBLANK(VLOOKUP(B358,'SO OR RSO'!$B$4:$P$1048576,15,FALSE)),"Belum Kirim Kain",IF(VLOOKUP(B358,'SO OR RSO'!$B$4:$P$1048576,15,FALSE)="Diselesaikan","Selesai",IF(M358&gt;0,"Proses Quilting","Selesai"))),"")</f>
        <v/>
      </c>
    </row>
    <row r="359" spans="1:14" ht="30.75" customHeight="1">
      <c r="A359" s="6">
        <v>358</v>
      </c>
      <c r="B359" s="18" t="str">
        <f t="shared" si="12"/>
        <v>FoamindoTersediaKonfirmasi358</v>
      </c>
      <c r="C359" s="18" t="str">
        <f>IFERROR(VLOOKUP(B359,'SO OR RSO'!$B$4:$O$1048576,3,FALSE),"")</f>
        <v/>
      </c>
      <c r="D359" s="27" t="str">
        <f>IFERROR(VLOOKUP(B359,'SO OR RSO'!$B$4:$O$1048576,4,FALSE),"")</f>
        <v/>
      </c>
      <c r="E359" s="19" t="str">
        <f>IFERROR(VLOOKUP(B359,'SO OR RSO'!$B$4:$O$1048576,5,FALSE),"")</f>
        <v/>
      </c>
      <c r="F359" s="18" t="str">
        <f>IFERROR(VLOOKUP(B359,'SO OR RSO'!$B$4:$O$1048576,6,FALSE),"")</f>
        <v/>
      </c>
      <c r="G359" s="19" t="str">
        <f>IFERROR(VLOOKUP(B359,'SO OR RSO'!$B$4:$O$1048576,7,FALSE),"")</f>
        <v/>
      </c>
      <c r="H359" s="18">
        <f>IFERROR(VLOOKUP(B359,'SO OR RSO'!$B$4:$O$1048576,8,FALSE),0)</f>
        <v>0</v>
      </c>
      <c r="I359" s="18" t="str">
        <f>IFERROR(VLOOKUP(B359,'SO OR RSO'!$B$4:$O$1048576,9,FALSE),"")</f>
        <v/>
      </c>
      <c r="J359" s="18" t="str">
        <f>IFERROR(VLOOKUP(B359,'SO OR RSO'!$B$4:$O$1048576,10,FALSE),"")</f>
        <v/>
      </c>
      <c r="K359" s="59">
        <f>SUMIFS('Input Quilting Selesai'!$G$2:$G$1048576,'Input Quilting Selesai'!$C$2:$C$1048576,'Foamindo (Tersedia)'!C359,'Input Quilting Selesai'!$E$2:$E$1048576,'Foamindo (Tersedia)'!F359,'Input Quilting Selesai'!$I$2:$I$1048576,'Foamindo (Tersedia)'!J359,'Input Quilting Selesai'!$J$2:$J$1048576,'Foamindo (Tersedia)'!$B$1)</f>
        <v>0</v>
      </c>
      <c r="L359" s="20">
        <f>IFERROR(IF(VLOOKUP(B359,'SO OR RSO'!$B$4:$P$1048576,15,FALSE)="Diselesaikan",H359,K359),0)</f>
        <v>0</v>
      </c>
      <c r="M359" s="20">
        <f t="shared" si="13"/>
        <v>0</v>
      </c>
      <c r="N359" s="20" t="str">
        <f>IFERROR(IF(ISBLANK(VLOOKUP(B359,'SO OR RSO'!$B$4:$P$1048576,15,FALSE)),"Belum Kirim Kain",IF(VLOOKUP(B359,'SO OR RSO'!$B$4:$P$1048576,15,FALSE)="Diselesaikan","Selesai",IF(M359&gt;0,"Proses Quilting","Selesai"))),"")</f>
        <v/>
      </c>
    </row>
    <row r="360" spans="1:14" ht="30.75" customHeight="1">
      <c r="A360" s="6">
        <v>359</v>
      </c>
      <c r="B360" s="18" t="str">
        <f t="shared" si="12"/>
        <v>FoamindoTersediaKonfirmasi359</v>
      </c>
      <c r="C360" s="18" t="str">
        <f>IFERROR(VLOOKUP(B360,'SO OR RSO'!$B$4:$O$1048576,3,FALSE),"")</f>
        <v/>
      </c>
      <c r="D360" s="27" t="str">
        <f>IFERROR(VLOOKUP(B360,'SO OR RSO'!$B$4:$O$1048576,4,FALSE),"")</f>
        <v/>
      </c>
      <c r="E360" s="19" t="str">
        <f>IFERROR(VLOOKUP(B360,'SO OR RSO'!$B$4:$O$1048576,5,FALSE),"")</f>
        <v/>
      </c>
      <c r="F360" s="18" t="str">
        <f>IFERROR(VLOOKUP(B360,'SO OR RSO'!$B$4:$O$1048576,6,FALSE),"")</f>
        <v/>
      </c>
      <c r="G360" s="19" t="str">
        <f>IFERROR(VLOOKUP(B360,'SO OR RSO'!$B$4:$O$1048576,7,FALSE),"")</f>
        <v/>
      </c>
      <c r="H360" s="18">
        <f>IFERROR(VLOOKUP(B360,'SO OR RSO'!$B$4:$O$1048576,8,FALSE),0)</f>
        <v>0</v>
      </c>
      <c r="I360" s="18" t="str">
        <f>IFERROR(VLOOKUP(B360,'SO OR RSO'!$B$4:$O$1048576,9,FALSE),"")</f>
        <v/>
      </c>
      <c r="J360" s="18" t="str">
        <f>IFERROR(VLOOKUP(B360,'SO OR RSO'!$B$4:$O$1048576,10,FALSE),"")</f>
        <v/>
      </c>
      <c r="K360" s="59">
        <f>SUMIFS('Input Quilting Selesai'!$G$2:$G$1048576,'Input Quilting Selesai'!$C$2:$C$1048576,'Foamindo (Tersedia)'!C360,'Input Quilting Selesai'!$E$2:$E$1048576,'Foamindo (Tersedia)'!F360,'Input Quilting Selesai'!$I$2:$I$1048576,'Foamindo (Tersedia)'!J360,'Input Quilting Selesai'!$J$2:$J$1048576,'Foamindo (Tersedia)'!$B$1)</f>
        <v>0</v>
      </c>
      <c r="L360" s="20">
        <f>IFERROR(IF(VLOOKUP(B360,'SO OR RSO'!$B$4:$P$1048576,15,FALSE)="Diselesaikan",H360,K360),0)</f>
        <v>0</v>
      </c>
      <c r="M360" s="20">
        <f t="shared" si="13"/>
        <v>0</v>
      </c>
      <c r="N360" s="20" t="str">
        <f>IFERROR(IF(ISBLANK(VLOOKUP(B360,'SO OR RSO'!$B$4:$P$1048576,15,FALSE)),"Belum Kirim Kain",IF(VLOOKUP(B360,'SO OR RSO'!$B$4:$P$1048576,15,FALSE)="Diselesaikan","Selesai",IF(M360&gt;0,"Proses Quilting","Selesai"))),"")</f>
        <v/>
      </c>
    </row>
    <row r="361" spans="1:14" ht="30.75" customHeight="1">
      <c r="A361" s="6">
        <v>360</v>
      </c>
      <c r="B361" s="18" t="str">
        <f t="shared" si="12"/>
        <v>FoamindoTersediaKonfirmasi360</v>
      </c>
      <c r="C361" s="18" t="str">
        <f>IFERROR(VLOOKUP(B361,'SO OR RSO'!$B$4:$O$1048576,3,FALSE),"")</f>
        <v/>
      </c>
      <c r="D361" s="27" t="str">
        <f>IFERROR(VLOOKUP(B361,'SO OR RSO'!$B$4:$O$1048576,4,FALSE),"")</f>
        <v/>
      </c>
      <c r="E361" s="19" t="str">
        <f>IFERROR(VLOOKUP(B361,'SO OR RSO'!$B$4:$O$1048576,5,FALSE),"")</f>
        <v/>
      </c>
      <c r="F361" s="18" t="str">
        <f>IFERROR(VLOOKUP(B361,'SO OR RSO'!$B$4:$O$1048576,6,FALSE),"")</f>
        <v/>
      </c>
      <c r="G361" s="19" t="str">
        <f>IFERROR(VLOOKUP(B361,'SO OR RSO'!$B$4:$O$1048576,7,FALSE),"")</f>
        <v/>
      </c>
      <c r="H361" s="18">
        <f>IFERROR(VLOOKUP(B361,'SO OR RSO'!$B$4:$O$1048576,8,FALSE),0)</f>
        <v>0</v>
      </c>
      <c r="I361" s="18" t="str">
        <f>IFERROR(VLOOKUP(B361,'SO OR RSO'!$B$4:$O$1048576,9,FALSE),"")</f>
        <v/>
      </c>
      <c r="J361" s="18" t="str">
        <f>IFERROR(VLOOKUP(B361,'SO OR RSO'!$B$4:$O$1048576,10,FALSE),"")</f>
        <v/>
      </c>
      <c r="K361" s="59">
        <f>SUMIFS('Input Quilting Selesai'!$G$2:$G$1048576,'Input Quilting Selesai'!$C$2:$C$1048576,'Foamindo (Tersedia)'!C361,'Input Quilting Selesai'!$E$2:$E$1048576,'Foamindo (Tersedia)'!F361,'Input Quilting Selesai'!$I$2:$I$1048576,'Foamindo (Tersedia)'!J361,'Input Quilting Selesai'!$J$2:$J$1048576,'Foamindo (Tersedia)'!$B$1)</f>
        <v>0</v>
      </c>
      <c r="L361" s="20">
        <f>IFERROR(IF(VLOOKUP(B361,'SO OR RSO'!$B$4:$P$1048576,15,FALSE)="Diselesaikan",H361,K361),0)</f>
        <v>0</v>
      </c>
      <c r="M361" s="20">
        <f t="shared" si="13"/>
        <v>0</v>
      </c>
      <c r="N361" s="20" t="str">
        <f>IFERROR(IF(ISBLANK(VLOOKUP(B361,'SO OR RSO'!$B$4:$P$1048576,15,FALSE)),"Belum Kirim Kain",IF(VLOOKUP(B361,'SO OR RSO'!$B$4:$P$1048576,15,FALSE)="Diselesaikan","Selesai",IF(M361&gt;0,"Proses Quilting","Selesai"))),"")</f>
        <v/>
      </c>
    </row>
    <row r="362" spans="1:14" ht="30.75" customHeight="1">
      <c r="A362" s="6">
        <v>361</v>
      </c>
      <c r="B362" s="18" t="str">
        <f t="shared" si="12"/>
        <v>FoamindoTersediaKonfirmasi361</v>
      </c>
      <c r="C362" s="18" t="str">
        <f>IFERROR(VLOOKUP(B362,'SO OR RSO'!$B$4:$O$1048576,3,FALSE),"")</f>
        <v/>
      </c>
      <c r="D362" s="27" t="str">
        <f>IFERROR(VLOOKUP(B362,'SO OR RSO'!$B$4:$O$1048576,4,FALSE),"")</f>
        <v/>
      </c>
      <c r="E362" s="19" t="str">
        <f>IFERROR(VLOOKUP(B362,'SO OR RSO'!$B$4:$O$1048576,5,FALSE),"")</f>
        <v/>
      </c>
      <c r="F362" s="18" t="str">
        <f>IFERROR(VLOOKUP(B362,'SO OR RSO'!$B$4:$O$1048576,6,FALSE),"")</f>
        <v/>
      </c>
      <c r="G362" s="19" t="str">
        <f>IFERROR(VLOOKUP(B362,'SO OR RSO'!$B$4:$O$1048576,7,FALSE),"")</f>
        <v/>
      </c>
      <c r="H362" s="18">
        <f>IFERROR(VLOOKUP(B362,'SO OR RSO'!$B$4:$O$1048576,8,FALSE),0)</f>
        <v>0</v>
      </c>
      <c r="I362" s="18" t="str">
        <f>IFERROR(VLOOKUP(B362,'SO OR RSO'!$B$4:$O$1048576,9,FALSE),"")</f>
        <v/>
      </c>
      <c r="J362" s="18" t="str">
        <f>IFERROR(VLOOKUP(B362,'SO OR RSO'!$B$4:$O$1048576,10,FALSE),"")</f>
        <v/>
      </c>
      <c r="K362" s="59">
        <f>SUMIFS('Input Quilting Selesai'!$G$2:$G$1048576,'Input Quilting Selesai'!$C$2:$C$1048576,'Foamindo (Tersedia)'!C362,'Input Quilting Selesai'!$E$2:$E$1048576,'Foamindo (Tersedia)'!F362,'Input Quilting Selesai'!$I$2:$I$1048576,'Foamindo (Tersedia)'!J362,'Input Quilting Selesai'!$J$2:$J$1048576,'Foamindo (Tersedia)'!$B$1)</f>
        <v>0</v>
      </c>
      <c r="L362" s="20">
        <f>IFERROR(IF(VLOOKUP(B362,'SO OR RSO'!$B$4:$P$1048576,15,FALSE)="Diselesaikan",H362,K362),0)</f>
        <v>0</v>
      </c>
      <c r="M362" s="20">
        <f t="shared" si="13"/>
        <v>0</v>
      </c>
      <c r="N362" s="20" t="str">
        <f>IFERROR(IF(ISBLANK(VLOOKUP(B362,'SO OR RSO'!$B$4:$P$1048576,15,FALSE)),"Belum Kirim Kain",IF(VLOOKUP(B362,'SO OR RSO'!$B$4:$P$1048576,15,FALSE)="Diselesaikan","Selesai",IF(M362&gt;0,"Proses Quilting","Selesai"))),"")</f>
        <v/>
      </c>
    </row>
    <row r="363" spans="1:14" ht="30.75" customHeight="1">
      <c r="A363" s="6">
        <v>362</v>
      </c>
      <c r="B363" s="18" t="str">
        <f t="shared" si="12"/>
        <v>FoamindoTersediaKonfirmasi362</v>
      </c>
      <c r="C363" s="18" t="str">
        <f>IFERROR(VLOOKUP(B363,'SO OR RSO'!$B$4:$O$1048576,3,FALSE),"")</f>
        <v/>
      </c>
      <c r="D363" s="27" t="str">
        <f>IFERROR(VLOOKUP(B363,'SO OR RSO'!$B$4:$O$1048576,4,FALSE),"")</f>
        <v/>
      </c>
      <c r="E363" s="19" t="str">
        <f>IFERROR(VLOOKUP(B363,'SO OR RSO'!$B$4:$O$1048576,5,FALSE),"")</f>
        <v/>
      </c>
      <c r="F363" s="18" t="str">
        <f>IFERROR(VLOOKUP(B363,'SO OR RSO'!$B$4:$O$1048576,6,FALSE),"")</f>
        <v/>
      </c>
      <c r="G363" s="19" t="str">
        <f>IFERROR(VLOOKUP(B363,'SO OR RSO'!$B$4:$O$1048576,7,FALSE),"")</f>
        <v/>
      </c>
      <c r="H363" s="18">
        <f>IFERROR(VLOOKUP(B363,'SO OR RSO'!$B$4:$O$1048576,8,FALSE),0)</f>
        <v>0</v>
      </c>
      <c r="I363" s="18" t="str">
        <f>IFERROR(VLOOKUP(B363,'SO OR RSO'!$B$4:$O$1048576,9,FALSE),"")</f>
        <v/>
      </c>
      <c r="J363" s="18" t="str">
        <f>IFERROR(VLOOKUP(B363,'SO OR RSO'!$B$4:$O$1048576,10,FALSE),"")</f>
        <v/>
      </c>
      <c r="K363" s="59">
        <f>SUMIFS('Input Quilting Selesai'!$G$2:$G$1048576,'Input Quilting Selesai'!$C$2:$C$1048576,'Foamindo (Tersedia)'!C363,'Input Quilting Selesai'!$E$2:$E$1048576,'Foamindo (Tersedia)'!F363,'Input Quilting Selesai'!$I$2:$I$1048576,'Foamindo (Tersedia)'!J363,'Input Quilting Selesai'!$J$2:$J$1048576,'Foamindo (Tersedia)'!$B$1)</f>
        <v>0</v>
      </c>
      <c r="L363" s="20">
        <f>IFERROR(IF(VLOOKUP(B363,'SO OR RSO'!$B$4:$P$1048576,15,FALSE)="Diselesaikan",H363,K363),0)</f>
        <v>0</v>
      </c>
      <c r="M363" s="20">
        <f t="shared" si="13"/>
        <v>0</v>
      </c>
      <c r="N363" s="20" t="str">
        <f>IFERROR(IF(ISBLANK(VLOOKUP(B363,'SO OR RSO'!$B$4:$P$1048576,15,FALSE)),"Belum Kirim Kain",IF(VLOOKUP(B363,'SO OR RSO'!$B$4:$P$1048576,15,FALSE)="Diselesaikan","Selesai",IF(M363&gt;0,"Proses Quilting","Selesai"))),"")</f>
        <v/>
      </c>
    </row>
    <row r="364" spans="1:14" ht="30.75" customHeight="1">
      <c r="A364" s="6">
        <v>363</v>
      </c>
      <c r="B364" s="18" t="str">
        <f t="shared" si="12"/>
        <v>FoamindoTersediaKonfirmasi363</v>
      </c>
      <c r="C364" s="18" t="str">
        <f>IFERROR(VLOOKUP(B364,'SO OR RSO'!$B$4:$O$1048576,3,FALSE),"")</f>
        <v/>
      </c>
      <c r="D364" s="27" t="str">
        <f>IFERROR(VLOOKUP(B364,'SO OR RSO'!$B$4:$O$1048576,4,FALSE),"")</f>
        <v/>
      </c>
      <c r="E364" s="19" t="str">
        <f>IFERROR(VLOOKUP(B364,'SO OR RSO'!$B$4:$O$1048576,5,FALSE),"")</f>
        <v/>
      </c>
      <c r="F364" s="18" t="str">
        <f>IFERROR(VLOOKUP(B364,'SO OR RSO'!$B$4:$O$1048576,6,FALSE),"")</f>
        <v/>
      </c>
      <c r="G364" s="19" t="str">
        <f>IFERROR(VLOOKUP(B364,'SO OR RSO'!$B$4:$O$1048576,7,FALSE),"")</f>
        <v/>
      </c>
      <c r="H364" s="18">
        <f>IFERROR(VLOOKUP(B364,'SO OR RSO'!$B$4:$O$1048576,8,FALSE),0)</f>
        <v>0</v>
      </c>
      <c r="I364" s="18" t="str">
        <f>IFERROR(VLOOKUP(B364,'SO OR RSO'!$B$4:$O$1048576,9,FALSE),"")</f>
        <v/>
      </c>
      <c r="J364" s="18" t="str">
        <f>IFERROR(VLOOKUP(B364,'SO OR RSO'!$B$4:$O$1048576,10,FALSE),"")</f>
        <v/>
      </c>
      <c r="K364" s="59">
        <f>SUMIFS('Input Quilting Selesai'!$G$2:$G$1048576,'Input Quilting Selesai'!$C$2:$C$1048576,'Foamindo (Tersedia)'!C364,'Input Quilting Selesai'!$E$2:$E$1048576,'Foamindo (Tersedia)'!F364,'Input Quilting Selesai'!$I$2:$I$1048576,'Foamindo (Tersedia)'!J364,'Input Quilting Selesai'!$J$2:$J$1048576,'Foamindo (Tersedia)'!$B$1)</f>
        <v>0</v>
      </c>
      <c r="L364" s="20">
        <f>IFERROR(IF(VLOOKUP(B364,'SO OR RSO'!$B$4:$P$1048576,15,FALSE)="Diselesaikan",H364,K364),0)</f>
        <v>0</v>
      </c>
      <c r="M364" s="20">
        <f t="shared" si="13"/>
        <v>0</v>
      </c>
      <c r="N364" s="20" t="str">
        <f>IFERROR(IF(ISBLANK(VLOOKUP(B364,'SO OR RSO'!$B$4:$P$1048576,15,FALSE)),"Belum Kirim Kain",IF(VLOOKUP(B364,'SO OR RSO'!$B$4:$P$1048576,15,FALSE)="Diselesaikan","Selesai",IF(M364&gt;0,"Proses Quilting","Selesai"))),"")</f>
        <v/>
      </c>
    </row>
    <row r="365" spans="1:14" ht="30.75" customHeight="1">
      <c r="A365" s="6">
        <v>364</v>
      </c>
      <c r="B365" s="18" t="str">
        <f t="shared" si="12"/>
        <v>FoamindoTersediaKonfirmasi364</v>
      </c>
      <c r="C365" s="18" t="str">
        <f>IFERROR(VLOOKUP(B365,'SO OR RSO'!$B$4:$O$1048576,3,FALSE),"")</f>
        <v/>
      </c>
      <c r="D365" s="27" t="str">
        <f>IFERROR(VLOOKUP(B365,'SO OR RSO'!$B$4:$O$1048576,4,FALSE),"")</f>
        <v/>
      </c>
      <c r="E365" s="19" t="str">
        <f>IFERROR(VLOOKUP(B365,'SO OR RSO'!$B$4:$O$1048576,5,FALSE),"")</f>
        <v/>
      </c>
      <c r="F365" s="18" t="str">
        <f>IFERROR(VLOOKUP(B365,'SO OR RSO'!$B$4:$O$1048576,6,FALSE),"")</f>
        <v/>
      </c>
      <c r="G365" s="19" t="str">
        <f>IFERROR(VLOOKUP(B365,'SO OR RSO'!$B$4:$O$1048576,7,FALSE),"")</f>
        <v/>
      </c>
      <c r="H365" s="18">
        <f>IFERROR(VLOOKUP(B365,'SO OR RSO'!$B$4:$O$1048576,8,FALSE),0)</f>
        <v>0</v>
      </c>
      <c r="I365" s="18" t="str">
        <f>IFERROR(VLOOKUP(B365,'SO OR RSO'!$B$4:$O$1048576,9,FALSE),"")</f>
        <v/>
      </c>
      <c r="J365" s="18" t="str">
        <f>IFERROR(VLOOKUP(B365,'SO OR RSO'!$B$4:$O$1048576,10,FALSE),"")</f>
        <v/>
      </c>
      <c r="K365" s="59">
        <f>SUMIFS('Input Quilting Selesai'!$G$2:$G$1048576,'Input Quilting Selesai'!$C$2:$C$1048576,'Foamindo (Tersedia)'!C365,'Input Quilting Selesai'!$E$2:$E$1048576,'Foamindo (Tersedia)'!F365,'Input Quilting Selesai'!$I$2:$I$1048576,'Foamindo (Tersedia)'!J365,'Input Quilting Selesai'!$J$2:$J$1048576,'Foamindo (Tersedia)'!$B$1)</f>
        <v>0</v>
      </c>
      <c r="L365" s="20">
        <f>IFERROR(IF(VLOOKUP(B365,'SO OR RSO'!$B$4:$P$1048576,15,FALSE)="Diselesaikan",H365,K365),0)</f>
        <v>0</v>
      </c>
      <c r="M365" s="20">
        <f t="shared" si="13"/>
        <v>0</v>
      </c>
      <c r="N365" s="20" t="str">
        <f>IFERROR(IF(ISBLANK(VLOOKUP(B365,'SO OR RSO'!$B$4:$P$1048576,15,FALSE)),"Belum Kirim Kain",IF(VLOOKUP(B365,'SO OR RSO'!$B$4:$P$1048576,15,FALSE)="Diselesaikan","Selesai",IF(M365&gt;0,"Proses Quilting","Selesai"))),"")</f>
        <v/>
      </c>
    </row>
    <row r="366" spans="1:14" ht="30.75" customHeight="1">
      <c r="A366" s="6">
        <v>365</v>
      </c>
      <c r="B366" s="18" t="str">
        <f t="shared" si="12"/>
        <v>FoamindoTersediaKonfirmasi365</v>
      </c>
      <c r="C366" s="18" t="str">
        <f>IFERROR(VLOOKUP(B366,'SO OR RSO'!$B$4:$O$1048576,3,FALSE),"")</f>
        <v/>
      </c>
      <c r="D366" s="27" t="str">
        <f>IFERROR(VLOOKUP(B366,'SO OR RSO'!$B$4:$O$1048576,4,FALSE),"")</f>
        <v/>
      </c>
      <c r="E366" s="19" t="str">
        <f>IFERROR(VLOOKUP(B366,'SO OR RSO'!$B$4:$O$1048576,5,FALSE),"")</f>
        <v/>
      </c>
      <c r="F366" s="18" t="str">
        <f>IFERROR(VLOOKUP(B366,'SO OR RSO'!$B$4:$O$1048576,6,FALSE),"")</f>
        <v/>
      </c>
      <c r="G366" s="19" t="str">
        <f>IFERROR(VLOOKUP(B366,'SO OR RSO'!$B$4:$O$1048576,7,FALSE),"")</f>
        <v/>
      </c>
      <c r="H366" s="18">
        <f>IFERROR(VLOOKUP(B366,'SO OR RSO'!$B$4:$O$1048576,8,FALSE),0)</f>
        <v>0</v>
      </c>
      <c r="I366" s="18" t="str">
        <f>IFERROR(VLOOKUP(B366,'SO OR RSO'!$B$4:$O$1048576,9,FALSE),"")</f>
        <v/>
      </c>
      <c r="J366" s="18" t="str">
        <f>IFERROR(VLOOKUP(B366,'SO OR RSO'!$B$4:$O$1048576,10,FALSE),"")</f>
        <v/>
      </c>
      <c r="K366" s="59">
        <f>SUMIFS('Input Quilting Selesai'!$G$2:$G$1048576,'Input Quilting Selesai'!$C$2:$C$1048576,'Foamindo (Tersedia)'!C366,'Input Quilting Selesai'!$E$2:$E$1048576,'Foamindo (Tersedia)'!F366,'Input Quilting Selesai'!$I$2:$I$1048576,'Foamindo (Tersedia)'!J366,'Input Quilting Selesai'!$J$2:$J$1048576,'Foamindo (Tersedia)'!$B$1)</f>
        <v>0</v>
      </c>
      <c r="L366" s="20">
        <f>IFERROR(IF(VLOOKUP(B366,'SO OR RSO'!$B$4:$P$1048576,15,FALSE)="Diselesaikan",H366,K366),0)</f>
        <v>0</v>
      </c>
      <c r="M366" s="20">
        <f t="shared" si="13"/>
        <v>0</v>
      </c>
      <c r="N366" s="20" t="str">
        <f>IFERROR(IF(ISBLANK(VLOOKUP(B366,'SO OR RSO'!$B$4:$P$1048576,15,FALSE)),"Belum Kirim Kain",IF(VLOOKUP(B366,'SO OR RSO'!$B$4:$P$1048576,15,FALSE)="Diselesaikan","Selesai",IF(M366&gt;0,"Proses Quilting","Selesai"))),"")</f>
        <v/>
      </c>
    </row>
    <row r="367" spans="1:14" ht="30.75" customHeight="1">
      <c r="A367" s="6">
        <v>366</v>
      </c>
      <c r="B367" s="18" t="str">
        <f t="shared" si="12"/>
        <v>FoamindoTersediaKonfirmasi366</v>
      </c>
      <c r="C367" s="18" t="str">
        <f>IFERROR(VLOOKUP(B367,'SO OR RSO'!$B$4:$O$1048576,3,FALSE),"")</f>
        <v/>
      </c>
      <c r="D367" s="27" t="str">
        <f>IFERROR(VLOOKUP(B367,'SO OR RSO'!$B$4:$O$1048576,4,FALSE),"")</f>
        <v/>
      </c>
      <c r="E367" s="19" t="str">
        <f>IFERROR(VLOOKUP(B367,'SO OR RSO'!$B$4:$O$1048576,5,FALSE),"")</f>
        <v/>
      </c>
      <c r="F367" s="18" t="str">
        <f>IFERROR(VLOOKUP(B367,'SO OR RSO'!$B$4:$O$1048576,6,FALSE),"")</f>
        <v/>
      </c>
      <c r="G367" s="19" t="str">
        <f>IFERROR(VLOOKUP(B367,'SO OR RSO'!$B$4:$O$1048576,7,FALSE),"")</f>
        <v/>
      </c>
      <c r="H367" s="18">
        <f>IFERROR(VLOOKUP(B367,'SO OR RSO'!$B$4:$O$1048576,8,FALSE),0)</f>
        <v>0</v>
      </c>
      <c r="I367" s="18" t="str">
        <f>IFERROR(VLOOKUP(B367,'SO OR RSO'!$B$4:$O$1048576,9,FALSE),"")</f>
        <v/>
      </c>
      <c r="J367" s="18" t="str">
        <f>IFERROR(VLOOKUP(B367,'SO OR RSO'!$B$4:$O$1048576,10,FALSE),"")</f>
        <v/>
      </c>
      <c r="K367" s="59">
        <f>SUMIFS('Input Quilting Selesai'!$G$2:$G$1048576,'Input Quilting Selesai'!$C$2:$C$1048576,'Foamindo (Tersedia)'!C367,'Input Quilting Selesai'!$E$2:$E$1048576,'Foamindo (Tersedia)'!F367,'Input Quilting Selesai'!$I$2:$I$1048576,'Foamindo (Tersedia)'!J367,'Input Quilting Selesai'!$J$2:$J$1048576,'Foamindo (Tersedia)'!$B$1)</f>
        <v>0</v>
      </c>
      <c r="L367" s="20">
        <f>IFERROR(IF(VLOOKUP(B367,'SO OR RSO'!$B$4:$P$1048576,15,FALSE)="Diselesaikan",H367,K367),0)</f>
        <v>0</v>
      </c>
      <c r="M367" s="20">
        <f t="shared" si="13"/>
        <v>0</v>
      </c>
      <c r="N367" s="20" t="str">
        <f>IFERROR(IF(ISBLANK(VLOOKUP(B367,'SO OR RSO'!$B$4:$P$1048576,15,FALSE)),"Belum Kirim Kain",IF(VLOOKUP(B367,'SO OR RSO'!$B$4:$P$1048576,15,FALSE)="Diselesaikan","Selesai",IF(M367&gt;0,"Proses Quilting","Selesai"))),"")</f>
        <v/>
      </c>
    </row>
    <row r="368" spans="1:14" ht="30.75" customHeight="1">
      <c r="A368" s="6">
        <v>367</v>
      </c>
      <c r="B368" s="18" t="str">
        <f t="shared" si="12"/>
        <v>FoamindoTersediaKonfirmasi367</v>
      </c>
      <c r="C368" s="18" t="str">
        <f>IFERROR(VLOOKUP(B368,'SO OR RSO'!$B$4:$O$1048576,3,FALSE),"")</f>
        <v/>
      </c>
      <c r="D368" s="27" t="str">
        <f>IFERROR(VLOOKUP(B368,'SO OR RSO'!$B$4:$O$1048576,4,FALSE),"")</f>
        <v/>
      </c>
      <c r="E368" s="19" t="str">
        <f>IFERROR(VLOOKUP(B368,'SO OR RSO'!$B$4:$O$1048576,5,FALSE),"")</f>
        <v/>
      </c>
      <c r="F368" s="18" t="str">
        <f>IFERROR(VLOOKUP(B368,'SO OR RSO'!$B$4:$O$1048576,6,FALSE),"")</f>
        <v/>
      </c>
      <c r="G368" s="19" t="str">
        <f>IFERROR(VLOOKUP(B368,'SO OR RSO'!$B$4:$O$1048576,7,FALSE),"")</f>
        <v/>
      </c>
      <c r="H368" s="18">
        <f>IFERROR(VLOOKUP(B368,'SO OR RSO'!$B$4:$O$1048576,8,FALSE),0)</f>
        <v>0</v>
      </c>
      <c r="I368" s="18" t="str">
        <f>IFERROR(VLOOKUP(B368,'SO OR RSO'!$B$4:$O$1048576,9,FALSE),"")</f>
        <v/>
      </c>
      <c r="J368" s="18" t="str">
        <f>IFERROR(VLOOKUP(B368,'SO OR RSO'!$B$4:$O$1048576,10,FALSE),"")</f>
        <v/>
      </c>
      <c r="K368" s="59">
        <f>SUMIFS('Input Quilting Selesai'!$G$2:$G$1048576,'Input Quilting Selesai'!$C$2:$C$1048576,'Foamindo (Tersedia)'!C368,'Input Quilting Selesai'!$E$2:$E$1048576,'Foamindo (Tersedia)'!F368,'Input Quilting Selesai'!$I$2:$I$1048576,'Foamindo (Tersedia)'!J368,'Input Quilting Selesai'!$J$2:$J$1048576,'Foamindo (Tersedia)'!$B$1)</f>
        <v>0</v>
      </c>
      <c r="L368" s="20">
        <f>IFERROR(IF(VLOOKUP(B368,'SO OR RSO'!$B$4:$P$1048576,15,FALSE)="Diselesaikan",H368,K368),0)</f>
        <v>0</v>
      </c>
      <c r="M368" s="20">
        <f t="shared" si="13"/>
        <v>0</v>
      </c>
      <c r="N368" s="20" t="str">
        <f>IFERROR(IF(ISBLANK(VLOOKUP(B368,'SO OR RSO'!$B$4:$P$1048576,15,FALSE)),"Belum Kirim Kain",IF(VLOOKUP(B368,'SO OR RSO'!$B$4:$P$1048576,15,FALSE)="Diselesaikan","Selesai",IF(M368&gt;0,"Proses Quilting","Selesai"))),"")</f>
        <v/>
      </c>
    </row>
    <row r="369" spans="1:14" ht="30.75" customHeight="1">
      <c r="A369" s="6">
        <v>368</v>
      </c>
      <c r="B369" s="18" t="str">
        <f t="shared" si="12"/>
        <v>FoamindoTersediaKonfirmasi368</v>
      </c>
      <c r="C369" s="18" t="str">
        <f>IFERROR(VLOOKUP(B369,'SO OR RSO'!$B$4:$O$1048576,3,FALSE),"")</f>
        <v/>
      </c>
      <c r="D369" s="27" t="str">
        <f>IFERROR(VLOOKUP(B369,'SO OR RSO'!$B$4:$O$1048576,4,FALSE),"")</f>
        <v/>
      </c>
      <c r="E369" s="19" t="str">
        <f>IFERROR(VLOOKUP(B369,'SO OR RSO'!$B$4:$O$1048576,5,FALSE),"")</f>
        <v/>
      </c>
      <c r="F369" s="18" t="str">
        <f>IFERROR(VLOOKUP(B369,'SO OR RSO'!$B$4:$O$1048576,6,FALSE),"")</f>
        <v/>
      </c>
      <c r="G369" s="19" t="str">
        <f>IFERROR(VLOOKUP(B369,'SO OR RSO'!$B$4:$O$1048576,7,FALSE),"")</f>
        <v/>
      </c>
      <c r="H369" s="18">
        <f>IFERROR(VLOOKUP(B369,'SO OR RSO'!$B$4:$O$1048576,8,FALSE),0)</f>
        <v>0</v>
      </c>
      <c r="I369" s="18" t="str">
        <f>IFERROR(VLOOKUP(B369,'SO OR RSO'!$B$4:$O$1048576,9,FALSE),"")</f>
        <v/>
      </c>
      <c r="J369" s="18" t="str">
        <f>IFERROR(VLOOKUP(B369,'SO OR RSO'!$B$4:$O$1048576,10,FALSE),"")</f>
        <v/>
      </c>
      <c r="K369" s="59">
        <f>SUMIFS('Input Quilting Selesai'!$G$2:$G$1048576,'Input Quilting Selesai'!$C$2:$C$1048576,'Foamindo (Tersedia)'!C369,'Input Quilting Selesai'!$E$2:$E$1048576,'Foamindo (Tersedia)'!F369,'Input Quilting Selesai'!$I$2:$I$1048576,'Foamindo (Tersedia)'!J369,'Input Quilting Selesai'!$J$2:$J$1048576,'Foamindo (Tersedia)'!$B$1)</f>
        <v>0</v>
      </c>
      <c r="L369" s="20">
        <f>IFERROR(IF(VLOOKUP(B369,'SO OR RSO'!$B$4:$P$1048576,15,FALSE)="Diselesaikan",H369,K369),0)</f>
        <v>0</v>
      </c>
      <c r="M369" s="20">
        <f t="shared" si="13"/>
        <v>0</v>
      </c>
      <c r="N369" s="20" t="str">
        <f>IFERROR(IF(ISBLANK(VLOOKUP(B369,'SO OR RSO'!$B$4:$P$1048576,15,FALSE)),"Belum Kirim Kain",IF(VLOOKUP(B369,'SO OR RSO'!$B$4:$P$1048576,15,FALSE)="Diselesaikan","Selesai",IF(M369&gt;0,"Proses Quilting","Selesai"))),"")</f>
        <v/>
      </c>
    </row>
    <row r="370" spans="1:14" ht="30.75" customHeight="1">
      <c r="A370" s="6">
        <v>369</v>
      </c>
      <c r="B370" s="18" t="str">
        <f t="shared" si="12"/>
        <v>FoamindoTersediaKonfirmasi369</v>
      </c>
      <c r="C370" s="18" t="str">
        <f>IFERROR(VLOOKUP(B370,'SO OR RSO'!$B$4:$O$1048576,3,FALSE),"")</f>
        <v/>
      </c>
      <c r="D370" s="27" t="str">
        <f>IFERROR(VLOOKUP(B370,'SO OR RSO'!$B$4:$O$1048576,4,FALSE),"")</f>
        <v/>
      </c>
      <c r="E370" s="19" t="str">
        <f>IFERROR(VLOOKUP(B370,'SO OR RSO'!$B$4:$O$1048576,5,FALSE),"")</f>
        <v/>
      </c>
      <c r="F370" s="18" t="str">
        <f>IFERROR(VLOOKUP(B370,'SO OR RSO'!$B$4:$O$1048576,6,FALSE),"")</f>
        <v/>
      </c>
      <c r="G370" s="19" t="str">
        <f>IFERROR(VLOOKUP(B370,'SO OR RSO'!$B$4:$O$1048576,7,FALSE),"")</f>
        <v/>
      </c>
      <c r="H370" s="18">
        <f>IFERROR(VLOOKUP(B370,'SO OR RSO'!$B$4:$O$1048576,8,FALSE),0)</f>
        <v>0</v>
      </c>
      <c r="I370" s="18" t="str">
        <f>IFERROR(VLOOKUP(B370,'SO OR RSO'!$B$4:$O$1048576,9,FALSE),"")</f>
        <v/>
      </c>
      <c r="J370" s="18" t="str">
        <f>IFERROR(VLOOKUP(B370,'SO OR RSO'!$B$4:$O$1048576,10,FALSE),"")</f>
        <v/>
      </c>
      <c r="K370" s="59">
        <f>SUMIFS('Input Quilting Selesai'!$G$2:$G$1048576,'Input Quilting Selesai'!$C$2:$C$1048576,'Foamindo (Tersedia)'!C370,'Input Quilting Selesai'!$E$2:$E$1048576,'Foamindo (Tersedia)'!F370,'Input Quilting Selesai'!$I$2:$I$1048576,'Foamindo (Tersedia)'!J370,'Input Quilting Selesai'!$J$2:$J$1048576,'Foamindo (Tersedia)'!$B$1)</f>
        <v>0</v>
      </c>
      <c r="L370" s="20">
        <f>IFERROR(IF(VLOOKUP(B370,'SO OR RSO'!$B$4:$P$1048576,15,FALSE)="Diselesaikan",H370,K370),0)</f>
        <v>0</v>
      </c>
      <c r="M370" s="20">
        <f t="shared" si="13"/>
        <v>0</v>
      </c>
      <c r="N370" s="20" t="str">
        <f>IFERROR(IF(ISBLANK(VLOOKUP(B370,'SO OR RSO'!$B$4:$P$1048576,15,FALSE)),"Belum Kirim Kain",IF(VLOOKUP(B370,'SO OR RSO'!$B$4:$P$1048576,15,FALSE)="Diselesaikan","Selesai",IF(M370&gt;0,"Proses Quilting","Selesai"))),"")</f>
        <v/>
      </c>
    </row>
    <row r="371" spans="1:14" ht="30.75" customHeight="1">
      <c r="A371" s="6">
        <v>370</v>
      </c>
      <c r="B371" s="18" t="str">
        <f t="shared" si="12"/>
        <v>FoamindoTersediaKonfirmasi370</v>
      </c>
      <c r="C371" s="18" t="str">
        <f>IFERROR(VLOOKUP(B371,'SO OR RSO'!$B$4:$O$1048576,3,FALSE),"")</f>
        <v/>
      </c>
      <c r="D371" s="27" t="str">
        <f>IFERROR(VLOOKUP(B371,'SO OR RSO'!$B$4:$O$1048576,4,FALSE),"")</f>
        <v/>
      </c>
      <c r="E371" s="19" t="str">
        <f>IFERROR(VLOOKUP(B371,'SO OR RSO'!$B$4:$O$1048576,5,FALSE),"")</f>
        <v/>
      </c>
      <c r="F371" s="18" t="str">
        <f>IFERROR(VLOOKUP(B371,'SO OR RSO'!$B$4:$O$1048576,6,FALSE),"")</f>
        <v/>
      </c>
      <c r="G371" s="19" t="str">
        <f>IFERROR(VLOOKUP(B371,'SO OR RSO'!$B$4:$O$1048576,7,FALSE),"")</f>
        <v/>
      </c>
      <c r="H371" s="18">
        <f>IFERROR(VLOOKUP(B371,'SO OR RSO'!$B$4:$O$1048576,8,FALSE),0)</f>
        <v>0</v>
      </c>
      <c r="I371" s="18" t="str">
        <f>IFERROR(VLOOKUP(B371,'SO OR RSO'!$B$4:$O$1048576,9,FALSE),"")</f>
        <v/>
      </c>
      <c r="J371" s="18" t="str">
        <f>IFERROR(VLOOKUP(B371,'SO OR RSO'!$B$4:$O$1048576,10,FALSE),"")</f>
        <v/>
      </c>
      <c r="K371" s="59">
        <f>SUMIFS('Input Quilting Selesai'!$G$2:$G$1048576,'Input Quilting Selesai'!$C$2:$C$1048576,'Foamindo (Tersedia)'!C371,'Input Quilting Selesai'!$E$2:$E$1048576,'Foamindo (Tersedia)'!F371,'Input Quilting Selesai'!$I$2:$I$1048576,'Foamindo (Tersedia)'!J371,'Input Quilting Selesai'!$J$2:$J$1048576,'Foamindo (Tersedia)'!$B$1)</f>
        <v>0</v>
      </c>
      <c r="L371" s="20">
        <f>IFERROR(IF(VLOOKUP(B371,'SO OR RSO'!$B$4:$P$1048576,15,FALSE)="Diselesaikan",H371,K371),0)</f>
        <v>0</v>
      </c>
      <c r="M371" s="20">
        <f t="shared" si="13"/>
        <v>0</v>
      </c>
      <c r="N371" s="20" t="str">
        <f>IFERROR(IF(ISBLANK(VLOOKUP(B371,'SO OR RSO'!$B$4:$P$1048576,15,FALSE)),"Belum Kirim Kain",IF(VLOOKUP(B371,'SO OR RSO'!$B$4:$P$1048576,15,FALSE)="Diselesaikan","Selesai",IF(M371&gt;0,"Proses Quilting","Selesai"))),"")</f>
        <v/>
      </c>
    </row>
    <row r="372" spans="1:14" ht="30.75" customHeight="1">
      <c r="A372" s="6">
        <v>371</v>
      </c>
      <c r="B372" s="18" t="str">
        <f t="shared" si="12"/>
        <v>FoamindoTersediaKonfirmasi371</v>
      </c>
      <c r="C372" s="18" t="str">
        <f>IFERROR(VLOOKUP(B372,'SO OR RSO'!$B$4:$O$1048576,3,FALSE),"")</f>
        <v/>
      </c>
      <c r="D372" s="27" t="str">
        <f>IFERROR(VLOOKUP(B372,'SO OR RSO'!$B$4:$O$1048576,4,FALSE),"")</f>
        <v/>
      </c>
      <c r="E372" s="19" t="str">
        <f>IFERROR(VLOOKUP(B372,'SO OR RSO'!$B$4:$O$1048576,5,FALSE),"")</f>
        <v/>
      </c>
      <c r="F372" s="18" t="str">
        <f>IFERROR(VLOOKUP(B372,'SO OR RSO'!$B$4:$O$1048576,6,FALSE),"")</f>
        <v/>
      </c>
      <c r="G372" s="19" t="str">
        <f>IFERROR(VLOOKUP(B372,'SO OR RSO'!$B$4:$O$1048576,7,FALSE),"")</f>
        <v/>
      </c>
      <c r="H372" s="18">
        <f>IFERROR(VLOOKUP(B372,'SO OR RSO'!$B$4:$O$1048576,8,FALSE),0)</f>
        <v>0</v>
      </c>
      <c r="I372" s="18" t="str">
        <f>IFERROR(VLOOKUP(B372,'SO OR RSO'!$B$4:$O$1048576,9,FALSE),"")</f>
        <v/>
      </c>
      <c r="J372" s="18" t="str">
        <f>IFERROR(VLOOKUP(B372,'SO OR RSO'!$B$4:$O$1048576,10,FALSE),"")</f>
        <v/>
      </c>
      <c r="K372" s="59">
        <f>SUMIFS('Input Quilting Selesai'!$G$2:$G$1048576,'Input Quilting Selesai'!$C$2:$C$1048576,'Foamindo (Tersedia)'!C372,'Input Quilting Selesai'!$E$2:$E$1048576,'Foamindo (Tersedia)'!F372,'Input Quilting Selesai'!$I$2:$I$1048576,'Foamindo (Tersedia)'!J372,'Input Quilting Selesai'!$J$2:$J$1048576,'Foamindo (Tersedia)'!$B$1)</f>
        <v>0</v>
      </c>
      <c r="L372" s="20">
        <f>IFERROR(IF(VLOOKUP(B372,'SO OR RSO'!$B$4:$P$1048576,15,FALSE)="Diselesaikan",H372,K372),0)</f>
        <v>0</v>
      </c>
      <c r="M372" s="20">
        <f t="shared" si="13"/>
        <v>0</v>
      </c>
      <c r="N372" s="20" t="str">
        <f>IFERROR(IF(ISBLANK(VLOOKUP(B372,'SO OR RSO'!$B$4:$P$1048576,15,FALSE)),"Belum Kirim Kain",IF(VLOOKUP(B372,'SO OR RSO'!$B$4:$P$1048576,15,FALSE)="Diselesaikan","Selesai",IF(M372&gt;0,"Proses Quilting","Selesai"))),"")</f>
        <v/>
      </c>
    </row>
    <row r="373" spans="1:14" ht="30.75" customHeight="1">
      <c r="A373" s="6">
        <v>372</v>
      </c>
      <c r="B373" s="18" t="str">
        <f t="shared" si="12"/>
        <v>FoamindoTersediaKonfirmasi372</v>
      </c>
      <c r="C373" s="18" t="str">
        <f>IFERROR(VLOOKUP(B373,'SO OR RSO'!$B$4:$O$1048576,3,FALSE),"")</f>
        <v/>
      </c>
      <c r="D373" s="27" t="str">
        <f>IFERROR(VLOOKUP(B373,'SO OR RSO'!$B$4:$O$1048576,4,FALSE),"")</f>
        <v/>
      </c>
      <c r="E373" s="19" t="str">
        <f>IFERROR(VLOOKUP(B373,'SO OR RSO'!$B$4:$O$1048576,5,FALSE),"")</f>
        <v/>
      </c>
      <c r="F373" s="18" t="str">
        <f>IFERROR(VLOOKUP(B373,'SO OR RSO'!$B$4:$O$1048576,6,FALSE),"")</f>
        <v/>
      </c>
      <c r="G373" s="19" t="str">
        <f>IFERROR(VLOOKUP(B373,'SO OR RSO'!$B$4:$O$1048576,7,FALSE),"")</f>
        <v/>
      </c>
      <c r="H373" s="18">
        <f>IFERROR(VLOOKUP(B373,'SO OR RSO'!$B$4:$O$1048576,8,FALSE),0)</f>
        <v>0</v>
      </c>
      <c r="I373" s="18" t="str">
        <f>IFERROR(VLOOKUP(B373,'SO OR RSO'!$B$4:$O$1048576,9,FALSE),"")</f>
        <v/>
      </c>
      <c r="J373" s="18" t="str">
        <f>IFERROR(VLOOKUP(B373,'SO OR RSO'!$B$4:$O$1048576,10,FALSE),"")</f>
        <v/>
      </c>
      <c r="K373" s="59">
        <f>SUMIFS('Input Quilting Selesai'!$G$2:$G$1048576,'Input Quilting Selesai'!$C$2:$C$1048576,'Foamindo (Tersedia)'!C373,'Input Quilting Selesai'!$E$2:$E$1048576,'Foamindo (Tersedia)'!F373,'Input Quilting Selesai'!$I$2:$I$1048576,'Foamindo (Tersedia)'!J373,'Input Quilting Selesai'!$J$2:$J$1048576,'Foamindo (Tersedia)'!$B$1)</f>
        <v>0</v>
      </c>
      <c r="L373" s="20">
        <f>IFERROR(IF(VLOOKUP(B373,'SO OR RSO'!$B$4:$P$1048576,15,FALSE)="Diselesaikan",H373,K373),0)</f>
        <v>0</v>
      </c>
      <c r="M373" s="20">
        <f t="shared" si="13"/>
        <v>0</v>
      </c>
      <c r="N373" s="20" t="str">
        <f>IFERROR(IF(ISBLANK(VLOOKUP(B373,'SO OR RSO'!$B$4:$P$1048576,15,FALSE)),"Belum Kirim Kain",IF(VLOOKUP(B373,'SO OR RSO'!$B$4:$P$1048576,15,FALSE)="Diselesaikan","Selesai",IF(M373&gt;0,"Proses Quilting","Selesai"))),"")</f>
        <v/>
      </c>
    </row>
    <row r="374" spans="1:14" ht="30.75" customHeight="1">
      <c r="A374" s="6">
        <v>373</v>
      </c>
      <c r="B374" s="18" t="str">
        <f t="shared" si="12"/>
        <v>FoamindoTersediaKonfirmasi373</v>
      </c>
      <c r="C374" s="18" t="str">
        <f>IFERROR(VLOOKUP(B374,'SO OR RSO'!$B$4:$O$1048576,3,FALSE),"")</f>
        <v/>
      </c>
      <c r="D374" s="27" t="str">
        <f>IFERROR(VLOOKUP(B374,'SO OR RSO'!$B$4:$O$1048576,4,FALSE),"")</f>
        <v/>
      </c>
      <c r="E374" s="19" t="str">
        <f>IFERROR(VLOOKUP(B374,'SO OR RSO'!$B$4:$O$1048576,5,FALSE),"")</f>
        <v/>
      </c>
      <c r="F374" s="18" t="str">
        <f>IFERROR(VLOOKUP(B374,'SO OR RSO'!$B$4:$O$1048576,6,FALSE),"")</f>
        <v/>
      </c>
      <c r="G374" s="19" t="str">
        <f>IFERROR(VLOOKUP(B374,'SO OR RSO'!$B$4:$O$1048576,7,FALSE),"")</f>
        <v/>
      </c>
      <c r="H374" s="18">
        <f>IFERROR(VLOOKUP(B374,'SO OR RSO'!$B$4:$O$1048576,8,FALSE),0)</f>
        <v>0</v>
      </c>
      <c r="I374" s="18" t="str">
        <f>IFERROR(VLOOKUP(B374,'SO OR RSO'!$B$4:$O$1048576,9,FALSE),"")</f>
        <v/>
      </c>
      <c r="J374" s="18" t="str">
        <f>IFERROR(VLOOKUP(B374,'SO OR RSO'!$B$4:$O$1048576,10,FALSE),"")</f>
        <v/>
      </c>
      <c r="K374" s="59">
        <f>SUMIFS('Input Quilting Selesai'!$G$2:$G$1048576,'Input Quilting Selesai'!$C$2:$C$1048576,'Foamindo (Tersedia)'!C374,'Input Quilting Selesai'!$E$2:$E$1048576,'Foamindo (Tersedia)'!F374,'Input Quilting Selesai'!$I$2:$I$1048576,'Foamindo (Tersedia)'!J374,'Input Quilting Selesai'!$J$2:$J$1048576,'Foamindo (Tersedia)'!$B$1)</f>
        <v>0</v>
      </c>
      <c r="L374" s="20">
        <f>IFERROR(IF(VLOOKUP(B374,'SO OR RSO'!$B$4:$P$1048576,15,FALSE)="Diselesaikan",H374,K374),0)</f>
        <v>0</v>
      </c>
      <c r="M374" s="20">
        <f t="shared" si="13"/>
        <v>0</v>
      </c>
      <c r="N374" s="20" t="str">
        <f>IFERROR(IF(ISBLANK(VLOOKUP(B374,'SO OR RSO'!$B$4:$P$1048576,15,FALSE)),"Belum Kirim Kain",IF(VLOOKUP(B374,'SO OR RSO'!$B$4:$P$1048576,15,FALSE)="Diselesaikan","Selesai",IF(M374&gt;0,"Proses Quilting","Selesai"))),"")</f>
        <v/>
      </c>
    </row>
    <row r="375" spans="1:14" ht="30.75" customHeight="1">
      <c r="A375" s="6">
        <v>374</v>
      </c>
      <c r="B375" s="18" t="str">
        <f t="shared" si="12"/>
        <v>FoamindoTersediaKonfirmasi374</v>
      </c>
      <c r="C375" s="18" t="str">
        <f>IFERROR(VLOOKUP(B375,'SO OR RSO'!$B$4:$O$1048576,3,FALSE),"")</f>
        <v/>
      </c>
      <c r="D375" s="27" t="str">
        <f>IFERROR(VLOOKUP(B375,'SO OR RSO'!$B$4:$O$1048576,4,FALSE),"")</f>
        <v/>
      </c>
      <c r="E375" s="19" t="str">
        <f>IFERROR(VLOOKUP(B375,'SO OR RSO'!$B$4:$O$1048576,5,FALSE),"")</f>
        <v/>
      </c>
      <c r="F375" s="18" t="str">
        <f>IFERROR(VLOOKUP(B375,'SO OR RSO'!$B$4:$O$1048576,6,FALSE),"")</f>
        <v/>
      </c>
      <c r="G375" s="19" t="str">
        <f>IFERROR(VLOOKUP(B375,'SO OR RSO'!$B$4:$O$1048576,7,FALSE),"")</f>
        <v/>
      </c>
      <c r="H375" s="18">
        <f>IFERROR(VLOOKUP(B375,'SO OR RSO'!$B$4:$O$1048576,8,FALSE),0)</f>
        <v>0</v>
      </c>
      <c r="I375" s="18" t="str">
        <f>IFERROR(VLOOKUP(B375,'SO OR RSO'!$B$4:$O$1048576,9,FALSE),"")</f>
        <v/>
      </c>
      <c r="J375" s="18" t="str">
        <f>IFERROR(VLOOKUP(B375,'SO OR RSO'!$B$4:$O$1048576,10,FALSE),"")</f>
        <v/>
      </c>
      <c r="K375" s="59">
        <f>SUMIFS('Input Quilting Selesai'!$G$2:$G$1048576,'Input Quilting Selesai'!$C$2:$C$1048576,'Foamindo (Tersedia)'!C375,'Input Quilting Selesai'!$E$2:$E$1048576,'Foamindo (Tersedia)'!F375,'Input Quilting Selesai'!$I$2:$I$1048576,'Foamindo (Tersedia)'!J375,'Input Quilting Selesai'!$J$2:$J$1048576,'Foamindo (Tersedia)'!$B$1)</f>
        <v>0</v>
      </c>
      <c r="L375" s="20">
        <f>IFERROR(IF(VLOOKUP(B375,'SO OR RSO'!$B$4:$P$1048576,15,FALSE)="Diselesaikan",H375,K375),0)</f>
        <v>0</v>
      </c>
      <c r="M375" s="20">
        <f t="shared" si="13"/>
        <v>0</v>
      </c>
      <c r="N375" s="20" t="str">
        <f>IFERROR(IF(ISBLANK(VLOOKUP(B375,'SO OR RSO'!$B$4:$P$1048576,15,FALSE)),"Belum Kirim Kain",IF(VLOOKUP(B375,'SO OR RSO'!$B$4:$P$1048576,15,FALSE)="Diselesaikan","Selesai",IF(M375&gt;0,"Proses Quilting","Selesai"))),"")</f>
        <v/>
      </c>
    </row>
    <row r="376" spans="1:14" ht="30.75" customHeight="1">
      <c r="A376" s="6">
        <v>375</v>
      </c>
      <c r="B376" s="18" t="str">
        <f t="shared" si="12"/>
        <v>FoamindoTersediaKonfirmasi375</v>
      </c>
      <c r="C376" s="18" t="str">
        <f>IFERROR(VLOOKUP(B376,'SO OR RSO'!$B$4:$O$1048576,3,FALSE),"")</f>
        <v/>
      </c>
      <c r="D376" s="27" t="str">
        <f>IFERROR(VLOOKUP(B376,'SO OR RSO'!$B$4:$O$1048576,4,FALSE),"")</f>
        <v/>
      </c>
      <c r="E376" s="19" t="str">
        <f>IFERROR(VLOOKUP(B376,'SO OR RSO'!$B$4:$O$1048576,5,FALSE),"")</f>
        <v/>
      </c>
      <c r="F376" s="18" t="str">
        <f>IFERROR(VLOOKUP(B376,'SO OR RSO'!$B$4:$O$1048576,6,FALSE),"")</f>
        <v/>
      </c>
      <c r="G376" s="19" t="str">
        <f>IFERROR(VLOOKUP(B376,'SO OR RSO'!$B$4:$O$1048576,7,FALSE),"")</f>
        <v/>
      </c>
      <c r="H376" s="18">
        <f>IFERROR(VLOOKUP(B376,'SO OR RSO'!$B$4:$O$1048576,8,FALSE),0)</f>
        <v>0</v>
      </c>
      <c r="I376" s="18" t="str">
        <f>IFERROR(VLOOKUP(B376,'SO OR RSO'!$B$4:$O$1048576,9,FALSE),"")</f>
        <v/>
      </c>
      <c r="J376" s="18" t="str">
        <f>IFERROR(VLOOKUP(B376,'SO OR RSO'!$B$4:$O$1048576,10,FALSE),"")</f>
        <v/>
      </c>
      <c r="K376" s="59">
        <f>SUMIFS('Input Quilting Selesai'!$G$2:$G$1048576,'Input Quilting Selesai'!$C$2:$C$1048576,'Foamindo (Tersedia)'!C376,'Input Quilting Selesai'!$E$2:$E$1048576,'Foamindo (Tersedia)'!F376,'Input Quilting Selesai'!$I$2:$I$1048576,'Foamindo (Tersedia)'!J376,'Input Quilting Selesai'!$J$2:$J$1048576,'Foamindo (Tersedia)'!$B$1)</f>
        <v>0</v>
      </c>
      <c r="L376" s="20">
        <f>IFERROR(IF(VLOOKUP(B376,'SO OR RSO'!$B$4:$P$1048576,15,FALSE)="Diselesaikan",H376,K376),0)</f>
        <v>0</v>
      </c>
      <c r="M376" s="20">
        <f t="shared" si="13"/>
        <v>0</v>
      </c>
      <c r="N376" s="20" t="str">
        <f>IFERROR(IF(ISBLANK(VLOOKUP(B376,'SO OR RSO'!$B$4:$P$1048576,15,FALSE)),"Belum Kirim Kain",IF(VLOOKUP(B376,'SO OR RSO'!$B$4:$P$1048576,15,FALSE)="Diselesaikan","Selesai",IF(M376&gt;0,"Proses Quilting","Selesai"))),"")</f>
        <v/>
      </c>
    </row>
    <row r="377" spans="1:14" ht="30.75" customHeight="1">
      <c r="A377" s="6">
        <v>376</v>
      </c>
      <c r="B377" s="18" t="str">
        <f t="shared" si="12"/>
        <v>FoamindoTersediaKonfirmasi376</v>
      </c>
      <c r="C377" s="18" t="str">
        <f>IFERROR(VLOOKUP(B377,'SO OR RSO'!$B$4:$O$1048576,3,FALSE),"")</f>
        <v/>
      </c>
      <c r="D377" s="27" t="str">
        <f>IFERROR(VLOOKUP(B377,'SO OR RSO'!$B$4:$O$1048576,4,FALSE),"")</f>
        <v/>
      </c>
      <c r="E377" s="19" t="str">
        <f>IFERROR(VLOOKUP(B377,'SO OR RSO'!$B$4:$O$1048576,5,FALSE),"")</f>
        <v/>
      </c>
      <c r="F377" s="18" t="str">
        <f>IFERROR(VLOOKUP(B377,'SO OR RSO'!$B$4:$O$1048576,6,FALSE),"")</f>
        <v/>
      </c>
      <c r="G377" s="19" t="str">
        <f>IFERROR(VLOOKUP(B377,'SO OR RSO'!$B$4:$O$1048576,7,FALSE),"")</f>
        <v/>
      </c>
      <c r="H377" s="18">
        <f>IFERROR(VLOOKUP(B377,'SO OR RSO'!$B$4:$O$1048576,8,FALSE),0)</f>
        <v>0</v>
      </c>
      <c r="I377" s="18" t="str">
        <f>IFERROR(VLOOKUP(B377,'SO OR RSO'!$B$4:$O$1048576,9,FALSE),"")</f>
        <v/>
      </c>
      <c r="J377" s="18" t="str">
        <f>IFERROR(VLOOKUP(B377,'SO OR RSO'!$B$4:$O$1048576,10,FALSE),"")</f>
        <v/>
      </c>
      <c r="K377" s="59">
        <f>SUMIFS('Input Quilting Selesai'!$G$2:$G$1048576,'Input Quilting Selesai'!$C$2:$C$1048576,'Foamindo (Tersedia)'!C377,'Input Quilting Selesai'!$E$2:$E$1048576,'Foamindo (Tersedia)'!F377,'Input Quilting Selesai'!$I$2:$I$1048576,'Foamindo (Tersedia)'!J377,'Input Quilting Selesai'!$J$2:$J$1048576,'Foamindo (Tersedia)'!$B$1)</f>
        <v>0</v>
      </c>
      <c r="L377" s="20">
        <f>IFERROR(IF(VLOOKUP(B377,'SO OR RSO'!$B$4:$P$1048576,15,FALSE)="Diselesaikan",H377,K377),0)</f>
        <v>0</v>
      </c>
      <c r="M377" s="20">
        <f t="shared" si="13"/>
        <v>0</v>
      </c>
      <c r="N377" s="20" t="str">
        <f>IFERROR(IF(ISBLANK(VLOOKUP(B377,'SO OR RSO'!$B$4:$P$1048576,15,FALSE)),"Belum Kirim Kain",IF(VLOOKUP(B377,'SO OR RSO'!$B$4:$P$1048576,15,FALSE)="Diselesaikan","Selesai",IF(M377&gt;0,"Proses Quilting","Selesai"))),"")</f>
        <v/>
      </c>
    </row>
    <row r="378" spans="1:14" ht="30.75" customHeight="1">
      <c r="A378" s="6">
        <v>377</v>
      </c>
      <c r="B378" s="18" t="str">
        <f t="shared" si="12"/>
        <v>FoamindoTersediaKonfirmasi377</v>
      </c>
      <c r="C378" s="18" t="str">
        <f>IFERROR(VLOOKUP(B378,'SO OR RSO'!$B$4:$O$1048576,3,FALSE),"")</f>
        <v/>
      </c>
      <c r="D378" s="27" t="str">
        <f>IFERROR(VLOOKUP(B378,'SO OR RSO'!$B$4:$O$1048576,4,FALSE),"")</f>
        <v/>
      </c>
      <c r="E378" s="19" t="str">
        <f>IFERROR(VLOOKUP(B378,'SO OR RSO'!$B$4:$O$1048576,5,FALSE),"")</f>
        <v/>
      </c>
      <c r="F378" s="18" t="str">
        <f>IFERROR(VLOOKUP(B378,'SO OR RSO'!$B$4:$O$1048576,6,FALSE),"")</f>
        <v/>
      </c>
      <c r="G378" s="19" t="str">
        <f>IFERROR(VLOOKUP(B378,'SO OR RSO'!$B$4:$O$1048576,7,FALSE),"")</f>
        <v/>
      </c>
      <c r="H378" s="18">
        <f>IFERROR(VLOOKUP(B378,'SO OR RSO'!$B$4:$O$1048576,8,FALSE),0)</f>
        <v>0</v>
      </c>
      <c r="I378" s="18" t="str">
        <f>IFERROR(VLOOKUP(B378,'SO OR RSO'!$B$4:$O$1048576,9,FALSE),"")</f>
        <v/>
      </c>
      <c r="J378" s="18" t="str">
        <f>IFERROR(VLOOKUP(B378,'SO OR RSO'!$B$4:$O$1048576,10,FALSE),"")</f>
        <v/>
      </c>
      <c r="K378" s="59">
        <f>SUMIFS('Input Quilting Selesai'!$G$2:$G$1048576,'Input Quilting Selesai'!$C$2:$C$1048576,'Foamindo (Tersedia)'!C378,'Input Quilting Selesai'!$E$2:$E$1048576,'Foamindo (Tersedia)'!F378,'Input Quilting Selesai'!$I$2:$I$1048576,'Foamindo (Tersedia)'!J378,'Input Quilting Selesai'!$J$2:$J$1048576,'Foamindo (Tersedia)'!$B$1)</f>
        <v>0</v>
      </c>
      <c r="L378" s="20">
        <f>IFERROR(IF(VLOOKUP(B378,'SO OR RSO'!$B$4:$P$1048576,15,FALSE)="Diselesaikan",H378,K378),0)</f>
        <v>0</v>
      </c>
      <c r="M378" s="20">
        <f t="shared" si="13"/>
        <v>0</v>
      </c>
      <c r="N378" s="20" t="str">
        <f>IFERROR(IF(ISBLANK(VLOOKUP(B378,'SO OR RSO'!$B$4:$P$1048576,15,FALSE)),"Belum Kirim Kain",IF(VLOOKUP(B378,'SO OR RSO'!$B$4:$P$1048576,15,FALSE)="Diselesaikan","Selesai",IF(M378&gt;0,"Proses Quilting","Selesai"))),"")</f>
        <v/>
      </c>
    </row>
    <row r="379" spans="1:14" ht="30.75" customHeight="1">
      <c r="A379" s="6">
        <v>378</v>
      </c>
      <c r="B379" s="18" t="str">
        <f t="shared" si="12"/>
        <v>FoamindoTersediaKonfirmasi378</v>
      </c>
      <c r="C379" s="18" t="str">
        <f>IFERROR(VLOOKUP(B379,'SO OR RSO'!$B$4:$O$1048576,3,FALSE),"")</f>
        <v/>
      </c>
      <c r="D379" s="27" t="str">
        <f>IFERROR(VLOOKUP(B379,'SO OR RSO'!$B$4:$O$1048576,4,FALSE),"")</f>
        <v/>
      </c>
      <c r="E379" s="19" t="str">
        <f>IFERROR(VLOOKUP(B379,'SO OR RSO'!$B$4:$O$1048576,5,FALSE),"")</f>
        <v/>
      </c>
      <c r="F379" s="18" t="str">
        <f>IFERROR(VLOOKUP(B379,'SO OR RSO'!$B$4:$O$1048576,6,FALSE),"")</f>
        <v/>
      </c>
      <c r="G379" s="19" t="str">
        <f>IFERROR(VLOOKUP(B379,'SO OR RSO'!$B$4:$O$1048576,7,FALSE),"")</f>
        <v/>
      </c>
      <c r="H379" s="18">
        <f>IFERROR(VLOOKUP(B379,'SO OR RSO'!$B$4:$O$1048576,8,FALSE),0)</f>
        <v>0</v>
      </c>
      <c r="I379" s="18" t="str">
        <f>IFERROR(VLOOKUP(B379,'SO OR RSO'!$B$4:$O$1048576,9,FALSE),"")</f>
        <v/>
      </c>
      <c r="J379" s="18" t="str">
        <f>IFERROR(VLOOKUP(B379,'SO OR RSO'!$B$4:$O$1048576,10,FALSE),"")</f>
        <v/>
      </c>
      <c r="K379" s="59">
        <f>SUMIFS('Input Quilting Selesai'!$G$2:$G$1048576,'Input Quilting Selesai'!$C$2:$C$1048576,'Foamindo (Tersedia)'!C379,'Input Quilting Selesai'!$E$2:$E$1048576,'Foamindo (Tersedia)'!F379,'Input Quilting Selesai'!$I$2:$I$1048576,'Foamindo (Tersedia)'!J379,'Input Quilting Selesai'!$J$2:$J$1048576,'Foamindo (Tersedia)'!$B$1)</f>
        <v>0</v>
      </c>
      <c r="L379" s="20">
        <f>IFERROR(IF(VLOOKUP(B379,'SO OR RSO'!$B$4:$P$1048576,15,FALSE)="Diselesaikan",H379,K379),0)</f>
        <v>0</v>
      </c>
      <c r="M379" s="20">
        <f t="shared" si="13"/>
        <v>0</v>
      </c>
      <c r="N379" s="20" t="str">
        <f>IFERROR(IF(ISBLANK(VLOOKUP(B379,'SO OR RSO'!$B$4:$P$1048576,15,FALSE)),"Belum Kirim Kain",IF(VLOOKUP(B379,'SO OR RSO'!$B$4:$P$1048576,15,FALSE)="Diselesaikan","Selesai",IF(M379&gt;0,"Proses Quilting","Selesai"))),"")</f>
        <v/>
      </c>
    </row>
    <row r="380" spans="1:14" ht="30.75" customHeight="1">
      <c r="A380" s="6">
        <v>379</v>
      </c>
      <c r="B380" s="18" t="str">
        <f t="shared" si="12"/>
        <v>FoamindoTersediaKonfirmasi379</v>
      </c>
      <c r="C380" s="18" t="str">
        <f>IFERROR(VLOOKUP(B380,'SO OR RSO'!$B$4:$O$1048576,3,FALSE),"")</f>
        <v/>
      </c>
      <c r="D380" s="27" t="str">
        <f>IFERROR(VLOOKUP(B380,'SO OR RSO'!$B$4:$O$1048576,4,FALSE),"")</f>
        <v/>
      </c>
      <c r="E380" s="19" t="str">
        <f>IFERROR(VLOOKUP(B380,'SO OR RSO'!$B$4:$O$1048576,5,FALSE),"")</f>
        <v/>
      </c>
      <c r="F380" s="18" t="str">
        <f>IFERROR(VLOOKUP(B380,'SO OR RSO'!$B$4:$O$1048576,6,FALSE),"")</f>
        <v/>
      </c>
      <c r="G380" s="19" t="str">
        <f>IFERROR(VLOOKUP(B380,'SO OR RSO'!$B$4:$O$1048576,7,FALSE),"")</f>
        <v/>
      </c>
      <c r="H380" s="18">
        <f>IFERROR(VLOOKUP(B380,'SO OR RSO'!$B$4:$O$1048576,8,FALSE),0)</f>
        <v>0</v>
      </c>
      <c r="I380" s="18" t="str">
        <f>IFERROR(VLOOKUP(B380,'SO OR RSO'!$B$4:$O$1048576,9,FALSE),"")</f>
        <v/>
      </c>
      <c r="J380" s="18" t="str">
        <f>IFERROR(VLOOKUP(B380,'SO OR RSO'!$B$4:$O$1048576,10,FALSE),"")</f>
        <v/>
      </c>
      <c r="K380" s="59">
        <f>SUMIFS('Input Quilting Selesai'!$G$2:$G$1048576,'Input Quilting Selesai'!$C$2:$C$1048576,'Foamindo (Tersedia)'!C380,'Input Quilting Selesai'!$E$2:$E$1048576,'Foamindo (Tersedia)'!F380,'Input Quilting Selesai'!$I$2:$I$1048576,'Foamindo (Tersedia)'!J380,'Input Quilting Selesai'!$J$2:$J$1048576,'Foamindo (Tersedia)'!$B$1)</f>
        <v>0</v>
      </c>
      <c r="L380" s="20">
        <f>IFERROR(IF(VLOOKUP(B380,'SO OR RSO'!$B$4:$P$1048576,15,FALSE)="Diselesaikan",H380,K380),0)</f>
        <v>0</v>
      </c>
      <c r="M380" s="20">
        <f t="shared" si="13"/>
        <v>0</v>
      </c>
      <c r="N380" s="20" t="str">
        <f>IFERROR(IF(ISBLANK(VLOOKUP(B380,'SO OR RSO'!$B$4:$P$1048576,15,FALSE)),"Belum Kirim Kain",IF(VLOOKUP(B380,'SO OR RSO'!$B$4:$P$1048576,15,FALSE)="Diselesaikan","Selesai",IF(M380&gt;0,"Proses Quilting","Selesai"))),"")</f>
        <v/>
      </c>
    </row>
    <row r="381" spans="1:14" ht="30.75" customHeight="1">
      <c r="A381" s="6">
        <v>380</v>
      </c>
      <c r="B381" s="18" t="str">
        <f t="shared" si="12"/>
        <v>FoamindoTersediaKonfirmasi380</v>
      </c>
      <c r="C381" s="18" t="str">
        <f>IFERROR(VLOOKUP(B381,'SO OR RSO'!$B$4:$O$1048576,3,FALSE),"")</f>
        <v/>
      </c>
      <c r="D381" s="27" t="str">
        <f>IFERROR(VLOOKUP(B381,'SO OR RSO'!$B$4:$O$1048576,4,FALSE),"")</f>
        <v/>
      </c>
      <c r="E381" s="19" t="str">
        <f>IFERROR(VLOOKUP(B381,'SO OR RSO'!$B$4:$O$1048576,5,FALSE),"")</f>
        <v/>
      </c>
      <c r="F381" s="18" t="str">
        <f>IFERROR(VLOOKUP(B381,'SO OR RSO'!$B$4:$O$1048576,6,FALSE),"")</f>
        <v/>
      </c>
      <c r="G381" s="19" t="str">
        <f>IFERROR(VLOOKUP(B381,'SO OR RSO'!$B$4:$O$1048576,7,FALSE),"")</f>
        <v/>
      </c>
      <c r="H381" s="18">
        <f>IFERROR(VLOOKUP(B381,'SO OR RSO'!$B$4:$O$1048576,8,FALSE),0)</f>
        <v>0</v>
      </c>
      <c r="I381" s="18" t="str">
        <f>IFERROR(VLOOKUP(B381,'SO OR RSO'!$B$4:$O$1048576,9,FALSE),"")</f>
        <v/>
      </c>
      <c r="J381" s="18" t="str">
        <f>IFERROR(VLOOKUP(B381,'SO OR RSO'!$B$4:$O$1048576,10,FALSE),"")</f>
        <v/>
      </c>
      <c r="K381" s="59">
        <f>SUMIFS('Input Quilting Selesai'!$G$2:$G$1048576,'Input Quilting Selesai'!$C$2:$C$1048576,'Foamindo (Tersedia)'!C381,'Input Quilting Selesai'!$E$2:$E$1048576,'Foamindo (Tersedia)'!F381,'Input Quilting Selesai'!$I$2:$I$1048576,'Foamindo (Tersedia)'!J381,'Input Quilting Selesai'!$J$2:$J$1048576,'Foamindo (Tersedia)'!$B$1)</f>
        <v>0</v>
      </c>
      <c r="L381" s="20">
        <f>IFERROR(IF(VLOOKUP(B381,'SO OR RSO'!$B$4:$P$1048576,15,FALSE)="Diselesaikan",H381,K381),0)</f>
        <v>0</v>
      </c>
      <c r="M381" s="20">
        <f t="shared" si="13"/>
        <v>0</v>
      </c>
      <c r="N381" s="20" t="str">
        <f>IFERROR(IF(ISBLANK(VLOOKUP(B381,'SO OR RSO'!$B$4:$P$1048576,15,FALSE)),"Belum Kirim Kain",IF(VLOOKUP(B381,'SO OR RSO'!$B$4:$P$1048576,15,FALSE)="Diselesaikan","Selesai",IF(M381&gt;0,"Proses Quilting","Selesai"))),"")</f>
        <v/>
      </c>
    </row>
    <row r="382" spans="1:14" ht="30.75" customHeight="1">
      <c r="A382" s="6">
        <v>381</v>
      </c>
      <c r="B382" s="18" t="str">
        <f t="shared" si="12"/>
        <v>FoamindoTersediaKonfirmasi381</v>
      </c>
      <c r="C382" s="18" t="str">
        <f>IFERROR(VLOOKUP(B382,'SO OR RSO'!$B$4:$O$1048576,3,FALSE),"")</f>
        <v/>
      </c>
      <c r="D382" s="27" t="str">
        <f>IFERROR(VLOOKUP(B382,'SO OR RSO'!$B$4:$O$1048576,4,FALSE),"")</f>
        <v/>
      </c>
      <c r="E382" s="19" t="str">
        <f>IFERROR(VLOOKUP(B382,'SO OR RSO'!$B$4:$O$1048576,5,FALSE),"")</f>
        <v/>
      </c>
      <c r="F382" s="18" t="str">
        <f>IFERROR(VLOOKUP(B382,'SO OR RSO'!$B$4:$O$1048576,6,FALSE),"")</f>
        <v/>
      </c>
      <c r="G382" s="19" t="str">
        <f>IFERROR(VLOOKUP(B382,'SO OR RSO'!$B$4:$O$1048576,7,FALSE),"")</f>
        <v/>
      </c>
      <c r="H382" s="18">
        <f>IFERROR(VLOOKUP(B382,'SO OR RSO'!$B$4:$O$1048576,8,FALSE),0)</f>
        <v>0</v>
      </c>
      <c r="I382" s="18" t="str">
        <f>IFERROR(VLOOKUP(B382,'SO OR RSO'!$B$4:$O$1048576,9,FALSE),"")</f>
        <v/>
      </c>
      <c r="J382" s="18" t="str">
        <f>IFERROR(VLOOKUP(B382,'SO OR RSO'!$B$4:$O$1048576,10,FALSE),"")</f>
        <v/>
      </c>
      <c r="K382" s="59">
        <f>SUMIFS('Input Quilting Selesai'!$G$2:$G$1048576,'Input Quilting Selesai'!$C$2:$C$1048576,'Foamindo (Tersedia)'!C382,'Input Quilting Selesai'!$E$2:$E$1048576,'Foamindo (Tersedia)'!F382,'Input Quilting Selesai'!$I$2:$I$1048576,'Foamindo (Tersedia)'!J382,'Input Quilting Selesai'!$J$2:$J$1048576,'Foamindo (Tersedia)'!$B$1)</f>
        <v>0</v>
      </c>
      <c r="L382" s="20">
        <f>IFERROR(IF(VLOOKUP(B382,'SO OR RSO'!$B$4:$P$1048576,15,FALSE)="Diselesaikan",H382,K382),0)</f>
        <v>0</v>
      </c>
      <c r="M382" s="20">
        <f t="shared" si="13"/>
        <v>0</v>
      </c>
      <c r="N382" s="20" t="str">
        <f>IFERROR(IF(ISBLANK(VLOOKUP(B382,'SO OR RSO'!$B$4:$P$1048576,15,FALSE)),"Belum Kirim Kain",IF(VLOOKUP(B382,'SO OR RSO'!$B$4:$P$1048576,15,FALSE)="Diselesaikan","Selesai",IF(M382&gt;0,"Proses Quilting","Selesai"))),"")</f>
        <v/>
      </c>
    </row>
    <row r="383" spans="1:14" ht="30.75" customHeight="1">
      <c r="A383" s="6">
        <v>382</v>
      </c>
      <c r="B383" s="18" t="str">
        <f t="shared" si="12"/>
        <v>FoamindoTersediaKonfirmasi382</v>
      </c>
      <c r="C383" s="18" t="str">
        <f>IFERROR(VLOOKUP(B383,'SO OR RSO'!$B$4:$O$1048576,3,FALSE),"")</f>
        <v/>
      </c>
      <c r="D383" s="27" t="str">
        <f>IFERROR(VLOOKUP(B383,'SO OR RSO'!$B$4:$O$1048576,4,FALSE),"")</f>
        <v/>
      </c>
      <c r="E383" s="19" t="str">
        <f>IFERROR(VLOOKUP(B383,'SO OR RSO'!$B$4:$O$1048576,5,FALSE),"")</f>
        <v/>
      </c>
      <c r="F383" s="18" t="str">
        <f>IFERROR(VLOOKUP(B383,'SO OR RSO'!$B$4:$O$1048576,6,FALSE),"")</f>
        <v/>
      </c>
      <c r="G383" s="19" t="str">
        <f>IFERROR(VLOOKUP(B383,'SO OR RSO'!$B$4:$O$1048576,7,FALSE),"")</f>
        <v/>
      </c>
      <c r="H383" s="18">
        <f>IFERROR(VLOOKUP(B383,'SO OR RSO'!$B$4:$O$1048576,8,FALSE),0)</f>
        <v>0</v>
      </c>
      <c r="I383" s="18" t="str">
        <f>IFERROR(VLOOKUP(B383,'SO OR RSO'!$B$4:$O$1048576,9,FALSE),"")</f>
        <v/>
      </c>
      <c r="J383" s="18" t="str">
        <f>IFERROR(VLOOKUP(B383,'SO OR RSO'!$B$4:$O$1048576,10,FALSE),"")</f>
        <v/>
      </c>
      <c r="K383" s="59">
        <f>SUMIFS('Input Quilting Selesai'!$G$2:$G$1048576,'Input Quilting Selesai'!$C$2:$C$1048576,'Foamindo (Tersedia)'!C383,'Input Quilting Selesai'!$E$2:$E$1048576,'Foamindo (Tersedia)'!F383,'Input Quilting Selesai'!$I$2:$I$1048576,'Foamindo (Tersedia)'!J383,'Input Quilting Selesai'!$J$2:$J$1048576,'Foamindo (Tersedia)'!$B$1)</f>
        <v>0</v>
      </c>
      <c r="L383" s="20">
        <f>IFERROR(IF(VLOOKUP(B383,'SO OR RSO'!$B$4:$P$1048576,15,FALSE)="Diselesaikan",H383,K383),0)</f>
        <v>0</v>
      </c>
      <c r="M383" s="20">
        <f t="shared" si="13"/>
        <v>0</v>
      </c>
      <c r="N383" s="20" t="str">
        <f>IFERROR(IF(ISBLANK(VLOOKUP(B383,'SO OR RSO'!$B$4:$P$1048576,15,FALSE)),"Belum Kirim Kain",IF(VLOOKUP(B383,'SO OR RSO'!$B$4:$P$1048576,15,FALSE)="Diselesaikan","Selesai",IF(M383&gt;0,"Proses Quilting","Selesai"))),"")</f>
        <v/>
      </c>
    </row>
    <row r="384" spans="1:14" ht="30.75" customHeight="1">
      <c r="A384" s="6">
        <v>383</v>
      </c>
      <c r="B384" s="18" t="str">
        <f t="shared" si="12"/>
        <v>FoamindoTersediaKonfirmasi383</v>
      </c>
      <c r="C384" s="18" t="str">
        <f>IFERROR(VLOOKUP(B384,'SO OR RSO'!$B$4:$O$1048576,3,FALSE),"")</f>
        <v/>
      </c>
      <c r="D384" s="27" t="str">
        <f>IFERROR(VLOOKUP(B384,'SO OR RSO'!$B$4:$O$1048576,4,FALSE),"")</f>
        <v/>
      </c>
      <c r="E384" s="19" t="str">
        <f>IFERROR(VLOOKUP(B384,'SO OR RSO'!$B$4:$O$1048576,5,FALSE),"")</f>
        <v/>
      </c>
      <c r="F384" s="18" t="str">
        <f>IFERROR(VLOOKUP(B384,'SO OR RSO'!$B$4:$O$1048576,6,FALSE),"")</f>
        <v/>
      </c>
      <c r="G384" s="19" t="str">
        <f>IFERROR(VLOOKUP(B384,'SO OR RSO'!$B$4:$O$1048576,7,FALSE),"")</f>
        <v/>
      </c>
      <c r="H384" s="18">
        <f>IFERROR(VLOOKUP(B384,'SO OR RSO'!$B$4:$O$1048576,8,FALSE),0)</f>
        <v>0</v>
      </c>
      <c r="I384" s="18" t="str">
        <f>IFERROR(VLOOKUP(B384,'SO OR RSO'!$B$4:$O$1048576,9,FALSE),"")</f>
        <v/>
      </c>
      <c r="J384" s="18" t="str">
        <f>IFERROR(VLOOKUP(B384,'SO OR RSO'!$B$4:$O$1048576,10,FALSE),"")</f>
        <v/>
      </c>
      <c r="K384" s="59">
        <f>SUMIFS('Input Quilting Selesai'!$G$2:$G$1048576,'Input Quilting Selesai'!$C$2:$C$1048576,'Foamindo (Tersedia)'!C384,'Input Quilting Selesai'!$E$2:$E$1048576,'Foamindo (Tersedia)'!F384,'Input Quilting Selesai'!$I$2:$I$1048576,'Foamindo (Tersedia)'!J384,'Input Quilting Selesai'!$J$2:$J$1048576,'Foamindo (Tersedia)'!$B$1)</f>
        <v>0</v>
      </c>
      <c r="L384" s="20">
        <f>IFERROR(IF(VLOOKUP(B384,'SO OR RSO'!$B$4:$P$1048576,15,FALSE)="Diselesaikan",H384,K384),0)</f>
        <v>0</v>
      </c>
      <c r="M384" s="20">
        <f t="shared" si="13"/>
        <v>0</v>
      </c>
      <c r="N384" s="20" t="str">
        <f>IFERROR(IF(ISBLANK(VLOOKUP(B384,'SO OR RSO'!$B$4:$P$1048576,15,FALSE)),"Belum Kirim Kain",IF(VLOOKUP(B384,'SO OR RSO'!$B$4:$P$1048576,15,FALSE)="Diselesaikan","Selesai",IF(M384&gt;0,"Proses Quilting","Selesai"))),"")</f>
        <v/>
      </c>
    </row>
    <row r="385" spans="1:14" ht="30.75" customHeight="1">
      <c r="A385" s="6">
        <v>384</v>
      </c>
      <c r="B385" s="18" t="str">
        <f t="shared" si="12"/>
        <v>FoamindoTersediaKonfirmasi384</v>
      </c>
      <c r="C385" s="18" t="str">
        <f>IFERROR(VLOOKUP(B385,'SO OR RSO'!$B$4:$O$1048576,3,FALSE),"")</f>
        <v/>
      </c>
      <c r="D385" s="27" t="str">
        <f>IFERROR(VLOOKUP(B385,'SO OR RSO'!$B$4:$O$1048576,4,FALSE),"")</f>
        <v/>
      </c>
      <c r="E385" s="19" t="str">
        <f>IFERROR(VLOOKUP(B385,'SO OR RSO'!$B$4:$O$1048576,5,FALSE),"")</f>
        <v/>
      </c>
      <c r="F385" s="18" t="str">
        <f>IFERROR(VLOOKUP(B385,'SO OR RSO'!$B$4:$O$1048576,6,FALSE),"")</f>
        <v/>
      </c>
      <c r="G385" s="19" t="str">
        <f>IFERROR(VLOOKUP(B385,'SO OR RSO'!$B$4:$O$1048576,7,FALSE),"")</f>
        <v/>
      </c>
      <c r="H385" s="18">
        <f>IFERROR(VLOOKUP(B385,'SO OR RSO'!$B$4:$O$1048576,8,FALSE),0)</f>
        <v>0</v>
      </c>
      <c r="I385" s="18" t="str">
        <f>IFERROR(VLOOKUP(B385,'SO OR RSO'!$B$4:$O$1048576,9,FALSE),"")</f>
        <v/>
      </c>
      <c r="J385" s="18" t="str">
        <f>IFERROR(VLOOKUP(B385,'SO OR RSO'!$B$4:$O$1048576,10,FALSE),"")</f>
        <v/>
      </c>
      <c r="K385" s="59">
        <f>SUMIFS('Input Quilting Selesai'!$G$2:$G$1048576,'Input Quilting Selesai'!$C$2:$C$1048576,'Foamindo (Tersedia)'!C385,'Input Quilting Selesai'!$E$2:$E$1048576,'Foamindo (Tersedia)'!F385,'Input Quilting Selesai'!$I$2:$I$1048576,'Foamindo (Tersedia)'!J385,'Input Quilting Selesai'!$J$2:$J$1048576,'Foamindo (Tersedia)'!$B$1)</f>
        <v>0</v>
      </c>
      <c r="L385" s="20">
        <f>IFERROR(IF(VLOOKUP(B385,'SO OR RSO'!$B$4:$P$1048576,15,FALSE)="Diselesaikan",H385,K385),0)</f>
        <v>0</v>
      </c>
      <c r="M385" s="20">
        <f t="shared" si="13"/>
        <v>0</v>
      </c>
      <c r="N385" s="20" t="str">
        <f>IFERROR(IF(ISBLANK(VLOOKUP(B385,'SO OR RSO'!$B$4:$P$1048576,15,FALSE)),"Belum Kirim Kain",IF(VLOOKUP(B385,'SO OR RSO'!$B$4:$P$1048576,15,FALSE)="Diselesaikan","Selesai",IF(M385&gt;0,"Proses Quilting","Selesai"))),"")</f>
        <v/>
      </c>
    </row>
    <row r="386" spans="1:14" ht="30.75" customHeight="1">
      <c r="A386" s="6">
        <v>385</v>
      </c>
      <c r="B386" s="18" t="str">
        <f t="shared" si="12"/>
        <v>FoamindoTersediaKonfirmasi385</v>
      </c>
      <c r="C386" s="18" t="str">
        <f>IFERROR(VLOOKUP(B386,'SO OR RSO'!$B$4:$O$1048576,3,FALSE),"")</f>
        <v/>
      </c>
      <c r="D386" s="27" t="str">
        <f>IFERROR(VLOOKUP(B386,'SO OR RSO'!$B$4:$O$1048576,4,FALSE),"")</f>
        <v/>
      </c>
      <c r="E386" s="19" t="str">
        <f>IFERROR(VLOOKUP(B386,'SO OR RSO'!$B$4:$O$1048576,5,FALSE),"")</f>
        <v/>
      </c>
      <c r="F386" s="18" t="str">
        <f>IFERROR(VLOOKUP(B386,'SO OR RSO'!$B$4:$O$1048576,6,FALSE),"")</f>
        <v/>
      </c>
      <c r="G386" s="19" t="str">
        <f>IFERROR(VLOOKUP(B386,'SO OR RSO'!$B$4:$O$1048576,7,FALSE),"")</f>
        <v/>
      </c>
      <c r="H386" s="18">
        <f>IFERROR(VLOOKUP(B386,'SO OR RSO'!$B$4:$O$1048576,8,FALSE),0)</f>
        <v>0</v>
      </c>
      <c r="I386" s="18" t="str">
        <f>IFERROR(VLOOKUP(B386,'SO OR RSO'!$B$4:$O$1048576,9,FALSE),"")</f>
        <v/>
      </c>
      <c r="J386" s="18" t="str">
        <f>IFERROR(VLOOKUP(B386,'SO OR RSO'!$B$4:$O$1048576,10,FALSE),"")</f>
        <v/>
      </c>
      <c r="K386" s="59">
        <f>SUMIFS('Input Quilting Selesai'!$G$2:$G$1048576,'Input Quilting Selesai'!$C$2:$C$1048576,'Foamindo (Tersedia)'!C386,'Input Quilting Selesai'!$E$2:$E$1048576,'Foamindo (Tersedia)'!F386,'Input Quilting Selesai'!$I$2:$I$1048576,'Foamindo (Tersedia)'!J386,'Input Quilting Selesai'!$J$2:$J$1048576,'Foamindo (Tersedia)'!$B$1)</f>
        <v>0</v>
      </c>
      <c r="L386" s="20">
        <f>IFERROR(IF(VLOOKUP(B386,'SO OR RSO'!$B$4:$P$1048576,15,FALSE)="Diselesaikan",H386,K386),0)</f>
        <v>0</v>
      </c>
      <c r="M386" s="20">
        <f t="shared" si="13"/>
        <v>0</v>
      </c>
      <c r="N386" s="20" t="str">
        <f>IFERROR(IF(ISBLANK(VLOOKUP(B386,'SO OR RSO'!$B$4:$P$1048576,15,FALSE)),"Belum Kirim Kain",IF(VLOOKUP(B386,'SO OR RSO'!$B$4:$P$1048576,15,FALSE)="Diselesaikan","Selesai",IF(M386&gt;0,"Proses Quilting","Selesai"))),"")</f>
        <v/>
      </c>
    </row>
    <row r="387" spans="1:14" ht="30.75" customHeight="1">
      <c r="A387" s="6">
        <v>386</v>
      </c>
      <c r="B387" s="18" t="str">
        <f t="shared" si="12"/>
        <v>FoamindoTersediaKonfirmasi386</v>
      </c>
      <c r="C387" s="18" t="str">
        <f>IFERROR(VLOOKUP(B387,'SO OR RSO'!$B$4:$O$1048576,3,FALSE),"")</f>
        <v/>
      </c>
      <c r="D387" s="27" t="str">
        <f>IFERROR(VLOOKUP(B387,'SO OR RSO'!$B$4:$O$1048576,4,FALSE),"")</f>
        <v/>
      </c>
      <c r="E387" s="19" t="str">
        <f>IFERROR(VLOOKUP(B387,'SO OR RSO'!$B$4:$O$1048576,5,FALSE),"")</f>
        <v/>
      </c>
      <c r="F387" s="18" t="str">
        <f>IFERROR(VLOOKUP(B387,'SO OR RSO'!$B$4:$O$1048576,6,FALSE),"")</f>
        <v/>
      </c>
      <c r="G387" s="19" t="str">
        <f>IFERROR(VLOOKUP(B387,'SO OR RSO'!$B$4:$O$1048576,7,FALSE),"")</f>
        <v/>
      </c>
      <c r="H387" s="18">
        <f>IFERROR(VLOOKUP(B387,'SO OR RSO'!$B$4:$O$1048576,8,FALSE),0)</f>
        <v>0</v>
      </c>
      <c r="I387" s="18" t="str">
        <f>IFERROR(VLOOKUP(B387,'SO OR RSO'!$B$4:$O$1048576,9,FALSE),"")</f>
        <v/>
      </c>
      <c r="J387" s="18" t="str">
        <f>IFERROR(VLOOKUP(B387,'SO OR RSO'!$B$4:$O$1048576,10,FALSE),"")</f>
        <v/>
      </c>
      <c r="K387" s="59">
        <f>SUMIFS('Input Quilting Selesai'!$G$2:$G$1048576,'Input Quilting Selesai'!$C$2:$C$1048576,'Foamindo (Tersedia)'!C387,'Input Quilting Selesai'!$E$2:$E$1048576,'Foamindo (Tersedia)'!F387,'Input Quilting Selesai'!$I$2:$I$1048576,'Foamindo (Tersedia)'!J387,'Input Quilting Selesai'!$J$2:$J$1048576,'Foamindo (Tersedia)'!$B$1)</f>
        <v>0</v>
      </c>
      <c r="L387" s="20">
        <f>IFERROR(IF(VLOOKUP(B387,'SO OR RSO'!$B$4:$P$1048576,15,FALSE)="Diselesaikan",H387,K387),0)</f>
        <v>0</v>
      </c>
      <c r="M387" s="20">
        <f t="shared" si="13"/>
        <v>0</v>
      </c>
      <c r="N387" s="20" t="str">
        <f>IFERROR(IF(ISBLANK(VLOOKUP(B387,'SO OR RSO'!$B$4:$P$1048576,15,FALSE)),"Belum Kirim Kain",IF(VLOOKUP(B387,'SO OR RSO'!$B$4:$P$1048576,15,FALSE)="Diselesaikan","Selesai",IF(M387&gt;0,"Proses Quilting","Selesai"))),"")</f>
        <v/>
      </c>
    </row>
    <row r="388" spans="1:14" ht="30.75" customHeight="1">
      <c r="A388" s="6">
        <v>387</v>
      </c>
      <c r="B388" s="18" t="str">
        <f t="shared" si="12"/>
        <v>FoamindoTersediaKonfirmasi387</v>
      </c>
      <c r="C388" s="18" t="str">
        <f>IFERROR(VLOOKUP(B388,'SO OR RSO'!$B$4:$O$1048576,3,FALSE),"")</f>
        <v/>
      </c>
      <c r="D388" s="27" t="str">
        <f>IFERROR(VLOOKUP(B388,'SO OR RSO'!$B$4:$O$1048576,4,FALSE),"")</f>
        <v/>
      </c>
      <c r="E388" s="19" t="str">
        <f>IFERROR(VLOOKUP(B388,'SO OR RSO'!$B$4:$O$1048576,5,FALSE),"")</f>
        <v/>
      </c>
      <c r="F388" s="18" t="str">
        <f>IFERROR(VLOOKUP(B388,'SO OR RSO'!$B$4:$O$1048576,6,FALSE),"")</f>
        <v/>
      </c>
      <c r="G388" s="19" t="str">
        <f>IFERROR(VLOOKUP(B388,'SO OR RSO'!$B$4:$O$1048576,7,FALSE),"")</f>
        <v/>
      </c>
      <c r="H388" s="18">
        <f>IFERROR(VLOOKUP(B388,'SO OR RSO'!$B$4:$O$1048576,8,FALSE),0)</f>
        <v>0</v>
      </c>
      <c r="I388" s="18" t="str">
        <f>IFERROR(VLOOKUP(B388,'SO OR RSO'!$B$4:$O$1048576,9,FALSE),"")</f>
        <v/>
      </c>
      <c r="J388" s="18" t="str">
        <f>IFERROR(VLOOKUP(B388,'SO OR RSO'!$B$4:$O$1048576,10,FALSE),"")</f>
        <v/>
      </c>
      <c r="K388" s="59">
        <f>SUMIFS('Input Quilting Selesai'!$G$2:$G$1048576,'Input Quilting Selesai'!$C$2:$C$1048576,'Foamindo (Tersedia)'!C388,'Input Quilting Selesai'!$E$2:$E$1048576,'Foamindo (Tersedia)'!F388,'Input Quilting Selesai'!$I$2:$I$1048576,'Foamindo (Tersedia)'!J388,'Input Quilting Selesai'!$J$2:$J$1048576,'Foamindo (Tersedia)'!$B$1)</f>
        <v>0</v>
      </c>
      <c r="L388" s="20">
        <f>IFERROR(IF(VLOOKUP(B388,'SO OR RSO'!$B$4:$P$1048576,15,FALSE)="Diselesaikan",H388,K388),0)</f>
        <v>0</v>
      </c>
      <c r="M388" s="20">
        <f t="shared" si="13"/>
        <v>0</v>
      </c>
      <c r="N388" s="20" t="str">
        <f>IFERROR(IF(ISBLANK(VLOOKUP(B388,'SO OR RSO'!$B$4:$P$1048576,15,FALSE)),"Belum Kirim Kain",IF(VLOOKUP(B388,'SO OR RSO'!$B$4:$P$1048576,15,FALSE)="Diselesaikan","Selesai",IF(M388&gt;0,"Proses Quilting","Selesai"))),"")</f>
        <v/>
      </c>
    </row>
    <row r="389" spans="1:14" ht="30.75" customHeight="1">
      <c r="A389" s="6">
        <v>388</v>
      </c>
      <c r="B389" s="18" t="str">
        <f t="shared" si="12"/>
        <v>FoamindoTersediaKonfirmasi388</v>
      </c>
      <c r="C389" s="18" t="str">
        <f>IFERROR(VLOOKUP(B389,'SO OR RSO'!$B$4:$O$1048576,3,FALSE),"")</f>
        <v/>
      </c>
      <c r="D389" s="27" t="str">
        <f>IFERROR(VLOOKUP(B389,'SO OR RSO'!$B$4:$O$1048576,4,FALSE),"")</f>
        <v/>
      </c>
      <c r="E389" s="19" t="str">
        <f>IFERROR(VLOOKUP(B389,'SO OR RSO'!$B$4:$O$1048576,5,FALSE),"")</f>
        <v/>
      </c>
      <c r="F389" s="18" t="str">
        <f>IFERROR(VLOOKUP(B389,'SO OR RSO'!$B$4:$O$1048576,6,FALSE),"")</f>
        <v/>
      </c>
      <c r="G389" s="19" t="str">
        <f>IFERROR(VLOOKUP(B389,'SO OR RSO'!$B$4:$O$1048576,7,FALSE),"")</f>
        <v/>
      </c>
      <c r="H389" s="18">
        <f>IFERROR(VLOOKUP(B389,'SO OR RSO'!$B$4:$O$1048576,8,FALSE),0)</f>
        <v>0</v>
      </c>
      <c r="I389" s="18" t="str">
        <f>IFERROR(VLOOKUP(B389,'SO OR RSO'!$B$4:$O$1048576,9,FALSE),"")</f>
        <v/>
      </c>
      <c r="J389" s="18" t="str">
        <f>IFERROR(VLOOKUP(B389,'SO OR RSO'!$B$4:$O$1048576,10,FALSE),"")</f>
        <v/>
      </c>
      <c r="K389" s="59">
        <f>SUMIFS('Input Quilting Selesai'!$G$2:$G$1048576,'Input Quilting Selesai'!$C$2:$C$1048576,'Foamindo (Tersedia)'!C389,'Input Quilting Selesai'!$E$2:$E$1048576,'Foamindo (Tersedia)'!F389,'Input Quilting Selesai'!$I$2:$I$1048576,'Foamindo (Tersedia)'!J389,'Input Quilting Selesai'!$J$2:$J$1048576,'Foamindo (Tersedia)'!$B$1)</f>
        <v>0</v>
      </c>
      <c r="L389" s="20">
        <f>IFERROR(IF(VLOOKUP(B389,'SO OR RSO'!$B$4:$P$1048576,15,FALSE)="Diselesaikan",H389,K389),0)</f>
        <v>0</v>
      </c>
      <c r="M389" s="20">
        <f t="shared" si="13"/>
        <v>0</v>
      </c>
      <c r="N389" s="20" t="str">
        <f>IFERROR(IF(ISBLANK(VLOOKUP(B389,'SO OR RSO'!$B$4:$P$1048576,15,FALSE)),"Belum Kirim Kain",IF(VLOOKUP(B389,'SO OR RSO'!$B$4:$P$1048576,15,FALSE)="Diselesaikan","Selesai",IF(M389&gt;0,"Proses Quilting","Selesai"))),"")</f>
        <v/>
      </c>
    </row>
    <row r="390" spans="1:14" ht="30.75" customHeight="1">
      <c r="A390" s="6">
        <v>389</v>
      </c>
      <c r="B390" s="18" t="str">
        <f t="shared" si="12"/>
        <v>FoamindoTersediaKonfirmasi389</v>
      </c>
      <c r="C390" s="18" t="str">
        <f>IFERROR(VLOOKUP(B390,'SO OR RSO'!$B$4:$O$1048576,3,FALSE),"")</f>
        <v/>
      </c>
      <c r="D390" s="27" t="str">
        <f>IFERROR(VLOOKUP(B390,'SO OR RSO'!$B$4:$O$1048576,4,FALSE),"")</f>
        <v/>
      </c>
      <c r="E390" s="19" t="str">
        <f>IFERROR(VLOOKUP(B390,'SO OR RSO'!$B$4:$O$1048576,5,FALSE),"")</f>
        <v/>
      </c>
      <c r="F390" s="18" t="str">
        <f>IFERROR(VLOOKUP(B390,'SO OR RSO'!$B$4:$O$1048576,6,FALSE),"")</f>
        <v/>
      </c>
      <c r="G390" s="19" t="str">
        <f>IFERROR(VLOOKUP(B390,'SO OR RSO'!$B$4:$O$1048576,7,FALSE),"")</f>
        <v/>
      </c>
      <c r="H390" s="18">
        <f>IFERROR(VLOOKUP(B390,'SO OR RSO'!$B$4:$O$1048576,8,FALSE),0)</f>
        <v>0</v>
      </c>
      <c r="I390" s="18" t="str">
        <f>IFERROR(VLOOKUP(B390,'SO OR RSO'!$B$4:$O$1048576,9,FALSE),"")</f>
        <v/>
      </c>
      <c r="J390" s="18" t="str">
        <f>IFERROR(VLOOKUP(B390,'SO OR RSO'!$B$4:$O$1048576,10,FALSE),"")</f>
        <v/>
      </c>
      <c r="K390" s="59">
        <f>SUMIFS('Input Quilting Selesai'!$G$2:$G$1048576,'Input Quilting Selesai'!$C$2:$C$1048576,'Foamindo (Tersedia)'!C390,'Input Quilting Selesai'!$E$2:$E$1048576,'Foamindo (Tersedia)'!F390,'Input Quilting Selesai'!$I$2:$I$1048576,'Foamindo (Tersedia)'!J390,'Input Quilting Selesai'!$J$2:$J$1048576,'Foamindo (Tersedia)'!$B$1)</f>
        <v>0</v>
      </c>
      <c r="L390" s="20">
        <f>IFERROR(IF(VLOOKUP(B390,'SO OR RSO'!$B$4:$P$1048576,15,FALSE)="Diselesaikan",H390,K390),0)</f>
        <v>0</v>
      </c>
      <c r="M390" s="20">
        <f t="shared" si="13"/>
        <v>0</v>
      </c>
      <c r="N390" s="20" t="str">
        <f>IFERROR(IF(ISBLANK(VLOOKUP(B390,'SO OR RSO'!$B$4:$P$1048576,15,FALSE)),"Belum Kirim Kain",IF(VLOOKUP(B390,'SO OR RSO'!$B$4:$P$1048576,15,FALSE)="Diselesaikan","Selesai",IF(M390&gt;0,"Proses Quilting","Selesai"))),"")</f>
        <v/>
      </c>
    </row>
    <row r="391" spans="1:14" ht="30.75" customHeight="1">
      <c r="A391" s="6">
        <v>390</v>
      </c>
      <c r="B391" s="18" t="str">
        <f t="shared" si="12"/>
        <v>FoamindoTersediaKonfirmasi390</v>
      </c>
      <c r="C391" s="18" t="str">
        <f>IFERROR(VLOOKUP(B391,'SO OR RSO'!$B$4:$O$1048576,3,FALSE),"")</f>
        <v/>
      </c>
      <c r="D391" s="27" t="str">
        <f>IFERROR(VLOOKUP(B391,'SO OR RSO'!$B$4:$O$1048576,4,FALSE),"")</f>
        <v/>
      </c>
      <c r="E391" s="19" t="str">
        <f>IFERROR(VLOOKUP(B391,'SO OR RSO'!$B$4:$O$1048576,5,FALSE),"")</f>
        <v/>
      </c>
      <c r="F391" s="18" t="str">
        <f>IFERROR(VLOOKUP(B391,'SO OR RSO'!$B$4:$O$1048576,6,FALSE),"")</f>
        <v/>
      </c>
      <c r="G391" s="19" t="str">
        <f>IFERROR(VLOOKUP(B391,'SO OR RSO'!$B$4:$O$1048576,7,FALSE),"")</f>
        <v/>
      </c>
      <c r="H391" s="18">
        <f>IFERROR(VLOOKUP(B391,'SO OR RSO'!$B$4:$O$1048576,8,FALSE),0)</f>
        <v>0</v>
      </c>
      <c r="I391" s="18" t="str">
        <f>IFERROR(VLOOKUP(B391,'SO OR RSO'!$B$4:$O$1048576,9,FALSE),"")</f>
        <v/>
      </c>
      <c r="J391" s="18" t="str">
        <f>IFERROR(VLOOKUP(B391,'SO OR RSO'!$B$4:$O$1048576,10,FALSE),"")</f>
        <v/>
      </c>
      <c r="K391" s="59">
        <f>SUMIFS('Input Quilting Selesai'!$G$2:$G$1048576,'Input Quilting Selesai'!$C$2:$C$1048576,'Foamindo (Tersedia)'!C391,'Input Quilting Selesai'!$E$2:$E$1048576,'Foamindo (Tersedia)'!F391,'Input Quilting Selesai'!$I$2:$I$1048576,'Foamindo (Tersedia)'!J391,'Input Quilting Selesai'!$J$2:$J$1048576,'Foamindo (Tersedia)'!$B$1)</f>
        <v>0</v>
      </c>
      <c r="L391" s="20">
        <f>IFERROR(IF(VLOOKUP(B391,'SO OR RSO'!$B$4:$P$1048576,15,FALSE)="Diselesaikan",H391,K391),0)</f>
        <v>0</v>
      </c>
      <c r="M391" s="20">
        <f t="shared" si="13"/>
        <v>0</v>
      </c>
      <c r="N391" s="20" t="str">
        <f>IFERROR(IF(ISBLANK(VLOOKUP(B391,'SO OR RSO'!$B$4:$P$1048576,15,FALSE)),"Belum Kirim Kain",IF(VLOOKUP(B391,'SO OR RSO'!$B$4:$P$1048576,15,FALSE)="Diselesaikan","Selesai",IF(M391&gt;0,"Proses Quilting","Selesai"))),"")</f>
        <v/>
      </c>
    </row>
    <row r="392" spans="1:14" ht="30.75" customHeight="1">
      <c r="A392" s="6">
        <v>391</v>
      </c>
      <c r="B392" s="18" t="str">
        <f t="shared" si="12"/>
        <v>FoamindoTersediaKonfirmasi391</v>
      </c>
      <c r="C392" s="18" t="str">
        <f>IFERROR(VLOOKUP(B392,'SO OR RSO'!$B$4:$O$1048576,3,FALSE),"")</f>
        <v/>
      </c>
      <c r="D392" s="27" t="str">
        <f>IFERROR(VLOOKUP(B392,'SO OR RSO'!$B$4:$O$1048576,4,FALSE),"")</f>
        <v/>
      </c>
      <c r="E392" s="19" t="str">
        <f>IFERROR(VLOOKUP(B392,'SO OR RSO'!$B$4:$O$1048576,5,FALSE),"")</f>
        <v/>
      </c>
      <c r="F392" s="18" t="str">
        <f>IFERROR(VLOOKUP(B392,'SO OR RSO'!$B$4:$O$1048576,6,FALSE),"")</f>
        <v/>
      </c>
      <c r="G392" s="19" t="str">
        <f>IFERROR(VLOOKUP(B392,'SO OR RSO'!$B$4:$O$1048576,7,FALSE),"")</f>
        <v/>
      </c>
      <c r="H392" s="18">
        <f>IFERROR(VLOOKUP(B392,'SO OR RSO'!$B$4:$O$1048576,8,FALSE),0)</f>
        <v>0</v>
      </c>
      <c r="I392" s="18" t="str">
        <f>IFERROR(VLOOKUP(B392,'SO OR RSO'!$B$4:$O$1048576,9,FALSE),"")</f>
        <v/>
      </c>
      <c r="J392" s="18" t="str">
        <f>IFERROR(VLOOKUP(B392,'SO OR RSO'!$B$4:$O$1048576,10,FALSE),"")</f>
        <v/>
      </c>
      <c r="K392" s="59">
        <f>SUMIFS('Input Quilting Selesai'!$G$2:$G$1048576,'Input Quilting Selesai'!$C$2:$C$1048576,'Foamindo (Tersedia)'!C392,'Input Quilting Selesai'!$E$2:$E$1048576,'Foamindo (Tersedia)'!F392,'Input Quilting Selesai'!$I$2:$I$1048576,'Foamindo (Tersedia)'!J392,'Input Quilting Selesai'!$J$2:$J$1048576,'Foamindo (Tersedia)'!$B$1)</f>
        <v>0</v>
      </c>
      <c r="L392" s="20">
        <f>IFERROR(IF(VLOOKUP(B392,'SO OR RSO'!$B$4:$P$1048576,15,FALSE)="Diselesaikan",H392,K392),0)</f>
        <v>0</v>
      </c>
      <c r="M392" s="20">
        <f t="shared" si="13"/>
        <v>0</v>
      </c>
      <c r="N392" s="20" t="str">
        <f>IFERROR(IF(ISBLANK(VLOOKUP(B392,'SO OR RSO'!$B$4:$P$1048576,15,FALSE)),"Belum Kirim Kain",IF(VLOOKUP(B392,'SO OR RSO'!$B$4:$P$1048576,15,FALSE)="Diselesaikan","Selesai",IF(M392&gt;0,"Proses Quilting","Selesai"))),"")</f>
        <v/>
      </c>
    </row>
    <row r="393" spans="1:14" ht="30.75" customHeight="1">
      <c r="A393" s="6">
        <v>392</v>
      </c>
      <c r="B393" s="18" t="str">
        <f t="shared" si="12"/>
        <v>FoamindoTersediaKonfirmasi392</v>
      </c>
      <c r="C393" s="18" t="str">
        <f>IFERROR(VLOOKUP(B393,'SO OR RSO'!$B$4:$O$1048576,3,FALSE),"")</f>
        <v/>
      </c>
      <c r="D393" s="27" t="str">
        <f>IFERROR(VLOOKUP(B393,'SO OR RSO'!$B$4:$O$1048576,4,FALSE),"")</f>
        <v/>
      </c>
      <c r="E393" s="19" t="str">
        <f>IFERROR(VLOOKUP(B393,'SO OR RSO'!$B$4:$O$1048576,5,FALSE),"")</f>
        <v/>
      </c>
      <c r="F393" s="18" t="str">
        <f>IFERROR(VLOOKUP(B393,'SO OR RSO'!$B$4:$O$1048576,6,FALSE),"")</f>
        <v/>
      </c>
      <c r="G393" s="19" t="str">
        <f>IFERROR(VLOOKUP(B393,'SO OR RSO'!$B$4:$O$1048576,7,FALSE),"")</f>
        <v/>
      </c>
      <c r="H393" s="18">
        <f>IFERROR(VLOOKUP(B393,'SO OR RSO'!$B$4:$O$1048576,8,FALSE),0)</f>
        <v>0</v>
      </c>
      <c r="I393" s="18" t="str">
        <f>IFERROR(VLOOKUP(B393,'SO OR RSO'!$B$4:$O$1048576,9,FALSE),"")</f>
        <v/>
      </c>
      <c r="J393" s="18" t="str">
        <f>IFERROR(VLOOKUP(B393,'SO OR RSO'!$B$4:$O$1048576,10,FALSE),"")</f>
        <v/>
      </c>
      <c r="K393" s="59">
        <f>SUMIFS('Input Quilting Selesai'!$G$2:$G$1048576,'Input Quilting Selesai'!$C$2:$C$1048576,'Foamindo (Tersedia)'!C393,'Input Quilting Selesai'!$E$2:$E$1048576,'Foamindo (Tersedia)'!F393,'Input Quilting Selesai'!$I$2:$I$1048576,'Foamindo (Tersedia)'!J393,'Input Quilting Selesai'!$J$2:$J$1048576,'Foamindo (Tersedia)'!$B$1)</f>
        <v>0</v>
      </c>
      <c r="L393" s="20">
        <f>IFERROR(IF(VLOOKUP(B393,'SO OR RSO'!$B$4:$P$1048576,15,FALSE)="Diselesaikan",H393,K393),0)</f>
        <v>0</v>
      </c>
      <c r="M393" s="20">
        <f t="shared" si="13"/>
        <v>0</v>
      </c>
      <c r="N393" s="20" t="str">
        <f>IFERROR(IF(ISBLANK(VLOOKUP(B393,'SO OR RSO'!$B$4:$P$1048576,15,FALSE)),"Belum Kirim Kain",IF(VLOOKUP(B393,'SO OR RSO'!$B$4:$P$1048576,15,FALSE)="Diselesaikan","Selesai",IF(M393&gt;0,"Proses Quilting","Selesai"))),"")</f>
        <v/>
      </c>
    </row>
    <row r="394" spans="1:14" ht="30.75" customHeight="1">
      <c r="A394" s="6">
        <v>393</v>
      </c>
      <c r="B394" s="18" t="str">
        <f t="shared" si="12"/>
        <v>FoamindoTersediaKonfirmasi393</v>
      </c>
      <c r="C394" s="18" t="str">
        <f>IFERROR(VLOOKUP(B394,'SO OR RSO'!$B$4:$O$1048576,3,FALSE),"")</f>
        <v/>
      </c>
      <c r="D394" s="27" t="str">
        <f>IFERROR(VLOOKUP(B394,'SO OR RSO'!$B$4:$O$1048576,4,FALSE),"")</f>
        <v/>
      </c>
      <c r="E394" s="19" t="str">
        <f>IFERROR(VLOOKUP(B394,'SO OR RSO'!$B$4:$O$1048576,5,FALSE),"")</f>
        <v/>
      </c>
      <c r="F394" s="18" t="str">
        <f>IFERROR(VLOOKUP(B394,'SO OR RSO'!$B$4:$O$1048576,6,FALSE),"")</f>
        <v/>
      </c>
      <c r="G394" s="19" t="str">
        <f>IFERROR(VLOOKUP(B394,'SO OR RSO'!$B$4:$O$1048576,7,FALSE),"")</f>
        <v/>
      </c>
      <c r="H394" s="18">
        <f>IFERROR(VLOOKUP(B394,'SO OR RSO'!$B$4:$O$1048576,8,FALSE),0)</f>
        <v>0</v>
      </c>
      <c r="I394" s="18" t="str">
        <f>IFERROR(VLOOKUP(B394,'SO OR RSO'!$B$4:$O$1048576,9,FALSE),"")</f>
        <v/>
      </c>
      <c r="J394" s="18" t="str">
        <f>IFERROR(VLOOKUP(B394,'SO OR RSO'!$B$4:$O$1048576,10,FALSE),"")</f>
        <v/>
      </c>
      <c r="K394" s="59">
        <f>SUMIFS('Input Quilting Selesai'!$G$2:$G$1048576,'Input Quilting Selesai'!$C$2:$C$1048576,'Foamindo (Tersedia)'!C394,'Input Quilting Selesai'!$E$2:$E$1048576,'Foamindo (Tersedia)'!F394,'Input Quilting Selesai'!$I$2:$I$1048576,'Foamindo (Tersedia)'!J394,'Input Quilting Selesai'!$J$2:$J$1048576,'Foamindo (Tersedia)'!$B$1)</f>
        <v>0</v>
      </c>
      <c r="L394" s="20">
        <f>IFERROR(IF(VLOOKUP(B394,'SO OR RSO'!$B$4:$P$1048576,15,FALSE)="Diselesaikan",H394,K394),0)</f>
        <v>0</v>
      </c>
      <c r="M394" s="20">
        <f t="shared" si="13"/>
        <v>0</v>
      </c>
      <c r="N394" s="20" t="str">
        <f>IFERROR(IF(ISBLANK(VLOOKUP(B394,'SO OR RSO'!$B$4:$P$1048576,15,FALSE)),"Belum Kirim Kain",IF(VLOOKUP(B394,'SO OR RSO'!$B$4:$P$1048576,15,FALSE)="Diselesaikan","Selesai",IF(M394&gt;0,"Proses Quilting","Selesai"))),"")</f>
        <v/>
      </c>
    </row>
    <row r="395" spans="1:14" ht="30.75" customHeight="1">
      <c r="A395" s="6">
        <v>394</v>
      </c>
      <c r="B395" s="18" t="str">
        <f t="shared" si="12"/>
        <v>FoamindoTersediaKonfirmasi394</v>
      </c>
      <c r="C395" s="18" t="str">
        <f>IFERROR(VLOOKUP(B395,'SO OR RSO'!$B$4:$O$1048576,3,FALSE),"")</f>
        <v/>
      </c>
      <c r="D395" s="27" t="str">
        <f>IFERROR(VLOOKUP(B395,'SO OR RSO'!$B$4:$O$1048576,4,FALSE),"")</f>
        <v/>
      </c>
      <c r="E395" s="19" t="str">
        <f>IFERROR(VLOOKUP(B395,'SO OR RSO'!$B$4:$O$1048576,5,FALSE),"")</f>
        <v/>
      </c>
      <c r="F395" s="18" t="str">
        <f>IFERROR(VLOOKUP(B395,'SO OR RSO'!$B$4:$O$1048576,6,FALSE),"")</f>
        <v/>
      </c>
      <c r="G395" s="19" t="str">
        <f>IFERROR(VLOOKUP(B395,'SO OR RSO'!$B$4:$O$1048576,7,FALSE),"")</f>
        <v/>
      </c>
      <c r="H395" s="18">
        <f>IFERROR(VLOOKUP(B395,'SO OR RSO'!$B$4:$O$1048576,8,FALSE),0)</f>
        <v>0</v>
      </c>
      <c r="I395" s="18" t="str">
        <f>IFERROR(VLOOKUP(B395,'SO OR RSO'!$B$4:$O$1048576,9,FALSE),"")</f>
        <v/>
      </c>
      <c r="J395" s="18" t="str">
        <f>IFERROR(VLOOKUP(B395,'SO OR RSO'!$B$4:$O$1048576,10,FALSE),"")</f>
        <v/>
      </c>
      <c r="K395" s="59">
        <f>SUMIFS('Input Quilting Selesai'!$G$2:$G$1048576,'Input Quilting Selesai'!$C$2:$C$1048576,'Foamindo (Tersedia)'!C395,'Input Quilting Selesai'!$E$2:$E$1048576,'Foamindo (Tersedia)'!F395,'Input Quilting Selesai'!$I$2:$I$1048576,'Foamindo (Tersedia)'!J395,'Input Quilting Selesai'!$J$2:$J$1048576,'Foamindo (Tersedia)'!$B$1)</f>
        <v>0</v>
      </c>
      <c r="L395" s="20">
        <f>IFERROR(IF(VLOOKUP(B395,'SO OR RSO'!$B$4:$P$1048576,15,FALSE)="Diselesaikan",H395,K395),0)</f>
        <v>0</v>
      </c>
      <c r="M395" s="20">
        <f t="shared" si="13"/>
        <v>0</v>
      </c>
      <c r="N395" s="20" t="str">
        <f>IFERROR(IF(ISBLANK(VLOOKUP(B395,'SO OR RSO'!$B$4:$P$1048576,15,FALSE)),"Belum Kirim Kain",IF(VLOOKUP(B395,'SO OR RSO'!$B$4:$P$1048576,15,FALSE)="Diselesaikan","Selesai",IF(M395&gt;0,"Proses Quilting","Selesai"))),"")</f>
        <v/>
      </c>
    </row>
    <row r="396" spans="1:14" ht="30.75" customHeight="1">
      <c r="A396" s="6">
        <v>395</v>
      </c>
      <c r="B396" s="18" t="str">
        <f t="shared" si="12"/>
        <v>FoamindoTersediaKonfirmasi395</v>
      </c>
      <c r="C396" s="18" t="str">
        <f>IFERROR(VLOOKUP(B396,'SO OR RSO'!$B$4:$O$1048576,3,FALSE),"")</f>
        <v/>
      </c>
      <c r="D396" s="27" t="str">
        <f>IFERROR(VLOOKUP(B396,'SO OR RSO'!$B$4:$O$1048576,4,FALSE),"")</f>
        <v/>
      </c>
      <c r="E396" s="19" t="str">
        <f>IFERROR(VLOOKUP(B396,'SO OR RSO'!$B$4:$O$1048576,5,FALSE),"")</f>
        <v/>
      </c>
      <c r="F396" s="18" t="str">
        <f>IFERROR(VLOOKUP(B396,'SO OR RSO'!$B$4:$O$1048576,6,FALSE),"")</f>
        <v/>
      </c>
      <c r="G396" s="19" t="str">
        <f>IFERROR(VLOOKUP(B396,'SO OR RSO'!$B$4:$O$1048576,7,FALSE),"")</f>
        <v/>
      </c>
      <c r="H396" s="18">
        <f>IFERROR(VLOOKUP(B396,'SO OR RSO'!$B$4:$O$1048576,8,FALSE),0)</f>
        <v>0</v>
      </c>
      <c r="I396" s="18" t="str">
        <f>IFERROR(VLOOKUP(B396,'SO OR RSO'!$B$4:$O$1048576,9,FALSE),"")</f>
        <v/>
      </c>
      <c r="J396" s="18" t="str">
        <f>IFERROR(VLOOKUP(B396,'SO OR RSO'!$B$4:$O$1048576,10,FALSE),"")</f>
        <v/>
      </c>
      <c r="K396" s="59">
        <f>SUMIFS('Input Quilting Selesai'!$G$2:$G$1048576,'Input Quilting Selesai'!$C$2:$C$1048576,'Foamindo (Tersedia)'!C396,'Input Quilting Selesai'!$E$2:$E$1048576,'Foamindo (Tersedia)'!F396,'Input Quilting Selesai'!$I$2:$I$1048576,'Foamindo (Tersedia)'!J396,'Input Quilting Selesai'!$J$2:$J$1048576,'Foamindo (Tersedia)'!$B$1)</f>
        <v>0</v>
      </c>
      <c r="L396" s="20">
        <f>IFERROR(IF(VLOOKUP(B396,'SO OR RSO'!$B$4:$P$1048576,15,FALSE)="Diselesaikan",H396,K396),0)</f>
        <v>0</v>
      </c>
      <c r="M396" s="20">
        <f t="shared" si="13"/>
        <v>0</v>
      </c>
      <c r="N396" s="20" t="str">
        <f>IFERROR(IF(ISBLANK(VLOOKUP(B396,'SO OR RSO'!$B$4:$P$1048576,15,FALSE)),"Belum Kirim Kain",IF(VLOOKUP(B396,'SO OR RSO'!$B$4:$P$1048576,15,FALSE)="Diselesaikan","Selesai",IF(M396&gt;0,"Proses Quilting","Selesai"))),"")</f>
        <v/>
      </c>
    </row>
    <row r="397" spans="1:14" ht="30.75" customHeight="1">
      <c r="A397" s="6">
        <v>396</v>
      </c>
      <c r="B397" s="18" t="str">
        <f t="shared" si="12"/>
        <v>FoamindoTersediaKonfirmasi396</v>
      </c>
      <c r="C397" s="18" t="str">
        <f>IFERROR(VLOOKUP(B397,'SO OR RSO'!$B$4:$O$1048576,3,FALSE),"")</f>
        <v/>
      </c>
      <c r="D397" s="27" t="str">
        <f>IFERROR(VLOOKUP(B397,'SO OR RSO'!$B$4:$O$1048576,4,FALSE),"")</f>
        <v/>
      </c>
      <c r="E397" s="19" t="str">
        <f>IFERROR(VLOOKUP(B397,'SO OR RSO'!$B$4:$O$1048576,5,FALSE),"")</f>
        <v/>
      </c>
      <c r="F397" s="18" t="str">
        <f>IFERROR(VLOOKUP(B397,'SO OR RSO'!$B$4:$O$1048576,6,FALSE),"")</f>
        <v/>
      </c>
      <c r="G397" s="19" t="str">
        <f>IFERROR(VLOOKUP(B397,'SO OR RSO'!$B$4:$O$1048576,7,FALSE),"")</f>
        <v/>
      </c>
      <c r="H397" s="18">
        <f>IFERROR(VLOOKUP(B397,'SO OR RSO'!$B$4:$O$1048576,8,FALSE),0)</f>
        <v>0</v>
      </c>
      <c r="I397" s="18" t="str">
        <f>IFERROR(VLOOKUP(B397,'SO OR RSO'!$B$4:$O$1048576,9,FALSE),"")</f>
        <v/>
      </c>
      <c r="J397" s="18" t="str">
        <f>IFERROR(VLOOKUP(B397,'SO OR RSO'!$B$4:$O$1048576,10,FALSE),"")</f>
        <v/>
      </c>
      <c r="K397" s="59">
        <f>SUMIFS('Input Quilting Selesai'!$G$2:$G$1048576,'Input Quilting Selesai'!$C$2:$C$1048576,'Foamindo (Tersedia)'!C397,'Input Quilting Selesai'!$E$2:$E$1048576,'Foamindo (Tersedia)'!F397,'Input Quilting Selesai'!$I$2:$I$1048576,'Foamindo (Tersedia)'!J397,'Input Quilting Selesai'!$J$2:$J$1048576,'Foamindo (Tersedia)'!$B$1)</f>
        <v>0</v>
      </c>
      <c r="L397" s="20">
        <f>IFERROR(IF(VLOOKUP(B397,'SO OR RSO'!$B$4:$P$1048576,15,FALSE)="Diselesaikan",H397,K397),0)</f>
        <v>0</v>
      </c>
      <c r="M397" s="20">
        <f t="shared" si="13"/>
        <v>0</v>
      </c>
      <c r="N397" s="20" t="str">
        <f>IFERROR(IF(ISBLANK(VLOOKUP(B397,'SO OR RSO'!$B$4:$P$1048576,15,FALSE)),"Belum Kirim Kain",IF(VLOOKUP(B397,'SO OR RSO'!$B$4:$P$1048576,15,FALSE)="Diselesaikan","Selesai",IF(M397&gt;0,"Proses Quilting","Selesai"))),"")</f>
        <v/>
      </c>
    </row>
    <row r="398" spans="1:14" ht="30.75" customHeight="1">
      <c r="A398" s="6">
        <v>397</v>
      </c>
      <c r="B398" s="18" t="str">
        <f t="shared" si="12"/>
        <v>FoamindoTersediaKonfirmasi397</v>
      </c>
      <c r="C398" s="18" t="str">
        <f>IFERROR(VLOOKUP(B398,'SO OR RSO'!$B$4:$O$1048576,3,FALSE),"")</f>
        <v/>
      </c>
      <c r="D398" s="27" t="str">
        <f>IFERROR(VLOOKUP(B398,'SO OR RSO'!$B$4:$O$1048576,4,FALSE),"")</f>
        <v/>
      </c>
      <c r="E398" s="19" t="str">
        <f>IFERROR(VLOOKUP(B398,'SO OR RSO'!$B$4:$O$1048576,5,FALSE),"")</f>
        <v/>
      </c>
      <c r="F398" s="18" t="str">
        <f>IFERROR(VLOOKUP(B398,'SO OR RSO'!$B$4:$O$1048576,6,FALSE),"")</f>
        <v/>
      </c>
      <c r="G398" s="19" t="str">
        <f>IFERROR(VLOOKUP(B398,'SO OR RSO'!$B$4:$O$1048576,7,FALSE),"")</f>
        <v/>
      </c>
      <c r="H398" s="18">
        <f>IFERROR(VLOOKUP(B398,'SO OR RSO'!$B$4:$O$1048576,8,FALSE),0)</f>
        <v>0</v>
      </c>
      <c r="I398" s="18" t="str">
        <f>IFERROR(VLOOKUP(B398,'SO OR RSO'!$B$4:$O$1048576,9,FALSE),"")</f>
        <v/>
      </c>
      <c r="J398" s="18" t="str">
        <f>IFERROR(VLOOKUP(B398,'SO OR RSO'!$B$4:$O$1048576,10,FALSE),"")</f>
        <v/>
      </c>
      <c r="K398" s="59">
        <f>SUMIFS('Input Quilting Selesai'!$G$2:$G$1048576,'Input Quilting Selesai'!$C$2:$C$1048576,'Foamindo (Tersedia)'!C398,'Input Quilting Selesai'!$E$2:$E$1048576,'Foamindo (Tersedia)'!F398,'Input Quilting Selesai'!$I$2:$I$1048576,'Foamindo (Tersedia)'!J398,'Input Quilting Selesai'!$J$2:$J$1048576,'Foamindo (Tersedia)'!$B$1)</f>
        <v>0</v>
      </c>
      <c r="L398" s="20">
        <f>IFERROR(IF(VLOOKUP(B398,'SO OR RSO'!$B$4:$P$1048576,15,FALSE)="Diselesaikan",H398,K398),0)</f>
        <v>0</v>
      </c>
      <c r="M398" s="20">
        <f t="shared" si="13"/>
        <v>0</v>
      </c>
      <c r="N398" s="20" t="str">
        <f>IFERROR(IF(ISBLANK(VLOOKUP(B398,'SO OR RSO'!$B$4:$P$1048576,15,FALSE)),"Belum Kirim Kain",IF(VLOOKUP(B398,'SO OR RSO'!$B$4:$P$1048576,15,FALSE)="Diselesaikan","Selesai",IF(M398&gt;0,"Proses Quilting","Selesai"))),"")</f>
        <v/>
      </c>
    </row>
    <row r="399" spans="1:14" ht="30.75" customHeight="1">
      <c r="A399" s="6">
        <v>398</v>
      </c>
      <c r="B399" s="18" t="str">
        <f t="shared" si="12"/>
        <v>FoamindoTersediaKonfirmasi398</v>
      </c>
      <c r="C399" s="18" t="str">
        <f>IFERROR(VLOOKUP(B399,'SO OR RSO'!$B$4:$O$1048576,3,FALSE),"")</f>
        <v/>
      </c>
      <c r="D399" s="27" t="str">
        <f>IFERROR(VLOOKUP(B399,'SO OR RSO'!$B$4:$O$1048576,4,FALSE),"")</f>
        <v/>
      </c>
      <c r="E399" s="19" t="str">
        <f>IFERROR(VLOOKUP(B399,'SO OR RSO'!$B$4:$O$1048576,5,FALSE),"")</f>
        <v/>
      </c>
      <c r="F399" s="18" t="str">
        <f>IFERROR(VLOOKUP(B399,'SO OR RSO'!$B$4:$O$1048576,6,FALSE),"")</f>
        <v/>
      </c>
      <c r="G399" s="19" t="str">
        <f>IFERROR(VLOOKUP(B399,'SO OR RSO'!$B$4:$O$1048576,7,FALSE),"")</f>
        <v/>
      </c>
      <c r="H399" s="18">
        <f>IFERROR(VLOOKUP(B399,'SO OR RSO'!$B$4:$O$1048576,8,FALSE),0)</f>
        <v>0</v>
      </c>
      <c r="I399" s="18" t="str">
        <f>IFERROR(VLOOKUP(B399,'SO OR RSO'!$B$4:$O$1048576,9,FALSE),"")</f>
        <v/>
      </c>
      <c r="J399" s="18" t="str">
        <f>IFERROR(VLOOKUP(B399,'SO OR RSO'!$B$4:$O$1048576,10,FALSE),"")</f>
        <v/>
      </c>
      <c r="K399" s="59">
        <f>SUMIFS('Input Quilting Selesai'!$G$2:$G$1048576,'Input Quilting Selesai'!$C$2:$C$1048576,'Foamindo (Tersedia)'!C399,'Input Quilting Selesai'!$E$2:$E$1048576,'Foamindo (Tersedia)'!F399,'Input Quilting Selesai'!$I$2:$I$1048576,'Foamindo (Tersedia)'!J399,'Input Quilting Selesai'!$J$2:$J$1048576,'Foamindo (Tersedia)'!$B$1)</f>
        <v>0</v>
      </c>
      <c r="L399" s="20">
        <f>IFERROR(IF(VLOOKUP(B399,'SO OR RSO'!$B$4:$P$1048576,15,FALSE)="Diselesaikan",H399,K399),0)</f>
        <v>0</v>
      </c>
      <c r="M399" s="20">
        <f t="shared" si="13"/>
        <v>0</v>
      </c>
      <c r="N399" s="20" t="str">
        <f>IFERROR(IF(ISBLANK(VLOOKUP(B399,'SO OR RSO'!$B$4:$P$1048576,15,FALSE)),"Belum Kirim Kain",IF(VLOOKUP(B399,'SO OR RSO'!$B$4:$P$1048576,15,FALSE)="Diselesaikan","Selesai",IF(M399&gt;0,"Proses Quilting","Selesai"))),"")</f>
        <v/>
      </c>
    </row>
    <row r="400" spans="1:14" ht="30.75" customHeight="1">
      <c r="A400" s="6">
        <v>399</v>
      </c>
      <c r="B400" s="18" t="str">
        <f t="shared" ref="B400:B463" si="14">CONCATENATE($B$1,"TersediaKonfirmasi",A400)</f>
        <v>FoamindoTersediaKonfirmasi399</v>
      </c>
      <c r="C400" s="18" t="str">
        <f>IFERROR(VLOOKUP(B400,'SO OR RSO'!$B$4:$O$1048576,3,FALSE),"")</f>
        <v/>
      </c>
      <c r="D400" s="27" t="str">
        <f>IFERROR(VLOOKUP(B400,'SO OR RSO'!$B$4:$O$1048576,4,FALSE),"")</f>
        <v/>
      </c>
      <c r="E400" s="19" t="str">
        <f>IFERROR(VLOOKUP(B400,'SO OR RSO'!$B$4:$O$1048576,5,FALSE),"")</f>
        <v/>
      </c>
      <c r="F400" s="18" t="str">
        <f>IFERROR(VLOOKUP(B400,'SO OR RSO'!$B$4:$O$1048576,6,FALSE),"")</f>
        <v/>
      </c>
      <c r="G400" s="19" t="str">
        <f>IFERROR(VLOOKUP(B400,'SO OR RSO'!$B$4:$O$1048576,7,FALSE),"")</f>
        <v/>
      </c>
      <c r="H400" s="18">
        <f>IFERROR(VLOOKUP(B400,'SO OR RSO'!$B$4:$O$1048576,8,FALSE),0)</f>
        <v>0</v>
      </c>
      <c r="I400" s="18" t="str">
        <f>IFERROR(VLOOKUP(B400,'SO OR RSO'!$B$4:$O$1048576,9,FALSE),"")</f>
        <v/>
      </c>
      <c r="J400" s="18" t="str">
        <f>IFERROR(VLOOKUP(B400,'SO OR RSO'!$B$4:$O$1048576,10,FALSE),"")</f>
        <v/>
      </c>
      <c r="K400" s="59">
        <f>SUMIFS('Input Quilting Selesai'!$G$2:$G$1048576,'Input Quilting Selesai'!$C$2:$C$1048576,'Foamindo (Tersedia)'!C400,'Input Quilting Selesai'!$E$2:$E$1048576,'Foamindo (Tersedia)'!F400,'Input Quilting Selesai'!$I$2:$I$1048576,'Foamindo (Tersedia)'!J400,'Input Quilting Selesai'!$J$2:$J$1048576,'Foamindo (Tersedia)'!$B$1)</f>
        <v>0</v>
      </c>
      <c r="L400" s="20">
        <f>IFERROR(IF(VLOOKUP(B400,'SO OR RSO'!$B$4:$P$1048576,15,FALSE)="Diselesaikan",H400,K400),0)</f>
        <v>0</v>
      </c>
      <c r="M400" s="20">
        <f t="shared" ref="M400:M463" si="15">H400-L400</f>
        <v>0</v>
      </c>
      <c r="N400" s="20" t="str">
        <f>IFERROR(IF(ISBLANK(VLOOKUP(B400,'SO OR RSO'!$B$4:$P$1048576,15,FALSE)),"Belum Kirim Kain",IF(VLOOKUP(B400,'SO OR RSO'!$B$4:$P$1048576,15,FALSE)="Diselesaikan","Selesai",IF(M400&gt;0,"Proses Quilting","Selesai"))),"")</f>
        <v/>
      </c>
    </row>
    <row r="401" spans="1:14" ht="30.75" customHeight="1">
      <c r="A401" s="6">
        <v>400</v>
      </c>
      <c r="B401" s="18" t="str">
        <f t="shared" si="14"/>
        <v>FoamindoTersediaKonfirmasi400</v>
      </c>
      <c r="C401" s="18" t="str">
        <f>IFERROR(VLOOKUP(B401,'SO OR RSO'!$B$4:$O$1048576,3,FALSE),"")</f>
        <v/>
      </c>
      <c r="D401" s="27" t="str">
        <f>IFERROR(VLOOKUP(B401,'SO OR RSO'!$B$4:$O$1048576,4,FALSE),"")</f>
        <v/>
      </c>
      <c r="E401" s="19" t="str">
        <f>IFERROR(VLOOKUP(B401,'SO OR RSO'!$B$4:$O$1048576,5,FALSE),"")</f>
        <v/>
      </c>
      <c r="F401" s="18" t="str">
        <f>IFERROR(VLOOKUP(B401,'SO OR RSO'!$B$4:$O$1048576,6,FALSE),"")</f>
        <v/>
      </c>
      <c r="G401" s="19" t="str">
        <f>IFERROR(VLOOKUP(B401,'SO OR RSO'!$B$4:$O$1048576,7,FALSE),"")</f>
        <v/>
      </c>
      <c r="H401" s="18">
        <f>IFERROR(VLOOKUP(B401,'SO OR RSO'!$B$4:$O$1048576,8,FALSE),0)</f>
        <v>0</v>
      </c>
      <c r="I401" s="18" t="str">
        <f>IFERROR(VLOOKUP(B401,'SO OR RSO'!$B$4:$O$1048576,9,FALSE),"")</f>
        <v/>
      </c>
      <c r="J401" s="18" t="str">
        <f>IFERROR(VLOOKUP(B401,'SO OR RSO'!$B$4:$O$1048576,10,FALSE),"")</f>
        <v/>
      </c>
      <c r="K401" s="59">
        <f>SUMIFS('Input Quilting Selesai'!$G$2:$G$1048576,'Input Quilting Selesai'!$C$2:$C$1048576,'Foamindo (Tersedia)'!C401,'Input Quilting Selesai'!$E$2:$E$1048576,'Foamindo (Tersedia)'!F401,'Input Quilting Selesai'!$I$2:$I$1048576,'Foamindo (Tersedia)'!J401,'Input Quilting Selesai'!$J$2:$J$1048576,'Foamindo (Tersedia)'!$B$1)</f>
        <v>0</v>
      </c>
      <c r="L401" s="20">
        <f>IFERROR(IF(VLOOKUP(B401,'SO OR RSO'!$B$4:$P$1048576,15,FALSE)="Diselesaikan",H401,K401),0)</f>
        <v>0</v>
      </c>
      <c r="M401" s="20">
        <f t="shared" si="15"/>
        <v>0</v>
      </c>
      <c r="N401" s="20" t="str">
        <f>IFERROR(IF(ISBLANK(VLOOKUP(B401,'SO OR RSO'!$B$4:$P$1048576,15,FALSE)),"Belum Kirim Kain",IF(VLOOKUP(B401,'SO OR RSO'!$B$4:$P$1048576,15,FALSE)="Diselesaikan","Selesai",IF(M401&gt;0,"Proses Quilting","Selesai"))),"")</f>
        <v/>
      </c>
    </row>
    <row r="402" spans="1:14" ht="30.75" customHeight="1">
      <c r="A402" s="6">
        <v>401</v>
      </c>
      <c r="B402" s="18" t="str">
        <f t="shared" si="14"/>
        <v>FoamindoTersediaKonfirmasi401</v>
      </c>
      <c r="C402" s="18" t="str">
        <f>IFERROR(VLOOKUP(B402,'SO OR RSO'!$B$4:$O$1048576,3,FALSE),"")</f>
        <v/>
      </c>
      <c r="D402" s="27" t="str">
        <f>IFERROR(VLOOKUP(B402,'SO OR RSO'!$B$4:$O$1048576,4,FALSE),"")</f>
        <v/>
      </c>
      <c r="E402" s="19" t="str">
        <f>IFERROR(VLOOKUP(B402,'SO OR RSO'!$B$4:$O$1048576,5,FALSE),"")</f>
        <v/>
      </c>
      <c r="F402" s="18" t="str">
        <f>IFERROR(VLOOKUP(B402,'SO OR RSO'!$B$4:$O$1048576,6,FALSE),"")</f>
        <v/>
      </c>
      <c r="G402" s="19" t="str">
        <f>IFERROR(VLOOKUP(B402,'SO OR RSO'!$B$4:$O$1048576,7,FALSE),"")</f>
        <v/>
      </c>
      <c r="H402" s="18">
        <f>IFERROR(VLOOKUP(B402,'SO OR RSO'!$B$4:$O$1048576,8,FALSE),0)</f>
        <v>0</v>
      </c>
      <c r="I402" s="18" t="str">
        <f>IFERROR(VLOOKUP(B402,'SO OR RSO'!$B$4:$O$1048576,9,FALSE),"")</f>
        <v/>
      </c>
      <c r="J402" s="18" t="str">
        <f>IFERROR(VLOOKUP(B402,'SO OR RSO'!$B$4:$O$1048576,10,FALSE),"")</f>
        <v/>
      </c>
      <c r="K402" s="59">
        <f>SUMIFS('Input Quilting Selesai'!$G$2:$G$1048576,'Input Quilting Selesai'!$C$2:$C$1048576,'Foamindo (Tersedia)'!C402,'Input Quilting Selesai'!$E$2:$E$1048576,'Foamindo (Tersedia)'!F402,'Input Quilting Selesai'!$I$2:$I$1048576,'Foamindo (Tersedia)'!J402,'Input Quilting Selesai'!$J$2:$J$1048576,'Foamindo (Tersedia)'!$B$1)</f>
        <v>0</v>
      </c>
      <c r="L402" s="20">
        <f>IFERROR(IF(VLOOKUP(B402,'SO OR RSO'!$B$4:$P$1048576,15,FALSE)="Diselesaikan",H402,K402),0)</f>
        <v>0</v>
      </c>
      <c r="M402" s="20">
        <f t="shared" si="15"/>
        <v>0</v>
      </c>
      <c r="N402" s="20" t="str">
        <f>IFERROR(IF(ISBLANK(VLOOKUP(B402,'SO OR RSO'!$B$4:$P$1048576,15,FALSE)),"Belum Kirim Kain",IF(VLOOKUP(B402,'SO OR RSO'!$B$4:$P$1048576,15,FALSE)="Diselesaikan","Selesai",IF(M402&gt;0,"Proses Quilting","Selesai"))),"")</f>
        <v/>
      </c>
    </row>
    <row r="403" spans="1:14" ht="30.75" customHeight="1">
      <c r="A403" s="6">
        <v>402</v>
      </c>
      <c r="B403" s="18" t="str">
        <f t="shared" si="14"/>
        <v>FoamindoTersediaKonfirmasi402</v>
      </c>
      <c r="C403" s="18" t="str">
        <f>IFERROR(VLOOKUP(B403,'SO OR RSO'!$B$4:$O$1048576,3,FALSE),"")</f>
        <v/>
      </c>
      <c r="D403" s="27" t="str">
        <f>IFERROR(VLOOKUP(B403,'SO OR RSO'!$B$4:$O$1048576,4,FALSE),"")</f>
        <v/>
      </c>
      <c r="E403" s="19" t="str">
        <f>IFERROR(VLOOKUP(B403,'SO OR RSO'!$B$4:$O$1048576,5,FALSE),"")</f>
        <v/>
      </c>
      <c r="F403" s="18" t="str">
        <f>IFERROR(VLOOKUP(B403,'SO OR RSO'!$B$4:$O$1048576,6,FALSE),"")</f>
        <v/>
      </c>
      <c r="G403" s="19" t="str">
        <f>IFERROR(VLOOKUP(B403,'SO OR RSO'!$B$4:$O$1048576,7,FALSE),"")</f>
        <v/>
      </c>
      <c r="H403" s="18">
        <f>IFERROR(VLOOKUP(B403,'SO OR RSO'!$B$4:$O$1048576,8,FALSE),0)</f>
        <v>0</v>
      </c>
      <c r="I403" s="18" t="str">
        <f>IFERROR(VLOOKUP(B403,'SO OR RSO'!$B$4:$O$1048576,9,FALSE),"")</f>
        <v/>
      </c>
      <c r="J403" s="18" t="str">
        <f>IFERROR(VLOOKUP(B403,'SO OR RSO'!$B$4:$O$1048576,10,FALSE),"")</f>
        <v/>
      </c>
      <c r="K403" s="59">
        <f>SUMIFS('Input Quilting Selesai'!$G$2:$G$1048576,'Input Quilting Selesai'!$C$2:$C$1048576,'Foamindo (Tersedia)'!C403,'Input Quilting Selesai'!$E$2:$E$1048576,'Foamindo (Tersedia)'!F403,'Input Quilting Selesai'!$I$2:$I$1048576,'Foamindo (Tersedia)'!J403,'Input Quilting Selesai'!$J$2:$J$1048576,'Foamindo (Tersedia)'!$B$1)</f>
        <v>0</v>
      </c>
      <c r="L403" s="20">
        <f>IFERROR(IF(VLOOKUP(B403,'SO OR RSO'!$B$4:$P$1048576,15,FALSE)="Diselesaikan",H403,K403),0)</f>
        <v>0</v>
      </c>
      <c r="M403" s="20">
        <f t="shared" si="15"/>
        <v>0</v>
      </c>
      <c r="N403" s="20" t="str">
        <f>IFERROR(IF(ISBLANK(VLOOKUP(B403,'SO OR RSO'!$B$4:$P$1048576,15,FALSE)),"Belum Kirim Kain",IF(VLOOKUP(B403,'SO OR RSO'!$B$4:$P$1048576,15,FALSE)="Diselesaikan","Selesai",IF(M403&gt;0,"Proses Quilting","Selesai"))),"")</f>
        <v/>
      </c>
    </row>
    <row r="404" spans="1:14" ht="30.75" customHeight="1">
      <c r="A404" s="6">
        <v>403</v>
      </c>
      <c r="B404" s="18" t="str">
        <f t="shared" si="14"/>
        <v>FoamindoTersediaKonfirmasi403</v>
      </c>
      <c r="C404" s="18" t="str">
        <f>IFERROR(VLOOKUP(B404,'SO OR RSO'!$B$4:$O$1048576,3,FALSE),"")</f>
        <v/>
      </c>
      <c r="D404" s="27" t="str">
        <f>IFERROR(VLOOKUP(B404,'SO OR RSO'!$B$4:$O$1048576,4,FALSE),"")</f>
        <v/>
      </c>
      <c r="E404" s="19" t="str">
        <f>IFERROR(VLOOKUP(B404,'SO OR RSO'!$B$4:$O$1048576,5,FALSE),"")</f>
        <v/>
      </c>
      <c r="F404" s="18" t="str">
        <f>IFERROR(VLOOKUP(B404,'SO OR RSO'!$B$4:$O$1048576,6,FALSE),"")</f>
        <v/>
      </c>
      <c r="G404" s="19" t="str">
        <f>IFERROR(VLOOKUP(B404,'SO OR RSO'!$B$4:$O$1048576,7,FALSE),"")</f>
        <v/>
      </c>
      <c r="H404" s="18">
        <f>IFERROR(VLOOKUP(B404,'SO OR RSO'!$B$4:$O$1048576,8,FALSE),0)</f>
        <v>0</v>
      </c>
      <c r="I404" s="18" t="str">
        <f>IFERROR(VLOOKUP(B404,'SO OR RSO'!$B$4:$O$1048576,9,FALSE),"")</f>
        <v/>
      </c>
      <c r="J404" s="18" t="str">
        <f>IFERROR(VLOOKUP(B404,'SO OR RSO'!$B$4:$O$1048576,10,FALSE),"")</f>
        <v/>
      </c>
      <c r="K404" s="59">
        <f>SUMIFS('Input Quilting Selesai'!$G$2:$G$1048576,'Input Quilting Selesai'!$C$2:$C$1048576,'Foamindo (Tersedia)'!C404,'Input Quilting Selesai'!$E$2:$E$1048576,'Foamindo (Tersedia)'!F404,'Input Quilting Selesai'!$I$2:$I$1048576,'Foamindo (Tersedia)'!J404,'Input Quilting Selesai'!$J$2:$J$1048576,'Foamindo (Tersedia)'!$B$1)</f>
        <v>0</v>
      </c>
      <c r="L404" s="20">
        <f>IFERROR(IF(VLOOKUP(B404,'SO OR RSO'!$B$4:$P$1048576,15,FALSE)="Diselesaikan",H404,K404),0)</f>
        <v>0</v>
      </c>
      <c r="M404" s="20">
        <f t="shared" si="15"/>
        <v>0</v>
      </c>
      <c r="N404" s="20" t="str">
        <f>IFERROR(IF(ISBLANK(VLOOKUP(B404,'SO OR RSO'!$B$4:$P$1048576,15,FALSE)),"Belum Kirim Kain",IF(VLOOKUP(B404,'SO OR RSO'!$B$4:$P$1048576,15,FALSE)="Diselesaikan","Selesai",IF(M404&gt;0,"Proses Quilting","Selesai"))),"")</f>
        <v/>
      </c>
    </row>
    <row r="405" spans="1:14" ht="30.75" customHeight="1">
      <c r="A405" s="6">
        <v>404</v>
      </c>
      <c r="B405" s="18" t="str">
        <f t="shared" si="14"/>
        <v>FoamindoTersediaKonfirmasi404</v>
      </c>
      <c r="C405" s="18" t="str">
        <f>IFERROR(VLOOKUP(B405,'SO OR RSO'!$B$4:$O$1048576,3,FALSE),"")</f>
        <v/>
      </c>
      <c r="D405" s="27" t="str">
        <f>IFERROR(VLOOKUP(B405,'SO OR RSO'!$B$4:$O$1048576,4,FALSE),"")</f>
        <v/>
      </c>
      <c r="E405" s="19" t="str">
        <f>IFERROR(VLOOKUP(B405,'SO OR RSO'!$B$4:$O$1048576,5,FALSE),"")</f>
        <v/>
      </c>
      <c r="F405" s="18" t="str">
        <f>IFERROR(VLOOKUP(B405,'SO OR RSO'!$B$4:$O$1048576,6,FALSE),"")</f>
        <v/>
      </c>
      <c r="G405" s="19" t="str">
        <f>IFERROR(VLOOKUP(B405,'SO OR RSO'!$B$4:$O$1048576,7,FALSE),"")</f>
        <v/>
      </c>
      <c r="H405" s="18">
        <f>IFERROR(VLOOKUP(B405,'SO OR RSO'!$B$4:$O$1048576,8,FALSE),0)</f>
        <v>0</v>
      </c>
      <c r="I405" s="18" t="str">
        <f>IFERROR(VLOOKUP(B405,'SO OR RSO'!$B$4:$O$1048576,9,FALSE),"")</f>
        <v/>
      </c>
      <c r="J405" s="18" t="str">
        <f>IFERROR(VLOOKUP(B405,'SO OR RSO'!$B$4:$O$1048576,10,FALSE),"")</f>
        <v/>
      </c>
      <c r="K405" s="59">
        <f>SUMIFS('Input Quilting Selesai'!$G$2:$G$1048576,'Input Quilting Selesai'!$C$2:$C$1048576,'Foamindo (Tersedia)'!C405,'Input Quilting Selesai'!$E$2:$E$1048576,'Foamindo (Tersedia)'!F405,'Input Quilting Selesai'!$I$2:$I$1048576,'Foamindo (Tersedia)'!J405,'Input Quilting Selesai'!$J$2:$J$1048576,'Foamindo (Tersedia)'!$B$1)</f>
        <v>0</v>
      </c>
      <c r="L405" s="20">
        <f>IFERROR(IF(VLOOKUP(B405,'SO OR RSO'!$B$4:$P$1048576,15,FALSE)="Diselesaikan",H405,K405),0)</f>
        <v>0</v>
      </c>
      <c r="M405" s="20">
        <f t="shared" si="15"/>
        <v>0</v>
      </c>
      <c r="N405" s="20" t="str">
        <f>IFERROR(IF(ISBLANK(VLOOKUP(B405,'SO OR RSO'!$B$4:$P$1048576,15,FALSE)),"Belum Kirim Kain",IF(VLOOKUP(B405,'SO OR RSO'!$B$4:$P$1048576,15,FALSE)="Diselesaikan","Selesai",IF(M405&gt;0,"Proses Quilting","Selesai"))),"")</f>
        <v/>
      </c>
    </row>
    <row r="406" spans="1:14" ht="30.75" customHeight="1">
      <c r="A406" s="6">
        <v>405</v>
      </c>
      <c r="B406" s="18" t="str">
        <f t="shared" si="14"/>
        <v>FoamindoTersediaKonfirmasi405</v>
      </c>
      <c r="C406" s="18" t="str">
        <f>IFERROR(VLOOKUP(B406,'SO OR RSO'!$B$4:$O$1048576,3,FALSE),"")</f>
        <v/>
      </c>
      <c r="D406" s="27" t="str">
        <f>IFERROR(VLOOKUP(B406,'SO OR RSO'!$B$4:$O$1048576,4,FALSE),"")</f>
        <v/>
      </c>
      <c r="E406" s="19" t="str">
        <f>IFERROR(VLOOKUP(B406,'SO OR RSO'!$B$4:$O$1048576,5,FALSE),"")</f>
        <v/>
      </c>
      <c r="F406" s="18" t="str">
        <f>IFERROR(VLOOKUP(B406,'SO OR RSO'!$B$4:$O$1048576,6,FALSE),"")</f>
        <v/>
      </c>
      <c r="G406" s="19" t="str">
        <f>IFERROR(VLOOKUP(B406,'SO OR RSO'!$B$4:$O$1048576,7,FALSE),"")</f>
        <v/>
      </c>
      <c r="H406" s="18">
        <f>IFERROR(VLOOKUP(B406,'SO OR RSO'!$B$4:$O$1048576,8,FALSE),0)</f>
        <v>0</v>
      </c>
      <c r="I406" s="18" t="str">
        <f>IFERROR(VLOOKUP(B406,'SO OR RSO'!$B$4:$O$1048576,9,FALSE),"")</f>
        <v/>
      </c>
      <c r="J406" s="18" t="str">
        <f>IFERROR(VLOOKUP(B406,'SO OR RSO'!$B$4:$O$1048576,10,FALSE),"")</f>
        <v/>
      </c>
      <c r="K406" s="59">
        <f>SUMIFS('Input Quilting Selesai'!$G$2:$G$1048576,'Input Quilting Selesai'!$C$2:$C$1048576,'Foamindo (Tersedia)'!C406,'Input Quilting Selesai'!$E$2:$E$1048576,'Foamindo (Tersedia)'!F406,'Input Quilting Selesai'!$I$2:$I$1048576,'Foamindo (Tersedia)'!J406,'Input Quilting Selesai'!$J$2:$J$1048576,'Foamindo (Tersedia)'!$B$1)</f>
        <v>0</v>
      </c>
      <c r="L406" s="20">
        <f>IFERROR(IF(VLOOKUP(B406,'SO OR RSO'!$B$4:$P$1048576,15,FALSE)="Diselesaikan",H406,K406),0)</f>
        <v>0</v>
      </c>
      <c r="M406" s="20">
        <f t="shared" si="15"/>
        <v>0</v>
      </c>
      <c r="N406" s="20" t="str">
        <f>IFERROR(IF(ISBLANK(VLOOKUP(B406,'SO OR RSO'!$B$4:$P$1048576,15,FALSE)),"Belum Kirim Kain",IF(VLOOKUP(B406,'SO OR RSO'!$B$4:$P$1048576,15,FALSE)="Diselesaikan","Selesai",IF(M406&gt;0,"Proses Quilting","Selesai"))),"")</f>
        <v/>
      </c>
    </row>
    <row r="407" spans="1:14" ht="30.75" customHeight="1">
      <c r="A407" s="6">
        <v>406</v>
      </c>
      <c r="B407" s="18" t="str">
        <f t="shared" si="14"/>
        <v>FoamindoTersediaKonfirmasi406</v>
      </c>
      <c r="C407" s="18" t="str">
        <f>IFERROR(VLOOKUP(B407,'SO OR RSO'!$B$4:$O$1048576,3,FALSE),"")</f>
        <v/>
      </c>
      <c r="D407" s="27" t="str">
        <f>IFERROR(VLOOKUP(B407,'SO OR RSO'!$B$4:$O$1048576,4,FALSE),"")</f>
        <v/>
      </c>
      <c r="E407" s="19" t="str">
        <f>IFERROR(VLOOKUP(B407,'SO OR RSO'!$B$4:$O$1048576,5,FALSE),"")</f>
        <v/>
      </c>
      <c r="F407" s="18" t="str">
        <f>IFERROR(VLOOKUP(B407,'SO OR RSO'!$B$4:$O$1048576,6,FALSE),"")</f>
        <v/>
      </c>
      <c r="G407" s="19" t="str">
        <f>IFERROR(VLOOKUP(B407,'SO OR RSO'!$B$4:$O$1048576,7,FALSE),"")</f>
        <v/>
      </c>
      <c r="H407" s="18">
        <f>IFERROR(VLOOKUP(B407,'SO OR RSO'!$B$4:$O$1048576,8,FALSE),0)</f>
        <v>0</v>
      </c>
      <c r="I407" s="18" t="str">
        <f>IFERROR(VLOOKUP(B407,'SO OR RSO'!$B$4:$O$1048576,9,FALSE),"")</f>
        <v/>
      </c>
      <c r="J407" s="18" t="str">
        <f>IFERROR(VLOOKUP(B407,'SO OR RSO'!$B$4:$O$1048576,10,FALSE),"")</f>
        <v/>
      </c>
      <c r="K407" s="59">
        <f>SUMIFS('Input Quilting Selesai'!$G$2:$G$1048576,'Input Quilting Selesai'!$C$2:$C$1048576,'Foamindo (Tersedia)'!C407,'Input Quilting Selesai'!$E$2:$E$1048576,'Foamindo (Tersedia)'!F407,'Input Quilting Selesai'!$I$2:$I$1048576,'Foamindo (Tersedia)'!J407,'Input Quilting Selesai'!$J$2:$J$1048576,'Foamindo (Tersedia)'!$B$1)</f>
        <v>0</v>
      </c>
      <c r="L407" s="20">
        <f>IFERROR(IF(VLOOKUP(B407,'SO OR RSO'!$B$4:$P$1048576,15,FALSE)="Diselesaikan",H407,K407),0)</f>
        <v>0</v>
      </c>
      <c r="M407" s="20">
        <f t="shared" si="15"/>
        <v>0</v>
      </c>
      <c r="N407" s="20" t="str">
        <f>IFERROR(IF(ISBLANK(VLOOKUP(B407,'SO OR RSO'!$B$4:$P$1048576,15,FALSE)),"Belum Kirim Kain",IF(VLOOKUP(B407,'SO OR RSO'!$B$4:$P$1048576,15,FALSE)="Diselesaikan","Selesai",IF(M407&gt;0,"Proses Quilting","Selesai"))),"")</f>
        <v/>
      </c>
    </row>
    <row r="408" spans="1:14" ht="30.75" customHeight="1">
      <c r="A408" s="6">
        <v>407</v>
      </c>
      <c r="B408" s="18" t="str">
        <f t="shared" si="14"/>
        <v>FoamindoTersediaKonfirmasi407</v>
      </c>
      <c r="C408" s="18" t="str">
        <f>IFERROR(VLOOKUP(B408,'SO OR RSO'!$B$4:$O$1048576,3,FALSE),"")</f>
        <v/>
      </c>
      <c r="D408" s="27" t="str">
        <f>IFERROR(VLOOKUP(B408,'SO OR RSO'!$B$4:$O$1048576,4,FALSE),"")</f>
        <v/>
      </c>
      <c r="E408" s="19" t="str">
        <f>IFERROR(VLOOKUP(B408,'SO OR RSO'!$B$4:$O$1048576,5,FALSE),"")</f>
        <v/>
      </c>
      <c r="F408" s="18" t="str">
        <f>IFERROR(VLOOKUP(B408,'SO OR RSO'!$B$4:$O$1048576,6,FALSE),"")</f>
        <v/>
      </c>
      <c r="G408" s="19" t="str">
        <f>IFERROR(VLOOKUP(B408,'SO OR RSO'!$B$4:$O$1048576,7,FALSE),"")</f>
        <v/>
      </c>
      <c r="H408" s="18">
        <f>IFERROR(VLOOKUP(B408,'SO OR RSO'!$B$4:$O$1048576,8,FALSE),0)</f>
        <v>0</v>
      </c>
      <c r="I408" s="18" t="str">
        <f>IFERROR(VLOOKUP(B408,'SO OR RSO'!$B$4:$O$1048576,9,FALSE),"")</f>
        <v/>
      </c>
      <c r="J408" s="18" t="str">
        <f>IFERROR(VLOOKUP(B408,'SO OR RSO'!$B$4:$O$1048576,10,FALSE),"")</f>
        <v/>
      </c>
      <c r="K408" s="59">
        <f>SUMIFS('Input Quilting Selesai'!$G$2:$G$1048576,'Input Quilting Selesai'!$C$2:$C$1048576,'Foamindo (Tersedia)'!C408,'Input Quilting Selesai'!$E$2:$E$1048576,'Foamindo (Tersedia)'!F408,'Input Quilting Selesai'!$I$2:$I$1048576,'Foamindo (Tersedia)'!J408,'Input Quilting Selesai'!$J$2:$J$1048576,'Foamindo (Tersedia)'!$B$1)</f>
        <v>0</v>
      </c>
      <c r="L408" s="20">
        <f>IFERROR(IF(VLOOKUP(B408,'SO OR RSO'!$B$4:$P$1048576,15,FALSE)="Diselesaikan",H408,K408),0)</f>
        <v>0</v>
      </c>
      <c r="M408" s="20">
        <f t="shared" si="15"/>
        <v>0</v>
      </c>
      <c r="N408" s="20" t="str">
        <f>IFERROR(IF(ISBLANK(VLOOKUP(B408,'SO OR RSO'!$B$4:$P$1048576,15,FALSE)),"Belum Kirim Kain",IF(VLOOKUP(B408,'SO OR RSO'!$B$4:$P$1048576,15,FALSE)="Diselesaikan","Selesai",IF(M408&gt;0,"Proses Quilting","Selesai"))),"")</f>
        <v/>
      </c>
    </row>
    <row r="409" spans="1:14" ht="30.75" customHeight="1">
      <c r="A409" s="6">
        <v>408</v>
      </c>
      <c r="B409" s="18" t="str">
        <f t="shared" si="14"/>
        <v>FoamindoTersediaKonfirmasi408</v>
      </c>
      <c r="C409" s="18" t="str">
        <f>IFERROR(VLOOKUP(B409,'SO OR RSO'!$B$4:$O$1048576,3,FALSE),"")</f>
        <v/>
      </c>
      <c r="D409" s="27" t="str">
        <f>IFERROR(VLOOKUP(B409,'SO OR RSO'!$B$4:$O$1048576,4,FALSE),"")</f>
        <v/>
      </c>
      <c r="E409" s="19" t="str">
        <f>IFERROR(VLOOKUP(B409,'SO OR RSO'!$B$4:$O$1048576,5,FALSE),"")</f>
        <v/>
      </c>
      <c r="F409" s="18" t="str">
        <f>IFERROR(VLOOKUP(B409,'SO OR RSO'!$B$4:$O$1048576,6,FALSE),"")</f>
        <v/>
      </c>
      <c r="G409" s="19" t="str">
        <f>IFERROR(VLOOKUP(B409,'SO OR RSO'!$B$4:$O$1048576,7,FALSE),"")</f>
        <v/>
      </c>
      <c r="H409" s="18">
        <f>IFERROR(VLOOKUP(B409,'SO OR RSO'!$B$4:$O$1048576,8,FALSE),0)</f>
        <v>0</v>
      </c>
      <c r="I409" s="18" t="str">
        <f>IFERROR(VLOOKUP(B409,'SO OR RSO'!$B$4:$O$1048576,9,FALSE),"")</f>
        <v/>
      </c>
      <c r="J409" s="18" t="str">
        <f>IFERROR(VLOOKUP(B409,'SO OR RSO'!$B$4:$O$1048576,10,FALSE),"")</f>
        <v/>
      </c>
      <c r="K409" s="59">
        <f>SUMIFS('Input Quilting Selesai'!$G$2:$G$1048576,'Input Quilting Selesai'!$C$2:$C$1048576,'Foamindo (Tersedia)'!C409,'Input Quilting Selesai'!$E$2:$E$1048576,'Foamindo (Tersedia)'!F409,'Input Quilting Selesai'!$I$2:$I$1048576,'Foamindo (Tersedia)'!J409,'Input Quilting Selesai'!$J$2:$J$1048576,'Foamindo (Tersedia)'!$B$1)</f>
        <v>0</v>
      </c>
      <c r="L409" s="20">
        <f>IFERROR(IF(VLOOKUP(B409,'SO OR RSO'!$B$4:$P$1048576,15,FALSE)="Diselesaikan",H409,K409),0)</f>
        <v>0</v>
      </c>
      <c r="M409" s="20">
        <f t="shared" si="15"/>
        <v>0</v>
      </c>
      <c r="N409" s="20" t="str">
        <f>IFERROR(IF(ISBLANK(VLOOKUP(B409,'SO OR RSO'!$B$4:$P$1048576,15,FALSE)),"Belum Kirim Kain",IF(VLOOKUP(B409,'SO OR RSO'!$B$4:$P$1048576,15,FALSE)="Diselesaikan","Selesai",IF(M409&gt;0,"Proses Quilting","Selesai"))),"")</f>
        <v/>
      </c>
    </row>
    <row r="410" spans="1:14" ht="30.75" customHeight="1">
      <c r="A410" s="6">
        <v>409</v>
      </c>
      <c r="B410" s="18" t="str">
        <f t="shared" si="14"/>
        <v>FoamindoTersediaKonfirmasi409</v>
      </c>
      <c r="C410" s="18" t="str">
        <f>IFERROR(VLOOKUP(B410,'SO OR RSO'!$B$4:$O$1048576,3,FALSE),"")</f>
        <v/>
      </c>
      <c r="D410" s="27" t="str">
        <f>IFERROR(VLOOKUP(B410,'SO OR RSO'!$B$4:$O$1048576,4,FALSE),"")</f>
        <v/>
      </c>
      <c r="E410" s="19" t="str">
        <f>IFERROR(VLOOKUP(B410,'SO OR RSO'!$B$4:$O$1048576,5,FALSE),"")</f>
        <v/>
      </c>
      <c r="F410" s="18" t="str">
        <f>IFERROR(VLOOKUP(B410,'SO OR RSO'!$B$4:$O$1048576,6,FALSE),"")</f>
        <v/>
      </c>
      <c r="G410" s="19" t="str">
        <f>IFERROR(VLOOKUP(B410,'SO OR RSO'!$B$4:$O$1048576,7,FALSE),"")</f>
        <v/>
      </c>
      <c r="H410" s="18">
        <f>IFERROR(VLOOKUP(B410,'SO OR RSO'!$B$4:$O$1048576,8,FALSE),0)</f>
        <v>0</v>
      </c>
      <c r="I410" s="18" t="str">
        <f>IFERROR(VLOOKUP(B410,'SO OR RSO'!$B$4:$O$1048576,9,FALSE),"")</f>
        <v/>
      </c>
      <c r="J410" s="18" t="str">
        <f>IFERROR(VLOOKUP(B410,'SO OR RSO'!$B$4:$O$1048576,10,FALSE),"")</f>
        <v/>
      </c>
      <c r="K410" s="59">
        <f>SUMIFS('Input Quilting Selesai'!$G$2:$G$1048576,'Input Quilting Selesai'!$C$2:$C$1048576,'Foamindo (Tersedia)'!C410,'Input Quilting Selesai'!$E$2:$E$1048576,'Foamindo (Tersedia)'!F410,'Input Quilting Selesai'!$I$2:$I$1048576,'Foamindo (Tersedia)'!J410,'Input Quilting Selesai'!$J$2:$J$1048576,'Foamindo (Tersedia)'!$B$1)</f>
        <v>0</v>
      </c>
      <c r="L410" s="20">
        <f>IFERROR(IF(VLOOKUP(B410,'SO OR RSO'!$B$4:$P$1048576,15,FALSE)="Diselesaikan",H410,K410),0)</f>
        <v>0</v>
      </c>
      <c r="M410" s="20">
        <f t="shared" si="15"/>
        <v>0</v>
      </c>
      <c r="N410" s="20" t="str">
        <f>IFERROR(IF(ISBLANK(VLOOKUP(B410,'SO OR RSO'!$B$4:$P$1048576,15,FALSE)),"Belum Kirim Kain",IF(VLOOKUP(B410,'SO OR RSO'!$B$4:$P$1048576,15,FALSE)="Diselesaikan","Selesai",IF(M410&gt;0,"Proses Quilting","Selesai"))),"")</f>
        <v/>
      </c>
    </row>
    <row r="411" spans="1:14" ht="30.75" customHeight="1">
      <c r="A411" s="6">
        <v>410</v>
      </c>
      <c r="B411" s="18" t="str">
        <f t="shared" si="14"/>
        <v>FoamindoTersediaKonfirmasi410</v>
      </c>
      <c r="C411" s="18" t="str">
        <f>IFERROR(VLOOKUP(B411,'SO OR RSO'!$B$4:$O$1048576,3,FALSE),"")</f>
        <v/>
      </c>
      <c r="D411" s="27" t="str">
        <f>IFERROR(VLOOKUP(B411,'SO OR RSO'!$B$4:$O$1048576,4,FALSE),"")</f>
        <v/>
      </c>
      <c r="E411" s="19" t="str">
        <f>IFERROR(VLOOKUP(B411,'SO OR RSO'!$B$4:$O$1048576,5,FALSE),"")</f>
        <v/>
      </c>
      <c r="F411" s="18" t="str">
        <f>IFERROR(VLOOKUP(B411,'SO OR RSO'!$B$4:$O$1048576,6,FALSE),"")</f>
        <v/>
      </c>
      <c r="G411" s="19" t="str">
        <f>IFERROR(VLOOKUP(B411,'SO OR RSO'!$B$4:$O$1048576,7,FALSE),"")</f>
        <v/>
      </c>
      <c r="H411" s="18">
        <f>IFERROR(VLOOKUP(B411,'SO OR RSO'!$B$4:$O$1048576,8,FALSE),0)</f>
        <v>0</v>
      </c>
      <c r="I411" s="18" t="str">
        <f>IFERROR(VLOOKUP(B411,'SO OR RSO'!$B$4:$O$1048576,9,FALSE),"")</f>
        <v/>
      </c>
      <c r="J411" s="18" t="str">
        <f>IFERROR(VLOOKUP(B411,'SO OR RSO'!$B$4:$O$1048576,10,FALSE),"")</f>
        <v/>
      </c>
      <c r="K411" s="59">
        <f>SUMIFS('Input Quilting Selesai'!$G$2:$G$1048576,'Input Quilting Selesai'!$C$2:$C$1048576,'Foamindo (Tersedia)'!C411,'Input Quilting Selesai'!$E$2:$E$1048576,'Foamindo (Tersedia)'!F411,'Input Quilting Selesai'!$I$2:$I$1048576,'Foamindo (Tersedia)'!J411,'Input Quilting Selesai'!$J$2:$J$1048576,'Foamindo (Tersedia)'!$B$1)</f>
        <v>0</v>
      </c>
      <c r="L411" s="20">
        <f>IFERROR(IF(VLOOKUP(B411,'SO OR RSO'!$B$4:$P$1048576,15,FALSE)="Diselesaikan",H411,K411),0)</f>
        <v>0</v>
      </c>
      <c r="M411" s="20">
        <f t="shared" si="15"/>
        <v>0</v>
      </c>
      <c r="N411" s="20" t="str">
        <f>IFERROR(IF(ISBLANK(VLOOKUP(B411,'SO OR RSO'!$B$4:$P$1048576,15,FALSE)),"Belum Kirim Kain",IF(VLOOKUP(B411,'SO OR RSO'!$B$4:$P$1048576,15,FALSE)="Diselesaikan","Selesai",IF(M411&gt;0,"Proses Quilting","Selesai"))),"")</f>
        <v/>
      </c>
    </row>
    <row r="412" spans="1:14" ht="30.75" customHeight="1">
      <c r="A412" s="6">
        <v>411</v>
      </c>
      <c r="B412" s="18" t="str">
        <f t="shared" si="14"/>
        <v>FoamindoTersediaKonfirmasi411</v>
      </c>
      <c r="C412" s="18" t="str">
        <f>IFERROR(VLOOKUP(B412,'SO OR RSO'!$B$4:$O$1048576,3,FALSE),"")</f>
        <v/>
      </c>
      <c r="D412" s="27" t="str">
        <f>IFERROR(VLOOKUP(B412,'SO OR RSO'!$B$4:$O$1048576,4,FALSE),"")</f>
        <v/>
      </c>
      <c r="E412" s="19" t="str">
        <f>IFERROR(VLOOKUP(B412,'SO OR RSO'!$B$4:$O$1048576,5,FALSE),"")</f>
        <v/>
      </c>
      <c r="F412" s="18" t="str">
        <f>IFERROR(VLOOKUP(B412,'SO OR RSO'!$B$4:$O$1048576,6,FALSE),"")</f>
        <v/>
      </c>
      <c r="G412" s="19" t="str">
        <f>IFERROR(VLOOKUP(B412,'SO OR RSO'!$B$4:$O$1048576,7,FALSE),"")</f>
        <v/>
      </c>
      <c r="H412" s="18">
        <f>IFERROR(VLOOKUP(B412,'SO OR RSO'!$B$4:$O$1048576,8,FALSE),0)</f>
        <v>0</v>
      </c>
      <c r="I412" s="18" t="str">
        <f>IFERROR(VLOOKUP(B412,'SO OR RSO'!$B$4:$O$1048576,9,FALSE),"")</f>
        <v/>
      </c>
      <c r="J412" s="18" t="str">
        <f>IFERROR(VLOOKUP(B412,'SO OR RSO'!$B$4:$O$1048576,10,FALSE),"")</f>
        <v/>
      </c>
      <c r="K412" s="59">
        <f>SUMIFS('Input Quilting Selesai'!$G$2:$G$1048576,'Input Quilting Selesai'!$C$2:$C$1048576,'Foamindo (Tersedia)'!C412,'Input Quilting Selesai'!$E$2:$E$1048576,'Foamindo (Tersedia)'!F412,'Input Quilting Selesai'!$I$2:$I$1048576,'Foamindo (Tersedia)'!J412,'Input Quilting Selesai'!$J$2:$J$1048576,'Foamindo (Tersedia)'!$B$1)</f>
        <v>0</v>
      </c>
      <c r="L412" s="20">
        <f>IFERROR(IF(VLOOKUP(B412,'SO OR RSO'!$B$4:$P$1048576,15,FALSE)="Diselesaikan",H412,K412),0)</f>
        <v>0</v>
      </c>
      <c r="M412" s="20">
        <f t="shared" si="15"/>
        <v>0</v>
      </c>
      <c r="N412" s="20" t="str">
        <f>IFERROR(IF(ISBLANK(VLOOKUP(B412,'SO OR RSO'!$B$4:$P$1048576,15,FALSE)),"Belum Kirim Kain",IF(VLOOKUP(B412,'SO OR RSO'!$B$4:$P$1048576,15,FALSE)="Diselesaikan","Selesai",IF(M412&gt;0,"Proses Quilting","Selesai"))),"")</f>
        <v/>
      </c>
    </row>
    <row r="413" spans="1:14" ht="30.75" customHeight="1">
      <c r="A413" s="6">
        <v>412</v>
      </c>
      <c r="B413" s="18" t="str">
        <f t="shared" si="14"/>
        <v>FoamindoTersediaKonfirmasi412</v>
      </c>
      <c r="C413" s="18" t="str">
        <f>IFERROR(VLOOKUP(B413,'SO OR RSO'!$B$4:$O$1048576,3,FALSE),"")</f>
        <v/>
      </c>
      <c r="D413" s="27" t="str">
        <f>IFERROR(VLOOKUP(B413,'SO OR RSO'!$B$4:$O$1048576,4,FALSE),"")</f>
        <v/>
      </c>
      <c r="E413" s="19" t="str">
        <f>IFERROR(VLOOKUP(B413,'SO OR RSO'!$B$4:$O$1048576,5,FALSE),"")</f>
        <v/>
      </c>
      <c r="F413" s="18" t="str">
        <f>IFERROR(VLOOKUP(B413,'SO OR RSO'!$B$4:$O$1048576,6,FALSE),"")</f>
        <v/>
      </c>
      <c r="G413" s="19" t="str">
        <f>IFERROR(VLOOKUP(B413,'SO OR RSO'!$B$4:$O$1048576,7,FALSE),"")</f>
        <v/>
      </c>
      <c r="H413" s="18">
        <f>IFERROR(VLOOKUP(B413,'SO OR RSO'!$B$4:$O$1048576,8,FALSE),0)</f>
        <v>0</v>
      </c>
      <c r="I413" s="18" t="str">
        <f>IFERROR(VLOOKUP(B413,'SO OR RSO'!$B$4:$O$1048576,9,FALSE),"")</f>
        <v/>
      </c>
      <c r="J413" s="18" t="str">
        <f>IFERROR(VLOOKUP(B413,'SO OR RSO'!$B$4:$O$1048576,10,FALSE),"")</f>
        <v/>
      </c>
      <c r="K413" s="59">
        <f>SUMIFS('Input Quilting Selesai'!$G$2:$G$1048576,'Input Quilting Selesai'!$C$2:$C$1048576,'Foamindo (Tersedia)'!C413,'Input Quilting Selesai'!$E$2:$E$1048576,'Foamindo (Tersedia)'!F413,'Input Quilting Selesai'!$I$2:$I$1048576,'Foamindo (Tersedia)'!J413,'Input Quilting Selesai'!$J$2:$J$1048576,'Foamindo (Tersedia)'!$B$1)</f>
        <v>0</v>
      </c>
      <c r="L413" s="20">
        <f>IFERROR(IF(VLOOKUP(B413,'SO OR RSO'!$B$4:$P$1048576,15,FALSE)="Diselesaikan",H413,K413),0)</f>
        <v>0</v>
      </c>
      <c r="M413" s="20">
        <f t="shared" si="15"/>
        <v>0</v>
      </c>
      <c r="N413" s="20" t="str">
        <f>IFERROR(IF(ISBLANK(VLOOKUP(B413,'SO OR RSO'!$B$4:$P$1048576,15,FALSE)),"Belum Kirim Kain",IF(VLOOKUP(B413,'SO OR RSO'!$B$4:$P$1048576,15,FALSE)="Diselesaikan","Selesai",IF(M413&gt;0,"Proses Quilting","Selesai"))),"")</f>
        <v/>
      </c>
    </row>
    <row r="414" spans="1:14" ht="30.75" customHeight="1">
      <c r="A414" s="6">
        <v>413</v>
      </c>
      <c r="B414" s="18" t="str">
        <f t="shared" si="14"/>
        <v>FoamindoTersediaKonfirmasi413</v>
      </c>
      <c r="C414" s="18" t="str">
        <f>IFERROR(VLOOKUP(B414,'SO OR RSO'!$B$4:$O$1048576,3,FALSE),"")</f>
        <v/>
      </c>
      <c r="D414" s="27" t="str">
        <f>IFERROR(VLOOKUP(B414,'SO OR RSO'!$B$4:$O$1048576,4,FALSE),"")</f>
        <v/>
      </c>
      <c r="E414" s="19" t="str">
        <f>IFERROR(VLOOKUP(B414,'SO OR RSO'!$B$4:$O$1048576,5,FALSE),"")</f>
        <v/>
      </c>
      <c r="F414" s="18" t="str">
        <f>IFERROR(VLOOKUP(B414,'SO OR RSO'!$B$4:$O$1048576,6,FALSE),"")</f>
        <v/>
      </c>
      <c r="G414" s="19" t="str">
        <f>IFERROR(VLOOKUP(B414,'SO OR RSO'!$B$4:$O$1048576,7,FALSE),"")</f>
        <v/>
      </c>
      <c r="H414" s="18">
        <f>IFERROR(VLOOKUP(B414,'SO OR RSO'!$B$4:$O$1048576,8,FALSE),0)</f>
        <v>0</v>
      </c>
      <c r="I414" s="18" t="str">
        <f>IFERROR(VLOOKUP(B414,'SO OR RSO'!$B$4:$O$1048576,9,FALSE),"")</f>
        <v/>
      </c>
      <c r="J414" s="18" t="str">
        <f>IFERROR(VLOOKUP(B414,'SO OR RSO'!$B$4:$O$1048576,10,FALSE),"")</f>
        <v/>
      </c>
      <c r="K414" s="59">
        <f>SUMIFS('Input Quilting Selesai'!$G$2:$G$1048576,'Input Quilting Selesai'!$C$2:$C$1048576,'Foamindo (Tersedia)'!C414,'Input Quilting Selesai'!$E$2:$E$1048576,'Foamindo (Tersedia)'!F414,'Input Quilting Selesai'!$I$2:$I$1048576,'Foamindo (Tersedia)'!J414,'Input Quilting Selesai'!$J$2:$J$1048576,'Foamindo (Tersedia)'!$B$1)</f>
        <v>0</v>
      </c>
      <c r="L414" s="20">
        <f>IFERROR(IF(VLOOKUP(B414,'SO OR RSO'!$B$4:$P$1048576,15,FALSE)="Diselesaikan",H414,K414),0)</f>
        <v>0</v>
      </c>
      <c r="M414" s="20">
        <f t="shared" si="15"/>
        <v>0</v>
      </c>
      <c r="N414" s="20" t="str">
        <f>IFERROR(IF(ISBLANK(VLOOKUP(B414,'SO OR RSO'!$B$4:$P$1048576,15,FALSE)),"Belum Kirim Kain",IF(VLOOKUP(B414,'SO OR RSO'!$B$4:$P$1048576,15,FALSE)="Diselesaikan","Selesai",IF(M414&gt;0,"Proses Quilting","Selesai"))),"")</f>
        <v/>
      </c>
    </row>
    <row r="415" spans="1:14" ht="30.75" customHeight="1">
      <c r="A415" s="6">
        <v>414</v>
      </c>
      <c r="B415" s="18" t="str">
        <f t="shared" si="14"/>
        <v>FoamindoTersediaKonfirmasi414</v>
      </c>
      <c r="C415" s="18" t="str">
        <f>IFERROR(VLOOKUP(B415,'SO OR RSO'!$B$4:$O$1048576,3,FALSE),"")</f>
        <v/>
      </c>
      <c r="D415" s="27" t="str">
        <f>IFERROR(VLOOKUP(B415,'SO OR RSO'!$B$4:$O$1048576,4,FALSE),"")</f>
        <v/>
      </c>
      <c r="E415" s="19" t="str">
        <f>IFERROR(VLOOKUP(B415,'SO OR RSO'!$B$4:$O$1048576,5,FALSE),"")</f>
        <v/>
      </c>
      <c r="F415" s="18" t="str">
        <f>IFERROR(VLOOKUP(B415,'SO OR RSO'!$B$4:$O$1048576,6,FALSE),"")</f>
        <v/>
      </c>
      <c r="G415" s="19" t="str">
        <f>IFERROR(VLOOKUP(B415,'SO OR RSO'!$B$4:$O$1048576,7,FALSE),"")</f>
        <v/>
      </c>
      <c r="H415" s="18">
        <f>IFERROR(VLOOKUP(B415,'SO OR RSO'!$B$4:$O$1048576,8,FALSE),0)</f>
        <v>0</v>
      </c>
      <c r="I415" s="18" t="str">
        <f>IFERROR(VLOOKUP(B415,'SO OR RSO'!$B$4:$O$1048576,9,FALSE),"")</f>
        <v/>
      </c>
      <c r="J415" s="18" t="str">
        <f>IFERROR(VLOOKUP(B415,'SO OR RSO'!$B$4:$O$1048576,10,FALSE),"")</f>
        <v/>
      </c>
      <c r="K415" s="59">
        <f>SUMIFS('Input Quilting Selesai'!$G$2:$G$1048576,'Input Quilting Selesai'!$C$2:$C$1048576,'Foamindo (Tersedia)'!C415,'Input Quilting Selesai'!$E$2:$E$1048576,'Foamindo (Tersedia)'!F415,'Input Quilting Selesai'!$I$2:$I$1048576,'Foamindo (Tersedia)'!J415,'Input Quilting Selesai'!$J$2:$J$1048576,'Foamindo (Tersedia)'!$B$1)</f>
        <v>0</v>
      </c>
      <c r="L415" s="20">
        <f>IFERROR(IF(VLOOKUP(B415,'SO OR RSO'!$B$4:$P$1048576,15,FALSE)="Diselesaikan",H415,K415),0)</f>
        <v>0</v>
      </c>
      <c r="M415" s="20">
        <f t="shared" si="15"/>
        <v>0</v>
      </c>
      <c r="N415" s="20" t="str">
        <f>IFERROR(IF(ISBLANK(VLOOKUP(B415,'SO OR RSO'!$B$4:$P$1048576,15,FALSE)),"Belum Kirim Kain",IF(VLOOKUP(B415,'SO OR RSO'!$B$4:$P$1048576,15,FALSE)="Diselesaikan","Selesai",IF(M415&gt;0,"Proses Quilting","Selesai"))),"")</f>
        <v/>
      </c>
    </row>
    <row r="416" spans="1:14" ht="30.75" customHeight="1">
      <c r="A416" s="6">
        <v>415</v>
      </c>
      <c r="B416" s="18" t="str">
        <f t="shared" si="14"/>
        <v>FoamindoTersediaKonfirmasi415</v>
      </c>
      <c r="C416" s="18" t="str">
        <f>IFERROR(VLOOKUP(B416,'SO OR RSO'!$B$4:$O$1048576,3,FALSE),"")</f>
        <v/>
      </c>
      <c r="D416" s="27" t="str">
        <f>IFERROR(VLOOKUP(B416,'SO OR RSO'!$B$4:$O$1048576,4,FALSE),"")</f>
        <v/>
      </c>
      <c r="E416" s="19" t="str">
        <f>IFERROR(VLOOKUP(B416,'SO OR RSO'!$B$4:$O$1048576,5,FALSE),"")</f>
        <v/>
      </c>
      <c r="F416" s="18" t="str">
        <f>IFERROR(VLOOKUP(B416,'SO OR RSO'!$B$4:$O$1048576,6,FALSE),"")</f>
        <v/>
      </c>
      <c r="G416" s="19" t="str">
        <f>IFERROR(VLOOKUP(B416,'SO OR RSO'!$B$4:$O$1048576,7,FALSE),"")</f>
        <v/>
      </c>
      <c r="H416" s="18">
        <f>IFERROR(VLOOKUP(B416,'SO OR RSO'!$B$4:$O$1048576,8,FALSE),0)</f>
        <v>0</v>
      </c>
      <c r="I416" s="18" t="str">
        <f>IFERROR(VLOOKUP(B416,'SO OR RSO'!$B$4:$O$1048576,9,FALSE),"")</f>
        <v/>
      </c>
      <c r="J416" s="18" t="str">
        <f>IFERROR(VLOOKUP(B416,'SO OR RSO'!$B$4:$O$1048576,10,FALSE),"")</f>
        <v/>
      </c>
      <c r="K416" s="59">
        <f>SUMIFS('Input Quilting Selesai'!$G$2:$G$1048576,'Input Quilting Selesai'!$C$2:$C$1048576,'Foamindo (Tersedia)'!C416,'Input Quilting Selesai'!$E$2:$E$1048576,'Foamindo (Tersedia)'!F416,'Input Quilting Selesai'!$I$2:$I$1048576,'Foamindo (Tersedia)'!J416,'Input Quilting Selesai'!$J$2:$J$1048576,'Foamindo (Tersedia)'!$B$1)</f>
        <v>0</v>
      </c>
      <c r="L416" s="20">
        <f>IFERROR(IF(VLOOKUP(B416,'SO OR RSO'!$B$4:$P$1048576,15,FALSE)="Diselesaikan",H416,K416),0)</f>
        <v>0</v>
      </c>
      <c r="M416" s="20">
        <f t="shared" si="15"/>
        <v>0</v>
      </c>
      <c r="N416" s="20" t="str">
        <f>IFERROR(IF(ISBLANK(VLOOKUP(B416,'SO OR RSO'!$B$4:$P$1048576,15,FALSE)),"Belum Kirim Kain",IF(VLOOKUP(B416,'SO OR RSO'!$B$4:$P$1048576,15,FALSE)="Diselesaikan","Selesai",IF(M416&gt;0,"Proses Quilting","Selesai"))),"")</f>
        <v/>
      </c>
    </row>
    <row r="417" spans="1:14" ht="30.75" customHeight="1">
      <c r="A417" s="6">
        <v>416</v>
      </c>
      <c r="B417" s="18" t="str">
        <f t="shared" si="14"/>
        <v>FoamindoTersediaKonfirmasi416</v>
      </c>
      <c r="C417" s="18" t="str">
        <f>IFERROR(VLOOKUP(B417,'SO OR RSO'!$B$4:$O$1048576,3,FALSE),"")</f>
        <v/>
      </c>
      <c r="D417" s="27" t="str">
        <f>IFERROR(VLOOKUP(B417,'SO OR RSO'!$B$4:$O$1048576,4,FALSE),"")</f>
        <v/>
      </c>
      <c r="E417" s="19" t="str">
        <f>IFERROR(VLOOKUP(B417,'SO OR RSO'!$B$4:$O$1048576,5,FALSE),"")</f>
        <v/>
      </c>
      <c r="F417" s="18" t="str">
        <f>IFERROR(VLOOKUP(B417,'SO OR RSO'!$B$4:$O$1048576,6,FALSE),"")</f>
        <v/>
      </c>
      <c r="G417" s="19" t="str">
        <f>IFERROR(VLOOKUP(B417,'SO OR RSO'!$B$4:$O$1048576,7,FALSE),"")</f>
        <v/>
      </c>
      <c r="H417" s="18">
        <f>IFERROR(VLOOKUP(B417,'SO OR RSO'!$B$4:$O$1048576,8,FALSE),0)</f>
        <v>0</v>
      </c>
      <c r="I417" s="18" t="str">
        <f>IFERROR(VLOOKUP(B417,'SO OR RSO'!$B$4:$O$1048576,9,FALSE),"")</f>
        <v/>
      </c>
      <c r="J417" s="18" t="str">
        <f>IFERROR(VLOOKUP(B417,'SO OR RSO'!$B$4:$O$1048576,10,FALSE),"")</f>
        <v/>
      </c>
      <c r="K417" s="59">
        <f>SUMIFS('Input Quilting Selesai'!$G$2:$G$1048576,'Input Quilting Selesai'!$C$2:$C$1048576,'Foamindo (Tersedia)'!C417,'Input Quilting Selesai'!$E$2:$E$1048576,'Foamindo (Tersedia)'!F417,'Input Quilting Selesai'!$I$2:$I$1048576,'Foamindo (Tersedia)'!J417,'Input Quilting Selesai'!$J$2:$J$1048576,'Foamindo (Tersedia)'!$B$1)</f>
        <v>0</v>
      </c>
      <c r="L417" s="20">
        <f>IFERROR(IF(VLOOKUP(B417,'SO OR RSO'!$B$4:$P$1048576,15,FALSE)="Diselesaikan",H417,K417),0)</f>
        <v>0</v>
      </c>
      <c r="M417" s="20">
        <f t="shared" si="15"/>
        <v>0</v>
      </c>
      <c r="N417" s="20" t="str">
        <f>IFERROR(IF(ISBLANK(VLOOKUP(B417,'SO OR RSO'!$B$4:$P$1048576,15,FALSE)),"Belum Kirim Kain",IF(VLOOKUP(B417,'SO OR RSO'!$B$4:$P$1048576,15,FALSE)="Diselesaikan","Selesai",IF(M417&gt;0,"Proses Quilting","Selesai"))),"")</f>
        <v/>
      </c>
    </row>
    <row r="418" spans="1:14" ht="30.75" customHeight="1">
      <c r="A418" s="6">
        <v>417</v>
      </c>
      <c r="B418" s="18" t="str">
        <f t="shared" si="14"/>
        <v>FoamindoTersediaKonfirmasi417</v>
      </c>
      <c r="C418" s="18" t="str">
        <f>IFERROR(VLOOKUP(B418,'SO OR RSO'!$B$4:$O$1048576,3,FALSE),"")</f>
        <v/>
      </c>
      <c r="D418" s="27" t="str">
        <f>IFERROR(VLOOKUP(B418,'SO OR RSO'!$B$4:$O$1048576,4,FALSE),"")</f>
        <v/>
      </c>
      <c r="E418" s="19" t="str">
        <f>IFERROR(VLOOKUP(B418,'SO OR RSO'!$B$4:$O$1048576,5,FALSE),"")</f>
        <v/>
      </c>
      <c r="F418" s="18" t="str">
        <f>IFERROR(VLOOKUP(B418,'SO OR RSO'!$B$4:$O$1048576,6,FALSE),"")</f>
        <v/>
      </c>
      <c r="G418" s="19" t="str">
        <f>IFERROR(VLOOKUP(B418,'SO OR RSO'!$B$4:$O$1048576,7,FALSE),"")</f>
        <v/>
      </c>
      <c r="H418" s="18">
        <f>IFERROR(VLOOKUP(B418,'SO OR RSO'!$B$4:$O$1048576,8,FALSE),0)</f>
        <v>0</v>
      </c>
      <c r="I418" s="18" t="str">
        <f>IFERROR(VLOOKUP(B418,'SO OR RSO'!$B$4:$O$1048576,9,FALSE),"")</f>
        <v/>
      </c>
      <c r="J418" s="18" t="str">
        <f>IFERROR(VLOOKUP(B418,'SO OR RSO'!$B$4:$O$1048576,10,FALSE),"")</f>
        <v/>
      </c>
      <c r="K418" s="59">
        <f>SUMIFS('Input Quilting Selesai'!$G$2:$G$1048576,'Input Quilting Selesai'!$C$2:$C$1048576,'Foamindo (Tersedia)'!C418,'Input Quilting Selesai'!$E$2:$E$1048576,'Foamindo (Tersedia)'!F418,'Input Quilting Selesai'!$I$2:$I$1048576,'Foamindo (Tersedia)'!J418,'Input Quilting Selesai'!$J$2:$J$1048576,'Foamindo (Tersedia)'!$B$1)</f>
        <v>0</v>
      </c>
      <c r="L418" s="20">
        <f>IFERROR(IF(VLOOKUP(B418,'SO OR RSO'!$B$4:$P$1048576,15,FALSE)="Diselesaikan",H418,K418),0)</f>
        <v>0</v>
      </c>
      <c r="M418" s="20">
        <f t="shared" si="15"/>
        <v>0</v>
      </c>
      <c r="N418" s="20" t="str">
        <f>IFERROR(IF(ISBLANK(VLOOKUP(B418,'SO OR RSO'!$B$4:$P$1048576,15,FALSE)),"Belum Kirim Kain",IF(VLOOKUP(B418,'SO OR RSO'!$B$4:$P$1048576,15,FALSE)="Diselesaikan","Selesai",IF(M418&gt;0,"Proses Quilting","Selesai"))),"")</f>
        <v/>
      </c>
    </row>
    <row r="419" spans="1:14" ht="30.75" customHeight="1">
      <c r="A419" s="6">
        <v>418</v>
      </c>
      <c r="B419" s="18" t="str">
        <f t="shared" si="14"/>
        <v>FoamindoTersediaKonfirmasi418</v>
      </c>
      <c r="C419" s="18" t="str">
        <f>IFERROR(VLOOKUP(B419,'SO OR RSO'!$B$4:$O$1048576,3,FALSE),"")</f>
        <v/>
      </c>
      <c r="D419" s="27" t="str">
        <f>IFERROR(VLOOKUP(B419,'SO OR RSO'!$B$4:$O$1048576,4,FALSE),"")</f>
        <v/>
      </c>
      <c r="E419" s="19" t="str">
        <f>IFERROR(VLOOKUP(B419,'SO OR RSO'!$B$4:$O$1048576,5,FALSE),"")</f>
        <v/>
      </c>
      <c r="F419" s="18" t="str">
        <f>IFERROR(VLOOKUP(B419,'SO OR RSO'!$B$4:$O$1048576,6,FALSE),"")</f>
        <v/>
      </c>
      <c r="G419" s="19" t="str">
        <f>IFERROR(VLOOKUP(B419,'SO OR RSO'!$B$4:$O$1048576,7,FALSE),"")</f>
        <v/>
      </c>
      <c r="H419" s="18">
        <f>IFERROR(VLOOKUP(B419,'SO OR RSO'!$B$4:$O$1048576,8,FALSE),0)</f>
        <v>0</v>
      </c>
      <c r="I419" s="18" t="str">
        <f>IFERROR(VLOOKUP(B419,'SO OR RSO'!$B$4:$O$1048576,9,FALSE),"")</f>
        <v/>
      </c>
      <c r="J419" s="18" t="str">
        <f>IFERROR(VLOOKUP(B419,'SO OR RSO'!$B$4:$O$1048576,10,FALSE),"")</f>
        <v/>
      </c>
      <c r="K419" s="59">
        <f>SUMIFS('Input Quilting Selesai'!$G$2:$G$1048576,'Input Quilting Selesai'!$C$2:$C$1048576,'Foamindo (Tersedia)'!C419,'Input Quilting Selesai'!$E$2:$E$1048576,'Foamindo (Tersedia)'!F419,'Input Quilting Selesai'!$I$2:$I$1048576,'Foamindo (Tersedia)'!J419,'Input Quilting Selesai'!$J$2:$J$1048576,'Foamindo (Tersedia)'!$B$1)</f>
        <v>0</v>
      </c>
      <c r="L419" s="20">
        <f>IFERROR(IF(VLOOKUP(B419,'SO OR RSO'!$B$4:$P$1048576,15,FALSE)="Diselesaikan",H419,K419),0)</f>
        <v>0</v>
      </c>
      <c r="M419" s="20">
        <f t="shared" si="15"/>
        <v>0</v>
      </c>
      <c r="N419" s="20" t="str">
        <f>IFERROR(IF(ISBLANK(VLOOKUP(B419,'SO OR RSO'!$B$4:$P$1048576,15,FALSE)),"Belum Kirim Kain",IF(VLOOKUP(B419,'SO OR RSO'!$B$4:$P$1048576,15,FALSE)="Diselesaikan","Selesai",IF(M419&gt;0,"Proses Quilting","Selesai"))),"")</f>
        <v/>
      </c>
    </row>
    <row r="420" spans="1:14" ht="30.75" customHeight="1">
      <c r="A420" s="6">
        <v>419</v>
      </c>
      <c r="B420" s="18" t="str">
        <f t="shared" si="14"/>
        <v>FoamindoTersediaKonfirmasi419</v>
      </c>
      <c r="C420" s="18" t="str">
        <f>IFERROR(VLOOKUP(B420,'SO OR RSO'!$B$4:$O$1048576,3,FALSE),"")</f>
        <v/>
      </c>
      <c r="D420" s="27" t="str">
        <f>IFERROR(VLOOKUP(B420,'SO OR RSO'!$B$4:$O$1048576,4,FALSE),"")</f>
        <v/>
      </c>
      <c r="E420" s="19" t="str">
        <f>IFERROR(VLOOKUP(B420,'SO OR RSO'!$B$4:$O$1048576,5,FALSE),"")</f>
        <v/>
      </c>
      <c r="F420" s="18" t="str">
        <f>IFERROR(VLOOKUP(B420,'SO OR RSO'!$B$4:$O$1048576,6,FALSE),"")</f>
        <v/>
      </c>
      <c r="G420" s="19" t="str">
        <f>IFERROR(VLOOKUP(B420,'SO OR RSO'!$B$4:$O$1048576,7,FALSE),"")</f>
        <v/>
      </c>
      <c r="H420" s="18">
        <f>IFERROR(VLOOKUP(B420,'SO OR RSO'!$B$4:$O$1048576,8,FALSE),0)</f>
        <v>0</v>
      </c>
      <c r="I420" s="18" t="str">
        <f>IFERROR(VLOOKUP(B420,'SO OR RSO'!$B$4:$O$1048576,9,FALSE),"")</f>
        <v/>
      </c>
      <c r="J420" s="18" t="str">
        <f>IFERROR(VLOOKUP(B420,'SO OR RSO'!$B$4:$O$1048576,10,FALSE),"")</f>
        <v/>
      </c>
      <c r="K420" s="59">
        <f>SUMIFS('Input Quilting Selesai'!$G$2:$G$1048576,'Input Quilting Selesai'!$C$2:$C$1048576,'Foamindo (Tersedia)'!C420,'Input Quilting Selesai'!$E$2:$E$1048576,'Foamindo (Tersedia)'!F420,'Input Quilting Selesai'!$I$2:$I$1048576,'Foamindo (Tersedia)'!J420,'Input Quilting Selesai'!$J$2:$J$1048576,'Foamindo (Tersedia)'!$B$1)</f>
        <v>0</v>
      </c>
      <c r="L420" s="20">
        <f>IFERROR(IF(VLOOKUP(B420,'SO OR RSO'!$B$4:$P$1048576,15,FALSE)="Diselesaikan",H420,K420),0)</f>
        <v>0</v>
      </c>
      <c r="M420" s="20">
        <f t="shared" si="15"/>
        <v>0</v>
      </c>
      <c r="N420" s="20" t="str">
        <f>IFERROR(IF(ISBLANK(VLOOKUP(B420,'SO OR RSO'!$B$4:$P$1048576,15,FALSE)),"Belum Kirim Kain",IF(VLOOKUP(B420,'SO OR RSO'!$B$4:$P$1048576,15,FALSE)="Diselesaikan","Selesai",IF(M420&gt;0,"Proses Quilting","Selesai"))),"")</f>
        <v/>
      </c>
    </row>
    <row r="421" spans="1:14" ht="30.75" customHeight="1">
      <c r="A421" s="6">
        <v>420</v>
      </c>
      <c r="B421" s="18" t="str">
        <f t="shared" si="14"/>
        <v>FoamindoTersediaKonfirmasi420</v>
      </c>
      <c r="C421" s="18" t="str">
        <f>IFERROR(VLOOKUP(B421,'SO OR RSO'!$B$4:$O$1048576,3,FALSE),"")</f>
        <v/>
      </c>
      <c r="D421" s="27" t="str">
        <f>IFERROR(VLOOKUP(B421,'SO OR RSO'!$B$4:$O$1048576,4,FALSE),"")</f>
        <v/>
      </c>
      <c r="E421" s="19" t="str">
        <f>IFERROR(VLOOKUP(B421,'SO OR RSO'!$B$4:$O$1048576,5,FALSE),"")</f>
        <v/>
      </c>
      <c r="F421" s="18" t="str">
        <f>IFERROR(VLOOKUP(B421,'SO OR RSO'!$B$4:$O$1048576,6,FALSE),"")</f>
        <v/>
      </c>
      <c r="G421" s="19" t="str">
        <f>IFERROR(VLOOKUP(B421,'SO OR RSO'!$B$4:$O$1048576,7,FALSE),"")</f>
        <v/>
      </c>
      <c r="H421" s="18">
        <f>IFERROR(VLOOKUP(B421,'SO OR RSO'!$B$4:$O$1048576,8,FALSE),0)</f>
        <v>0</v>
      </c>
      <c r="I421" s="18" t="str">
        <f>IFERROR(VLOOKUP(B421,'SO OR RSO'!$B$4:$O$1048576,9,FALSE),"")</f>
        <v/>
      </c>
      <c r="J421" s="18" t="str">
        <f>IFERROR(VLOOKUP(B421,'SO OR RSO'!$B$4:$O$1048576,10,FALSE),"")</f>
        <v/>
      </c>
      <c r="K421" s="59">
        <f>SUMIFS('Input Quilting Selesai'!$G$2:$G$1048576,'Input Quilting Selesai'!$C$2:$C$1048576,'Foamindo (Tersedia)'!C421,'Input Quilting Selesai'!$E$2:$E$1048576,'Foamindo (Tersedia)'!F421,'Input Quilting Selesai'!$I$2:$I$1048576,'Foamindo (Tersedia)'!J421,'Input Quilting Selesai'!$J$2:$J$1048576,'Foamindo (Tersedia)'!$B$1)</f>
        <v>0</v>
      </c>
      <c r="L421" s="20">
        <f>IFERROR(IF(VLOOKUP(B421,'SO OR RSO'!$B$4:$P$1048576,15,FALSE)="Diselesaikan",H421,K421),0)</f>
        <v>0</v>
      </c>
      <c r="M421" s="20">
        <f t="shared" si="15"/>
        <v>0</v>
      </c>
      <c r="N421" s="20" t="str">
        <f>IFERROR(IF(ISBLANK(VLOOKUP(B421,'SO OR RSO'!$B$4:$P$1048576,15,FALSE)),"Belum Kirim Kain",IF(VLOOKUP(B421,'SO OR RSO'!$B$4:$P$1048576,15,FALSE)="Diselesaikan","Selesai",IF(M421&gt;0,"Proses Quilting","Selesai"))),"")</f>
        <v/>
      </c>
    </row>
    <row r="422" spans="1:14" ht="30.75" customHeight="1">
      <c r="A422" s="6">
        <v>421</v>
      </c>
      <c r="B422" s="18" t="str">
        <f t="shared" si="14"/>
        <v>FoamindoTersediaKonfirmasi421</v>
      </c>
      <c r="C422" s="18" t="str">
        <f>IFERROR(VLOOKUP(B422,'SO OR RSO'!$B$4:$O$1048576,3,FALSE),"")</f>
        <v/>
      </c>
      <c r="D422" s="27" t="str">
        <f>IFERROR(VLOOKUP(B422,'SO OR RSO'!$B$4:$O$1048576,4,FALSE),"")</f>
        <v/>
      </c>
      <c r="E422" s="19" t="str">
        <f>IFERROR(VLOOKUP(B422,'SO OR RSO'!$B$4:$O$1048576,5,FALSE),"")</f>
        <v/>
      </c>
      <c r="F422" s="18" t="str">
        <f>IFERROR(VLOOKUP(B422,'SO OR RSO'!$B$4:$O$1048576,6,FALSE),"")</f>
        <v/>
      </c>
      <c r="G422" s="19" t="str">
        <f>IFERROR(VLOOKUP(B422,'SO OR RSO'!$B$4:$O$1048576,7,FALSE),"")</f>
        <v/>
      </c>
      <c r="H422" s="18">
        <f>IFERROR(VLOOKUP(B422,'SO OR RSO'!$B$4:$O$1048576,8,FALSE),0)</f>
        <v>0</v>
      </c>
      <c r="I422" s="18" t="str">
        <f>IFERROR(VLOOKUP(B422,'SO OR RSO'!$B$4:$O$1048576,9,FALSE),"")</f>
        <v/>
      </c>
      <c r="J422" s="18" t="str">
        <f>IFERROR(VLOOKUP(B422,'SO OR RSO'!$B$4:$O$1048576,10,FALSE),"")</f>
        <v/>
      </c>
      <c r="K422" s="59">
        <f>SUMIFS('Input Quilting Selesai'!$G$2:$G$1048576,'Input Quilting Selesai'!$C$2:$C$1048576,'Foamindo (Tersedia)'!C422,'Input Quilting Selesai'!$E$2:$E$1048576,'Foamindo (Tersedia)'!F422,'Input Quilting Selesai'!$I$2:$I$1048576,'Foamindo (Tersedia)'!J422,'Input Quilting Selesai'!$J$2:$J$1048576,'Foamindo (Tersedia)'!$B$1)</f>
        <v>0</v>
      </c>
      <c r="L422" s="20">
        <f>IFERROR(IF(VLOOKUP(B422,'SO OR RSO'!$B$4:$P$1048576,15,FALSE)="Diselesaikan",H422,K422),0)</f>
        <v>0</v>
      </c>
      <c r="M422" s="20">
        <f t="shared" si="15"/>
        <v>0</v>
      </c>
      <c r="N422" s="20" t="str">
        <f>IFERROR(IF(ISBLANK(VLOOKUP(B422,'SO OR RSO'!$B$4:$P$1048576,15,FALSE)),"Belum Kirim Kain",IF(VLOOKUP(B422,'SO OR RSO'!$B$4:$P$1048576,15,FALSE)="Diselesaikan","Selesai",IF(M422&gt;0,"Proses Quilting","Selesai"))),"")</f>
        <v/>
      </c>
    </row>
    <row r="423" spans="1:14" ht="30.75" customHeight="1">
      <c r="A423" s="6">
        <v>422</v>
      </c>
      <c r="B423" s="18" t="str">
        <f t="shared" si="14"/>
        <v>FoamindoTersediaKonfirmasi422</v>
      </c>
      <c r="C423" s="18" t="str">
        <f>IFERROR(VLOOKUP(B423,'SO OR RSO'!$B$4:$O$1048576,3,FALSE),"")</f>
        <v/>
      </c>
      <c r="D423" s="27" t="str">
        <f>IFERROR(VLOOKUP(B423,'SO OR RSO'!$B$4:$O$1048576,4,FALSE),"")</f>
        <v/>
      </c>
      <c r="E423" s="19" t="str">
        <f>IFERROR(VLOOKUP(B423,'SO OR RSO'!$B$4:$O$1048576,5,FALSE),"")</f>
        <v/>
      </c>
      <c r="F423" s="18" t="str">
        <f>IFERROR(VLOOKUP(B423,'SO OR RSO'!$B$4:$O$1048576,6,FALSE),"")</f>
        <v/>
      </c>
      <c r="G423" s="19" t="str">
        <f>IFERROR(VLOOKUP(B423,'SO OR RSO'!$B$4:$O$1048576,7,FALSE),"")</f>
        <v/>
      </c>
      <c r="H423" s="18">
        <f>IFERROR(VLOOKUP(B423,'SO OR RSO'!$B$4:$O$1048576,8,FALSE),0)</f>
        <v>0</v>
      </c>
      <c r="I423" s="18" t="str">
        <f>IFERROR(VLOOKUP(B423,'SO OR RSO'!$B$4:$O$1048576,9,FALSE),"")</f>
        <v/>
      </c>
      <c r="J423" s="18" t="str">
        <f>IFERROR(VLOOKUP(B423,'SO OR RSO'!$B$4:$O$1048576,10,FALSE),"")</f>
        <v/>
      </c>
      <c r="K423" s="59">
        <f>SUMIFS('Input Quilting Selesai'!$G$2:$G$1048576,'Input Quilting Selesai'!$C$2:$C$1048576,'Foamindo (Tersedia)'!C423,'Input Quilting Selesai'!$E$2:$E$1048576,'Foamindo (Tersedia)'!F423,'Input Quilting Selesai'!$I$2:$I$1048576,'Foamindo (Tersedia)'!J423,'Input Quilting Selesai'!$J$2:$J$1048576,'Foamindo (Tersedia)'!$B$1)</f>
        <v>0</v>
      </c>
      <c r="L423" s="20">
        <f>IFERROR(IF(VLOOKUP(B423,'SO OR RSO'!$B$4:$P$1048576,15,FALSE)="Diselesaikan",H423,K423),0)</f>
        <v>0</v>
      </c>
      <c r="M423" s="20">
        <f t="shared" si="15"/>
        <v>0</v>
      </c>
      <c r="N423" s="20" t="str">
        <f>IFERROR(IF(ISBLANK(VLOOKUP(B423,'SO OR RSO'!$B$4:$P$1048576,15,FALSE)),"Belum Kirim Kain",IF(VLOOKUP(B423,'SO OR RSO'!$B$4:$P$1048576,15,FALSE)="Diselesaikan","Selesai",IF(M423&gt;0,"Proses Quilting","Selesai"))),"")</f>
        <v/>
      </c>
    </row>
    <row r="424" spans="1:14" ht="30.75" customHeight="1">
      <c r="A424" s="6">
        <v>423</v>
      </c>
      <c r="B424" s="18" t="str">
        <f t="shared" si="14"/>
        <v>FoamindoTersediaKonfirmasi423</v>
      </c>
      <c r="C424" s="18" t="str">
        <f>IFERROR(VLOOKUP(B424,'SO OR RSO'!$B$4:$O$1048576,3,FALSE),"")</f>
        <v/>
      </c>
      <c r="D424" s="27" t="str">
        <f>IFERROR(VLOOKUP(B424,'SO OR RSO'!$B$4:$O$1048576,4,FALSE),"")</f>
        <v/>
      </c>
      <c r="E424" s="19" t="str">
        <f>IFERROR(VLOOKUP(B424,'SO OR RSO'!$B$4:$O$1048576,5,FALSE),"")</f>
        <v/>
      </c>
      <c r="F424" s="18" t="str">
        <f>IFERROR(VLOOKUP(B424,'SO OR RSO'!$B$4:$O$1048576,6,FALSE),"")</f>
        <v/>
      </c>
      <c r="G424" s="19" t="str">
        <f>IFERROR(VLOOKUP(B424,'SO OR RSO'!$B$4:$O$1048576,7,FALSE),"")</f>
        <v/>
      </c>
      <c r="H424" s="18">
        <f>IFERROR(VLOOKUP(B424,'SO OR RSO'!$B$4:$O$1048576,8,FALSE),0)</f>
        <v>0</v>
      </c>
      <c r="I424" s="18" t="str">
        <f>IFERROR(VLOOKUP(B424,'SO OR RSO'!$B$4:$O$1048576,9,FALSE),"")</f>
        <v/>
      </c>
      <c r="J424" s="18" t="str">
        <f>IFERROR(VLOOKUP(B424,'SO OR RSO'!$B$4:$O$1048576,10,FALSE),"")</f>
        <v/>
      </c>
      <c r="K424" s="59">
        <f>SUMIFS('Input Quilting Selesai'!$G$2:$G$1048576,'Input Quilting Selesai'!$C$2:$C$1048576,'Foamindo (Tersedia)'!C424,'Input Quilting Selesai'!$E$2:$E$1048576,'Foamindo (Tersedia)'!F424,'Input Quilting Selesai'!$I$2:$I$1048576,'Foamindo (Tersedia)'!J424,'Input Quilting Selesai'!$J$2:$J$1048576,'Foamindo (Tersedia)'!$B$1)</f>
        <v>0</v>
      </c>
      <c r="L424" s="20">
        <f>IFERROR(IF(VLOOKUP(B424,'SO OR RSO'!$B$4:$P$1048576,15,FALSE)="Diselesaikan",H424,K424),0)</f>
        <v>0</v>
      </c>
      <c r="M424" s="20">
        <f t="shared" si="15"/>
        <v>0</v>
      </c>
      <c r="N424" s="20" t="str">
        <f>IFERROR(IF(ISBLANK(VLOOKUP(B424,'SO OR RSO'!$B$4:$P$1048576,15,FALSE)),"Belum Kirim Kain",IF(VLOOKUP(B424,'SO OR RSO'!$B$4:$P$1048576,15,FALSE)="Diselesaikan","Selesai",IF(M424&gt;0,"Proses Quilting","Selesai"))),"")</f>
        <v/>
      </c>
    </row>
    <row r="425" spans="1:14" ht="30.75" customHeight="1">
      <c r="A425" s="6">
        <v>424</v>
      </c>
      <c r="B425" s="18" t="str">
        <f t="shared" si="14"/>
        <v>FoamindoTersediaKonfirmasi424</v>
      </c>
      <c r="C425" s="18" t="str">
        <f>IFERROR(VLOOKUP(B425,'SO OR RSO'!$B$4:$O$1048576,3,FALSE),"")</f>
        <v/>
      </c>
      <c r="D425" s="27" t="str">
        <f>IFERROR(VLOOKUP(B425,'SO OR RSO'!$B$4:$O$1048576,4,FALSE),"")</f>
        <v/>
      </c>
      <c r="E425" s="19" t="str">
        <f>IFERROR(VLOOKUP(B425,'SO OR RSO'!$B$4:$O$1048576,5,FALSE),"")</f>
        <v/>
      </c>
      <c r="F425" s="18" t="str">
        <f>IFERROR(VLOOKUP(B425,'SO OR RSO'!$B$4:$O$1048576,6,FALSE),"")</f>
        <v/>
      </c>
      <c r="G425" s="19" t="str">
        <f>IFERROR(VLOOKUP(B425,'SO OR RSO'!$B$4:$O$1048576,7,FALSE),"")</f>
        <v/>
      </c>
      <c r="H425" s="18">
        <f>IFERROR(VLOOKUP(B425,'SO OR RSO'!$B$4:$O$1048576,8,FALSE),0)</f>
        <v>0</v>
      </c>
      <c r="I425" s="18" t="str">
        <f>IFERROR(VLOOKUP(B425,'SO OR RSO'!$B$4:$O$1048576,9,FALSE),"")</f>
        <v/>
      </c>
      <c r="J425" s="18" t="str">
        <f>IFERROR(VLOOKUP(B425,'SO OR RSO'!$B$4:$O$1048576,10,FALSE),"")</f>
        <v/>
      </c>
      <c r="K425" s="59">
        <f>SUMIFS('Input Quilting Selesai'!$G$2:$G$1048576,'Input Quilting Selesai'!$C$2:$C$1048576,'Foamindo (Tersedia)'!C425,'Input Quilting Selesai'!$E$2:$E$1048576,'Foamindo (Tersedia)'!F425,'Input Quilting Selesai'!$I$2:$I$1048576,'Foamindo (Tersedia)'!J425,'Input Quilting Selesai'!$J$2:$J$1048576,'Foamindo (Tersedia)'!$B$1)</f>
        <v>0</v>
      </c>
      <c r="L425" s="20">
        <f>IFERROR(IF(VLOOKUP(B425,'SO OR RSO'!$B$4:$P$1048576,15,FALSE)="Diselesaikan",H425,K425),0)</f>
        <v>0</v>
      </c>
      <c r="M425" s="20">
        <f t="shared" si="15"/>
        <v>0</v>
      </c>
      <c r="N425" s="20" t="str">
        <f>IFERROR(IF(ISBLANK(VLOOKUP(B425,'SO OR RSO'!$B$4:$P$1048576,15,FALSE)),"Belum Kirim Kain",IF(VLOOKUP(B425,'SO OR RSO'!$B$4:$P$1048576,15,FALSE)="Diselesaikan","Selesai",IF(M425&gt;0,"Proses Quilting","Selesai"))),"")</f>
        <v/>
      </c>
    </row>
    <row r="426" spans="1:14" ht="30.75" customHeight="1">
      <c r="A426" s="6">
        <v>425</v>
      </c>
      <c r="B426" s="18" t="str">
        <f t="shared" si="14"/>
        <v>FoamindoTersediaKonfirmasi425</v>
      </c>
      <c r="C426" s="18" t="str">
        <f>IFERROR(VLOOKUP(B426,'SO OR RSO'!$B$4:$O$1048576,3,FALSE),"")</f>
        <v/>
      </c>
      <c r="D426" s="27" t="str">
        <f>IFERROR(VLOOKUP(B426,'SO OR RSO'!$B$4:$O$1048576,4,FALSE),"")</f>
        <v/>
      </c>
      <c r="E426" s="19" t="str">
        <f>IFERROR(VLOOKUP(B426,'SO OR RSO'!$B$4:$O$1048576,5,FALSE),"")</f>
        <v/>
      </c>
      <c r="F426" s="18" t="str">
        <f>IFERROR(VLOOKUP(B426,'SO OR RSO'!$B$4:$O$1048576,6,FALSE),"")</f>
        <v/>
      </c>
      <c r="G426" s="19" t="str">
        <f>IFERROR(VLOOKUP(B426,'SO OR RSO'!$B$4:$O$1048576,7,FALSE),"")</f>
        <v/>
      </c>
      <c r="H426" s="18">
        <f>IFERROR(VLOOKUP(B426,'SO OR RSO'!$B$4:$O$1048576,8,FALSE),0)</f>
        <v>0</v>
      </c>
      <c r="I426" s="18" t="str">
        <f>IFERROR(VLOOKUP(B426,'SO OR RSO'!$B$4:$O$1048576,9,FALSE),"")</f>
        <v/>
      </c>
      <c r="J426" s="18" t="str">
        <f>IFERROR(VLOOKUP(B426,'SO OR RSO'!$B$4:$O$1048576,10,FALSE),"")</f>
        <v/>
      </c>
      <c r="K426" s="59">
        <f>SUMIFS('Input Quilting Selesai'!$G$2:$G$1048576,'Input Quilting Selesai'!$C$2:$C$1048576,'Foamindo (Tersedia)'!C426,'Input Quilting Selesai'!$E$2:$E$1048576,'Foamindo (Tersedia)'!F426,'Input Quilting Selesai'!$I$2:$I$1048576,'Foamindo (Tersedia)'!J426,'Input Quilting Selesai'!$J$2:$J$1048576,'Foamindo (Tersedia)'!$B$1)</f>
        <v>0</v>
      </c>
      <c r="L426" s="20">
        <f>IFERROR(IF(VLOOKUP(B426,'SO OR RSO'!$B$4:$P$1048576,15,FALSE)="Diselesaikan",H426,K426),0)</f>
        <v>0</v>
      </c>
      <c r="M426" s="20">
        <f t="shared" si="15"/>
        <v>0</v>
      </c>
      <c r="N426" s="20" t="str">
        <f>IFERROR(IF(ISBLANK(VLOOKUP(B426,'SO OR RSO'!$B$4:$P$1048576,15,FALSE)),"Belum Kirim Kain",IF(VLOOKUP(B426,'SO OR RSO'!$B$4:$P$1048576,15,FALSE)="Diselesaikan","Selesai",IF(M426&gt;0,"Proses Quilting","Selesai"))),"")</f>
        <v/>
      </c>
    </row>
    <row r="427" spans="1:14" ht="30.75" customHeight="1">
      <c r="A427" s="6">
        <v>426</v>
      </c>
      <c r="B427" s="18" t="str">
        <f t="shared" si="14"/>
        <v>FoamindoTersediaKonfirmasi426</v>
      </c>
      <c r="C427" s="18" t="str">
        <f>IFERROR(VLOOKUP(B427,'SO OR RSO'!$B$4:$O$1048576,3,FALSE),"")</f>
        <v/>
      </c>
      <c r="D427" s="27" t="str">
        <f>IFERROR(VLOOKUP(B427,'SO OR RSO'!$B$4:$O$1048576,4,FALSE),"")</f>
        <v/>
      </c>
      <c r="E427" s="19" t="str">
        <f>IFERROR(VLOOKUP(B427,'SO OR RSO'!$B$4:$O$1048576,5,FALSE),"")</f>
        <v/>
      </c>
      <c r="F427" s="18" t="str">
        <f>IFERROR(VLOOKUP(B427,'SO OR RSO'!$B$4:$O$1048576,6,FALSE),"")</f>
        <v/>
      </c>
      <c r="G427" s="19" t="str">
        <f>IFERROR(VLOOKUP(B427,'SO OR RSO'!$B$4:$O$1048576,7,FALSE),"")</f>
        <v/>
      </c>
      <c r="H427" s="18">
        <f>IFERROR(VLOOKUP(B427,'SO OR RSO'!$B$4:$O$1048576,8,FALSE),0)</f>
        <v>0</v>
      </c>
      <c r="I427" s="18" t="str">
        <f>IFERROR(VLOOKUP(B427,'SO OR RSO'!$B$4:$O$1048576,9,FALSE),"")</f>
        <v/>
      </c>
      <c r="J427" s="18" t="str">
        <f>IFERROR(VLOOKUP(B427,'SO OR RSO'!$B$4:$O$1048576,10,FALSE),"")</f>
        <v/>
      </c>
      <c r="K427" s="59">
        <f>SUMIFS('Input Quilting Selesai'!$G$2:$G$1048576,'Input Quilting Selesai'!$C$2:$C$1048576,'Foamindo (Tersedia)'!C427,'Input Quilting Selesai'!$E$2:$E$1048576,'Foamindo (Tersedia)'!F427,'Input Quilting Selesai'!$I$2:$I$1048576,'Foamindo (Tersedia)'!J427,'Input Quilting Selesai'!$J$2:$J$1048576,'Foamindo (Tersedia)'!$B$1)</f>
        <v>0</v>
      </c>
      <c r="L427" s="20">
        <f>IFERROR(IF(VLOOKUP(B427,'SO OR RSO'!$B$4:$P$1048576,15,FALSE)="Diselesaikan",H427,K427),0)</f>
        <v>0</v>
      </c>
      <c r="M427" s="20">
        <f t="shared" si="15"/>
        <v>0</v>
      </c>
      <c r="N427" s="20" t="str">
        <f>IFERROR(IF(ISBLANK(VLOOKUP(B427,'SO OR RSO'!$B$4:$P$1048576,15,FALSE)),"Belum Kirim Kain",IF(VLOOKUP(B427,'SO OR RSO'!$B$4:$P$1048576,15,FALSE)="Diselesaikan","Selesai",IF(M427&gt;0,"Proses Quilting","Selesai"))),"")</f>
        <v/>
      </c>
    </row>
    <row r="428" spans="1:14" ht="30.75" customHeight="1">
      <c r="A428" s="6">
        <v>427</v>
      </c>
      <c r="B428" s="18" t="str">
        <f t="shared" si="14"/>
        <v>FoamindoTersediaKonfirmasi427</v>
      </c>
      <c r="C428" s="18" t="str">
        <f>IFERROR(VLOOKUP(B428,'SO OR RSO'!$B$4:$O$1048576,3,FALSE),"")</f>
        <v/>
      </c>
      <c r="D428" s="27" t="str">
        <f>IFERROR(VLOOKUP(B428,'SO OR RSO'!$B$4:$O$1048576,4,FALSE),"")</f>
        <v/>
      </c>
      <c r="E428" s="19" t="str">
        <f>IFERROR(VLOOKUP(B428,'SO OR RSO'!$B$4:$O$1048576,5,FALSE),"")</f>
        <v/>
      </c>
      <c r="F428" s="18" t="str">
        <f>IFERROR(VLOOKUP(B428,'SO OR RSO'!$B$4:$O$1048576,6,FALSE),"")</f>
        <v/>
      </c>
      <c r="G428" s="19" t="str">
        <f>IFERROR(VLOOKUP(B428,'SO OR RSO'!$B$4:$O$1048576,7,FALSE),"")</f>
        <v/>
      </c>
      <c r="H428" s="18">
        <f>IFERROR(VLOOKUP(B428,'SO OR RSO'!$B$4:$O$1048576,8,FALSE),0)</f>
        <v>0</v>
      </c>
      <c r="I428" s="18" t="str">
        <f>IFERROR(VLOOKUP(B428,'SO OR RSO'!$B$4:$O$1048576,9,FALSE),"")</f>
        <v/>
      </c>
      <c r="J428" s="18" t="str">
        <f>IFERROR(VLOOKUP(B428,'SO OR RSO'!$B$4:$O$1048576,10,FALSE),"")</f>
        <v/>
      </c>
      <c r="K428" s="59">
        <f>SUMIFS('Input Quilting Selesai'!$G$2:$G$1048576,'Input Quilting Selesai'!$C$2:$C$1048576,'Foamindo (Tersedia)'!C428,'Input Quilting Selesai'!$E$2:$E$1048576,'Foamindo (Tersedia)'!F428,'Input Quilting Selesai'!$I$2:$I$1048576,'Foamindo (Tersedia)'!J428,'Input Quilting Selesai'!$J$2:$J$1048576,'Foamindo (Tersedia)'!$B$1)</f>
        <v>0</v>
      </c>
      <c r="L428" s="20">
        <f>IFERROR(IF(VLOOKUP(B428,'SO OR RSO'!$B$4:$P$1048576,15,FALSE)="Diselesaikan",H428,K428),0)</f>
        <v>0</v>
      </c>
      <c r="M428" s="20">
        <f t="shared" si="15"/>
        <v>0</v>
      </c>
      <c r="N428" s="20" t="str">
        <f>IFERROR(IF(ISBLANK(VLOOKUP(B428,'SO OR RSO'!$B$4:$P$1048576,15,FALSE)),"Belum Kirim Kain",IF(VLOOKUP(B428,'SO OR RSO'!$B$4:$P$1048576,15,FALSE)="Diselesaikan","Selesai",IF(M428&gt;0,"Proses Quilting","Selesai"))),"")</f>
        <v/>
      </c>
    </row>
    <row r="429" spans="1:14" ht="30.75" customHeight="1">
      <c r="A429" s="6">
        <v>428</v>
      </c>
      <c r="B429" s="18" t="str">
        <f t="shared" si="14"/>
        <v>FoamindoTersediaKonfirmasi428</v>
      </c>
      <c r="C429" s="18" t="str">
        <f>IFERROR(VLOOKUP(B429,'SO OR RSO'!$B$4:$O$1048576,3,FALSE),"")</f>
        <v/>
      </c>
      <c r="D429" s="27" t="str">
        <f>IFERROR(VLOOKUP(B429,'SO OR RSO'!$B$4:$O$1048576,4,FALSE),"")</f>
        <v/>
      </c>
      <c r="E429" s="19" t="str">
        <f>IFERROR(VLOOKUP(B429,'SO OR RSO'!$B$4:$O$1048576,5,FALSE),"")</f>
        <v/>
      </c>
      <c r="F429" s="18" t="str">
        <f>IFERROR(VLOOKUP(B429,'SO OR RSO'!$B$4:$O$1048576,6,FALSE),"")</f>
        <v/>
      </c>
      <c r="G429" s="19" t="str">
        <f>IFERROR(VLOOKUP(B429,'SO OR RSO'!$B$4:$O$1048576,7,FALSE),"")</f>
        <v/>
      </c>
      <c r="H429" s="18">
        <f>IFERROR(VLOOKUP(B429,'SO OR RSO'!$B$4:$O$1048576,8,FALSE),0)</f>
        <v>0</v>
      </c>
      <c r="I429" s="18" t="str">
        <f>IFERROR(VLOOKUP(B429,'SO OR RSO'!$B$4:$O$1048576,9,FALSE),"")</f>
        <v/>
      </c>
      <c r="J429" s="18" t="str">
        <f>IFERROR(VLOOKUP(B429,'SO OR RSO'!$B$4:$O$1048576,10,FALSE),"")</f>
        <v/>
      </c>
      <c r="K429" s="59">
        <f>SUMIFS('Input Quilting Selesai'!$G$2:$G$1048576,'Input Quilting Selesai'!$C$2:$C$1048576,'Foamindo (Tersedia)'!C429,'Input Quilting Selesai'!$E$2:$E$1048576,'Foamindo (Tersedia)'!F429,'Input Quilting Selesai'!$I$2:$I$1048576,'Foamindo (Tersedia)'!J429,'Input Quilting Selesai'!$J$2:$J$1048576,'Foamindo (Tersedia)'!$B$1)</f>
        <v>0</v>
      </c>
      <c r="L429" s="20">
        <f>IFERROR(IF(VLOOKUP(B429,'SO OR RSO'!$B$4:$P$1048576,15,FALSE)="Diselesaikan",H429,K429),0)</f>
        <v>0</v>
      </c>
      <c r="M429" s="20">
        <f t="shared" si="15"/>
        <v>0</v>
      </c>
      <c r="N429" s="20" t="str">
        <f>IFERROR(IF(ISBLANK(VLOOKUP(B429,'SO OR RSO'!$B$4:$P$1048576,15,FALSE)),"Belum Kirim Kain",IF(VLOOKUP(B429,'SO OR RSO'!$B$4:$P$1048576,15,FALSE)="Diselesaikan","Selesai",IF(M429&gt;0,"Proses Quilting","Selesai"))),"")</f>
        <v/>
      </c>
    </row>
    <row r="430" spans="1:14" ht="30.75" customHeight="1">
      <c r="A430" s="6">
        <v>429</v>
      </c>
      <c r="B430" s="18" t="str">
        <f t="shared" si="14"/>
        <v>FoamindoTersediaKonfirmasi429</v>
      </c>
      <c r="C430" s="18" t="str">
        <f>IFERROR(VLOOKUP(B430,'SO OR RSO'!$B$4:$O$1048576,3,FALSE),"")</f>
        <v/>
      </c>
      <c r="D430" s="27" t="str">
        <f>IFERROR(VLOOKUP(B430,'SO OR RSO'!$B$4:$O$1048576,4,FALSE),"")</f>
        <v/>
      </c>
      <c r="E430" s="19" t="str">
        <f>IFERROR(VLOOKUP(B430,'SO OR RSO'!$B$4:$O$1048576,5,FALSE),"")</f>
        <v/>
      </c>
      <c r="F430" s="18" t="str">
        <f>IFERROR(VLOOKUP(B430,'SO OR RSO'!$B$4:$O$1048576,6,FALSE),"")</f>
        <v/>
      </c>
      <c r="G430" s="19" t="str">
        <f>IFERROR(VLOOKUP(B430,'SO OR RSO'!$B$4:$O$1048576,7,FALSE),"")</f>
        <v/>
      </c>
      <c r="H430" s="18">
        <f>IFERROR(VLOOKUP(B430,'SO OR RSO'!$B$4:$O$1048576,8,FALSE),0)</f>
        <v>0</v>
      </c>
      <c r="I430" s="18" t="str">
        <f>IFERROR(VLOOKUP(B430,'SO OR RSO'!$B$4:$O$1048576,9,FALSE),"")</f>
        <v/>
      </c>
      <c r="J430" s="18" t="str">
        <f>IFERROR(VLOOKUP(B430,'SO OR RSO'!$B$4:$O$1048576,10,FALSE),"")</f>
        <v/>
      </c>
      <c r="K430" s="59">
        <f>SUMIFS('Input Quilting Selesai'!$G$2:$G$1048576,'Input Quilting Selesai'!$C$2:$C$1048576,'Foamindo (Tersedia)'!C430,'Input Quilting Selesai'!$E$2:$E$1048576,'Foamindo (Tersedia)'!F430,'Input Quilting Selesai'!$I$2:$I$1048576,'Foamindo (Tersedia)'!J430,'Input Quilting Selesai'!$J$2:$J$1048576,'Foamindo (Tersedia)'!$B$1)</f>
        <v>0</v>
      </c>
      <c r="L430" s="20">
        <f>IFERROR(IF(VLOOKUP(B430,'SO OR RSO'!$B$4:$P$1048576,15,FALSE)="Diselesaikan",H430,K430),0)</f>
        <v>0</v>
      </c>
      <c r="M430" s="20">
        <f t="shared" si="15"/>
        <v>0</v>
      </c>
      <c r="N430" s="20" t="str">
        <f>IFERROR(IF(ISBLANK(VLOOKUP(B430,'SO OR RSO'!$B$4:$P$1048576,15,FALSE)),"Belum Kirim Kain",IF(VLOOKUP(B430,'SO OR RSO'!$B$4:$P$1048576,15,FALSE)="Diselesaikan","Selesai",IF(M430&gt;0,"Proses Quilting","Selesai"))),"")</f>
        <v/>
      </c>
    </row>
    <row r="431" spans="1:14" ht="30.75" customHeight="1">
      <c r="A431" s="6">
        <v>430</v>
      </c>
      <c r="B431" s="18" t="str">
        <f t="shared" si="14"/>
        <v>FoamindoTersediaKonfirmasi430</v>
      </c>
      <c r="C431" s="18" t="str">
        <f>IFERROR(VLOOKUP(B431,'SO OR RSO'!$B$4:$O$1048576,3,FALSE),"")</f>
        <v/>
      </c>
      <c r="D431" s="27" t="str">
        <f>IFERROR(VLOOKUP(B431,'SO OR RSO'!$B$4:$O$1048576,4,FALSE),"")</f>
        <v/>
      </c>
      <c r="E431" s="19" t="str">
        <f>IFERROR(VLOOKUP(B431,'SO OR RSO'!$B$4:$O$1048576,5,FALSE),"")</f>
        <v/>
      </c>
      <c r="F431" s="18" t="str">
        <f>IFERROR(VLOOKUP(B431,'SO OR RSO'!$B$4:$O$1048576,6,FALSE),"")</f>
        <v/>
      </c>
      <c r="G431" s="19" t="str">
        <f>IFERROR(VLOOKUP(B431,'SO OR RSO'!$B$4:$O$1048576,7,FALSE),"")</f>
        <v/>
      </c>
      <c r="H431" s="18">
        <f>IFERROR(VLOOKUP(B431,'SO OR RSO'!$B$4:$O$1048576,8,FALSE),0)</f>
        <v>0</v>
      </c>
      <c r="I431" s="18" t="str">
        <f>IFERROR(VLOOKUP(B431,'SO OR RSO'!$B$4:$O$1048576,9,FALSE),"")</f>
        <v/>
      </c>
      <c r="J431" s="18" t="str">
        <f>IFERROR(VLOOKUP(B431,'SO OR RSO'!$B$4:$O$1048576,10,FALSE),"")</f>
        <v/>
      </c>
      <c r="K431" s="59">
        <f>SUMIFS('Input Quilting Selesai'!$G$2:$G$1048576,'Input Quilting Selesai'!$C$2:$C$1048576,'Foamindo (Tersedia)'!C431,'Input Quilting Selesai'!$E$2:$E$1048576,'Foamindo (Tersedia)'!F431,'Input Quilting Selesai'!$I$2:$I$1048576,'Foamindo (Tersedia)'!J431,'Input Quilting Selesai'!$J$2:$J$1048576,'Foamindo (Tersedia)'!$B$1)</f>
        <v>0</v>
      </c>
      <c r="L431" s="20">
        <f>IFERROR(IF(VLOOKUP(B431,'SO OR RSO'!$B$4:$P$1048576,15,FALSE)="Diselesaikan",H431,K431),0)</f>
        <v>0</v>
      </c>
      <c r="M431" s="20">
        <f t="shared" si="15"/>
        <v>0</v>
      </c>
      <c r="N431" s="20" t="str">
        <f>IFERROR(IF(ISBLANK(VLOOKUP(B431,'SO OR RSO'!$B$4:$P$1048576,15,FALSE)),"Belum Kirim Kain",IF(VLOOKUP(B431,'SO OR RSO'!$B$4:$P$1048576,15,FALSE)="Diselesaikan","Selesai",IF(M431&gt;0,"Proses Quilting","Selesai"))),"")</f>
        <v/>
      </c>
    </row>
    <row r="432" spans="1:14" ht="30.75" customHeight="1">
      <c r="A432" s="6">
        <v>431</v>
      </c>
      <c r="B432" s="18" t="str">
        <f t="shared" si="14"/>
        <v>FoamindoTersediaKonfirmasi431</v>
      </c>
      <c r="C432" s="18" t="str">
        <f>IFERROR(VLOOKUP(B432,'SO OR RSO'!$B$4:$O$1048576,3,FALSE),"")</f>
        <v/>
      </c>
      <c r="D432" s="27" t="str">
        <f>IFERROR(VLOOKUP(B432,'SO OR RSO'!$B$4:$O$1048576,4,FALSE),"")</f>
        <v/>
      </c>
      <c r="E432" s="19" t="str">
        <f>IFERROR(VLOOKUP(B432,'SO OR RSO'!$B$4:$O$1048576,5,FALSE),"")</f>
        <v/>
      </c>
      <c r="F432" s="18" t="str">
        <f>IFERROR(VLOOKUP(B432,'SO OR RSO'!$B$4:$O$1048576,6,FALSE),"")</f>
        <v/>
      </c>
      <c r="G432" s="19" t="str">
        <f>IFERROR(VLOOKUP(B432,'SO OR RSO'!$B$4:$O$1048576,7,FALSE),"")</f>
        <v/>
      </c>
      <c r="H432" s="18">
        <f>IFERROR(VLOOKUP(B432,'SO OR RSO'!$B$4:$O$1048576,8,FALSE),0)</f>
        <v>0</v>
      </c>
      <c r="I432" s="18" t="str">
        <f>IFERROR(VLOOKUP(B432,'SO OR RSO'!$B$4:$O$1048576,9,FALSE),"")</f>
        <v/>
      </c>
      <c r="J432" s="18" t="str">
        <f>IFERROR(VLOOKUP(B432,'SO OR RSO'!$B$4:$O$1048576,10,FALSE),"")</f>
        <v/>
      </c>
      <c r="K432" s="59">
        <f>SUMIFS('Input Quilting Selesai'!$G$2:$G$1048576,'Input Quilting Selesai'!$C$2:$C$1048576,'Foamindo (Tersedia)'!C432,'Input Quilting Selesai'!$E$2:$E$1048576,'Foamindo (Tersedia)'!F432,'Input Quilting Selesai'!$I$2:$I$1048576,'Foamindo (Tersedia)'!J432,'Input Quilting Selesai'!$J$2:$J$1048576,'Foamindo (Tersedia)'!$B$1)</f>
        <v>0</v>
      </c>
      <c r="L432" s="20">
        <f>IFERROR(IF(VLOOKUP(B432,'SO OR RSO'!$B$4:$P$1048576,15,FALSE)="Diselesaikan",H432,K432),0)</f>
        <v>0</v>
      </c>
      <c r="M432" s="20">
        <f t="shared" si="15"/>
        <v>0</v>
      </c>
      <c r="N432" s="20" t="str">
        <f>IFERROR(IF(ISBLANK(VLOOKUP(B432,'SO OR RSO'!$B$4:$P$1048576,15,FALSE)),"Belum Kirim Kain",IF(VLOOKUP(B432,'SO OR RSO'!$B$4:$P$1048576,15,FALSE)="Diselesaikan","Selesai",IF(M432&gt;0,"Proses Quilting","Selesai"))),"")</f>
        <v/>
      </c>
    </row>
    <row r="433" spans="1:14" ht="30.75" customHeight="1">
      <c r="A433" s="6">
        <v>432</v>
      </c>
      <c r="B433" s="18" t="str">
        <f t="shared" si="14"/>
        <v>FoamindoTersediaKonfirmasi432</v>
      </c>
      <c r="C433" s="18" t="str">
        <f>IFERROR(VLOOKUP(B433,'SO OR RSO'!$B$4:$O$1048576,3,FALSE),"")</f>
        <v/>
      </c>
      <c r="D433" s="27" t="str">
        <f>IFERROR(VLOOKUP(B433,'SO OR RSO'!$B$4:$O$1048576,4,FALSE),"")</f>
        <v/>
      </c>
      <c r="E433" s="19" t="str">
        <f>IFERROR(VLOOKUP(B433,'SO OR RSO'!$B$4:$O$1048576,5,FALSE),"")</f>
        <v/>
      </c>
      <c r="F433" s="18" t="str">
        <f>IFERROR(VLOOKUP(B433,'SO OR RSO'!$B$4:$O$1048576,6,FALSE),"")</f>
        <v/>
      </c>
      <c r="G433" s="19" t="str">
        <f>IFERROR(VLOOKUP(B433,'SO OR RSO'!$B$4:$O$1048576,7,FALSE),"")</f>
        <v/>
      </c>
      <c r="H433" s="18">
        <f>IFERROR(VLOOKUP(B433,'SO OR RSO'!$B$4:$O$1048576,8,FALSE),0)</f>
        <v>0</v>
      </c>
      <c r="I433" s="18" t="str">
        <f>IFERROR(VLOOKUP(B433,'SO OR RSO'!$B$4:$O$1048576,9,FALSE),"")</f>
        <v/>
      </c>
      <c r="J433" s="18" t="str">
        <f>IFERROR(VLOOKUP(B433,'SO OR RSO'!$B$4:$O$1048576,10,FALSE),"")</f>
        <v/>
      </c>
      <c r="K433" s="59">
        <f>SUMIFS('Input Quilting Selesai'!$G$2:$G$1048576,'Input Quilting Selesai'!$C$2:$C$1048576,'Foamindo (Tersedia)'!C433,'Input Quilting Selesai'!$E$2:$E$1048576,'Foamindo (Tersedia)'!F433,'Input Quilting Selesai'!$I$2:$I$1048576,'Foamindo (Tersedia)'!J433,'Input Quilting Selesai'!$J$2:$J$1048576,'Foamindo (Tersedia)'!$B$1)</f>
        <v>0</v>
      </c>
      <c r="L433" s="20">
        <f>IFERROR(IF(VLOOKUP(B433,'SO OR RSO'!$B$4:$P$1048576,15,FALSE)="Diselesaikan",H433,K433),0)</f>
        <v>0</v>
      </c>
      <c r="M433" s="20">
        <f t="shared" si="15"/>
        <v>0</v>
      </c>
      <c r="N433" s="20" t="str">
        <f>IFERROR(IF(ISBLANK(VLOOKUP(B433,'SO OR RSO'!$B$4:$P$1048576,15,FALSE)),"Belum Kirim Kain",IF(VLOOKUP(B433,'SO OR RSO'!$B$4:$P$1048576,15,FALSE)="Diselesaikan","Selesai",IF(M433&gt;0,"Proses Quilting","Selesai"))),"")</f>
        <v/>
      </c>
    </row>
    <row r="434" spans="1:14" ht="30.75" customHeight="1">
      <c r="A434" s="6">
        <v>433</v>
      </c>
      <c r="B434" s="18" t="str">
        <f t="shared" si="14"/>
        <v>FoamindoTersediaKonfirmasi433</v>
      </c>
      <c r="C434" s="18" t="str">
        <f>IFERROR(VLOOKUP(B434,'SO OR RSO'!$B$4:$O$1048576,3,FALSE),"")</f>
        <v/>
      </c>
      <c r="D434" s="27" t="str">
        <f>IFERROR(VLOOKUP(B434,'SO OR RSO'!$B$4:$O$1048576,4,FALSE),"")</f>
        <v/>
      </c>
      <c r="E434" s="19" t="str">
        <f>IFERROR(VLOOKUP(B434,'SO OR RSO'!$B$4:$O$1048576,5,FALSE),"")</f>
        <v/>
      </c>
      <c r="F434" s="18" t="str">
        <f>IFERROR(VLOOKUP(B434,'SO OR RSO'!$B$4:$O$1048576,6,FALSE),"")</f>
        <v/>
      </c>
      <c r="G434" s="19" t="str">
        <f>IFERROR(VLOOKUP(B434,'SO OR RSO'!$B$4:$O$1048576,7,FALSE),"")</f>
        <v/>
      </c>
      <c r="H434" s="18">
        <f>IFERROR(VLOOKUP(B434,'SO OR RSO'!$B$4:$O$1048576,8,FALSE),0)</f>
        <v>0</v>
      </c>
      <c r="I434" s="18" t="str">
        <f>IFERROR(VLOOKUP(B434,'SO OR RSO'!$B$4:$O$1048576,9,FALSE),"")</f>
        <v/>
      </c>
      <c r="J434" s="18" t="str">
        <f>IFERROR(VLOOKUP(B434,'SO OR RSO'!$B$4:$O$1048576,10,FALSE),"")</f>
        <v/>
      </c>
      <c r="K434" s="59">
        <f>SUMIFS('Input Quilting Selesai'!$G$2:$G$1048576,'Input Quilting Selesai'!$C$2:$C$1048576,'Foamindo (Tersedia)'!C434,'Input Quilting Selesai'!$E$2:$E$1048576,'Foamindo (Tersedia)'!F434,'Input Quilting Selesai'!$I$2:$I$1048576,'Foamindo (Tersedia)'!J434,'Input Quilting Selesai'!$J$2:$J$1048576,'Foamindo (Tersedia)'!$B$1)</f>
        <v>0</v>
      </c>
      <c r="L434" s="20">
        <f>IFERROR(IF(VLOOKUP(B434,'SO OR RSO'!$B$4:$P$1048576,15,FALSE)="Diselesaikan",H434,K434),0)</f>
        <v>0</v>
      </c>
      <c r="M434" s="20">
        <f t="shared" si="15"/>
        <v>0</v>
      </c>
      <c r="N434" s="20" t="str">
        <f>IFERROR(IF(ISBLANK(VLOOKUP(B434,'SO OR RSO'!$B$4:$P$1048576,15,FALSE)),"Belum Kirim Kain",IF(VLOOKUP(B434,'SO OR RSO'!$B$4:$P$1048576,15,FALSE)="Diselesaikan","Selesai",IF(M434&gt;0,"Proses Quilting","Selesai"))),"")</f>
        <v/>
      </c>
    </row>
    <row r="435" spans="1:14" ht="30.75" customHeight="1">
      <c r="A435" s="6">
        <v>434</v>
      </c>
      <c r="B435" s="18" t="str">
        <f t="shared" si="14"/>
        <v>FoamindoTersediaKonfirmasi434</v>
      </c>
      <c r="C435" s="18" t="str">
        <f>IFERROR(VLOOKUP(B435,'SO OR RSO'!$B$4:$O$1048576,3,FALSE),"")</f>
        <v/>
      </c>
      <c r="D435" s="27" t="str">
        <f>IFERROR(VLOOKUP(B435,'SO OR RSO'!$B$4:$O$1048576,4,FALSE),"")</f>
        <v/>
      </c>
      <c r="E435" s="19" t="str">
        <f>IFERROR(VLOOKUP(B435,'SO OR RSO'!$B$4:$O$1048576,5,FALSE),"")</f>
        <v/>
      </c>
      <c r="F435" s="18" t="str">
        <f>IFERROR(VLOOKUP(B435,'SO OR RSO'!$B$4:$O$1048576,6,FALSE),"")</f>
        <v/>
      </c>
      <c r="G435" s="19" t="str">
        <f>IFERROR(VLOOKUP(B435,'SO OR RSO'!$B$4:$O$1048576,7,FALSE),"")</f>
        <v/>
      </c>
      <c r="H435" s="18">
        <f>IFERROR(VLOOKUP(B435,'SO OR RSO'!$B$4:$O$1048576,8,FALSE),0)</f>
        <v>0</v>
      </c>
      <c r="I435" s="18" t="str">
        <f>IFERROR(VLOOKUP(B435,'SO OR RSO'!$B$4:$O$1048576,9,FALSE),"")</f>
        <v/>
      </c>
      <c r="J435" s="18" t="str">
        <f>IFERROR(VLOOKUP(B435,'SO OR RSO'!$B$4:$O$1048576,10,FALSE),"")</f>
        <v/>
      </c>
      <c r="K435" s="59">
        <f>SUMIFS('Input Quilting Selesai'!$G$2:$G$1048576,'Input Quilting Selesai'!$C$2:$C$1048576,'Foamindo (Tersedia)'!C435,'Input Quilting Selesai'!$E$2:$E$1048576,'Foamindo (Tersedia)'!F435,'Input Quilting Selesai'!$I$2:$I$1048576,'Foamindo (Tersedia)'!J435,'Input Quilting Selesai'!$J$2:$J$1048576,'Foamindo (Tersedia)'!$B$1)</f>
        <v>0</v>
      </c>
      <c r="L435" s="20">
        <f>IFERROR(IF(VLOOKUP(B435,'SO OR RSO'!$B$4:$P$1048576,15,FALSE)="Diselesaikan",H435,K435),0)</f>
        <v>0</v>
      </c>
      <c r="M435" s="20">
        <f t="shared" si="15"/>
        <v>0</v>
      </c>
      <c r="N435" s="20" t="str">
        <f>IFERROR(IF(ISBLANK(VLOOKUP(B435,'SO OR RSO'!$B$4:$P$1048576,15,FALSE)),"Belum Kirim Kain",IF(VLOOKUP(B435,'SO OR RSO'!$B$4:$P$1048576,15,FALSE)="Diselesaikan","Selesai",IF(M435&gt;0,"Proses Quilting","Selesai"))),"")</f>
        <v/>
      </c>
    </row>
    <row r="436" spans="1:14" ht="30.75" customHeight="1">
      <c r="A436" s="6">
        <v>435</v>
      </c>
      <c r="B436" s="18" t="str">
        <f t="shared" si="14"/>
        <v>FoamindoTersediaKonfirmasi435</v>
      </c>
      <c r="C436" s="18" t="str">
        <f>IFERROR(VLOOKUP(B436,'SO OR RSO'!$B$4:$O$1048576,3,FALSE),"")</f>
        <v/>
      </c>
      <c r="D436" s="27" t="str">
        <f>IFERROR(VLOOKUP(B436,'SO OR RSO'!$B$4:$O$1048576,4,FALSE),"")</f>
        <v/>
      </c>
      <c r="E436" s="19" t="str">
        <f>IFERROR(VLOOKUP(B436,'SO OR RSO'!$B$4:$O$1048576,5,FALSE),"")</f>
        <v/>
      </c>
      <c r="F436" s="18" t="str">
        <f>IFERROR(VLOOKUP(B436,'SO OR RSO'!$B$4:$O$1048576,6,FALSE),"")</f>
        <v/>
      </c>
      <c r="G436" s="19" t="str">
        <f>IFERROR(VLOOKUP(B436,'SO OR RSO'!$B$4:$O$1048576,7,FALSE),"")</f>
        <v/>
      </c>
      <c r="H436" s="18">
        <f>IFERROR(VLOOKUP(B436,'SO OR RSO'!$B$4:$O$1048576,8,FALSE),0)</f>
        <v>0</v>
      </c>
      <c r="I436" s="18" t="str">
        <f>IFERROR(VLOOKUP(B436,'SO OR RSO'!$B$4:$O$1048576,9,FALSE),"")</f>
        <v/>
      </c>
      <c r="J436" s="18" t="str">
        <f>IFERROR(VLOOKUP(B436,'SO OR RSO'!$B$4:$O$1048576,10,FALSE),"")</f>
        <v/>
      </c>
      <c r="K436" s="59">
        <f>SUMIFS('Input Quilting Selesai'!$G$2:$G$1048576,'Input Quilting Selesai'!$C$2:$C$1048576,'Foamindo (Tersedia)'!C436,'Input Quilting Selesai'!$E$2:$E$1048576,'Foamindo (Tersedia)'!F436,'Input Quilting Selesai'!$I$2:$I$1048576,'Foamindo (Tersedia)'!J436,'Input Quilting Selesai'!$J$2:$J$1048576,'Foamindo (Tersedia)'!$B$1)</f>
        <v>0</v>
      </c>
      <c r="L436" s="20">
        <f>IFERROR(IF(VLOOKUP(B436,'SO OR RSO'!$B$4:$P$1048576,15,FALSE)="Diselesaikan",H436,K436),0)</f>
        <v>0</v>
      </c>
      <c r="M436" s="20">
        <f t="shared" si="15"/>
        <v>0</v>
      </c>
      <c r="N436" s="20" t="str">
        <f>IFERROR(IF(ISBLANK(VLOOKUP(B436,'SO OR RSO'!$B$4:$P$1048576,15,FALSE)),"Belum Kirim Kain",IF(VLOOKUP(B436,'SO OR RSO'!$B$4:$P$1048576,15,FALSE)="Diselesaikan","Selesai",IF(M436&gt;0,"Proses Quilting","Selesai"))),"")</f>
        <v/>
      </c>
    </row>
    <row r="437" spans="1:14" ht="30.75" customHeight="1">
      <c r="A437" s="6">
        <v>436</v>
      </c>
      <c r="B437" s="18" t="str">
        <f t="shared" si="14"/>
        <v>FoamindoTersediaKonfirmasi436</v>
      </c>
      <c r="C437" s="18" t="str">
        <f>IFERROR(VLOOKUP(B437,'SO OR RSO'!$B$4:$O$1048576,3,FALSE),"")</f>
        <v/>
      </c>
      <c r="D437" s="27" t="str">
        <f>IFERROR(VLOOKUP(B437,'SO OR RSO'!$B$4:$O$1048576,4,FALSE),"")</f>
        <v/>
      </c>
      <c r="E437" s="19" t="str">
        <f>IFERROR(VLOOKUP(B437,'SO OR RSO'!$B$4:$O$1048576,5,FALSE),"")</f>
        <v/>
      </c>
      <c r="F437" s="18" t="str">
        <f>IFERROR(VLOOKUP(B437,'SO OR RSO'!$B$4:$O$1048576,6,FALSE),"")</f>
        <v/>
      </c>
      <c r="G437" s="19" t="str">
        <f>IFERROR(VLOOKUP(B437,'SO OR RSO'!$B$4:$O$1048576,7,FALSE),"")</f>
        <v/>
      </c>
      <c r="H437" s="18">
        <f>IFERROR(VLOOKUP(B437,'SO OR RSO'!$B$4:$O$1048576,8,FALSE),0)</f>
        <v>0</v>
      </c>
      <c r="I437" s="18" t="str">
        <f>IFERROR(VLOOKUP(B437,'SO OR RSO'!$B$4:$O$1048576,9,FALSE),"")</f>
        <v/>
      </c>
      <c r="J437" s="18" t="str">
        <f>IFERROR(VLOOKUP(B437,'SO OR RSO'!$B$4:$O$1048576,10,FALSE),"")</f>
        <v/>
      </c>
      <c r="K437" s="59">
        <f>SUMIFS('Input Quilting Selesai'!$G$2:$G$1048576,'Input Quilting Selesai'!$C$2:$C$1048576,'Foamindo (Tersedia)'!C437,'Input Quilting Selesai'!$E$2:$E$1048576,'Foamindo (Tersedia)'!F437,'Input Quilting Selesai'!$I$2:$I$1048576,'Foamindo (Tersedia)'!J437,'Input Quilting Selesai'!$J$2:$J$1048576,'Foamindo (Tersedia)'!$B$1)</f>
        <v>0</v>
      </c>
      <c r="L437" s="20">
        <f>IFERROR(IF(VLOOKUP(B437,'SO OR RSO'!$B$4:$P$1048576,15,FALSE)="Diselesaikan",H437,K437),0)</f>
        <v>0</v>
      </c>
      <c r="M437" s="20">
        <f t="shared" si="15"/>
        <v>0</v>
      </c>
      <c r="N437" s="20" t="str">
        <f>IFERROR(IF(ISBLANK(VLOOKUP(B437,'SO OR RSO'!$B$4:$P$1048576,15,FALSE)),"Belum Kirim Kain",IF(VLOOKUP(B437,'SO OR RSO'!$B$4:$P$1048576,15,FALSE)="Diselesaikan","Selesai",IF(M437&gt;0,"Proses Quilting","Selesai"))),"")</f>
        <v/>
      </c>
    </row>
    <row r="438" spans="1:14" ht="30.75" customHeight="1">
      <c r="A438" s="6">
        <v>437</v>
      </c>
      <c r="B438" s="18" t="str">
        <f t="shared" si="14"/>
        <v>FoamindoTersediaKonfirmasi437</v>
      </c>
      <c r="C438" s="18" t="str">
        <f>IFERROR(VLOOKUP(B438,'SO OR RSO'!$B$4:$O$1048576,3,FALSE),"")</f>
        <v/>
      </c>
      <c r="D438" s="27" t="str">
        <f>IFERROR(VLOOKUP(B438,'SO OR RSO'!$B$4:$O$1048576,4,FALSE),"")</f>
        <v/>
      </c>
      <c r="E438" s="19" t="str">
        <f>IFERROR(VLOOKUP(B438,'SO OR RSO'!$B$4:$O$1048576,5,FALSE),"")</f>
        <v/>
      </c>
      <c r="F438" s="18" t="str">
        <f>IFERROR(VLOOKUP(B438,'SO OR RSO'!$B$4:$O$1048576,6,FALSE),"")</f>
        <v/>
      </c>
      <c r="G438" s="19" t="str">
        <f>IFERROR(VLOOKUP(B438,'SO OR RSO'!$B$4:$O$1048576,7,FALSE),"")</f>
        <v/>
      </c>
      <c r="H438" s="18">
        <f>IFERROR(VLOOKUP(B438,'SO OR RSO'!$B$4:$O$1048576,8,FALSE),0)</f>
        <v>0</v>
      </c>
      <c r="I438" s="18" t="str">
        <f>IFERROR(VLOOKUP(B438,'SO OR RSO'!$B$4:$O$1048576,9,FALSE),"")</f>
        <v/>
      </c>
      <c r="J438" s="18" t="str">
        <f>IFERROR(VLOOKUP(B438,'SO OR RSO'!$B$4:$O$1048576,10,FALSE),"")</f>
        <v/>
      </c>
      <c r="K438" s="59">
        <f>SUMIFS('Input Quilting Selesai'!$G$2:$G$1048576,'Input Quilting Selesai'!$C$2:$C$1048576,'Foamindo (Tersedia)'!C438,'Input Quilting Selesai'!$E$2:$E$1048576,'Foamindo (Tersedia)'!F438,'Input Quilting Selesai'!$I$2:$I$1048576,'Foamindo (Tersedia)'!J438,'Input Quilting Selesai'!$J$2:$J$1048576,'Foamindo (Tersedia)'!$B$1)</f>
        <v>0</v>
      </c>
      <c r="L438" s="20">
        <f>IFERROR(IF(VLOOKUP(B438,'SO OR RSO'!$B$4:$P$1048576,15,FALSE)="Diselesaikan",H438,K438),0)</f>
        <v>0</v>
      </c>
      <c r="M438" s="20">
        <f t="shared" si="15"/>
        <v>0</v>
      </c>
      <c r="N438" s="20" t="str">
        <f>IFERROR(IF(ISBLANK(VLOOKUP(B438,'SO OR RSO'!$B$4:$P$1048576,15,FALSE)),"Belum Kirim Kain",IF(VLOOKUP(B438,'SO OR RSO'!$B$4:$P$1048576,15,FALSE)="Diselesaikan","Selesai",IF(M438&gt;0,"Proses Quilting","Selesai"))),"")</f>
        <v/>
      </c>
    </row>
    <row r="439" spans="1:14" ht="30.75" customHeight="1">
      <c r="A439" s="6">
        <v>438</v>
      </c>
      <c r="B439" s="18" t="str">
        <f t="shared" si="14"/>
        <v>FoamindoTersediaKonfirmasi438</v>
      </c>
      <c r="C439" s="18" t="str">
        <f>IFERROR(VLOOKUP(B439,'SO OR RSO'!$B$4:$O$1048576,3,FALSE),"")</f>
        <v/>
      </c>
      <c r="D439" s="27" t="str">
        <f>IFERROR(VLOOKUP(B439,'SO OR RSO'!$B$4:$O$1048576,4,FALSE),"")</f>
        <v/>
      </c>
      <c r="E439" s="19" t="str">
        <f>IFERROR(VLOOKUP(B439,'SO OR RSO'!$B$4:$O$1048576,5,FALSE),"")</f>
        <v/>
      </c>
      <c r="F439" s="18" t="str">
        <f>IFERROR(VLOOKUP(B439,'SO OR RSO'!$B$4:$O$1048576,6,FALSE),"")</f>
        <v/>
      </c>
      <c r="G439" s="19" t="str">
        <f>IFERROR(VLOOKUP(B439,'SO OR RSO'!$B$4:$O$1048576,7,FALSE),"")</f>
        <v/>
      </c>
      <c r="H439" s="18">
        <f>IFERROR(VLOOKUP(B439,'SO OR RSO'!$B$4:$O$1048576,8,FALSE),0)</f>
        <v>0</v>
      </c>
      <c r="I439" s="18" t="str">
        <f>IFERROR(VLOOKUP(B439,'SO OR RSO'!$B$4:$O$1048576,9,FALSE),"")</f>
        <v/>
      </c>
      <c r="J439" s="18" t="str">
        <f>IFERROR(VLOOKUP(B439,'SO OR RSO'!$B$4:$O$1048576,10,FALSE),"")</f>
        <v/>
      </c>
      <c r="K439" s="59">
        <f>SUMIFS('Input Quilting Selesai'!$G$2:$G$1048576,'Input Quilting Selesai'!$C$2:$C$1048576,'Foamindo (Tersedia)'!C439,'Input Quilting Selesai'!$E$2:$E$1048576,'Foamindo (Tersedia)'!F439,'Input Quilting Selesai'!$I$2:$I$1048576,'Foamindo (Tersedia)'!J439,'Input Quilting Selesai'!$J$2:$J$1048576,'Foamindo (Tersedia)'!$B$1)</f>
        <v>0</v>
      </c>
      <c r="L439" s="20">
        <f>IFERROR(IF(VLOOKUP(B439,'SO OR RSO'!$B$4:$P$1048576,15,FALSE)="Diselesaikan",H439,K439),0)</f>
        <v>0</v>
      </c>
      <c r="M439" s="20">
        <f t="shared" si="15"/>
        <v>0</v>
      </c>
      <c r="N439" s="20" t="str">
        <f>IFERROR(IF(ISBLANK(VLOOKUP(B439,'SO OR RSO'!$B$4:$P$1048576,15,FALSE)),"Belum Kirim Kain",IF(VLOOKUP(B439,'SO OR RSO'!$B$4:$P$1048576,15,FALSE)="Diselesaikan","Selesai",IF(M439&gt;0,"Proses Quilting","Selesai"))),"")</f>
        <v/>
      </c>
    </row>
    <row r="440" spans="1:14" ht="30.75" customHeight="1">
      <c r="A440" s="6">
        <v>439</v>
      </c>
      <c r="B440" s="18" t="str">
        <f t="shared" si="14"/>
        <v>FoamindoTersediaKonfirmasi439</v>
      </c>
      <c r="C440" s="18" t="str">
        <f>IFERROR(VLOOKUP(B440,'SO OR RSO'!$B$4:$O$1048576,3,FALSE),"")</f>
        <v/>
      </c>
      <c r="D440" s="27" t="str">
        <f>IFERROR(VLOOKUP(B440,'SO OR RSO'!$B$4:$O$1048576,4,FALSE),"")</f>
        <v/>
      </c>
      <c r="E440" s="19" t="str">
        <f>IFERROR(VLOOKUP(B440,'SO OR RSO'!$B$4:$O$1048576,5,FALSE),"")</f>
        <v/>
      </c>
      <c r="F440" s="18" t="str">
        <f>IFERROR(VLOOKUP(B440,'SO OR RSO'!$B$4:$O$1048576,6,FALSE),"")</f>
        <v/>
      </c>
      <c r="G440" s="19" t="str">
        <f>IFERROR(VLOOKUP(B440,'SO OR RSO'!$B$4:$O$1048576,7,FALSE),"")</f>
        <v/>
      </c>
      <c r="H440" s="18">
        <f>IFERROR(VLOOKUP(B440,'SO OR RSO'!$B$4:$O$1048576,8,FALSE),0)</f>
        <v>0</v>
      </c>
      <c r="I440" s="18" t="str">
        <f>IFERROR(VLOOKUP(B440,'SO OR RSO'!$B$4:$O$1048576,9,FALSE),"")</f>
        <v/>
      </c>
      <c r="J440" s="18" t="str">
        <f>IFERROR(VLOOKUP(B440,'SO OR RSO'!$B$4:$O$1048576,10,FALSE),"")</f>
        <v/>
      </c>
      <c r="K440" s="59">
        <f>SUMIFS('Input Quilting Selesai'!$G$2:$G$1048576,'Input Quilting Selesai'!$C$2:$C$1048576,'Foamindo (Tersedia)'!C440,'Input Quilting Selesai'!$E$2:$E$1048576,'Foamindo (Tersedia)'!F440,'Input Quilting Selesai'!$I$2:$I$1048576,'Foamindo (Tersedia)'!J440,'Input Quilting Selesai'!$J$2:$J$1048576,'Foamindo (Tersedia)'!$B$1)</f>
        <v>0</v>
      </c>
      <c r="L440" s="20">
        <f>IFERROR(IF(VLOOKUP(B440,'SO OR RSO'!$B$4:$P$1048576,15,FALSE)="Diselesaikan",H440,K440),0)</f>
        <v>0</v>
      </c>
      <c r="M440" s="20">
        <f t="shared" si="15"/>
        <v>0</v>
      </c>
      <c r="N440" s="20" t="str">
        <f>IFERROR(IF(ISBLANK(VLOOKUP(B440,'SO OR RSO'!$B$4:$P$1048576,15,FALSE)),"Belum Kirim Kain",IF(VLOOKUP(B440,'SO OR RSO'!$B$4:$P$1048576,15,FALSE)="Diselesaikan","Selesai",IF(M440&gt;0,"Proses Quilting","Selesai"))),"")</f>
        <v/>
      </c>
    </row>
    <row r="441" spans="1:14" ht="30.75" customHeight="1">
      <c r="A441" s="6">
        <v>440</v>
      </c>
      <c r="B441" s="18" t="str">
        <f t="shared" si="14"/>
        <v>FoamindoTersediaKonfirmasi440</v>
      </c>
      <c r="C441" s="18" t="str">
        <f>IFERROR(VLOOKUP(B441,'SO OR RSO'!$B$4:$O$1048576,3,FALSE),"")</f>
        <v/>
      </c>
      <c r="D441" s="27" t="str">
        <f>IFERROR(VLOOKUP(B441,'SO OR RSO'!$B$4:$O$1048576,4,FALSE),"")</f>
        <v/>
      </c>
      <c r="E441" s="19" t="str">
        <f>IFERROR(VLOOKUP(B441,'SO OR RSO'!$B$4:$O$1048576,5,FALSE),"")</f>
        <v/>
      </c>
      <c r="F441" s="18" t="str">
        <f>IFERROR(VLOOKUP(B441,'SO OR RSO'!$B$4:$O$1048576,6,FALSE),"")</f>
        <v/>
      </c>
      <c r="G441" s="19" t="str">
        <f>IFERROR(VLOOKUP(B441,'SO OR RSO'!$B$4:$O$1048576,7,FALSE),"")</f>
        <v/>
      </c>
      <c r="H441" s="18">
        <f>IFERROR(VLOOKUP(B441,'SO OR RSO'!$B$4:$O$1048576,8,FALSE),0)</f>
        <v>0</v>
      </c>
      <c r="I441" s="18" t="str">
        <f>IFERROR(VLOOKUP(B441,'SO OR RSO'!$B$4:$O$1048576,9,FALSE),"")</f>
        <v/>
      </c>
      <c r="J441" s="18" t="str">
        <f>IFERROR(VLOOKUP(B441,'SO OR RSO'!$B$4:$O$1048576,10,FALSE),"")</f>
        <v/>
      </c>
      <c r="K441" s="59">
        <f>SUMIFS('Input Quilting Selesai'!$G$2:$G$1048576,'Input Quilting Selesai'!$C$2:$C$1048576,'Foamindo (Tersedia)'!C441,'Input Quilting Selesai'!$E$2:$E$1048576,'Foamindo (Tersedia)'!F441,'Input Quilting Selesai'!$I$2:$I$1048576,'Foamindo (Tersedia)'!J441,'Input Quilting Selesai'!$J$2:$J$1048576,'Foamindo (Tersedia)'!$B$1)</f>
        <v>0</v>
      </c>
      <c r="L441" s="20">
        <f>IFERROR(IF(VLOOKUP(B441,'SO OR RSO'!$B$4:$P$1048576,15,FALSE)="Diselesaikan",H441,K441),0)</f>
        <v>0</v>
      </c>
      <c r="M441" s="20">
        <f t="shared" si="15"/>
        <v>0</v>
      </c>
      <c r="N441" s="20" t="str">
        <f>IFERROR(IF(ISBLANK(VLOOKUP(B441,'SO OR RSO'!$B$4:$P$1048576,15,FALSE)),"Belum Kirim Kain",IF(VLOOKUP(B441,'SO OR RSO'!$B$4:$P$1048576,15,FALSE)="Diselesaikan","Selesai",IF(M441&gt;0,"Proses Quilting","Selesai"))),"")</f>
        <v/>
      </c>
    </row>
    <row r="442" spans="1:14" ht="30.75" customHeight="1">
      <c r="A442" s="6">
        <v>441</v>
      </c>
      <c r="B442" s="18" t="str">
        <f t="shared" si="14"/>
        <v>FoamindoTersediaKonfirmasi441</v>
      </c>
      <c r="C442" s="18" t="str">
        <f>IFERROR(VLOOKUP(B442,'SO OR RSO'!$B$4:$O$1048576,3,FALSE),"")</f>
        <v/>
      </c>
      <c r="D442" s="27" t="str">
        <f>IFERROR(VLOOKUP(B442,'SO OR RSO'!$B$4:$O$1048576,4,FALSE),"")</f>
        <v/>
      </c>
      <c r="E442" s="19" t="str">
        <f>IFERROR(VLOOKUP(B442,'SO OR RSO'!$B$4:$O$1048576,5,FALSE),"")</f>
        <v/>
      </c>
      <c r="F442" s="18" t="str">
        <f>IFERROR(VLOOKUP(B442,'SO OR RSO'!$B$4:$O$1048576,6,FALSE),"")</f>
        <v/>
      </c>
      <c r="G442" s="19" t="str">
        <f>IFERROR(VLOOKUP(B442,'SO OR RSO'!$B$4:$O$1048576,7,FALSE),"")</f>
        <v/>
      </c>
      <c r="H442" s="18">
        <f>IFERROR(VLOOKUP(B442,'SO OR RSO'!$B$4:$O$1048576,8,FALSE),0)</f>
        <v>0</v>
      </c>
      <c r="I442" s="18" t="str">
        <f>IFERROR(VLOOKUP(B442,'SO OR RSO'!$B$4:$O$1048576,9,FALSE),"")</f>
        <v/>
      </c>
      <c r="J442" s="18" t="str">
        <f>IFERROR(VLOOKUP(B442,'SO OR RSO'!$B$4:$O$1048576,10,FALSE),"")</f>
        <v/>
      </c>
      <c r="K442" s="59">
        <f>SUMIFS('Input Quilting Selesai'!$G$2:$G$1048576,'Input Quilting Selesai'!$C$2:$C$1048576,'Foamindo (Tersedia)'!C442,'Input Quilting Selesai'!$E$2:$E$1048576,'Foamindo (Tersedia)'!F442,'Input Quilting Selesai'!$I$2:$I$1048576,'Foamindo (Tersedia)'!J442,'Input Quilting Selesai'!$J$2:$J$1048576,'Foamindo (Tersedia)'!$B$1)</f>
        <v>0</v>
      </c>
      <c r="L442" s="20">
        <f>IFERROR(IF(VLOOKUP(B442,'SO OR RSO'!$B$4:$P$1048576,15,FALSE)="Diselesaikan",H442,K442),0)</f>
        <v>0</v>
      </c>
      <c r="M442" s="20">
        <f t="shared" si="15"/>
        <v>0</v>
      </c>
      <c r="N442" s="20" t="str">
        <f>IFERROR(IF(ISBLANK(VLOOKUP(B442,'SO OR RSO'!$B$4:$P$1048576,15,FALSE)),"Belum Kirim Kain",IF(VLOOKUP(B442,'SO OR RSO'!$B$4:$P$1048576,15,FALSE)="Diselesaikan","Selesai",IF(M442&gt;0,"Proses Quilting","Selesai"))),"")</f>
        <v/>
      </c>
    </row>
    <row r="443" spans="1:14" ht="30.75" customHeight="1">
      <c r="A443" s="6">
        <v>442</v>
      </c>
      <c r="B443" s="18" t="str">
        <f t="shared" si="14"/>
        <v>FoamindoTersediaKonfirmasi442</v>
      </c>
      <c r="C443" s="18" t="str">
        <f>IFERROR(VLOOKUP(B443,'SO OR RSO'!$B$4:$O$1048576,3,FALSE),"")</f>
        <v/>
      </c>
      <c r="D443" s="27" t="str">
        <f>IFERROR(VLOOKUP(B443,'SO OR RSO'!$B$4:$O$1048576,4,FALSE),"")</f>
        <v/>
      </c>
      <c r="E443" s="19" t="str">
        <f>IFERROR(VLOOKUP(B443,'SO OR RSO'!$B$4:$O$1048576,5,FALSE),"")</f>
        <v/>
      </c>
      <c r="F443" s="18" t="str">
        <f>IFERROR(VLOOKUP(B443,'SO OR RSO'!$B$4:$O$1048576,6,FALSE),"")</f>
        <v/>
      </c>
      <c r="G443" s="19" t="str">
        <f>IFERROR(VLOOKUP(B443,'SO OR RSO'!$B$4:$O$1048576,7,FALSE),"")</f>
        <v/>
      </c>
      <c r="H443" s="18">
        <f>IFERROR(VLOOKUP(B443,'SO OR RSO'!$B$4:$O$1048576,8,FALSE),0)</f>
        <v>0</v>
      </c>
      <c r="I443" s="18" t="str">
        <f>IFERROR(VLOOKUP(B443,'SO OR RSO'!$B$4:$O$1048576,9,FALSE),"")</f>
        <v/>
      </c>
      <c r="J443" s="18" t="str">
        <f>IFERROR(VLOOKUP(B443,'SO OR RSO'!$B$4:$O$1048576,10,FALSE),"")</f>
        <v/>
      </c>
      <c r="K443" s="59">
        <f>SUMIFS('Input Quilting Selesai'!$G$2:$G$1048576,'Input Quilting Selesai'!$C$2:$C$1048576,'Foamindo (Tersedia)'!C443,'Input Quilting Selesai'!$E$2:$E$1048576,'Foamindo (Tersedia)'!F443,'Input Quilting Selesai'!$I$2:$I$1048576,'Foamindo (Tersedia)'!J443,'Input Quilting Selesai'!$J$2:$J$1048576,'Foamindo (Tersedia)'!$B$1)</f>
        <v>0</v>
      </c>
      <c r="L443" s="20">
        <f>IFERROR(IF(VLOOKUP(B443,'SO OR RSO'!$B$4:$P$1048576,15,FALSE)="Diselesaikan",H443,K443),0)</f>
        <v>0</v>
      </c>
      <c r="M443" s="20">
        <f t="shared" si="15"/>
        <v>0</v>
      </c>
      <c r="N443" s="20" t="str">
        <f>IFERROR(IF(ISBLANK(VLOOKUP(B443,'SO OR RSO'!$B$4:$P$1048576,15,FALSE)),"Belum Kirim Kain",IF(VLOOKUP(B443,'SO OR RSO'!$B$4:$P$1048576,15,FALSE)="Diselesaikan","Selesai",IF(M443&gt;0,"Proses Quilting","Selesai"))),"")</f>
        <v/>
      </c>
    </row>
    <row r="444" spans="1:14" ht="30.75" customHeight="1">
      <c r="A444" s="6">
        <v>443</v>
      </c>
      <c r="B444" s="18" t="str">
        <f t="shared" si="14"/>
        <v>FoamindoTersediaKonfirmasi443</v>
      </c>
      <c r="C444" s="18" t="str">
        <f>IFERROR(VLOOKUP(B444,'SO OR RSO'!$B$4:$O$1048576,3,FALSE),"")</f>
        <v/>
      </c>
      <c r="D444" s="27" t="str">
        <f>IFERROR(VLOOKUP(B444,'SO OR RSO'!$B$4:$O$1048576,4,FALSE),"")</f>
        <v/>
      </c>
      <c r="E444" s="19" t="str">
        <f>IFERROR(VLOOKUP(B444,'SO OR RSO'!$B$4:$O$1048576,5,FALSE),"")</f>
        <v/>
      </c>
      <c r="F444" s="18" t="str">
        <f>IFERROR(VLOOKUP(B444,'SO OR RSO'!$B$4:$O$1048576,6,FALSE),"")</f>
        <v/>
      </c>
      <c r="G444" s="19" t="str">
        <f>IFERROR(VLOOKUP(B444,'SO OR RSO'!$B$4:$O$1048576,7,FALSE),"")</f>
        <v/>
      </c>
      <c r="H444" s="18">
        <f>IFERROR(VLOOKUP(B444,'SO OR RSO'!$B$4:$O$1048576,8,FALSE),0)</f>
        <v>0</v>
      </c>
      <c r="I444" s="18" t="str">
        <f>IFERROR(VLOOKUP(B444,'SO OR RSO'!$B$4:$O$1048576,9,FALSE),"")</f>
        <v/>
      </c>
      <c r="J444" s="18" t="str">
        <f>IFERROR(VLOOKUP(B444,'SO OR RSO'!$B$4:$O$1048576,10,FALSE),"")</f>
        <v/>
      </c>
      <c r="K444" s="59">
        <f>SUMIFS('Input Quilting Selesai'!$G$2:$G$1048576,'Input Quilting Selesai'!$C$2:$C$1048576,'Foamindo (Tersedia)'!C444,'Input Quilting Selesai'!$E$2:$E$1048576,'Foamindo (Tersedia)'!F444,'Input Quilting Selesai'!$I$2:$I$1048576,'Foamindo (Tersedia)'!J444,'Input Quilting Selesai'!$J$2:$J$1048576,'Foamindo (Tersedia)'!$B$1)</f>
        <v>0</v>
      </c>
      <c r="L444" s="20">
        <f>IFERROR(IF(VLOOKUP(B444,'SO OR RSO'!$B$4:$P$1048576,15,FALSE)="Diselesaikan",H444,K444),0)</f>
        <v>0</v>
      </c>
      <c r="M444" s="20">
        <f t="shared" si="15"/>
        <v>0</v>
      </c>
      <c r="N444" s="20" t="str">
        <f>IFERROR(IF(ISBLANK(VLOOKUP(B444,'SO OR RSO'!$B$4:$P$1048576,15,FALSE)),"Belum Kirim Kain",IF(VLOOKUP(B444,'SO OR RSO'!$B$4:$P$1048576,15,FALSE)="Diselesaikan","Selesai",IF(M444&gt;0,"Proses Quilting","Selesai"))),"")</f>
        <v/>
      </c>
    </row>
    <row r="445" spans="1:14" ht="30.75" customHeight="1">
      <c r="A445" s="6">
        <v>444</v>
      </c>
      <c r="B445" s="18" t="str">
        <f t="shared" si="14"/>
        <v>FoamindoTersediaKonfirmasi444</v>
      </c>
      <c r="C445" s="18" t="str">
        <f>IFERROR(VLOOKUP(B445,'SO OR RSO'!$B$4:$O$1048576,3,FALSE),"")</f>
        <v/>
      </c>
      <c r="D445" s="27" t="str">
        <f>IFERROR(VLOOKUP(B445,'SO OR RSO'!$B$4:$O$1048576,4,FALSE),"")</f>
        <v/>
      </c>
      <c r="E445" s="19" t="str">
        <f>IFERROR(VLOOKUP(B445,'SO OR RSO'!$B$4:$O$1048576,5,FALSE),"")</f>
        <v/>
      </c>
      <c r="F445" s="18" t="str">
        <f>IFERROR(VLOOKUP(B445,'SO OR RSO'!$B$4:$O$1048576,6,FALSE),"")</f>
        <v/>
      </c>
      <c r="G445" s="19" t="str">
        <f>IFERROR(VLOOKUP(B445,'SO OR RSO'!$B$4:$O$1048576,7,FALSE),"")</f>
        <v/>
      </c>
      <c r="H445" s="18">
        <f>IFERROR(VLOOKUP(B445,'SO OR RSO'!$B$4:$O$1048576,8,FALSE),0)</f>
        <v>0</v>
      </c>
      <c r="I445" s="18" t="str">
        <f>IFERROR(VLOOKUP(B445,'SO OR RSO'!$B$4:$O$1048576,9,FALSE),"")</f>
        <v/>
      </c>
      <c r="J445" s="18" t="str">
        <f>IFERROR(VLOOKUP(B445,'SO OR RSO'!$B$4:$O$1048576,10,FALSE),"")</f>
        <v/>
      </c>
      <c r="K445" s="59">
        <f>SUMIFS('Input Quilting Selesai'!$G$2:$G$1048576,'Input Quilting Selesai'!$C$2:$C$1048576,'Foamindo (Tersedia)'!C445,'Input Quilting Selesai'!$E$2:$E$1048576,'Foamindo (Tersedia)'!F445,'Input Quilting Selesai'!$I$2:$I$1048576,'Foamindo (Tersedia)'!J445,'Input Quilting Selesai'!$J$2:$J$1048576,'Foamindo (Tersedia)'!$B$1)</f>
        <v>0</v>
      </c>
      <c r="L445" s="20">
        <f>IFERROR(IF(VLOOKUP(B445,'SO OR RSO'!$B$4:$P$1048576,15,FALSE)="Diselesaikan",H445,K445),0)</f>
        <v>0</v>
      </c>
      <c r="M445" s="20">
        <f t="shared" si="15"/>
        <v>0</v>
      </c>
      <c r="N445" s="20" t="str">
        <f>IFERROR(IF(ISBLANK(VLOOKUP(B445,'SO OR RSO'!$B$4:$P$1048576,15,FALSE)),"Belum Kirim Kain",IF(VLOOKUP(B445,'SO OR RSO'!$B$4:$P$1048576,15,FALSE)="Diselesaikan","Selesai",IF(M445&gt;0,"Proses Quilting","Selesai"))),"")</f>
        <v/>
      </c>
    </row>
    <row r="446" spans="1:14" ht="30.75" customHeight="1">
      <c r="A446" s="6">
        <v>445</v>
      </c>
      <c r="B446" s="18" t="str">
        <f t="shared" si="14"/>
        <v>FoamindoTersediaKonfirmasi445</v>
      </c>
      <c r="C446" s="18" t="str">
        <f>IFERROR(VLOOKUP(B446,'SO OR RSO'!$B$4:$O$1048576,3,FALSE),"")</f>
        <v/>
      </c>
      <c r="D446" s="27" t="str">
        <f>IFERROR(VLOOKUP(B446,'SO OR RSO'!$B$4:$O$1048576,4,FALSE),"")</f>
        <v/>
      </c>
      <c r="E446" s="19" t="str">
        <f>IFERROR(VLOOKUP(B446,'SO OR RSO'!$B$4:$O$1048576,5,FALSE),"")</f>
        <v/>
      </c>
      <c r="F446" s="18" t="str">
        <f>IFERROR(VLOOKUP(B446,'SO OR RSO'!$B$4:$O$1048576,6,FALSE),"")</f>
        <v/>
      </c>
      <c r="G446" s="19" t="str">
        <f>IFERROR(VLOOKUP(B446,'SO OR RSO'!$B$4:$O$1048576,7,FALSE),"")</f>
        <v/>
      </c>
      <c r="H446" s="18">
        <f>IFERROR(VLOOKUP(B446,'SO OR RSO'!$B$4:$O$1048576,8,FALSE),0)</f>
        <v>0</v>
      </c>
      <c r="I446" s="18" t="str">
        <f>IFERROR(VLOOKUP(B446,'SO OR RSO'!$B$4:$O$1048576,9,FALSE),"")</f>
        <v/>
      </c>
      <c r="J446" s="18" t="str">
        <f>IFERROR(VLOOKUP(B446,'SO OR RSO'!$B$4:$O$1048576,10,FALSE),"")</f>
        <v/>
      </c>
      <c r="K446" s="59">
        <f>SUMIFS('Input Quilting Selesai'!$G$2:$G$1048576,'Input Quilting Selesai'!$C$2:$C$1048576,'Foamindo (Tersedia)'!C446,'Input Quilting Selesai'!$E$2:$E$1048576,'Foamindo (Tersedia)'!F446,'Input Quilting Selesai'!$I$2:$I$1048576,'Foamindo (Tersedia)'!J446,'Input Quilting Selesai'!$J$2:$J$1048576,'Foamindo (Tersedia)'!$B$1)</f>
        <v>0</v>
      </c>
      <c r="L446" s="20">
        <f>IFERROR(IF(VLOOKUP(B446,'SO OR RSO'!$B$4:$P$1048576,15,FALSE)="Diselesaikan",H446,K446),0)</f>
        <v>0</v>
      </c>
      <c r="M446" s="20">
        <f t="shared" si="15"/>
        <v>0</v>
      </c>
      <c r="N446" s="20" t="str">
        <f>IFERROR(IF(ISBLANK(VLOOKUP(B446,'SO OR RSO'!$B$4:$P$1048576,15,FALSE)),"Belum Kirim Kain",IF(VLOOKUP(B446,'SO OR RSO'!$B$4:$P$1048576,15,FALSE)="Diselesaikan","Selesai",IF(M446&gt;0,"Proses Quilting","Selesai"))),"")</f>
        <v/>
      </c>
    </row>
    <row r="447" spans="1:14" ht="30.75" customHeight="1">
      <c r="A447" s="6">
        <v>446</v>
      </c>
      <c r="B447" s="18" t="str">
        <f t="shared" si="14"/>
        <v>FoamindoTersediaKonfirmasi446</v>
      </c>
      <c r="C447" s="18" t="str">
        <f>IFERROR(VLOOKUP(B447,'SO OR RSO'!$B$4:$O$1048576,3,FALSE),"")</f>
        <v/>
      </c>
      <c r="D447" s="27" t="str">
        <f>IFERROR(VLOOKUP(B447,'SO OR RSO'!$B$4:$O$1048576,4,FALSE),"")</f>
        <v/>
      </c>
      <c r="E447" s="19" t="str">
        <f>IFERROR(VLOOKUP(B447,'SO OR RSO'!$B$4:$O$1048576,5,FALSE),"")</f>
        <v/>
      </c>
      <c r="F447" s="18" t="str">
        <f>IFERROR(VLOOKUP(B447,'SO OR RSO'!$B$4:$O$1048576,6,FALSE),"")</f>
        <v/>
      </c>
      <c r="G447" s="19" t="str">
        <f>IFERROR(VLOOKUP(B447,'SO OR RSO'!$B$4:$O$1048576,7,FALSE),"")</f>
        <v/>
      </c>
      <c r="H447" s="18">
        <f>IFERROR(VLOOKUP(B447,'SO OR RSO'!$B$4:$O$1048576,8,FALSE),0)</f>
        <v>0</v>
      </c>
      <c r="I447" s="18" t="str">
        <f>IFERROR(VLOOKUP(B447,'SO OR RSO'!$B$4:$O$1048576,9,FALSE),"")</f>
        <v/>
      </c>
      <c r="J447" s="18" t="str">
        <f>IFERROR(VLOOKUP(B447,'SO OR RSO'!$B$4:$O$1048576,10,FALSE),"")</f>
        <v/>
      </c>
      <c r="K447" s="59">
        <f>SUMIFS('Input Quilting Selesai'!$G$2:$G$1048576,'Input Quilting Selesai'!$C$2:$C$1048576,'Foamindo (Tersedia)'!C447,'Input Quilting Selesai'!$E$2:$E$1048576,'Foamindo (Tersedia)'!F447,'Input Quilting Selesai'!$I$2:$I$1048576,'Foamindo (Tersedia)'!J447,'Input Quilting Selesai'!$J$2:$J$1048576,'Foamindo (Tersedia)'!$B$1)</f>
        <v>0</v>
      </c>
      <c r="L447" s="20">
        <f>IFERROR(IF(VLOOKUP(B447,'SO OR RSO'!$B$4:$P$1048576,15,FALSE)="Diselesaikan",H447,K447),0)</f>
        <v>0</v>
      </c>
      <c r="M447" s="20">
        <f t="shared" si="15"/>
        <v>0</v>
      </c>
      <c r="N447" s="20" t="str">
        <f>IFERROR(IF(ISBLANK(VLOOKUP(B447,'SO OR RSO'!$B$4:$P$1048576,15,FALSE)),"Belum Kirim Kain",IF(VLOOKUP(B447,'SO OR RSO'!$B$4:$P$1048576,15,FALSE)="Diselesaikan","Selesai",IF(M447&gt;0,"Proses Quilting","Selesai"))),"")</f>
        <v/>
      </c>
    </row>
    <row r="448" spans="1:14" ht="30.75" customHeight="1">
      <c r="A448" s="6">
        <v>447</v>
      </c>
      <c r="B448" s="18" t="str">
        <f t="shared" si="14"/>
        <v>FoamindoTersediaKonfirmasi447</v>
      </c>
      <c r="C448" s="18" t="str">
        <f>IFERROR(VLOOKUP(B448,'SO OR RSO'!$B$4:$O$1048576,3,FALSE),"")</f>
        <v/>
      </c>
      <c r="D448" s="27" t="str">
        <f>IFERROR(VLOOKUP(B448,'SO OR RSO'!$B$4:$O$1048576,4,FALSE),"")</f>
        <v/>
      </c>
      <c r="E448" s="19" t="str">
        <f>IFERROR(VLOOKUP(B448,'SO OR RSO'!$B$4:$O$1048576,5,FALSE),"")</f>
        <v/>
      </c>
      <c r="F448" s="18" t="str">
        <f>IFERROR(VLOOKUP(B448,'SO OR RSO'!$B$4:$O$1048576,6,FALSE),"")</f>
        <v/>
      </c>
      <c r="G448" s="19" t="str">
        <f>IFERROR(VLOOKUP(B448,'SO OR RSO'!$B$4:$O$1048576,7,FALSE),"")</f>
        <v/>
      </c>
      <c r="H448" s="18">
        <f>IFERROR(VLOOKUP(B448,'SO OR RSO'!$B$4:$O$1048576,8,FALSE),0)</f>
        <v>0</v>
      </c>
      <c r="I448" s="18" t="str">
        <f>IFERROR(VLOOKUP(B448,'SO OR RSO'!$B$4:$O$1048576,9,FALSE),"")</f>
        <v/>
      </c>
      <c r="J448" s="18" t="str">
        <f>IFERROR(VLOOKUP(B448,'SO OR RSO'!$B$4:$O$1048576,10,FALSE),"")</f>
        <v/>
      </c>
      <c r="K448" s="59">
        <f>SUMIFS('Input Quilting Selesai'!$G$2:$G$1048576,'Input Quilting Selesai'!$C$2:$C$1048576,'Foamindo (Tersedia)'!C448,'Input Quilting Selesai'!$E$2:$E$1048576,'Foamindo (Tersedia)'!F448,'Input Quilting Selesai'!$I$2:$I$1048576,'Foamindo (Tersedia)'!J448,'Input Quilting Selesai'!$J$2:$J$1048576,'Foamindo (Tersedia)'!$B$1)</f>
        <v>0</v>
      </c>
      <c r="L448" s="20">
        <f>IFERROR(IF(VLOOKUP(B448,'SO OR RSO'!$B$4:$P$1048576,15,FALSE)="Diselesaikan",H448,K448),0)</f>
        <v>0</v>
      </c>
      <c r="M448" s="20">
        <f t="shared" si="15"/>
        <v>0</v>
      </c>
      <c r="N448" s="20" t="str">
        <f>IFERROR(IF(ISBLANK(VLOOKUP(B448,'SO OR RSO'!$B$4:$P$1048576,15,FALSE)),"Belum Kirim Kain",IF(VLOOKUP(B448,'SO OR RSO'!$B$4:$P$1048576,15,FALSE)="Diselesaikan","Selesai",IF(M448&gt;0,"Proses Quilting","Selesai"))),"")</f>
        <v/>
      </c>
    </row>
    <row r="449" spans="1:14" ht="30.75" customHeight="1">
      <c r="A449" s="6">
        <v>448</v>
      </c>
      <c r="B449" s="18" t="str">
        <f t="shared" si="14"/>
        <v>FoamindoTersediaKonfirmasi448</v>
      </c>
      <c r="C449" s="18" t="str">
        <f>IFERROR(VLOOKUP(B449,'SO OR RSO'!$B$4:$O$1048576,3,FALSE),"")</f>
        <v/>
      </c>
      <c r="D449" s="27" t="str">
        <f>IFERROR(VLOOKUP(B449,'SO OR RSO'!$B$4:$O$1048576,4,FALSE),"")</f>
        <v/>
      </c>
      <c r="E449" s="19" t="str">
        <f>IFERROR(VLOOKUP(B449,'SO OR RSO'!$B$4:$O$1048576,5,FALSE),"")</f>
        <v/>
      </c>
      <c r="F449" s="18" t="str">
        <f>IFERROR(VLOOKUP(B449,'SO OR RSO'!$B$4:$O$1048576,6,FALSE),"")</f>
        <v/>
      </c>
      <c r="G449" s="19" t="str">
        <f>IFERROR(VLOOKUP(B449,'SO OR RSO'!$B$4:$O$1048576,7,FALSE),"")</f>
        <v/>
      </c>
      <c r="H449" s="18">
        <f>IFERROR(VLOOKUP(B449,'SO OR RSO'!$B$4:$O$1048576,8,FALSE),0)</f>
        <v>0</v>
      </c>
      <c r="I449" s="18" t="str">
        <f>IFERROR(VLOOKUP(B449,'SO OR RSO'!$B$4:$O$1048576,9,FALSE),"")</f>
        <v/>
      </c>
      <c r="J449" s="18" t="str">
        <f>IFERROR(VLOOKUP(B449,'SO OR RSO'!$B$4:$O$1048576,10,FALSE),"")</f>
        <v/>
      </c>
      <c r="K449" s="59">
        <f>SUMIFS('Input Quilting Selesai'!$G$2:$G$1048576,'Input Quilting Selesai'!$C$2:$C$1048576,'Foamindo (Tersedia)'!C449,'Input Quilting Selesai'!$E$2:$E$1048576,'Foamindo (Tersedia)'!F449,'Input Quilting Selesai'!$I$2:$I$1048576,'Foamindo (Tersedia)'!J449,'Input Quilting Selesai'!$J$2:$J$1048576,'Foamindo (Tersedia)'!$B$1)</f>
        <v>0</v>
      </c>
      <c r="L449" s="20">
        <f>IFERROR(IF(VLOOKUP(B449,'SO OR RSO'!$B$4:$P$1048576,15,FALSE)="Diselesaikan",H449,K449),0)</f>
        <v>0</v>
      </c>
      <c r="M449" s="20">
        <f t="shared" si="15"/>
        <v>0</v>
      </c>
      <c r="N449" s="20" t="str">
        <f>IFERROR(IF(ISBLANK(VLOOKUP(B449,'SO OR RSO'!$B$4:$P$1048576,15,FALSE)),"Belum Kirim Kain",IF(VLOOKUP(B449,'SO OR RSO'!$B$4:$P$1048576,15,FALSE)="Diselesaikan","Selesai",IF(M449&gt;0,"Proses Quilting","Selesai"))),"")</f>
        <v/>
      </c>
    </row>
    <row r="450" spans="1:14" ht="30.75" customHeight="1">
      <c r="A450" s="6">
        <v>449</v>
      </c>
      <c r="B450" s="18" t="str">
        <f t="shared" si="14"/>
        <v>FoamindoTersediaKonfirmasi449</v>
      </c>
      <c r="C450" s="18" t="str">
        <f>IFERROR(VLOOKUP(B450,'SO OR RSO'!$B$4:$O$1048576,3,FALSE),"")</f>
        <v/>
      </c>
      <c r="D450" s="27" t="str">
        <f>IFERROR(VLOOKUP(B450,'SO OR RSO'!$B$4:$O$1048576,4,FALSE),"")</f>
        <v/>
      </c>
      <c r="E450" s="19" t="str">
        <f>IFERROR(VLOOKUP(B450,'SO OR RSO'!$B$4:$O$1048576,5,FALSE),"")</f>
        <v/>
      </c>
      <c r="F450" s="18" t="str">
        <f>IFERROR(VLOOKUP(B450,'SO OR RSO'!$B$4:$O$1048576,6,FALSE),"")</f>
        <v/>
      </c>
      <c r="G450" s="19" t="str">
        <f>IFERROR(VLOOKUP(B450,'SO OR RSO'!$B$4:$O$1048576,7,FALSE),"")</f>
        <v/>
      </c>
      <c r="H450" s="18">
        <f>IFERROR(VLOOKUP(B450,'SO OR RSO'!$B$4:$O$1048576,8,FALSE),0)</f>
        <v>0</v>
      </c>
      <c r="I450" s="18" t="str">
        <f>IFERROR(VLOOKUP(B450,'SO OR RSO'!$B$4:$O$1048576,9,FALSE),"")</f>
        <v/>
      </c>
      <c r="J450" s="18" t="str">
        <f>IFERROR(VLOOKUP(B450,'SO OR RSO'!$B$4:$O$1048576,10,FALSE),"")</f>
        <v/>
      </c>
      <c r="K450" s="59">
        <f>SUMIFS('Input Quilting Selesai'!$G$2:$G$1048576,'Input Quilting Selesai'!$C$2:$C$1048576,'Foamindo (Tersedia)'!C450,'Input Quilting Selesai'!$E$2:$E$1048576,'Foamindo (Tersedia)'!F450,'Input Quilting Selesai'!$I$2:$I$1048576,'Foamindo (Tersedia)'!J450,'Input Quilting Selesai'!$J$2:$J$1048576,'Foamindo (Tersedia)'!$B$1)</f>
        <v>0</v>
      </c>
      <c r="L450" s="20">
        <f>IFERROR(IF(VLOOKUP(B450,'SO OR RSO'!$B$4:$P$1048576,15,FALSE)="Diselesaikan",H450,K450),0)</f>
        <v>0</v>
      </c>
      <c r="M450" s="20">
        <f t="shared" si="15"/>
        <v>0</v>
      </c>
      <c r="N450" s="20" t="str">
        <f>IFERROR(IF(ISBLANK(VLOOKUP(B450,'SO OR RSO'!$B$4:$P$1048576,15,FALSE)),"Belum Kirim Kain",IF(VLOOKUP(B450,'SO OR RSO'!$B$4:$P$1048576,15,FALSE)="Diselesaikan","Selesai",IF(M450&gt;0,"Proses Quilting","Selesai"))),"")</f>
        <v/>
      </c>
    </row>
    <row r="451" spans="1:14" ht="30.75" customHeight="1">
      <c r="A451" s="6">
        <v>450</v>
      </c>
      <c r="B451" s="18" t="str">
        <f t="shared" si="14"/>
        <v>FoamindoTersediaKonfirmasi450</v>
      </c>
      <c r="C451" s="18" t="str">
        <f>IFERROR(VLOOKUP(B451,'SO OR RSO'!$B$4:$O$1048576,3,FALSE),"")</f>
        <v/>
      </c>
      <c r="D451" s="27" t="str">
        <f>IFERROR(VLOOKUP(B451,'SO OR RSO'!$B$4:$O$1048576,4,FALSE),"")</f>
        <v/>
      </c>
      <c r="E451" s="19" t="str">
        <f>IFERROR(VLOOKUP(B451,'SO OR RSO'!$B$4:$O$1048576,5,FALSE),"")</f>
        <v/>
      </c>
      <c r="F451" s="18" t="str">
        <f>IFERROR(VLOOKUP(B451,'SO OR RSO'!$B$4:$O$1048576,6,FALSE),"")</f>
        <v/>
      </c>
      <c r="G451" s="19" t="str">
        <f>IFERROR(VLOOKUP(B451,'SO OR RSO'!$B$4:$O$1048576,7,FALSE),"")</f>
        <v/>
      </c>
      <c r="H451" s="18">
        <f>IFERROR(VLOOKUP(B451,'SO OR RSO'!$B$4:$O$1048576,8,FALSE),0)</f>
        <v>0</v>
      </c>
      <c r="I451" s="18" t="str">
        <f>IFERROR(VLOOKUP(B451,'SO OR RSO'!$B$4:$O$1048576,9,FALSE),"")</f>
        <v/>
      </c>
      <c r="J451" s="18" t="str">
        <f>IFERROR(VLOOKUP(B451,'SO OR RSO'!$B$4:$O$1048576,10,FALSE),"")</f>
        <v/>
      </c>
      <c r="K451" s="59">
        <f>SUMIFS('Input Quilting Selesai'!$G$2:$G$1048576,'Input Quilting Selesai'!$C$2:$C$1048576,'Foamindo (Tersedia)'!C451,'Input Quilting Selesai'!$E$2:$E$1048576,'Foamindo (Tersedia)'!F451,'Input Quilting Selesai'!$I$2:$I$1048576,'Foamindo (Tersedia)'!J451,'Input Quilting Selesai'!$J$2:$J$1048576,'Foamindo (Tersedia)'!$B$1)</f>
        <v>0</v>
      </c>
      <c r="L451" s="20">
        <f>IFERROR(IF(VLOOKUP(B451,'SO OR RSO'!$B$4:$P$1048576,15,FALSE)="Diselesaikan",H451,K451),0)</f>
        <v>0</v>
      </c>
      <c r="M451" s="20">
        <f t="shared" si="15"/>
        <v>0</v>
      </c>
      <c r="N451" s="20" t="str">
        <f>IFERROR(IF(ISBLANK(VLOOKUP(B451,'SO OR RSO'!$B$4:$P$1048576,15,FALSE)),"Belum Kirim Kain",IF(VLOOKUP(B451,'SO OR RSO'!$B$4:$P$1048576,15,FALSE)="Diselesaikan","Selesai",IF(M451&gt;0,"Proses Quilting","Selesai"))),"")</f>
        <v/>
      </c>
    </row>
    <row r="452" spans="1:14" ht="30.75" customHeight="1">
      <c r="A452" s="6">
        <v>451</v>
      </c>
      <c r="B452" s="18" t="str">
        <f t="shared" si="14"/>
        <v>FoamindoTersediaKonfirmasi451</v>
      </c>
      <c r="C452" s="18" t="str">
        <f>IFERROR(VLOOKUP(B452,'SO OR RSO'!$B$4:$O$1048576,3,FALSE),"")</f>
        <v/>
      </c>
      <c r="D452" s="27" t="str">
        <f>IFERROR(VLOOKUP(B452,'SO OR RSO'!$B$4:$O$1048576,4,FALSE),"")</f>
        <v/>
      </c>
      <c r="E452" s="19" t="str">
        <f>IFERROR(VLOOKUP(B452,'SO OR RSO'!$B$4:$O$1048576,5,FALSE),"")</f>
        <v/>
      </c>
      <c r="F452" s="18" t="str">
        <f>IFERROR(VLOOKUP(B452,'SO OR RSO'!$B$4:$O$1048576,6,FALSE),"")</f>
        <v/>
      </c>
      <c r="G452" s="19" t="str">
        <f>IFERROR(VLOOKUP(B452,'SO OR RSO'!$B$4:$O$1048576,7,FALSE),"")</f>
        <v/>
      </c>
      <c r="H452" s="18">
        <f>IFERROR(VLOOKUP(B452,'SO OR RSO'!$B$4:$O$1048576,8,FALSE),0)</f>
        <v>0</v>
      </c>
      <c r="I452" s="18" t="str">
        <f>IFERROR(VLOOKUP(B452,'SO OR RSO'!$B$4:$O$1048576,9,FALSE),"")</f>
        <v/>
      </c>
      <c r="J452" s="18" t="str">
        <f>IFERROR(VLOOKUP(B452,'SO OR RSO'!$B$4:$O$1048576,10,FALSE),"")</f>
        <v/>
      </c>
      <c r="K452" s="59">
        <f>SUMIFS('Input Quilting Selesai'!$G$2:$G$1048576,'Input Quilting Selesai'!$C$2:$C$1048576,'Foamindo (Tersedia)'!C452,'Input Quilting Selesai'!$E$2:$E$1048576,'Foamindo (Tersedia)'!F452,'Input Quilting Selesai'!$I$2:$I$1048576,'Foamindo (Tersedia)'!J452,'Input Quilting Selesai'!$J$2:$J$1048576,'Foamindo (Tersedia)'!$B$1)</f>
        <v>0</v>
      </c>
      <c r="L452" s="20">
        <f>IFERROR(IF(VLOOKUP(B452,'SO OR RSO'!$B$4:$P$1048576,15,FALSE)="Diselesaikan",H452,K452),0)</f>
        <v>0</v>
      </c>
      <c r="M452" s="20">
        <f t="shared" si="15"/>
        <v>0</v>
      </c>
      <c r="N452" s="20" t="str">
        <f>IFERROR(IF(ISBLANK(VLOOKUP(B452,'SO OR RSO'!$B$4:$P$1048576,15,FALSE)),"Belum Kirim Kain",IF(VLOOKUP(B452,'SO OR RSO'!$B$4:$P$1048576,15,FALSE)="Diselesaikan","Selesai",IF(M452&gt;0,"Proses Quilting","Selesai"))),"")</f>
        <v/>
      </c>
    </row>
    <row r="453" spans="1:14" ht="30.75" customHeight="1">
      <c r="A453" s="6">
        <v>452</v>
      </c>
      <c r="B453" s="18" t="str">
        <f t="shared" si="14"/>
        <v>FoamindoTersediaKonfirmasi452</v>
      </c>
      <c r="C453" s="18" t="str">
        <f>IFERROR(VLOOKUP(B453,'SO OR RSO'!$B$4:$O$1048576,3,FALSE),"")</f>
        <v/>
      </c>
      <c r="D453" s="27" t="str">
        <f>IFERROR(VLOOKUP(B453,'SO OR RSO'!$B$4:$O$1048576,4,FALSE),"")</f>
        <v/>
      </c>
      <c r="E453" s="19" t="str">
        <f>IFERROR(VLOOKUP(B453,'SO OR RSO'!$B$4:$O$1048576,5,FALSE),"")</f>
        <v/>
      </c>
      <c r="F453" s="18" t="str">
        <f>IFERROR(VLOOKUP(B453,'SO OR RSO'!$B$4:$O$1048576,6,FALSE),"")</f>
        <v/>
      </c>
      <c r="G453" s="19" t="str">
        <f>IFERROR(VLOOKUP(B453,'SO OR RSO'!$B$4:$O$1048576,7,FALSE),"")</f>
        <v/>
      </c>
      <c r="H453" s="18">
        <f>IFERROR(VLOOKUP(B453,'SO OR RSO'!$B$4:$O$1048576,8,FALSE),0)</f>
        <v>0</v>
      </c>
      <c r="I453" s="18" t="str">
        <f>IFERROR(VLOOKUP(B453,'SO OR RSO'!$B$4:$O$1048576,9,FALSE),"")</f>
        <v/>
      </c>
      <c r="J453" s="18" t="str">
        <f>IFERROR(VLOOKUP(B453,'SO OR RSO'!$B$4:$O$1048576,10,FALSE),"")</f>
        <v/>
      </c>
      <c r="K453" s="59">
        <f>SUMIFS('Input Quilting Selesai'!$G$2:$G$1048576,'Input Quilting Selesai'!$C$2:$C$1048576,'Foamindo (Tersedia)'!C453,'Input Quilting Selesai'!$E$2:$E$1048576,'Foamindo (Tersedia)'!F453,'Input Quilting Selesai'!$I$2:$I$1048576,'Foamindo (Tersedia)'!J453,'Input Quilting Selesai'!$J$2:$J$1048576,'Foamindo (Tersedia)'!$B$1)</f>
        <v>0</v>
      </c>
      <c r="L453" s="20">
        <f>IFERROR(IF(VLOOKUP(B453,'SO OR RSO'!$B$4:$P$1048576,15,FALSE)="Diselesaikan",H453,K453),0)</f>
        <v>0</v>
      </c>
      <c r="M453" s="20">
        <f t="shared" si="15"/>
        <v>0</v>
      </c>
      <c r="N453" s="20" t="str">
        <f>IFERROR(IF(ISBLANK(VLOOKUP(B453,'SO OR RSO'!$B$4:$P$1048576,15,FALSE)),"Belum Kirim Kain",IF(VLOOKUP(B453,'SO OR RSO'!$B$4:$P$1048576,15,FALSE)="Diselesaikan","Selesai",IF(M453&gt;0,"Proses Quilting","Selesai"))),"")</f>
        <v/>
      </c>
    </row>
    <row r="454" spans="1:14" ht="30.75" customHeight="1">
      <c r="A454" s="6">
        <v>453</v>
      </c>
      <c r="B454" s="18" t="str">
        <f t="shared" si="14"/>
        <v>FoamindoTersediaKonfirmasi453</v>
      </c>
      <c r="C454" s="18" t="str">
        <f>IFERROR(VLOOKUP(B454,'SO OR RSO'!$B$4:$O$1048576,3,FALSE),"")</f>
        <v/>
      </c>
      <c r="D454" s="27" t="str">
        <f>IFERROR(VLOOKUP(B454,'SO OR RSO'!$B$4:$O$1048576,4,FALSE),"")</f>
        <v/>
      </c>
      <c r="E454" s="19" t="str">
        <f>IFERROR(VLOOKUP(B454,'SO OR RSO'!$B$4:$O$1048576,5,FALSE),"")</f>
        <v/>
      </c>
      <c r="F454" s="18" t="str">
        <f>IFERROR(VLOOKUP(B454,'SO OR RSO'!$B$4:$O$1048576,6,FALSE),"")</f>
        <v/>
      </c>
      <c r="G454" s="19" t="str">
        <f>IFERROR(VLOOKUP(B454,'SO OR RSO'!$B$4:$O$1048576,7,FALSE),"")</f>
        <v/>
      </c>
      <c r="H454" s="18">
        <f>IFERROR(VLOOKUP(B454,'SO OR RSO'!$B$4:$O$1048576,8,FALSE),0)</f>
        <v>0</v>
      </c>
      <c r="I454" s="18" t="str">
        <f>IFERROR(VLOOKUP(B454,'SO OR RSO'!$B$4:$O$1048576,9,FALSE),"")</f>
        <v/>
      </c>
      <c r="J454" s="18" t="str">
        <f>IFERROR(VLOOKUP(B454,'SO OR RSO'!$B$4:$O$1048576,10,FALSE),"")</f>
        <v/>
      </c>
      <c r="K454" s="59">
        <f>SUMIFS('Input Quilting Selesai'!$G$2:$G$1048576,'Input Quilting Selesai'!$C$2:$C$1048576,'Foamindo (Tersedia)'!C454,'Input Quilting Selesai'!$E$2:$E$1048576,'Foamindo (Tersedia)'!F454,'Input Quilting Selesai'!$I$2:$I$1048576,'Foamindo (Tersedia)'!J454,'Input Quilting Selesai'!$J$2:$J$1048576,'Foamindo (Tersedia)'!$B$1)</f>
        <v>0</v>
      </c>
      <c r="L454" s="20">
        <f>IFERROR(IF(VLOOKUP(B454,'SO OR RSO'!$B$4:$P$1048576,15,FALSE)="Diselesaikan",H454,K454),0)</f>
        <v>0</v>
      </c>
      <c r="M454" s="20">
        <f t="shared" si="15"/>
        <v>0</v>
      </c>
      <c r="N454" s="20" t="str">
        <f>IFERROR(IF(ISBLANK(VLOOKUP(B454,'SO OR RSO'!$B$4:$P$1048576,15,FALSE)),"Belum Kirim Kain",IF(VLOOKUP(B454,'SO OR RSO'!$B$4:$P$1048576,15,FALSE)="Diselesaikan","Selesai",IF(M454&gt;0,"Proses Quilting","Selesai"))),"")</f>
        <v/>
      </c>
    </row>
    <row r="455" spans="1:14" ht="30.75" customHeight="1">
      <c r="A455" s="6">
        <v>454</v>
      </c>
      <c r="B455" s="18" t="str">
        <f t="shared" si="14"/>
        <v>FoamindoTersediaKonfirmasi454</v>
      </c>
      <c r="C455" s="18" t="str">
        <f>IFERROR(VLOOKUP(B455,'SO OR RSO'!$B$4:$O$1048576,3,FALSE),"")</f>
        <v/>
      </c>
      <c r="D455" s="27" t="str">
        <f>IFERROR(VLOOKUP(B455,'SO OR RSO'!$B$4:$O$1048576,4,FALSE),"")</f>
        <v/>
      </c>
      <c r="E455" s="19" t="str">
        <f>IFERROR(VLOOKUP(B455,'SO OR RSO'!$B$4:$O$1048576,5,FALSE),"")</f>
        <v/>
      </c>
      <c r="F455" s="18" t="str">
        <f>IFERROR(VLOOKUP(B455,'SO OR RSO'!$B$4:$O$1048576,6,FALSE),"")</f>
        <v/>
      </c>
      <c r="G455" s="19" t="str">
        <f>IFERROR(VLOOKUP(B455,'SO OR RSO'!$B$4:$O$1048576,7,FALSE),"")</f>
        <v/>
      </c>
      <c r="H455" s="18">
        <f>IFERROR(VLOOKUP(B455,'SO OR RSO'!$B$4:$O$1048576,8,FALSE),0)</f>
        <v>0</v>
      </c>
      <c r="I455" s="18" t="str">
        <f>IFERROR(VLOOKUP(B455,'SO OR RSO'!$B$4:$O$1048576,9,FALSE),"")</f>
        <v/>
      </c>
      <c r="J455" s="18" t="str">
        <f>IFERROR(VLOOKUP(B455,'SO OR RSO'!$B$4:$O$1048576,10,FALSE),"")</f>
        <v/>
      </c>
      <c r="K455" s="59">
        <f>SUMIFS('Input Quilting Selesai'!$G$2:$G$1048576,'Input Quilting Selesai'!$C$2:$C$1048576,'Foamindo (Tersedia)'!C455,'Input Quilting Selesai'!$E$2:$E$1048576,'Foamindo (Tersedia)'!F455,'Input Quilting Selesai'!$I$2:$I$1048576,'Foamindo (Tersedia)'!J455,'Input Quilting Selesai'!$J$2:$J$1048576,'Foamindo (Tersedia)'!$B$1)</f>
        <v>0</v>
      </c>
      <c r="L455" s="20">
        <f>IFERROR(IF(VLOOKUP(B455,'SO OR RSO'!$B$4:$P$1048576,15,FALSE)="Diselesaikan",H455,K455),0)</f>
        <v>0</v>
      </c>
      <c r="M455" s="20">
        <f t="shared" si="15"/>
        <v>0</v>
      </c>
      <c r="N455" s="20" t="str">
        <f>IFERROR(IF(ISBLANK(VLOOKUP(B455,'SO OR RSO'!$B$4:$P$1048576,15,FALSE)),"Belum Kirim Kain",IF(VLOOKUP(B455,'SO OR RSO'!$B$4:$P$1048576,15,FALSE)="Diselesaikan","Selesai",IF(M455&gt;0,"Proses Quilting","Selesai"))),"")</f>
        <v/>
      </c>
    </row>
    <row r="456" spans="1:14" ht="30.75" customHeight="1">
      <c r="A456" s="6">
        <v>455</v>
      </c>
      <c r="B456" s="18" t="str">
        <f t="shared" si="14"/>
        <v>FoamindoTersediaKonfirmasi455</v>
      </c>
      <c r="C456" s="18" t="str">
        <f>IFERROR(VLOOKUP(B456,'SO OR RSO'!$B$4:$O$1048576,3,FALSE),"")</f>
        <v/>
      </c>
      <c r="D456" s="27" t="str">
        <f>IFERROR(VLOOKUP(B456,'SO OR RSO'!$B$4:$O$1048576,4,FALSE),"")</f>
        <v/>
      </c>
      <c r="E456" s="19" t="str">
        <f>IFERROR(VLOOKUP(B456,'SO OR RSO'!$B$4:$O$1048576,5,FALSE),"")</f>
        <v/>
      </c>
      <c r="F456" s="18" t="str">
        <f>IFERROR(VLOOKUP(B456,'SO OR RSO'!$B$4:$O$1048576,6,FALSE),"")</f>
        <v/>
      </c>
      <c r="G456" s="19" t="str">
        <f>IFERROR(VLOOKUP(B456,'SO OR RSO'!$B$4:$O$1048576,7,FALSE),"")</f>
        <v/>
      </c>
      <c r="H456" s="18">
        <f>IFERROR(VLOOKUP(B456,'SO OR RSO'!$B$4:$O$1048576,8,FALSE),0)</f>
        <v>0</v>
      </c>
      <c r="I456" s="18" t="str">
        <f>IFERROR(VLOOKUP(B456,'SO OR RSO'!$B$4:$O$1048576,9,FALSE),"")</f>
        <v/>
      </c>
      <c r="J456" s="18" t="str">
        <f>IFERROR(VLOOKUP(B456,'SO OR RSO'!$B$4:$O$1048576,10,FALSE),"")</f>
        <v/>
      </c>
      <c r="K456" s="59">
        <f>SUMIFS('Input Quilting Selesai'!$G$2:$G$1048576,'Input Quilting Selesai'!$C$2:$C$1048576,'Foamindo (Tersedia)'!C456,'Input Quilting Selesai'!$E$2:$E$1048576,'Foamindo (Tersedia)'!F456,'Input Quilting Selesai'!$I$2:$I$1048576,'Foamindo (Tersedia)'!J456,'Input Quilting Selesai'!$J$2:$J$1048576,'Foamindo (Tersedia)'!$B$1)</f>
        <v>0</v>
      </c>
      <c r="L456" s="20">
        <f>IFERROR(IF(VLOOKUP(B456,'SO OR RSO'!$B$4:$P$1048576,15,FALSE)="Diselesaikan",H456,K456),0)</f>
        <v>0</v>
      </c>
      <c r="M456" s="20">
        <f t="shared" si="15"/>
        <v>0</v>
      </c>
      <c r="N456" s="20" t="str">
        <f>IFERROR(IF(ISBLANK(VLOOKUP(B456,'SO OR RSO'!$B$4:$P$1048576,15,FALSE)),"Belum Kirim Kain",IF(VLOOKUP(B456,'SO OR RSO'!$B$4:$P$1048576,15,FALSE)="Diselesaikan","Selesai",IF(M456&gt;0,"Proses Quilting","Selesai"))),"")</f>
        <v/>
      </c>
    </row>
    <row r="457" spans="1:14" ht="30.75" customHeight="1">
      <c r="A457" s="6">
        <v>456</v>
      </c>
      <c r="B457" s="18" t="str">
        <f t="shared" si="14"/>
        <v>FoamindoTersediaKonfirmasi456</v>
      </c>
      <c r="C457" s="18" t="str">
        <f>IFERROR(VLOOKUP(B457,'SO OR RSO'!$B$4:$O$1048576,3,FALSE),"")</f>
        <v/>
      </c>
      <c r="D457" s="27" t="str">
        <f>IFERROR(VLOOKUP(B457,'SO OR RSO'!$B$4:$O$1048576,4,FALSE),"")</f>
        <v/>
      </c>
      <c r="E457" s="19" t="str">
        <f>IFERROR(VLOOKUP(B457,'SO OR RSO'!$B$4:$O$1048576,5,FALSE),"")</f>
        <v/>
      </c>
      <c r="F457" s="18" t="str">
        <f>IFERROR(VLOOKUP(B457,'SO OR RSO'!$B$4:$O$1048576,6,FALSE),"")</f>
        <v/>
      </c>
      <c r="G457" s="19" t="str">
        <f>IFERROR(VLOOKUP(B457,'SO OR RSO'!$B$4:$O$1048576,7,FALSE),"")</f>
        <v/>
      </c>
      <c r="H457" s="18">
        <f>IFERROR(VLOOKUP(B457,'SO OR RSO'!$B$4:$O$1048576,8,FALSE),0)</f>
        <v>0</v>
      </c>
      <c r="I457" s="18" t="str">
        <f>IFERROR(VLOOKUP(B457,'SO OR RSO'!$B$4:$O$1048576,9,FALSE),"")</f>
        <v/>
      </c>
      <c r="J457" s="18" t="str">
        <f>IFERROR(VLOOKUP(B457,'SO OR RSO'!$B$4:$O$1048576,10,FALSE),"")</f>
        <v/>
      </c>
      <c r="K457" s="59">
        <f>SUMIFS('Input Quilting Selesai'!$G$2:$G$1048576,'Input Quilting Selesai'!$C$2:$C$1048576,'Foamindo (Tersedia)'!C457,'Input Quilting Selesai'!$E$2:$E$1048576,'Foamindo (Tersedia)'!F457,'Input Quilting Selesai'!$I$2:$I$1048576,'Foamindo (Tersedia)'!J457,'Input Quilting Selesai'!$J$2:$J$1048576,'Foamindo (Tersedia)'!$B$1)</f>
        <v>0</v>
      </c>
      <c r="L457" s="20">
        <f>IFERROR(IF(VLOOKUP(B457,'SO OR RSO'!$B$4:$P$1048576,15,FALSE)="Diselesaikan",H457,K457),0)</f>
        <v>0</v>
      </c>
      <c r="M457" s="20">
        <f t="shared" si="15"/>
        <v>0</v>
      </c>
      <c r="N457" s="20" t="str">
        <f>IFERROR(IF(ISBLANK(VLOOKUP(B457,'SO OR RSO'!$B$4:$P$1048576,15,FALSE)),"Belum Kirim Kain",IF(VLOOKUP(B457,'SO OR RSO'!$B$4:$P$1048576,15,FALSE)="Diselesaikan","Selesai",IF(M457&gt;0,"Proses Quilting","Selesai"))),"")</f>
        <v/>
      </c>
    </row>
    <row r="458" spans="1:14" ht="30.75" customHeight="1">
      <c r="A458" s="6">
        <v>457</v>
      </c>
      <c r="B458" s="18" t="str">
        <f t="shared" si="14"/>
        <v>FoamindoTersediaKonfirmasi457</v>
      </c>
      <c r="C458" s="18" t="str">
        <f>IFERROR(VLOOKUP(B458,'SO OR RSO'!$B$4:$O$1048576,3,FALSE),"")</f>
        <v/>
      </c>
      <c r="D458" s="27" t="str">
        <f>IFERROR(VLOOKUP(B458,'SO OR RSO'!$B$4:$O$1048576,4,FALSE),"")</f>
        <v/>
      </c>
      <c r="E458" s="19" t="str">
        <f>IFERROR(VLOOKUP(B458,'SO OR RSO'!$B$4:$O$1048576,5,FALSE),"")</f>
        <v/>
      </c>
      <c r="F458" s="18" t="str">
        <f>IFERROR(VLOOKUP(B458,'SO OR RSO'!$B$4:$O$1048576,6,FALSE),"")</f>
        <v/>
      </c>
      <c r="G458" s="19" t="str">
        <f>IFERROR(VLOOKUP(B458,'SO OR RSO'!$B$4:$O$1048576,7,FALSE),"")</f>
        <v/>
      </c>
      <c r="H458" s="18">
        <f>IFERROR(VLOOKUP(B458,'SO OR RSO'!$B$4:$O$1048576,8,FALSE),0)</f>
        <v>0</v>
      </c>
      <c r="I458" s="18" t="str">
        <f>IFERROR(VLOOKUP(B458,'SO OR RSO'!$B$4:$O$1048576,9,FALSE),"")</f>
        <v/>
      </c>
      <c r="J458" s="18" t="str">
        <f>IFERROR(VLOOKUP(B458,'SO OR RSO'!$B$4:$O$1048576,10,FALSE),"")</f>
        <v/>
      </c>
      <c r="K458" s="59">
        <f>SUMIFS('Input Quilting Selesai'!$G$2:$G$1048576,'Input Quilting Selesai'!$C$2:$C$1048576,'Foamindo (Tersedia)'!C458,'Input Quilting Selesai'!$E$2:$E$1048576,'Foamindo (Tersedia)'!F458,'Input Quilting Selesai'!$I$2:$I$1048576,'Foamindo (Tersedia)'!J458,'Input Quilting Selesai'!$J$2:$J$1048576,'Foamindo (Tersedia)'!$B$1)</f>
        <v>0</v>
      </c>
      <c r="L458" s="20">
        <f>IFERROR(IF(VLOOKUP(B458,'SO OR RSO'!$B$4:$P$1048576,15,FALSE)="Diselesaikan",H458,K458),0)</f>
        <v>0</v>
      </c>
      <c r="M458" s="20">
        <f t="shared" si="15"/>
        <v>0</v>
      </c>
      <c r="N458" s="20" t="str">
        <f>IFERROR(IF(ISBLANK(VLOOKUP(B458,'SO OR RSO'!$B$4:$P$1048576,15,FALSE)),"Belum Kirim Kain",IF(VLOOKUP(B458,'SO OR RSO'!$B$4:$P$1048576,15,FALSE)="Diselesaikan","Selesai",IF(M458&gt;0,"Proses Quilting","Selesai"))),"")</f>
        <v/>
      </c>
    </row>
    <row r="459" spans="1:14" ht="30.75" customHeight="1">
      <c r="A459" s="6">
        <v>458</v>
      </c>
      <c r="B459" s="18" t="str">
        <f t="shared" si="14"/>
        <v>FoamindoTersediaKonfirmasi458</v>
      </c>
      <c r="C459" s="18" t="str">
        <f>IFERROR(VLOOKUP(B459,'SO OR RSO'!$B$4:$O$1048576,3,FALSE),"")</f>
        <v/>
      </c>
      <c r="D459" s="27" t="str">
        <f>IFERROR(VLOOKUP(B459,'SO OR RSO'!$B$4:$O$1048576,4,FALSE),"")</f>
        <v/>
      </c>
      <c r="E459" s="19" t="str">
        <f>IFERROR(VLOOKUP(B459,'SO OR RSO'!$B$4:$O$1048576,5,FALSE),"")</f>
        <v/>
      </c>
      <c r="F459" s="18" t="str">
        <f>IFERROR(VLOOKUP(B459,'SO OR RSO'!$B$4:$O$1048576,6,FALSE),"")</f>
        <v/>
      </c>
      <c r="G459" s="19" t="str">
        <f>IFERROR(VLOOKUP(B459,'SO OR RSO'!$B$4:$O$1048576,7,FALSE),"")</f>
        <v/>
      </c>
      <c r="H459" s="18">
        <f>IFERROR(VLOOKUP(B459,'SO OR RSO'!$B$4:$O$1048576,8,FALSE),0)</f>
        <v>0</v>
      </c>
      <c r="I459" s="18" t="str">
        <f>IFERROR(VLOOKUP(B459,'SO OR RSO'!$B$4:$O$1048576,9,FALSE),"")</f>
        <v/>
      </c>
      <c r="J459" s="18" t="str">
        <f>IFERROR(VLOOKUP(B459,'SO OR RSO'!$B$4:$O$1048576,10,FALSE),"")</f>
        <v/>
      </c>
      <c r="K459" s="59">
        <f>SUMIFS('Input Quilting Selesai'!$G$2:$G$1048576,'Input Quilting Selesai'!$C$2:$C$1048576,'Foamindo (Tersedia)'!C459,'Input Quilting Selesai'!$E$2:$E$1048576,'Foamindo (Tersedia)'!F459,'Input Quilting Selesai'!$I$2:$I$1048576,'Foamindo (Tersedia)'!J459,'Input Quilting Selesai'!$J$2:$J$1048576,'Foamindo (Tersedia)'!$B$1)</f>
        <v>0</v>
      </c>
      <c r="L459" s="20">
        <f>IFERROR(IF(VLOOKUP(B459,'SO OR RSO'!$B$4:$P$1048576,15,FALSE)="Diselesaikan",H459,K459),0)</f>
        <v>0</v>
      </c>
      <c r="M459" s="20">
        <f t="shared" si="15"/>
        <v>0</v>
      </c>
      <c r="N459" s="20" t="str">
        <f>IFERROR(IF(ISBLANK(VLOOKUP(B459,'SO OR RSO'!$B$4:$P$1048576,15,FALSE)),"Belum Kirim Kain",IF(VLOOKUP(B459,'SO OR RSO'!$B$4:$P$1048576,15,FALSE)="Diselesaikan","Selesai",IF(M459&gt;0,"Proses Quilting","Selesai"))),"")</f>
        <v/>
      </c>
    </row>
    <row r="460" spans="1:14" ht="30.75" customHeight="1">
      <c r="A460" s="6">
        <v>459</v>
      </c>
      <c r="B460" s="18" t="str">
        <f t="shared" si="14"/>
        <v>FoamindoTersediaKonfirmasi459</v>
      </c>
      <c r="C460" s="18" t="str">
        <f>IFERROR(VLOOKUP(B460,'SO OR RSO'!$B$4:$O$1048576,3,FALSE),"")</f>
        <v/>
      </c>
      <c r="D460" s="27" t="str">
        <f>IFERROR(VLOOKUP(B460,'SO OR RSO'!$B$4:$O$1048576,4,FALSE),"")</f>
        <v/>
      </c>
      <c r="E460" s="19" t="str">
        <f>IFERROR(VLOOKUP(B460,'SO OR RSO'!$B$4:$O$1048576,5,FALSE),"")</f>
        <v/>
      </c>
      <c r="F460" s="18" t="str">
        <f>IFERROR(VLOOKUP(B460,'SO OR RSO'!$B$4:$O$1048576,6,FALSE),"")</f>
        <v/>
      </c>
      <c r="G460" s="19" t="str">
        <f>IFERROR(VLOOKUP(B460,'SO OR RSO'!$B$4:$O$1048576,7,FALSE),"")</f>
        <v/>
      </c>
      <c r="H460" s="18">
        <f>IFERROR(VLOOKUP(B460,'SO OR RSO'!$B$4:$O$1048576,8,FALSE),0)</f>
        <v>0</v>
      </c>
      <c r="I460" s="18" t="str">
        <f>IFERROR(VLOOKUP(B460,'SO OR RSO'!$B$4:$O$1048576,9,FALSE),"")</f>
        <v/>
      </c>
      <c r="J460" s="18" t="str">
        <f>IFERROR(VLOOKUP(B460,'SO OR RSO'!$B$4:$O$1048576,10,FALSE),"")</f>
        <v/>
      </c>
      <c r="K460" s="59">
        <f>SUMIFS('Input Quilting Selesai'!$G$2:$G$1048576,'Input Quilting Selesai'!$C$2:$C$1048576,'Foamindo (Tersedia)'!C460,'Input Quilting Selesai'!$E$2:$E$1048576,'Foamindo (Tersedia)'!F460,'Input Quilting Selesai'!$I$2:$I$1048576,'Foamindo (Tersedia)'!J460,'Input Quilting Selesai'!$J$2:$J$1048576,'Foamindo (Tersedia)'!$B$1)</f>
        <v>0</v>
      </c>
      <c r="L460" s="20">
        <f>IFERROR(IF(VLOOKUP(B460,'SO OR RSO'!$B$4:$P$1048576,15,FALSE)="Diselesaikan",H460,K460),0)</f>
        <v>0</v>
      </c>
      <c r="M460" s="20">
        <f t="shared" si="15"/>
        <v>0</v>
      </c>
      <c r="N460" s="20" t="str">
        <f>IFERROR(IF(ISBLANK(VLOOKUP(B460,'SO OR RSO'!$B$4:$P$1048576,15,FALSE)),"Belum Kirim Kain",IF(VLOOKUP(B460,'SO OR RSO'!$B$4:$P$1048576,15,FALSE)="Diselesaikan","Selesai",IF(M460&gt;0,"Proses Quilting","Selesai"))),"")</f>
        <v/>
      </c>
    </row>
    <row r="461" spans="1:14" ht="30.75" customHeight="1">
      <c r="A461" s="6">
        <v>460</v>
      </c>
      <c r="B461" s="18" t="str">
        <f t="shared" si="14"/>
        <v>FoamindoTersediaKonfirmasi460</v>
      </c>
      <c r="C461" s="18" t="str">
        <f>IFERROR(VLOOKUP(B461,'SO OR RSO'!$B$4:$O$1048576,3,FALSE),"")</f>
        <v/>
      </c>
      <c r="D461" s="27" t="str">
        <f>IFERROR(VLOOKUP(B461,'SO OR RSO'!$B$4:$O$1048576,4,FALSE),"")</f>
        <v/>
      </c>
      <c r="E461" s="19" t="str">
        <f>IFERROR(VLOOKUP(B461,'SO OR RSO'!$B$4:$O$1048576,5,FALSE),"")</f>
        <v/>
      </c>
      <c r="F461" s="18" t="str">
        <f>IFERROR(VLOOKUP(B461,'SO OR RSO'!$B$4:$O$1048576,6,FALSE),"")</f>
        <v/>
      </c>
      <c r="G461" s="19" t="str">
        <f>IFERROR(VLOOKUP(B461,'SO OR RSO'!$B$4:$O$1048576,7,FALSE),"")</f>
        <v/>
      </c>
      <c r="H461" s="18">
        <f>IFERROR(VLOOKUP(B461,'SO OR RSO'!$B$4:$O$1048576,8,FALSE),0)</f>
        <v>0</v>
      </c>
      <c r="I461" s="18" t="str">
        <f>IFERROR(VLOOKUP(B461,'SO OR RSO'!$B$4:$O$1048576,9,FALSE),"")</f>
        <v/>
      </c>
      <c r="J461" s="18" t="str">
        <f>IFERROR(VLOOKUP(B461,'SO OR RSO'!$B$4:$O$1048576,10,FALSE),"")</f>
        <v/>
      </c>
      <c r="K461" s="59">
        <f>SUMIFS('Input Quilting Selesai'!$G$2:$G$1048576,'Input Quilting Selesai'!$C$2:$C$1048576,'Foamindo (Tersedia)'!C461,'Input Quilting Selesai'!$E$2:$E$1048576,'Foamindo (Tersedia)'!F461,'Input Quilting Selesai'!$I$2:$I$1048576,'Foamindo (Tersedia)'!J461,'Input Quilting Selesai'!$J$2:$J$1048576,'Foamindo (Tersedia)'!$B$1)</f>
        <v>0</v>
      </c>
      <c r="L461" s="20">
        <f>IFERROR(IF(VLOOKUP(B461,'SO OR RSO'!$B$4:$P$1048576,15,FALSE)="Diselesaikan",H461,K461),0)</f>
        <v>0</v>
      </c>
      <c r="M461" s="20">
        <f t="shared" si="15"/>
        <v>0</v>
      </c>
      <c r="N461" s="20" t="str">
        <f>IFERROR(IF(ISBLANK(VLOOKUP(B461,'SO OR RSO'!$B$4:$P$1048576,15,FALSE)),"Belum Kirim Kain",IF(VLOOKUP(B461,'SO OR RSO'!$B$4:$P$1048576,15,FALSE)="Diselesaikan","Selesai",IF(M461&gt;0,"Proses Quilting","Selesai"))),"")</f>
        <v/>
      </c>
    </row>
    <row r="462" spans="1:14" ht="30.75" customHeight="1">
      <c r="A462" s="6">
        <v>461</v>
      </c>
      <c r="B462" s="18" t="str">
        <f t="shared" si="14"/>
        <v>FoamindoTersediaKonfirmasi461</v>
      </c>
      <c r="C462" s="18" t="str">
        <f>IFERROR(VLOOKUP(B462,'SO OR RSO'!$B$4:$O$1048576,3,FALSE),"")</f>
        <v/>
      </c>
      <c r="D462" s="27" t="str">
        <f>IFERROR(VLOOKUP(B462,'SO OR RSO'!$B$4:$O$1048576,4,FALSE),"")</f>
        <v/>
      </c>
      <c r="E462" s="19" t="str">
        <f>IFERROR(VLOOKUP(B462,'SO OR RSO'!$B$4:$O$1048576,5,FALSE),"")</f>
        <v/>
      </c>
      <c r="F462" s="18" t="str">
        <f>IFERROR(VLOOKUP(B462,'SO OR RSO'!$B$4:$O$1048576,6,FALSE),"")</f>
        <v/>
      </c>
      <c r="G462" s="19" t="str">
        <f>IFERROR(VLOOKUP(B462,'SO OR RSO'!$B$4:$O$1048576,7,FALSE),"")</f>
        <v/>
      </c>
      <c r="H462" s="18">
        <f>IFERROR(VLOOKUP(B462,'SO OR RSO'!$B$4:$O$1048576,8,FALSE),0)</f>
        <v>0</v>
      </c>
      <c r="I462" s="18" t="str">
        <f>IFERROR(VLOOKUP(B462,'SO OR RSO'!$B$4:$O$1048576,9,FALSE),"")</f>
        <v/>
      </c>
      <c r="J462" s="18" t="str">
        <f>IFERROR(VLOOKUP(B462,'SO OR RSO'!$B$4:$O$1048576,10,FALSE),"")</f>
        <v/>
      </c>
      <c r="K462" s="59">
        <f>SUMIFS('Input Quilting Selesai'!$G$2:$G$1048576,'Input Quilting Selesai'!$C$2:$C$1048576,'Foamindo (Tersedia)'!C462,'Input Quilting Selesai'!$E$2:$E$1048576,'Foamindo (Tersedia)'!F462,'Input Quilting Selesai'!$I$2:$I$1048576,'Foamindo (Tersedia)'!J462,'Input Quilting Selesai'!$J$2:$J$1048576,'Foamindo (Tersedia)'!$B$1)</f>
        <v>0</v>
      </c>
      <c r="L462" s="20">
        <f>IFERROR(IF(VLOOKUP(B462,'SO OR RSO'!$B$4:$P$1048576,15,FALSE)="Diselesaikan",H462,K462),0)</f>
        <v>0</v>
      </c>
      <c r="M462" s="20">
        <f t="shared" si="15"/>
        <v>0</v>
      </c>
      <c r="N462" s="20" t="str">
        <f>IFERROR(IF(ISBLANK(VLOOKUP(B462,'SO OR RSO'!$B$4:$P$1048576,15,FALSE)),"Belum Kirim Kain",IF(VLOOKUP(B462,'SO OR RSO'!$B$4:$P$1048576,15,FALSE)="Diselesaikan","Selesai",IF(M462&gt;0,"Proses Quilting","Selesai"))),"")</f>
        <v/>
      </c>
    </row>
    <row r="463" spans="1:14" ht="30.75" customHeight="1">
      <c r="A463" s="6">
        <v>462</v>
      </c>
      <c r="B463" s="18" t="str">
        <f t="shared" si="14"/>
        <v>FoamindoTersediaKonfirmasi462</v>
      </c>
      <c r="C463" s="18" t="str">
        <f>IFERROR(VLOOKUP(B463,'SO OR RSO'!$B$4:$O$1048576,3,FALSE),"")</f>
        <v/>
      </c>
      <c r="D463" s="27" t="str">
        <f>IFERROR(VLOOKUP(B463,'SO OR RSO'!$B$4:$O$1048576,4,FALSE),"")</f>
        <v/>
      </c>
      <c r="E463" s="19" t="str">
        <f>IFERROR(VLOOKUP(B463,'SO OR RSO'!$B$4:$O$1048576,5,FALSE),"")</f>
        <v/>
      </c>
      <c r="F463" s="18" t="str">
        <f>IFERROR(VLOOKUP(B463,'SO OR RSO'!$B$4:$O$1048576,6,FALSE),"")</f>
        <v/>
      </c>
      <c r="G463" s="19" t="str">
        <f>IFERROR(VLOOKUP(B463,'SO OR RSO'!$B$4:$O$1048576,7,FALSE),"")</f>
        <v/>
      </c>
      <c r="H463" s="18">
        <f>IFERROR(VLOOKUP(B463,'SO OR RSO'!$B$4:$O$1048576,8,FALSE),0)</f>
        <v>0</v>
      </c>
      <c r="I463" s="18" t="str">
        <f>IFERROR(VLOOKUP(B463,'SO OR RSO'!$B$4:$O$1048576,9,FALSE),"")</f>
        <v/>
      </c>
      <c r="J463" s="18" t="str">
        <f>IFERROR(VLOOKUP(B463,'SO OR RSO'!$B$4:$O$1048576,10,FALSE),"")</f>
        <v/>
      </c>
      <c r="K463" s="59">
        <f>SUMIFS('Input Quilting Selesai'!$G$2:$G$1048576,'Input Quilting Selesai'!$C$2:$C$1048576,'Foamindo (Tersedia)'!C463,'Input Quilting Selesai'!$E$2:$E$1048576,'Foamindo (Tersedia)'!F463,'Input Quilting Selesai'!$I$2:$I$1048576,'Foamindo (Tersedia)'!J463,'Input Quilting Selesai'!$J$2:$J$1048576,'Foamindo (Tersedia)'!$B$1)</f>
        <v>0</v>
      </c>
      <c r="L463" s="20">
        <f>IFERROR(IF(VLOOKUP(B463,'SO OR RSO'!$B$4:$P$1048576,15,FALSE)="Diselesaikan",H463,K463),0)</f>
        <v>0</v>
      </c>
      <c r="M463" s="20">
        <f t="shared" si="15"/>
        <v>0</v>
      </c>
      <c r="N463" s="20" t="str">
        <f>IFERROR(IF(ISBLANK(VLOOKUP(B463,'SO OR RSO'!$B$4:$P$1048576,15,FALSE)),"Belum Kirim Kain",IF(VLOOKUP(B463,'SO OR RSO'!$B$4:$P$1048576,15,FALSE)="Diselesaikan","Selesai",IF(M463&gt;0,"Proses Quilting","Selesai"))),"")</f>
        <v/>
      </c>
    </row>
    <row r="464" spans="1:14" ht="30.75" customHeight="1">
      <c r="A464" s="6">
        <v>463</v>
      </c>
      <c r="B464" s="18" t="str">
        <f t="shared" ref="B464:B501" si="16">CONCATENATE($B$1,"TersediaKonfirmasi",A464)</f>
        <v>FoamindoTersediaKonfirmasi463</v>
      </c>
      <c r="C464" s="18" t="str">
        <f>IFERROR(VLOOKUP(B464,'SO OR RSO'!$B$4:$O$1048576,3,FALSE),"")</f>
        <v/>
      </c>
      <c r="D464" s="27" t="str">
        <f>IFERROR(VLOOKUP(B464,'SO OR RSO'!$B$4:$O$1048576,4,FALSE),"")</f>
        <v/>
      </c>
      <c r="E464" s="19" t="str">
        <f>IFERROR(VLOOKUP(B464,'SO OR RSO'!$B$4:$O$1048576,5,FALSE),"")</f>
        <v/>
      </c>
      <c r="F464" s="18" t="str">
        <f>IFERROR(VLOOKUP(B464,'SO OR RSO'!$B$4:$O$1048576,6,FALSE),"")</f>
        <v/>
      </c>
      <c r="G464" s="19" t="str">
        <f>IFERROR(VLOOKUP(B464,'SO OR RSO'!$B$4:$O$1048576,7,FALSE),"")</f>
        <v/>
      </c>
      <c r="H464" s="18">
        <f>IFERROR(VLOOKUP(B464,'SO OR RSO'!$B$4:$O$1048576,8,FALSE),0)</f>
        <v>0</v>
      </c>
      <c r="I464" s="18" t="str">
        <f>IFERROR(VLOOKUP(B464,'SO OR RSO'!$B$4:$O$1048576,9,FALSE),"")</f>
        <v/>
      </c>
      <c r="J464" s="18" t="str">
        <f>IFERROR(VLOOKUP(B464,'SO OR RSO'!$B$4:$O$1048576,10,FALSE),"")</f>
        <v/>
      </c>
      <c r="K464" s="59">
        <f>SUMIFS('Input Quilting Selesai'!$G$2:$G$1048576,'Input Quilting Selesai'!$C$2:$C$1048576,'Foamindo (Tersedia)'!C464,'Input Quilting Selesai'!$E$2:$E$1048576,'Foamindo (Tersedia)'!F464,'Input Quilting Selesai'!$I$2:$I$1048576,'Foamindo (Tersedia)'!J464,'Input Quilting Selesai'!$J$2:$J$1048576,'Foamindo (Tersedia)'!$B$1)</f>
        <v>0</v>
      </c>
      <c r="L464" s="20">
        <f>IFERROR(IF(VLOOKUP(B464,'SO OR RSO'!$B$4:$P$1048576,15,FALSE)="Diselesaikan",H464,K464),0)</f>
        <v>0</v>
      </c>
      <c r="M464" s="20">
        <f t="shared" ref="M464:M501" si="17">H464-L464</f>
        <v>0</v>
      </c>
      <c r="N464" s="20" t="str">
        <f>IFERROR(IF(ISBLANK(VLOOKUP(B464,'SO OR RSO'!$B$4:$P$1048576,15,FALSE)),"Belum Kirim Kain",IF(VLOOKUP(B464,'SO OR RSO'!$B$4:$P$1048576,15,FALSE)="Diselesaikan","Selesai",IF(M464&gt;0,"Proses Quilting","Selesai"))),"")</f>
        <v/>
      </c>
    </row>
    <row r="465" spans="1:14" ht="30.75" customHeight="1">
      <c r="A465" s="6">
        <v>464</v>
      </c>
      <c r="B465" s="18" t="str">
        <f t="shared" si="16"/>
        <v>FoamindoTersediaKonfirmasi464</v>
      </c>
      <c r="C465" s="18" t="str">
        <f>IFERROR(VLOOKUP(B465,'SO OR RSO'!$B$4:$O$1048576,3,FALSE),"")</f>
        <v/>
      </c>
      <c r="D465" s="27" t="str">
        <f>IFERROR(VLOOKUP(B465,'SO OR RSO'!$B$4:$O$1048576,4,FALSE),"")</f>
        <v/>
      </c>
      <c r="E465" s="19" t="str">
        <f>IFERROR(VLOOKUP(B465,'SO OR RSO'!$B$4:$O$1048576,5,FALSE),"")</f>
        <v/>
      </c>
      <c r="F465" s="18" t="str">
        <f>IFERROR(VLOOKUP(B465,'SO OR RSO'!$B$4:$O$1048576,6,FALSE),"")</f>
        <v/>
      </c>
      <c r="G465" s="19" t="str">
        <f>IFERROR(VLOOKUP(B465,'SO OR RSO'!$B$4:$O$1048576,7,FALSE),"")</f>
        <v/>
      </c>
      <c r="H465" s="18">
        <f>IFERROR(VLOOKUP(B465,'SO OR RSO'!$B$4:$O$1048576,8,FALSE),0)</f>
        <v>0</v>
      </c>
      <c r="I465" s="18" t="str">
        <f>IFERROR(VLOOKUP(B465,'SO OR RSO'!$B$4:$O$1048576,9,FALSE),"")</f>
        <v/>
      </c>
      <c r="J465" s="18" t="str">
        <f>IFERROR(VLOOKUP(B465,'SO OR RSO'!$B$4:$O$1048576,10,FALSE),"")</f>
        <v/>
      </c>
      <c r="K465" s="59">
        <f>SUMIFS('Input Quilting Selesai'!$G$2:$G$1048576,'Input Quilting Selesai'!$C$2:$C$1048576,'Foamindo (Tersedia)'!C465,'Input Quilting Selesai'!$E$2:$E$1048576,'Foamindo (Tersedia)'!F465,'Input Quilting Selesai'!$I$2:$I$1048576,'Foamindo (Tersedia)'!J465,'Input Quilting Selesai'!$J$2:$J$1048576,'Foamindo (Tersedia)'!$B$1)</f>
        <v>0</v>
      </c>
      <c r="L465" s="20">
        <f>IFERROR(IF(VLOOKUP(B465,'SO OR RSO'!$B$4:$P$1048576,15,FALSE)="Diselesaikan",H465,K465),0)</f>
        <v>0</v>
      </c>
      <c r="M465" s="20">
        <f t="shared" si="17"/>
        <v>0</v>
      </c>
      <c r="N465" s="20" t="str">
        <f>IFERROR(IF(ISBLANK(VLOOKUP(B465,'SO OR RSO'!$B$4:$P$1048576,15,FALSE)),"Belum Kirim Kain",IF(VLOOKUP(B465,'SO OR RSO'!$B$4:$P$1048576,15,FALSE)="Diselesaikan","Selesai",IF(M465&gt;0,"Proses Quilting","Selesai"))),"")</f>
        <v/>
      </c>
    </row>
    <row r="466" spans="1:14" ht="30.75" customHeight="1">
      <c r="A466" s="6">
        <v>465</v>
      </c>
      <c r="B466" s="18" t="str">
        <f t="shared" si="16"/>
        <v>FoamindoTersediaKonfirmasi465</v>
      </c>
      <c r="C466" s="18" t="str">
        <f>IFERROR(VLOOKUP(B466,'SO OR RSO'!$B$4:$O$1048576,3,FALSE),"")</f>
        <v/>
      </c>
      <c r="D466" s="27" t="str">
        <f>IFERROR(VLOOKUP(B466,'SO OR RSO'!$B$4:$O$1048576,4,FALSE),"")</f>
        <v/>
      </c>
      <c r="E466" s="19" t="str">
        <f>IFERROR(VLOOKUP(B466,'SO OR RSO'!$B$4:$O$1048576,5,FALSE),"")</f>
        <v/>
      </c>
      <c r="F466" s="18" t="str">
        <f>IFERROR(VLOOKUP(B466,'SO OR RSO'!$B$4:$O$1048576,6,FALSE),"")</f>
        <v/>
      </c>
      <c r="G466" s="19" t="str">
        <f>IFERROR(VLOOKUP(B466,'SO OR RSO'!$B$4:$O$1048576,7,FALSE),"")</f>
        <v/>
      </c>
      <c r="H466" s="18">
        <f>IFERROR(VLOOKUP(B466,'SO OR RSO'!$B$4:$O$1048576,8,FALSE),0)</f>
        <v>0</v>
      </c>
      <c r="I466" s="18" t="str">
        <f>IFERROR(VLOOKUP(B466,'SO OR RSO'!$B$4:$O$1048576,9,FALSE),"")</f>
        <v/>
      </c>
      <c r="J466" s="18" t="str">
        <f>IFERROR(VLOOKUP(B466,'SO OR RSO'!$B$4:$O$1048576,10,FALSE),"")</f>
        <v/>
      </c>
      <c r="K466" s="59">
        <f>SUMIFS('Input Quilting Selesai'!$G$2:$G$1048576,'Input Quilting Selesai'!$C$2:$C$1048576,'Foamindo (Tersedia)'!C466,'Input Quilting Selesai'!$E$2:$E$1048576,'Foamindo (Tersedia)'!F466,'Input Quilting Selesai'!$I$2:$I$1048576,'Foamindo (Tersedia)'!J466,'Input Quilting Selesai'!$J$2:$J$1048576,'Foamindo (Tersedia)'!$B$1)</f>
        <v>0</v>
      </c>
      <c r="L466" s="20">
        <f>IFERROR(IF(VLOOKUP(B466,'SO OR RSO'!$B$4:$P$1048576,15,FALSE)="Diselesaikan",H466,K466),0)</f>
        <v>0</v>
      </c>
      <c r="M466" s="20">
        <f t="shared" si="17"/>
        <v>0</v>
      </c>
      <c r="N466" s="20" t="str">
        <f>IFERROR(IF(ISBLANK(VLOOKUP(B466,'SO OR RSO'!$B$4:$P$1048576,15,FALSE)),"Belum Kirim Kain",IF(VLOOKUP(B466,'SO OR RSO'!$B$4:$P$1048576,15,FALSE)="Diselesaikan","Selesai",IF(M466&gt;0,"Proses Quilting","Selesai"))),"")</f>
        <v/>
      </c>
    </row>
    <row r="467" spans="1:14" ht="30.75" customHeight="1">
      <c r="A467" s="6">
        <v>466</v>
      </c>
      <c r="B467" s="18" t="str">
        <f t="shared" si="16"/>
        <v>FoamindoTersediaKonfirmasi466</v>
      </c>
      <c r="C467" s="18" t="str">
        <f>IFERROR(VLOOKUP(B467,'SO OR RSO'!$B$4:$O$1048576,3,FALSE),"")</f>
        <v/>
      </c>
      <c r="D467" s="27" t="str">
        <f>IFERROR(VLOOKUP(B467,'SO OR RSO'!$B$4:$O$1048576,4,FALSE),"")</f>
        <v/>
      </c>
      <c r="E467" s="19" t="str">
        <f>IFERROR(VLOOKUP(B467,'SO OR RSO'!$B$4:$O$1048576,5,FALSE),"")</f>
        <v/>
      </c>
      <c r="F467" s="18" t="str">
        <f>IFERROR(VLOOKUP(B467,'SO OR RSO'!$B$4:$O$1048576,6,FALSE),"")</f>
        <v/>
      </c>
      <c r="G467" s="19" t="str">
        <f>IFERROR(VLOOKUP(B467,'SO OR RSO'!$B$4:$O$1048576,7,FALSE),"")</f>
        <v/>
      </c>
      <c r="H467" s="18">
        <f>IFERROR(VLOOKUP(B467,'SO OR RSO'!$B$4:$O$1048576,8,FALSE),0)</f>
        <v>0</v>
      </c>
      <c r="I467" s="18" t="str">
        <f>IFERROR(VLOOKUP(B467,'SO OR RSO'!$B$4:$O$1048576,9,FALSE),"")</f>
        <v/>
      </c>
      <c r="J467" s="18" t="str">
        <f>IFERROR(VLOOKUP(B467,'SO OR RSO'!$B$4:$O$1048576,10,FALSE),"")</f>
        <v/>
      </c>
      <c r="K467" s="59">
        <f>SUMIFS('Input Quilting Selesai'!$G$2:$G$1048576,'Input Quilting Selesai'!$C$2:$C$1048576,'Foamindo (Tersedia)'!C467,'Input Quilting Selesai'!$E$2:$E$1048576,'Foamindo (Tersedia)'!F467,'Input Quilting Selesai'!$I$2:$I$1048576,'Foamindo (Tersedia)'!J467,'Input Quilting Selesai'!$J$2:$J$1048576,'Foamindo (Tersedia)'!$B$1)</f>
        <v>0</v>
      </c>
      <c r="L467" s="20">
        <f>IFERROR(IF(VLOOKUP(B467,'SO OR RSO'!$B$4:$P$1048576,15,FALSE)="Diselesaikan",H467,K467),0)</f>
        <v>0</v>
      </c>
      <c r="M467" s="20">
        <f t="shared" si="17"/>
        <v>0</v>
      </c>
      <c r="N467" s="20" t="str">
        <f>IFERROR(IF(ISBLANK(VLOOKUP(B467,'SO OR RSO'!$B$4:$P$1048576,15,FALSE)),"Belum Kirim Kain",IF(VLOOKUP(B467,'SO OR RSO'!$B$4:$P$1048576,15,FALSE)="Diselesaikan","Selesai",IF(M467&gt;0,"Proses Quilting","Selesai"))),"")</f>
        <v/>
      </c>
    </row>
    <row r="468" spans="1:14" ht="30.75" customHeight="1">
      <c r="A468" s="6">
        <v>467</v>
      </c>
      <c r="B468" s="18" t="str">
        <f t="shared" si="16"/>
        <v>FoamindoTersediaKonfirmasi467</v>
      </c>
      <c r="C468" s="18" t="str">
        <f>IFERROR(VLOOKUP(B468,'SO OR RSO'!$B$4:$O$1048576,3,FALSE),"")</f>
        <v/>
      </c>
      <c r="D468" s="27" t="str">
        <f>IFERROR(VLOOKUP(B468,'SO OR RSO'!$B$4:$O$1048576,4,FALSE),"")</f>
        <v/>
      </c>
      <c r="E468" s="19" t="str">
        <f>IFERROR(VLOOKUP(B468,'SO OR RSO'!$B$4:$O$1048576,5,FALSE),"")</f>
        <v/>
      </c>
      <c r="F468" s="18" t="str">
        <f>IFERROR(VLOOKUP(B468,'SO OR RSO'!$B$4:$O$1048576,6,FALSE),"")</f>
        <v/>
      </c>
      <c r="G468" s="19" t="str">
        <f>IFERROR(VLOOKUP(B468,'SO OR RSO'!$B$4:$O$1048576,7,FALSE),"")</f>
        <v/>
      </c>
      <c r="H468" s="18">
        <f>IFERROR(VLOOKUP(B468,'SO OR RSO'!$B$4:$O$1048576,8,FALSE),0)</f>
        <v>0</v>
      </c>
      <c r="I468" s="18" t="str">
        <f>IFERROR(VLOOKUP(B468,'SO OR RSO'!$B$4:$O$1048576,9,FALSE),"")</f>
        <v/>
      </c>
      <c r="J468" s="18" t="str">
        <f>IFERROR(VLOOKUP(B468,'SO OR RSO'!$B$4:$O$1048576,10,FALSE),"")</f>
        <v/>
      </c>
      <c r="K468" s="59">
        <f>SUMIFS('Input Quilting Selesai'!$G$2:$G$1048576,'Input Quilting Selesai'!$C$2:$C$1048576,'Foamindo (Tersedia)'!C468,'Input Quilting Selesai'!$E$2:$E$1048576,'Foamindo (Tersedia)'!F468,'Input Quilting Selesai'!$I$2:$I$1048576,'Foamindo (Tersedia)'!J468,'Input Quilting Selesai'!$J$2:$J$1048576,'Foamindo (Tersedia)'!$B$1)</f>
        <v>0</v>
      </c>
      <c r="L468" s="20">
        <f>IFERROR(IF(VLOOKUP(B468,'SO OR RSO'!$B$4:$P$1048576,15,FALSE)="Diselesaikan",H468,K468),0)</f>
        <v>0</v>
      </c>
      <c r="M468" s="20">
        <f t="shared" si="17"/>
        <v>0</v>
      </c>
      <c r="N468" s="20" t="str">
        <f>IFERROR(IF(ISBLANK(VLOOKUP(B468,'SO OR RSO'!$B$4:$P$1048576,15,FALSE)),"Belum Kirim Kain",IF(VLOOKUP(B468,'SO OR RSO'!$B$4:$P$1048576,15,FALSE)="Diselesaikan","Selesai",IF(M468&gt;0,"Proses Quilting","Selesai"))),"")</f>
        <v/>
      </c>
    </row>
    <row r="469" spans="1:14" ht="30.75" customHeight="1">
      <c r="A469" s="6">
        <v>468</v>
      </c>
      <c r="B469" s="18" t="str">
        <f t="shared" si="16"/>
        <v>FoamindoTersediaKonfirmasi468</v>
      </c>
      <c r="C469" s="18" t="str">
        <f>IFERROR(VLOOKUP(B469,'SO OR RSO'!$B$4:$O$1048576,3,FALSE),"")</f>
        <v/>
      </c>
      <c r="D469" s="27" t="str">
        <f>IFERROR(VLOOKUP(B469,'SO OR RSO'!$B$4:$O$1048576,4,FALSE),"")</f>
        <v/>
      </c>
      <c r="E469" s="19" t="str">
        <f>IFERROR(VLOOKUP(B469,'SO OR RSO'!$B$4:$O$1048576,5,FALSE),"")</f>
        <v/>
      </c>
      <c r="F469" s="18" t="str">
        <f>IFERROR(VLOOKUP(B469,'SO OR RSO'!$B$4:$O$1048576,6,FALSE),"")</f>
        <v/>
      </c>
      <c r="G469" s="19" t="str">
        <f>IFERROR(VLOOKUP(B469,'SO OR RSO'!$B$4:$O$1048576,7,FALSE),"")</f>
        <v/>
      </c>
      <c r="H469" s="18">
        <f>IFERROR(VLOOKUP(B469,'SO OR RSO'!$B$4:$O$1048576,8,FALSE),0)</f>
        <v>0</v>
      </c>
      <c r="I469" s="18" t="str">
        <f>IFERROR(VLOOKUP(B469,'SO OR RSO'!$B$4:$O$1048576,9,FALSE),"")</f>
        <v/>
      </c>
      <c r="J469" s="18" t="str">
        <f>IFERROR(VLOOKUP(B469,'SO OR RSO'!$B$4:$O$1048576,10,FALSE),"")</f>
        <v/>
      </c>
      <c r="K469" s="59">
        <f>SUMIFS('Input Quilting Selesai'!$G$2:$G$1048576,'Input Quilting Selesai'!$C$2:$C$1048576,'Foamindo (Tersedia)'!C469,'Input Quilting Selesai'!$E$2:$E$1048576,'Foamindo (Tersedia)'!F469,'Input Quilting Selesai'!$I$2:$I$1048576,'Foamindo (Tersedia)'!J469,'Input Quilting Selesai'!$J$2:$J$1048576,'Foamindo (Tersedia)'!$B$1)</f>
        <v>0</v>
      </c>
      <c r="L469" s="20">
        <f>IFERROR(IF(VLOOKUP(B469,'SO OR RSO'!$B$4:$P$1048576,15,FALSE)="Diselesaikan",H469,K469),0)</f>
        <v>0</v>
      </c>
      <c r="M469" s="20">
        <f t="shared" si="17"/>
        <v>0</v>
      </c>
      <c r="N469" s="20" t="str">
        <f>IFERROR(IF(ISBLANK(VLOOKUP(B469,'SO OR RSO'!$B$4:$P$1048576,15,FALSE)),"Belum Kirim Kain",IF(VLOOKUP(B469,'SO OR RSO'!$B$4:$P$1048576,15,FALSE)="Diselesaikan","Selesai",IF(M469&gt;0,"Proses Quilting","Selesai"))),"")</f>
        <v/>
      </c>
    </row>
    <row r="470" spans="1:14" ht="30.75" customHeight="1">
      <c r="A470" s="6">
        <v>469</v>
      </c>
      <c r="B470" s="18" t="str">
        <f t="shared" si="16"/>
        <v>FoamindoTersediaKonfirmasi469</v>
      </c>
      <c r="C470" s="18" t="str">
        <f>IFERROR(VLOOKUP(B470,'SO OR RSO'!$B$4:$O$1048576,3,FALSE),"")</f>
        <v/>
      </c>
      <c r="D470" s="27" t="str">
        <f>IFERROR(VLOOKUP(B470,'SO OR RSO'!$B$4:$O$1048576,4,FALSE),"")</f>
        <v/>
      </c>
      <c r="E470" s="19" t="str">
        <f>IFERROR(VLOOKUP(B470,'SO OR RSO'!$B$4:$O$1048576,5,FALSE),"")</f>
        <v/>
      </c>
      <c r="F470" s="18" t="str">
        <f>IFERROR(VLOOKUP(B470,'SO OR RSO'!$B$4:$O$1048576,6,FALSE),"")</f>
        <v/>
      </c>
      <c r="G470" s="19" t="str">
        <f>IFERROR(VLOOKUP(B470,'SO OR RSO'!$B$4:$O$1048576,7,FALSE),"")</f>
        <v/>
      </c>
      <c r="H470" s="18">
        <f>IFERROR(VLOOKUP(B470,'SO OR RSO'!$B$4:$O$1048576,8,FALSE),0)</f>
        <v>0</v>
      </c>
      <c r="I470" s="18" t="str">
        <f>IFERROR(VLOOKUP(B470,'SO OR RSO'!$B$4:$O$1048576,9,FALSE),"")</f>
        <v/>
      </c>
      <c r="J470" s="18" t="str">
        <f>IFERROR(VLOOKUP(B470,'SO OR RSO'!$B$4:$O$1048576,10,FALSE),"")</f>
        <v/>
      </c>
      <c r="K470" s="59">
        <f>SUMIFS('Input Quilting Selesai'!$G$2:$G$1048576,'Input Quilting Selesai'!$C$2:$C$1048576,'Foamindo (Tersedia)'!C470,'Input Quilting Selesai'!$E$2:$E$1048576,'Foamindo (Tersedia)'!F470,'Input Quilting Selesai'!$I$2:$I$1048576,'Foamindo (Tersedia)'!J470,'Input Quilting Selesai'!$J$2:$J$1048576,'Foamindo (Tersedia)'!$B$1)</f>
        <v>0</v>
      </c>
      <c r="L470" s="20">
        <f>IFERROR(IF(VLOOKUP(B470,'SO OR RSO'!$B$4:$P$1048576,15,FALSE)="Diselesaikan",H470,K470),0)</f>
        <v>0</v>
      </c>
      <c r="M470" s="20">
        <f t="shared" si="17"/>
        <v>0</v>
      </c>
      <c r="N470" s="20" t="str">
        <f>IFERROR(IF(ISBLANK(VLOOKUP(B470,'SO OR RSO'!$B$4:$P$1048576,15,FALSE)),"Belum Kirim Kain",IF(VLOOKUP(B470,'SO OR RSO'!$B$4:$P$1048576,15,FALSE)="Diselesaikan","Selesai",IF(M470&gt;0,"Proses Quilting","Selesai"))),"")</f>
        <v/>
      </c>
    </row>
    <row r="471" spans="1:14" ht="30.75" customHeight="1">
      <c r="A471" s="6">
        <v>470</v>
      </c>
      <c r="B471" s="18" t="str">
        <f t="shared" si="16"/>
        <v>FoamindoTersediaKonfirmasi470</v>
      </c>
      <c r="C471" s="18" t="str">
        <f>IFERROR(VLOOKUP(B471,'SO OR RSO'!$B$4:$O$1048576,3,FALSE),"")</f>
        <v/>
      </c>
      <c r="D471" s="27" t="str">
        <f>IFERROR(VLOOKUP(B471,'SO OR RSO'!$B$4:$O$1048576,4,FALSE),"")</f>
        <v/>
      </c>
      <c r="E471" s="19" t="str">
        <f>IFERROR(VLOOKUP(B471,'SO OR RSO'!$B$4:$O$1048576,5,FALSE),"")</f>
        <v/>
      </c>
      <c r="F471" s="18" t="str">
        <f>IFERROR(VLOOKUP(B471,'SO OR RSO'!$B$4:$O$1048576,6,FALSE),"")</f>
        <v/>
      </c>
      <c r="G471" s="19" t="str">
        <f>IFERROR(VLOOKUP(B471,'SO OR RSO'!$B$4:$O$1048576,7,FALSE),"")</f>
        <v/>
      </c>
      <c r="H471" s="18">
        <f>IFERROR(VLOOKUP(B471,'SO OR RSO'!$B$4:$O$1048576,8,FALSE),0)</f>
        <v>0</v>
      </c>
      <c r="I471" s="18" t="str">
        <f>IFERROR(VLOOKUP(B471,'SO OR RSO'!$B$4:$O$1048576,9,FALSE),"")</f>
        <v/>
      </c>
      <c r="J471" s="18" t="str">
        <f>IFERROR(VLOOKUP(B471,'SO OR RSO'!$B$4:$O$1048576,10,FALSE),"")</f>
        <v/>
      </c>
      <c r="K471" s="59">
        <f>SUMIFS('Input Quilting Selesai'!$G$2:$G$1048576,'Input Quilting Selesai'!$C$2:$C$1048576,'Foamindo (Tersedia)'!C471,'Input Quilting Selesai'!$E$2:$E$1048576,'Foamindo (Tersedia)'!F471,'Input Quilting Selesai'!$I$2:$I$1048576,'Foamindo (Tersedia)'!J471,'Input Quilting Selesai'!$J$2:$J$1048576,'Foamindo (Tersedia)'!$B$1)</f>
        <v>0</v>
      </c>
      <c r="L471" s="20">
        <f>IFERROR(IF(VLOOKUP(B471,'SO OR RSO'!$B$4:$P$1048576,15,FALSE)="Diselesaikan",H471,K471),0)</f>
        <v>0</v>
      </c>
      <c r="M471" s="20">
        <f t="shared" si="17"/>
        <v>0</v>
      </c>
      <c r="N471" s="20" t="str">
        <f>IFERROR(IF(ISBLANK(VLOOKUP(B471,'SO OR RSO'!$B$4:$P$1048576,15,FALSE)),"Belum Kirim Kain",IF(VLOOKUP(B471,'SO OR RSO'!$B$4:$P$1048576,15,FALSE)="Diselesaikan","Selesai",IF(M471&gt;0,"Proses Quilting","Selesai"))),"")</f>
        <v/>
      </c>
    </row>
    <row r="472" spans="1:14" ht="30.75" customHeight="1">
      <c r="A472" s="6">
        <v>471</v>
      </c>
      <c r="B472" s="18" t="str">
        <f t="shared" si="16"/>
        <v>FoamindoTersediaKonfirmasi471</v>
      </c>
      <c r="C472" s="18" t="str">
        <f>IFERROR(VLOOKUP(B472,'SO OR RSO'!$B$4:$O$1048576,3,FALSE),"")</f>
        <v/>
      </c>
      <c r="D472" s="27" t="str">
        <f>IFERROR(VLOOKUP(B472,'SO OR RSO'!$B$4:$O$1048576,4,FALSE),"")</f>
        <v/>
      </c>
      <c r="E472" s="19" t="str">
        <f>IFERROR(VLOOKUP(B472,'SO OR RSO'!$B$4:$O$1048576,5,FALSE),"")</f>
        <v/>
      </c>
      <c r="F472" s="18" t="str">
        <f>IFERROR(VLOOKUP(B472,'SO OR RSO'!$B$4:$O$1048576,6,FALSE),"")</f>
        <v/>
      </c>
      <c r="G472" s="19" t="str">
        <f>IFERROR(VLOOKUP(B472,'SO OR RSO'!$B$4:$O$1048576,7,FALSE),"")</f>
        <v/>
      </c>
      <c r="H472" s="18">
        <f>IFERROR(VLOOKUP(B472,'SO OR RSO'!$B$4:$O$1048576,8,FALSE),0)</f>
        <v>0</v>
      </c>
      <c r="I472" s="18" t="str">
        <f>IFERROR(VLOOKUP(B472,'SO OR RSO'!$B$4:$O$1048576,9,FALSE),"")</f>
        <v/>
      </c>
      <c r="J472" s="18" t="str">
        <f>IFERROR(VLOOKUP(B472,'SO OR RSO'!$B$4:$O$1048576,10,FALSE),"")</f>
        <v/>
      </c>
      <c r="K472" s="59">
        <f>SUMIFS('Input Quilting Selesai'!$G$2:$G$1048576,'Input Quilting Selesai'!$C$2:$C$1048576,'Foamindo (Tersedia)'!C472,'Input Quilting Selesai'!$E$2:$E$1048576,'Foamindo (Tersedia)'!F472,'Input Quilting Selesai'!$I$2:$I$1048576,'Foamindo (Tersedia)'!J472,'Input Quilting Selesai'!$J$2:$J$1048576,'Foamindo (Tersedia)'!$B$1)</f>
        <v>0</v>
      </c>
      <c r="L472" s="20">
        <f>IFERROR(IF(VLOOKUP(B472,'SO OR RSO'!$B$4:$P$1048576,15,FALSE)="Diselesaikan",H472,K472),0)</f>
        <v>0</v>
      </c>
      <c r="M472" s="20">
        <f t="shared" si="17"/>
        <v>0</v>
      </c>
      <c r="N472" s="20" t="str">
        <f>IFERROR(IF(ISBLANK(VLOOKUP(B472,'SO OR RSO'!$B$4:$P$1048576,15,FALSE)),"Belum Kirim Kain",IF(VLOOKUP(B472,'SO OR RSO'!$B$4:$P$1048576,15,FALSE)="Diselesaikan","Selesai",IF(M472&gt;0,"Proses Quilting","Selesai"))),"")</f>
        <v/>
      </c>
    </row>
    <row r="473" spans="1:14" ht="30.75" customHeight="1">
      <c r="A473" s="6">
        <v>472</v>
      </c>
      <c r="B473" s="18" t="str">
        <f t="shared" si="16"/>
        <v>FoamindoTersediaKonfirmasi472</v>
      </c>
      <c r="C473" s="18" t="str">
        <f>IFERROR(VLOOKUP(B473,'SO OR RSO'!$B$4:$O$1048576,3,FALSE),"")</f>
        <v/>
      </c>
      <c r="D473" s="27" t="str">
        <f>IFERROR(VLOOKUP(B473,'SO OR RSO'!$B$4:$O$1048576,4,FALSE),"")</f>
        <v/>
      </c>
      <c r="E473" s="19" t="str">
        <f>IFERROR(VLOOKUP(B473,'SO OR RSO'!$B$4:$O$1048576,5,FALSE),"")</f>
        <v/>
      </c>
      <c r="F473" s="18" t="str">
        <f>IFERROR(VLOOKUP(B473,'SO OR RSO'!$B$4:$O$1048576,6,FALSE),"")</f>
        <v/>
      </c>
      <c r="G473" s="19" t="str">
        <f>IFERROR(VLOOKUP(B473,'SO OR RSO'!$B$4:$O$1048576,7,FALSE),"")</f>
        <v/>
      </c>
      <c r="H473" s="18">
        <f>IFERROR(VLOOKUP(B473,'SO OR RSO'!$B$4:$O$1048576,8,FALSE),0)</f>
        <v>0</v>
      </c>
      <c r="I473" s="18" t="str">
        <f>IFERROR(VLOOKUP(B473,'SO OR RSO'!$B$4:$O$1048576,9,FALSE),"")</f>
        <v/>
      </c>
      <c r="J473" s="18" t="str">
        <f>IFERROR(VLOOKUP(B473,'SO OR RSO'!$B$4:$O$1048576,10,FALSE),"")</f>
        <v/>
      </c>
      <c r="K473" s="59">
        <f>SUMIFS('Input Quilting Selesai'!$G$2:$G$1048576,'Input Quilting Selesai'!$C$2:$C$1048576,'Foamindo (Tersedia)'!C473,'Input Quilting Selesai'!$E$2:$E$1048576,'Foamindo (Tersedia)'!F473,'Input Quilting Selesai'!$I$2:$I$1048576,'Foamindo (Tersedia)'!J473,'Input Quilting Selesai'!$J$2:$J$1048576,'Foamindo (Tersedia)'!$B$1)</f>
        <v>0</v>
      </c>
      <c r="L473" s="20">
        <f>IFERROR(IF(VLOOKUP(B473,'SO OR RSO'!$B$4:$P$1048576,15,FALSE)="Diselesaikan",H473,K473),0)</f>
        <v>0</v>
      </c>
      <c r="M473" s="20">
        <f t="shared" si="17"/>
        <v>0</v>
      </c>
      <c r="N473" s="20" t="str">
        <f>IFERROR(IF(ISBLANK(VLOOKUP(B473,'SO OR RSO'!$B$4:$P$1048576,15,FALSE)),"Belum Kirim Kain",IF(VLOOKUP(B473,'SO OR RSO'!$B$4:$P$1048576,15,FALSE)="Diselesaikan","Selesai",IF(M473&gt;0,"Proses Quilting","Selesai"))),"")</f>
        <v/>
      </c>
    </row>
    <row r="474" spans="1:14" ht="30.75" customHeight="1">
      <c r="A474" s="6">
        <v>473</v>
      </c>
      <c r="B474" s="18" t="str">
        <f t="shared" si="16"/>
        <v>FoamindoTersediaKonfirmasi473</v>
      </c>
      <c r="C474" s="18" t="str">
        <f>IFERROR(VLOOKUP(B474,'SO OR RSO'!$B$4:$O$1048576,3,FALSE),"")</f>
        <v/>
      </c>
      <c r="D474" s="27" t="str">
        <f>IFERROR(VLOOKUP(B474,'SO OR RSO'!$B$4:$O$1048576,4,FALSE),"")</f>
        <v/>
      </c>
      <c r="E474" s="19" t="str">
        <f>IFERROR(VLOOKUP(B474,'SO OR RSO'!$B$4:$O$1048576,5,FALSE),"")</f>
        <v/>
      </c>
      <c r="F474" s="18" t="str">
        <f>IFERROR(VLOOKUP(B474,'SO OR RSO'!$B$4:$O$1048576,6,FALSE),"")</f>
        <v/>
      </c>
      <c r="G474" s="19" t="str">
        <f>IFERROR(VLOOKUP(B474,'SO OR RSO'!$B$4:$O$1048576,7,FALSE),"")</f>
        <v/>
      </c>
      <c r="H474" s="18">
        <f>IFERROR(VLOOKUP(B474,'SO OR RSO'!$B$4:$O$1048576,8,FALSE),0)</f>
        <v>0</v>
      </c>
      <c r="I474" s="18" t="str">
        <f>IFERROR(VLOOKUP(B474,'SO OR RSO'!$B$4:$O$1048576,9,FALSE),"")</f>
        <v/>
      </c>
      <c r="J474" s="18" t="str">
        <f>IFERROR(VLOOKUP(B474,'SO OR RSO'!$B$4:$O$1048576,10,FALSE),"")</f>
        <v/>
      </c>
      <c r="K474" s="59">
        <f>SUMIFS('Input Quilting Selesai'!$G$2:$G$1048576,'Input Quilting Selesai'!$C$2:$C$1048576,'Foamindo (Tersedia)'!C474,'Input Quilting Selesai'!$E$2:$E$1048576,'Foamindo (Tersedia)'!F474,'Input Quilting Selesai'!$I$2:$I$1048576,'Foamindo (Tersedia)'!J474,'Input Quilting Selesai'!$J$2:$J$1048576,'Foamindo (Tersedia)'!$B$1)</f>
        <v>0</v>
      </c>
      <c r="L474" s="20">
        <f>IFERROR(IF(VLOOKUP(B474,'SO OR RSO'!$B$4:$P$1048576,15,FALSE)="Diselesaikan",H474,K474),0)</f>
        <v>0</v>
      </c>
      <c r="M474" s="20">
        <f t="shared" si="17"/>
        <v>0</v>
      </c>
      <c r="N474" s="20" t="str">
        <f>IFERROR(IF(ISBLANK(VLOOKUP(B474,'SO OR RSO'!$B$4:$P$1048576,15,FALSE)),"Belum Kirim Kain",IF(VLOOKUP(B474,'SO OR RSO'!$B$4:$P$1048576,15,FALSE)="Diselesaikan","Selesai",IF(M474&gt;0,"Proses Quilting","Selesai"))),"")</f>
        <v/>
      </c>
    </row>
    <row r="475" spans="1:14" ht="30.75" customHeight="1">
      <c r="A475" s="6">
        <v>474</v>
      </c>
      <c r="B475" s="18" t="str">
        <f t="shared" si="16"/>
        <v>FoamindoTersediaKonfirmasi474</v>
      </c>
      <c r="C475" s="18" t="str">
        <f>IFERROR(VLOOKUP(B475,'SO OR RSO'!$B$4:$O$1048576,3,FALSE),"")</f>
        <v/>
      </c>
      <c r="D475" s="27" t="str">
        <f>IFERROR(VLOOKUP(B475,'SO OR RSO'!$B$4:$O$1048576,4,FALSE),"")</f>
        <v/>
      </c>
      <c r="E475" s="19" t="str">
        <f>IFERROR(VLOOKUP(B475,'SO OR RSO'!$B$4:$O$1048576,5,FALSE),"")</f>
        <v/>
      </c>
      <c r="F475" s="18" t="str">
        <f>IFERROR(VLOOKUP(B475,'SO OR RSO'!$B$4:$O$1048576,6,FALSE),"")</f>
        <v/>
      </c>
      <c r="G475" s="19" t="str">
        <f>IFERROR(VLOOKUP(B475,'SO OR RSO'!$B$4:$O$1048576,7,FALSE),"")</f>
        <v/>
      </c>
      <c r="H475" s="18">
        <f>IFERROR(VLOOKUP(B475,'SO OR RSO'!$B$4:$O$1048576,8,FALSE),0)</f>
        <v>0</v>
      </c>
      <c r="I475" s="18" t="str">
        <f>IFERROR(VLOOKUP(B475,'SO OR RSO'!$B$4:$O$1048576,9,FALSE),"")</f>
        <v/>
      </c>
      <c r="J475" s="18" t="str">
        <f>IFERROR(VLOOKUP(B475,'SO OR RSO'!$B$4:$O$1048576,10,FALSE),"")</f>
        <v/>
      </c>
      <c r="K475" s="59">
        <f>SUMIFS('Input Quilting Selesai'!$G$2:$G$1048576,'Input Quilting Selesai'!$C$2:$C$1048576,'Foamindo (Tersedia)'!C475,'Input Quilting Selesai'!$E$2:$E$1048576,'Foamindo (Tersedia)'!F475,'Input Quilting Selesai'!$I$2:$I$1048576,'Foamindo (Tersedia)'!J475,'Input Quilting Selesai'!$J$2:$J$1048576,'Foamindo (Tersedia)'!$B$1)</f>
        <v>0</v>
      </c>
      <c r="L475" s="20">
        <f>IFERROR(IF(VLOOKUP(B475,'SO OR RSO'!$B$4:$P$1048576,15,FALSE)="Diselesaikan",H475,K475),0)</f>
        <v>0</v>
      </c>
      <c r="M475" s="20">
        <f t="shared" si="17"/>
        <v>0</v>
      </c>
      <c r="N475" s="20" t="str">
        <f>IFERROR(IF(ISBLANK(VLOOKUP(B475,'SO OR RSO'!$B$4:$P$1048576,15,FALSE)),"Belum Kirim Kain",IF(VLOOKUP(B475,'SO OR RSO'!$B$4:$P$1048576,15,FALSE)="Diselesaikan","Selesai",IF(M475&gt;0,"Proses Quilting","Selesai"))),"")</f>
        <v/>
      </c>
    </row>
    <row r="476" spans="1:14" ht="30.75" customHeight="1">
      <c r="A476" s="6">
        <v>475</v>
      </c>
      <c r="B476" s="18" t="str">
        <f t="shared" si="16"/>
        <v>FoamindoTersediaKonfirmasi475</v>
      </c>
      <c r="C476" s="18" t="str">
        <f>IFERROR(VLOOKUP(B476,'SO OR RSO'!$B$4:$O$1048576,3,FALSE),"")</f>
        <v/>
      </c>
      <c r="D476" s="27" t="str">
        <f>IFERROR(VLOOKUP(B476,'SO OR RSO'!$B$4:$O$1048576,4,FALSE),"")</f>
        <v/>
      </c>
      <c r="E476" s="19" t="str">
        <f>IFERROR(VLOOKUP(B476,'SO OR RSO'!$B$4:$O$1048576,5,FALSE),"")</f>
        <v/>
      </c>
      <c r="F476" s="18" t="str">
        <f>IFERROR(VLOOKUP(B476,'SO OR RSO'!$B$4:$O$1048576,6,FALSE),"")</f>
        <v/>
      </c>
      <c r="G476" s="19" t="str">
        <f>IFERROR(VLOOKUP(B476,'SO OR RSO'!$B$4:$O$1048576,7,FALSE),"")</f>
        <v/>
      </c>
      <c r="H476" s="18">
        <f>IFERROR(VLOOKUP(B476,'SO OR RSO'!$B$4:$O$1048576,8,FALSE),0)</f>
        <v>0</v>
      </c>
      <c r="I476" s="18" t="str">
        <f>IFERROR(VLOOKUP(B476,'SO OR RSO'!$B$4:$O$1048576,9,FALSE),"")</f>
        <v/>
      </c>
      <c r="J476" s="18" t="str">
        <f>IFERROR(VLOOKUP(B476,'SO OR RSO'!$B$4:$O$1048576,10,FALSE),"")</f>
        <v/>
      </c>
      <c r="K476" s="59">
        <f>SUMIFS('Input Quilting Selesai'!$G$2:$G$1048576,'Input Quilting Selesai'!$C$2:$C$1048576,'Foamindo (Tersedia)'!C476,'Input Quilting Selesai'!$E$2:$E$1048576,'Foamindo (Tersedia)'!F476,'Input Quilting Selesai'!$I$2:$I$1048576,'Foamindo (Tersedia)'!J476,'Input Quilting Selesai'!$J$2:$J$1048576,'Foamindo (Tersedia)'!$B$1)</f>
        <v>0</v>
      </c>
      <c r="L476" s="20">
        <f>IFERROR(IF(VLOOKUP(B476,'SO OR RSO'!$B$4:$P$1048576,15,FALSE)="Diselesaikan",H476,K476),0)</f>
        <v>0</v>
      </c>
      <c r="M476" s="20">
        <f t="shared" si="17"/>
        <v>0</v>
      </c>
      <c r="N476" s="20" t="str">
        <f>IFERROR(IF(ISBLANK(VLOOKUP(B476,'SO OR RSO'!$B$4:$P$1048576,15,FALSE)),"Belum Kirim Kain",IF(VLOOKUP(B476,'SO OR RSO'!$B$4:$P$1048576,15,FALSE)="Diselesaikan","Selesai",IF(M476&gt;0,"Proses Quilting","Selesai"))),"")</f>
        <v/>
      </c>
    </row>
    <row r="477" spans="1:14" ht="30.75" customHeight="1">
      <c r="A477" s="6">
        <v>476</v>
      </c>
      <c r="B477" s="18" t="str">
        <f t="shared" si="16"/>
        <v>FoamindoTersediaKonfirmasi476</v>
      </c>
      <c r="C477" s="18" t="str">
        <f>IFERROR(VLOOKUP(B477,'SO OR RSO'!$B$4:$O$1048576,3,FALSE),"")</f>
        <v/>
      </c>
      <c r="D477" s="27" t="str">
        <f>IFERROR(VLOOKUP(B477,'SO OR RSO'!$B$4:$O$1048576,4,FALSE),"")</f>
        <v/>
      </c>
      <c r="E477" s="19" t="str">
        <f>IFERROR(VLOOKUP(B477,'SO OR RSO'!$B$4:$O$1048576,5,FALSE),"")</f>
        <v/>
      </c>
      <c r="F477" s="18" t="str">
        <f>IFERROR(VLOOKUP(B477,'SO OR RSO'!$B$4:$O$1048576,6,FALSE),"")</f>
        <v/>
      </c>
      <c r="G477" s="19" t="str">
        <f>IFERROR(VLOOKUP(B477,'SO OR RSO'!$B$4:$O$1048576,7,FALSE),"")</f>
        <v/>
      </c>
      <c r="H477" s="18">
        <f>IFERROR(VLOOKUP(B477,'SO OR RSO'!$B$4:$O$1048576,8,FALSE),0)</f>
        <v>0</v>
      </c>
      <c r="I477" s="18" t="str">
        <f>IFERROR(VLOOKUP(B477,'SO OR RSO'!$B$4:$O$1048576,9,FALSE),"")</f>
        <v/>
      </c>
      <c r="J477" s="18" t="str">
        <f>IFERROR(VLOOKUP(B477,'SO OR RSO'!$B$4:$O$1048576,10,FALSE),"")</f>
        <v/>
      </c>
      <c r="K477" s="59">
        <f>SUMIFS('Input Quilting Selesai'!$G$2:$G$1048576,'Input Quilting Selesai'!$C$2:$C$1048576,'Foamindo (Tersedia)'!C477,'Input Quilting Selesai'!$E$2:$E$1048576,'Foamindo (Tersedia)'!F477,'Input Quilting Selesai'!$I$2:$I$1048576,'Foamindo (Tersedia)'!J477,'Input Quilting Selesai'!$J$2:$J$1048576,'Foamindo (Tersedia)'!$B$1)</f>
        <v>0</v>
      </c>
      <c r="L477" s="20">
        <f>IFERROR(IF(VLOOKUP(B477,'SO OR RSO'!$B$4:$P$1048576,15,FALSE)="Diselesaikan",H477,K477),0)</f>
        <v>0</v>
      </c>
      <c r="M477" s="20">
        <f t="shared" si="17"/>
        <v>0</v>
      </c>
      <c r="N477" s="20" t="str">
        <f>IFERROR(IF(ISBLANK(VLOOKUP(B477,'SO OR RSO'!$B$4:$P$1048576,15,FALSE)),"Belum Kirim Kain",IF(VLOOKUP(B477,'SO OR RSO'!$B$4:$P$1048576,15,FALSE)="Diselesaikan","Selesai",IF(M477&gt;0,"Proses Quilting","Selesai"))),"")</f>
        <v/>
      </c>
    </row>
    <row r="478" spans="1:14" ht="30.75" customHeight="1">
      <c r="A478" s="6">
        <v>477</v>
      </c>
      <c r="B478" s="18" t="str">
        <f t="shared" si="16"/>
        <v>FoamindoTersediaKonfirmasi477</v>
      </c>
      <c r="C478" s="18" t="str">
        <f>IFERROR(VLOOKUP(B478,'SO OR RSO'!$B$4:$O$1048576,3,FALSE),"")</f>
        <v/>
      </c>
      <c r="D478" s="27" t="str">
        <f>IFERROR(VLOOKUP(B478,'SO OR RSO'!$B$4:$O$1048576,4,FALSE),"")</f>
        <v/>
      </c>
      <c r="E478" s="19" t="str">
        <f>IFERROR(VLOOKUP(B478,'SO OR RSO'!$B$4:$O$1048576,5,FALSE),"")</f>
        <v/>
      </c>
      <c r="F478" s="18" t="str">
        <f>IFERROR(VLOOKUP(B478,'SO OR RSO'!$B$4:$O$1048576,6,FALSE),"")</f>
        <v/>
      </c>
      <c r="G478" s="19" t="str">
        <f>IFERROR(VLOOKUP(B478,'SO OR RSO'!$B$4:$O$1048576,7,FALSE),"")</f>
        <v/>
      </c>
      <c r="H478" s="18">
        <f>IFERROR(VLOOKUP(B478,'SO OR RSO'!$B$4:$O$1048576,8,FALSE),0)</f>
        <v>0</v>
      </c>
      <c r="I478" s="18" t="str">
        <f>IFERROR(VLOOKUP(B478,'SO OR RSO'!$B$4:$O$1048576,9,FALSE),"")</f>
        <v/>
      </c>
      <c r="J478" s="18" t="str">
        <f>IFERROR(VLOOKUP(B478,'SO OR RSO'!$B$4:$O$1048576,10,FALSE),"")</f>
        <v/>
      </c>
      <c r="K478" s="59">
        <f>SUMIFS('Input Quilting Selesai'!$G$2:$G$1048576,'Input Quilting Selesai'!$C$2:$C$1048576,'Foamindo (Tersedia)'!C478,'Input Quilting Selesai'!$E$2:$E$1048576,'Foamindo (Tersedia)'!F478,'Input Quilting Selesai'!$I$2:$I$1048576,'Foamindo (Tersedia)'!J478,'Input Quilting Selesai'!$J$2:$J$1048576,'Foamindo (Tersedia)'!$B$1)</f>
        <v>0</v>
      </c>
      <c r="L478" s="20">
        <f>IFERROR(IF(VLOOKUP(B478,'SO OR RSO'!$B$4:$P$1048576,15,FALSE)="Diselesaikan",H478,K478),0)</f>
        <v>0</v>
      </c>
      <c r="M478" s="20">
        <f t="shared" si="17"/>
        <v>0</v>
      </c>
      <c r="N478" s="20" t="str">
        <f>IFERROR(IF(ISBLANK(VLOOKUP(B478,'SO OR RSO'!$B$4:$P$1048576,15,FALSE)),"Belum Kirim Kain",IF(VLOOKUP(B478,'SO OR RSO'!$B$4:$P$1048576,15,FALSE)="Diselesaikan","Selesai",IF(M478&gt;0,"Proses Quilting","Selesai"))),"")</f>
        <v/>
      </c>
    </row>
    <row r="479" spans="1:14" ht="30.75" customHeight="1">
      <c r="A479" s="6">
        <v>478</v>
      </c>
      <c r="B479" s="18" t="str">
        <f t="shared" si="16"/>
        <v>FoamindoTersediaKonfirmasi478</v>
      </c>
      <c r="C479" s="18" t="str">
        <f>IFERROR(VLOOKUP(B479,'SO OR RSO'!$B$4:$O$1048576,3,FALSE),"")</f>
        <v/>
      </c>
      <c r="D479" s="27" t="str">
        <f>IFERROR(VLOOKUP(B479,'SO OR RSO'!$B$4:$O$1048576,4,FALSE),"")</f>
        <v/>
      </c>
      <c r="E479" s="19" t="str">
        <f>IFERROR(VLOOKUP(B479,'SO OR RSO'!$B$4:$O$1048576,5,FALSE),"")</f>
        <v/>
      </c>
      <c r="F479" s="18" t="str">
        <f>IFERROR(VLOOKUP(B479,'SO OR RSO'!$B$4:$O$1048576,6,FALSE),"")</f>
        <v/>
      </c>
      <c r="G479" s="19" t="str">
        <f>IFERROR(VLOOKUP(B479,'SO OR RSO'!$B$4:$O$1048576,7,FALSE),"")</f>
        <v/>
      </c>
      <c r="H479" s="18">
        <f>IFERROR(VLOOKUP(B479,'SO OR RSO'!$B$4:$O$1048576,8,FALSE),0)</f>
        <v>0</v>
      </c>
      <c r="I479" s="18" t="str">
        <f>IFERROR(VLOOKUP(B479,'SO OR RSO'!$B$4:$O$1048576,9,FALSE),"")</f>
        <v/>
      </c>
      <c r="J479" s="18" t="str">
        <f>IFERROR(VLOOKUP(B479,'SO OR RSO'!$B$4:$O$1048576,10,FALSE),"")</f>
        <v/>
      </c>
      <c r="K479" s="59">
        <f>SUMIFS('Input Quilting Selesai'!$G$2:$G$1048576,'Input Quilting Selesai'!$C$2:$C$1048576,'Foamindo (Tersedia)'!C479,'Input Quilting Selesai'!$E$2:$E$1048576,'Foamindo (Tersedia)'!F479,'Input Quilting Selesai'!$I$2:$I$1048576,'Foamindo (Tersedia)'!J479,'Input Quilting Selesai'!$J$2:$J$1048576,'Foamindo (Tersedia)'!$B$1)</f>
        <v>0</v>
      </c>
      <c r="L479" s="20">
        <f>IFERROR(IF(VLOOKUP(B479,'SO OR RSO'!$B$4:$P$1048576,15,FALSE)="Diselesaikan",H479,K479),0)</f>
        <v>0</v>
      </c>
      <c r="M479" s="20">
        <f t="shared" si="17"/>
        <v>0</v>
      </c>
      <c r="N479" s="20" t="str">
        <f>IFERROR(IF(ISBLANK(VLOOKUP(B479,'SO OR RSO'!$B$4:$P$1048576,15,FALSE)),"Belum Kirim Kain",IF(VLOOKUP(B479,'SO OR RSO'!$B$4:$P$1048576,15,FALSE)="Diselesaikan","Selesai",IF(M479&gt;0,"Proses Quilting","Selesai"))),"")</f>
        <v/>
      </c>
    </row>
    <row r="480" spans="1:14" ht="30.75" customHeight="1">
      <c r="A480" s="6">
        <v>479</v>
      </c>
      <c r="B480" s="18" t="str">
        <f t="shared" si="16"/>
        <v>FoamindoTersediaKonfirmasi479</v>
      </c>
      <c r="C480" s="18" t="str">
        <f>IFERROR(VLOOKUP(B480,'SO OR RSO'!$B$4:$O$1048576,3,FALSE),"")</f>
        <v/>
      </c>
      <c r="D480" s="27" t="str">
        <f>IFERROR(VLOOKUP(B480,'SO OR RSO'!$B$4:$O$1048576,4,FALSE),"")</f>
        <v/>
      </c>
      <c r="E480" s="19" t="str">
        <f>IFERROR(VLOOKUP(B480,'SO OR RSO'!$B$4:$O$1048576,5,FALSE),"")</f>
        <v/>
      </c>
      <c r="F480" s="18" t="str">
        <f>IFERROR(VLOOKUP(B480,'SO OR RSO'!$B$4:$O$1048576,6,FALSE),"")</f>
        <v/>
      </c>
      <c r="G480" s="19" t="str">
        <f>IFERROR(VLOOKUP(B480,'SO OR RSO'!$B$4:$O$1048576,7,FALSE),"")</f>
        <v/>
      </c>
      <c r="H480" s="18">
        <f>IFERROR(VLOOKUP(B480,'SO OR RSO'!$B$4:$O$1048576,8,FALSE),0)</f>
        <v>0</v>
      </c>
      <c r="I480" s="18" t="str">
        <f>IFERROR(VLOOKUP(B480,'SO OR RSO'!$B$4:$O$1048576,9,FALSE),"")</f>
        <v/>
      </c>
      <c r="J480" s="18" t="str">
        <f>IFERROR(VLOOKUP(B480,'SO OR RSO'!$B$4:$O$1048576,10,FALSE),"")</f>
        <v/>
      </c>
      <c r="K480" s="59">
        <f>SUMIFS('Input Quilting Selesai'!$G$2:$G$1048576,'Input Quilting Selesai'!$C$2:$C$1048576,'Foamindo (Tersedia)'!C480,'Input Quilting Selesai'!$E$2:$E$1048576,'Foamindo (Tersedia)'!F480,'Input Quilting Selesai'!$I$2:$I$1048576,'Foamindo (Tersedia)'!J480,'Input Quilting Selesai'!$J$2:$J$1048576,'Foamindo (Tersedia)'!$B$1)</f>
        <v>0</v>
      </c>
      <c r="L480" s="20">
        <f>IFERROR(IF(VLOOKUP(B480,'SO OR RSO'!$B$4:$P$1048576,15,FALSE)="Diselesaikan",H480,K480),0)</f>
        <v>0</v>
      </c>
      <c r="M480" s="20">
        <f t="shared" si="17"/>
        <v>0</v>
      </c>
      <c r="N480" s="20" t="str">
        <f>IFERROR(IF(ISBLANK(VLOOKUP(B480,'SO OR RSO'!$B$4:$P$1048576,15,FALSE)),"Belum Kirim Kain",IF(VLOOKUP(B480,'SO OR RSO'!$B$4:$P$1048576,15,FALSE)="Diselesaikan","Selesai",IF(M480&gt;0,"Proses Quilting","Selesai"))),"")</f>
        <v/>
      </c>
    </row>
    <row r="481" spans="1:14" ht="30.75" customHeight="1">
      <c r="A481" s="6">
        <v>480</v>
      </c>
      <c r="B481" s="18" t="str">
        <f t="shared" si="16"/>
        <v>FoamindoTersediaKonfirmasi480</v>
      </c>
      <c r="C481" s="18" t="str">
        <f>IFERROR(VLOOKUP(B481,'SO OR RSO'!$B$4:$O$1048576,3,FALSE),"")</f>
        <v/>
      </c>
      <c r="D481" s="27" t="str">
        <f>IFERROR(VLOOKUP(B481,'SO OR RSO'!$B$4:$O$1048576,4,FALSE),"")</f>
        <v/>
      </c>
      <c r="E481" s="19" t="str">
        <f>IFERROR(VLOOKUP(B481,'SO OR RSO'!$B$4:$O$1048576,5,FALSE),"")</f>
        <v/>
      </c>
      <c r="F481" s="18" t="str">
        <f>IFERROR(VLOOKUP(B481,'SO OR RSO'!$B$4:$O$1048576,6,FALSE),"")</f>
        <v/>
      </c>
      <c r="G481" s="19" t="str">
        <f>IFERROR(VLOOKUP(B481,'SO OR RSO'!$B$4:$O$1048576,7,FALSE),"")</f>
        <v/>
      </c>
      <c r="H481" s="18">
        <f>IFERROR(VLOOKUP(B481,'SO OR RSO'!$B$4:$O$1048576,8,FALSE),0)</f>
        <v>0</v>
      </c>
      <c r="I481" s="18" t="str">
        <f>IFERROR(VLOOKUP(B481,'SO OR RSO'!$B$4:$O$1048576,9,FALSE),"")</f>
        <v/>
      </c>
      <c r="J481" s="18" t="str">
        <f>IFERROR(VLOOKUP(B481,'SO OR RSO'!$B$4:$O$1048576,10,FALSE),"")</f>
        <v/>
      </c>
      <c r="K481" s="59">
        <f>SUMIFS('Input Quilting Selesai'!$G$2:$G$1048576,'Input Quilting Selesai'!$C$2:$C$1048576,'Foamindo (Tersedia)'!C481,'Input Quilting Selesai'!$E$2:$E$1048576,'Foamindo (Tersedia)'!F481,'Input Quilting Selesai'!$I$2:$I$1048576,'Foamindo (Tersedia)'!J481,'Input Quilting Selesai'!$J$2:$J$1048576,'Foamindo (Tersedia)'!$B$1)</f>
        <v>0</v>
      </c>
      <c r="L481" s="20">
        <f>IFERROR(IF(VLOOKUP(B481,'SO OR RSO'!$B$4:$P$1048576,15,FALSE)="Diselesaikan",H481,K481),0)</f>
        <v>0</v>
      </c>
      <c r="M481" s="20">
        <f t="shared" si="17"/>
        <v>0</v>
      </c>
      <c r="N481" s="20" t="str">
        <f>IFERROR(IF(ISBLANK(VLOOKUP(B481,'SO OR RSO'!$B$4:$P$1048576,15,FALSE)),"Belum Kirim Kain",IF(VLOOKUP(B481,'SO OR RSO'!$B$4:$P$1048576,15,FALSE)="Diselesaikan","Selesai",IF(M481&gt;0,"Proses Quilting","Selesai"))),"")</f>
        <v/>
      </c>
    </row>
    <row r="482" spans="1:14" ht="30.75" customHeight="1">
      <c r="A482" s="6">
        <v>481</v>
      </c>
      <c r="B482" s="18" t="str">
        <f t="shared" si="16"/>
        <v>FoamindoTersediaKonfirmasi481</v>
      </c>
      <c r="C482" s="18" t="str">
        <f>IFERROR(VLOOKUP(B482,'SO OR RSO'!$B$4:$O$1048576,3,FALSE),"")</f>
        <v/>
      </c>
      <c r="D482" s="27" t="str">
        <f>IFERROR(VLOOKUP(B482,'SO OR RSO'!$B$4:$O$1048576,4,FALSE),"")</f>
        <v/>
      </c>
      <c r="E482" s="19" t="str">
        <f>IFERROR(VLOOKUP(B482,'SO OR RSO'!$B$4:$O$1048576,5,FALSE),"")</f>
        <v/>
      </c>
      <c r="F482" s="18" t="str">
        <f>IFERROR(VLOOKUP(B482,'SO OR RSO'!$B$4:$O$1048576,6,FALSE),"")</f>
        <v/>
      </c>
      <c r="G482" s="19" t="str">
        <f>IFERROR(VLOOKUP(B482,'SO OR RSO'!$B$4:$O$1048576,7,FALSE),"")</f>
        <v/>
      </c>
      <c r="H482" s="18">
        <f>IFERROR(VLOOKUP(B482,'SO OR RSO'!$B$4:$O$1048576,8,FALSE),0)</f>
        <v>0</v>
      </c>
      <c r="I482" s="18" t="str">
        <f>IFERROR(VLOOKUP(B482,'SO OR RSO'!$B$4:$O$1048576,9,FALSE),"")</f>
        <v/>
      </c>
      <c r="J482" s="18" t="str">
        <f>IFERROR(VLOOKUP(B482,'SO OR RSO'!$B$4:$O$1048576,10,FALSE),"")</f>
        <v/>
      </c>
      <c r="K482" s="59">
        <f>SUMIFS('Input Quilting Selesai'!$G$2:$G$1048576,'Input Quilting Selesai'!$C$2:$C$1048576,'Foamindo (Tersedia)'!C482,'Input Quilting Selesai'!$E$2:$E$1048576,'Foamindo (Tersedia)'!F482,'Input Quilting Selesai'!$I$2:$I$1048576,'Foamindo (Tersedia)'!J482,'Input Quilting Selesai'!$J$2:$J$1048576,'Foamindo (Tersedia)'!$B$1)</f>
        <v>0</v>
      </c>
      <c r="L482" s="20">
        <f>IFERROR(IF(VLOOKUP(B482,'SO OR RSO'!$B$4:$P$1048576,15,FALSE)="Diselesaikan",H482,K482),0)</f>
        <v>0</v>
      </c>
      <c r="M482" s="20">
        <f t="shared" si="17"/>
        <v>0</v>
      </c>
      <c r="N482" s="20" t="str">
        <f>IFERROR(IF(ISBLANK(VLOOKUP(B482,'SO OR RSO'!$B$4:$P$1048576,15,FALSE)),"Belum Kirim Kain",IF(VLOOKUP(B482,'SO OR RSO'!$B$4:$P$1048576,15,FALSE)="Diselesaikan","Selesai",IF(M482&gt;0,"Proses Quilting","Selesai"))),"")</f>
        <v/>
      </c>
    </row>
    <row r="483" spans="1:14" ht="30.75" customHeight="1">
      <c r="A483" s="6">
        <v>482</v>
      </c>
      <c r="B483" s="18" t="str">
        <f t="shared" si="16"/>
        <v>FoamindoTersediaKonfirmasi482</v>
      </c>
      <c r="C483" s="18" t="str">
        <f>IFERROR(VLOOKUP(B483,'SO OR RSO'!$B$4:$O$1048576,3,FALSE),"")</f>
        <v/>
      </c>
      <c r="D483" s="27" t="str">
        <f>IFERROR(VLOOKUP(B483,'SO OR RSO'!$B$4:$O$1048576,4,FALSE),"")</f>
        <v/>
      </c>
      <c r="E483" s="19" t="str">
        <f>IFERROR(VLOOKUP(B483,'SO OR RSO'!$B$4:$O$1048576,5,FALSE),"")</f>
        <v/>
      </c>
      <c r="F483" s="18" t="str">
        <f>IFERROR(VLOOKUP(B483,'SO OR RSO'!$B$4:$O$1048576,6,FALSE),"")</f>
        <v/>
      </c>
      <c r="G483" s="19" t="str">
        <f>IFERROR(VLOOKUP(B483,'SO OR RSO'!$B$4:$O$1048576,7,FALSE),"")</f>
        <v/>
      </c>
      <c r="H483" s="18">
        <f>IFERROR(VLOOKUP(B483,'SO OR RSO'!$B$4:$O$1048576,8,FALSE),0)</f>
        <v>0</v>
      </c>
      <c r="I483" s="18" t="str">
        <f>IFERROR(VLOOKUP(B483,'SO OR RSO'!$B$4:$O$1048576,9,FALSE),"")</f>
        <v/>
      </c>
      <c r="J483" s="18" t="str">
        <f>IFERROR(VLOOKUP(B483,'SO OR RSO'!$B$4:$O$1048576,10,FALSE),"")</f>
        <v/>
      </c>
      <c r="K483" s="59">
        <f>SUMIFS('Input Quilting Selesai'!$G$2:$G$1048576,'Input Quilting Selesai'!$C$2:$C$1048576,'Foamindo (Tersedia)'!C483,'Input Quilting Selesai'!$E$2:$E$1048576,'Foamindo (Tersedia)'!F483,'Input Quilting Selesai'!$I$2:$I$1048576,'Foamindo (Tersedia)'!J483,'Input Quilting Selesai'!$J$2:$J$1048576,'Foamindo (Tersedia)'!$B$1)</f>
        <v>0</v>
      </c>
      <c r="L483" s="20">
        <f>IFERROR(IF(VLOOKUP(B483,'SO OR RSO'!$B$4:$P$1048576,15,FALSE)="Diselesaikan",H483,K483),0)</f>
        <v>0</v>
      </c>
      <c r="M483" s="20">
        <f t="shared" si="17"/>
        <v>0</v>
      </c>
      <c r="N483" s="20" t="str">
        <f>IFERROR(IF(ISBLANK(VLOOKUP(B483,'SO OR RSO'!$B$4:$P$1048576,15,FALSE)),"Belum Kirim Kain",IF(VLOOKUP(B483,'SO OR RSO'!$B$4:$P$1048576,15,FALSE)="Diselesaikan","Selesai",IF(M483&gt;0,"Proses Quilting","Selesai"))),"")</f>
        <v/>
      </c>
    </row>
    <row r="484" spans="1:14" ht="30.75" customHeight="1">
      <c r="A484" s="6">
        <v>483</v>
      </c>
      <c r="B484" s="18" t="str">
        <f t="shared" si="16"/>
        <v>FoamindoTersediaKonfirmasi483</v>
      </c>
      <c r="C484" s="18" t="str">
        <f>IFERROR(VLOOKUP(B484,'SO OR RSO'!$B$4:$O$1048576,3,FALSE),"")</f>
        <v/>
      </c>
      <c r="D484" s="27" t="str">
        <f>IFERROR(VLOOKUP(B484,'SO OR RSO'!$B$4:$O$1048576,4,FALSE),"")</f>
        <v/>
      </c>
      <c r="E484" s="19" t="str">
        <f>IFERROR(VLOOKUP(B484,'SO OR RSO'!$B$4:$O$1048576,5,FALSE),"")</f>
        <v/>
      </c>
      <c r="F484" s="18" t="str">
        <f>IFERROR(VLOOKUP(B484,'SO OR RSO'!$B$4:$O$1048576,6,FALSE),"")</f>
        <v/>
      </c>
      <c r="G484" s="19" t="str">
        <f>IFERROR(VLOOKUP(B484,'SO OR RSO'!$B$4:$O$1048576,7,FALSE),"")</f>
        <v/>
      </c>
      <c r="H484" s="18">
        <f>IFERROR(VLOOKUP(B484,'SO OR RSO'!$B$4:$O$1048576,8,FALSE),0)</f>
        <v>0</v>
      </c>
      <c r="I484" s="18" t="str">
        <f>IFERROR(VLOOKUP(B484,'SO OR RSO'!$B$4:$O$1048576,9,FALSE),"")</f>
        <v/>
      </c>
      <c r="J484" s="18" t="str">
        <f>IFERROR(VLOOKUP(B484,'SO OR RSO'!$B$4:$O$1048576,10,FALSE),"")</f>
        <v/>
      </c>
      <c r="K484" s="59">
        <f>SUMIFS('Input Quilting Selesai'!$G$2:$G$1048576,'Input Quilting Selesai'!$C$2:$C$1048576,'Foamindo (Tersedia)'!C484,'Input Quilting Selesai'!$E$2:$E$1048576,'Foamindo (Tersedia)'!F484,'Input Quilting Selesai'!$I$2:$I$1048576,'Foamindo (Tersedia)'!J484,'Input Quilting Selesai'!$J$2:$J$1048576,'Foamindo (Tersedia)'!$B$1)</f>
        <v>0</v>
      </c>
      <c r="L484" s="20">
        <f>IFERROR(IF(VLOOKUP(B484,'SO OR RSO'!$B$4:$P$1048576,15,FALSE)="Diselesaikan",H484,K484),0)</f>
        <v>0</v>
      </c>
      <c r="M484" s="20">
        <f t="shared" si="17"/>
        <v>0</v>
      </c>
      <c r="N484" s="20" t="str">
        <f>IFERROR(IF(ISBLANK(VLOOKUP(B484,'SO OR RSO'!$B$4:$P$1048576,15,FALSE)),"Belum Kirim Kain",IF(VLOOKUP(B484,'SO OR RSO'!$B$4:$P$1048576,15,FALSE)="Diselesaikan","Selesai",IF(M484&gt;0,"Proses Quilting","Selesai"))),"")</f>
        <v/>
      </c>
    </row>
    <row r="485" spans="1:14" ht="30.75" customHeight="1">
      <c r="A485" s="6">
        <v>484</v>
      </c>
      <c r="B485" s="18" t="str">
        <f t="shared" si="16"/>
        <v>FoamindoTersediaKonfirmasi484</v>
      </c>
      <c r="C485" s="18" t="str">
        <f>IFERROR(VLOOKUP(B485,'SO OR RSO'!$B$4:$O$1048576,3,FALSE),"")</f>
        <v/>
      </c>
      <c r="D485" s="27" t="str">
        <f>IFERROR(VLOOKUP(B485,'SO OR RSO'!$B$4:$O$1048576,4,FALSE),"")</f>
        <v/>
      </c>
      <c r="E485" s="19" t="str">
        <f>IFERROR(VLOOKUP(B485,'SO OR RSO'!$B$4:$O$1048576,5,FALSE),"")</f>
        <v/>
      </c>
      <c r="F485" s="18" t="str">
        <f>IFERROR(VLOOKUP(B485,'SO OR RSO'!$B$4:$O$1048576,6,FALSE),"")</f>
        <v/>
      </c>
      <c r="G485" s="19" t="str">
        <f>IFERROR(VLOOKUP(B485,'SO OR RSO'!$B$4:$O$1048576,7,FALSE),"")</f>
        <v/>
      </c>
      <c r="H485" s="18">
        <f>IFERROR(VLOOKUP(B485,'SO OR RSO'!$B$4:$O$1048576,8,FALSE),0)</f>
        <v>0</v>
      </c>
      <c r="I485" s="18" t="str">
        <f>IFERROR(VLOOKUP(B485,'SO OR RSO'!$B$4:$O$1048576,9,FALSE),"")</f>
        <v/>
      </c>
      <c r="J485" s="18" t="str">
        <f>IFERROR(VLOOKUP(B485,'SO OR RSO'!$B$4:$O$1048576,10,FALSE),"")</f>
        <v/>
      </c>
      <c r="K485" s="59">
        <f>SUMIFS('Input Quilting Selesai'!$G$2:$G$1048576,'Input Quilting Selesai'!$C$2:$C$1048576,'Foamindo (Tersedia)'!C485,'Input Quilting Selesai'!$E$2:$E$1048576,'Foamindo (Tersedia)'!F485,'Input Quilting Selesai'!$I$2:$I$1048576,'Foamindo (Tersedia)'!J485,'Input Quilting Selesai'!$J$2:$J$1048576,'Foamindo (Tersedia)'!$B$1)</f>
        <v>0</v>
      </c>
      <c r="L485" s="20">
        <f>IFERROR(IF(VLOOKUP(B485,'SO OR RSO'!$B$4:$P$1048576,15,FALSE)="Diselesaikan",H485,K485),0)</f>
        <v>0</v>
      </c>
      <c r="M485" s="20">
        <f t="shared" si="17"/>
        <v>0</v>
      </c>
      <c r="N485" s="20" t="str">
        <f>IFERROR(IF(ISBLANK(VLOOKUP(B485,'SO OR RSO'!$B$4:$P$1048576,15,FALSE)),"Belum Kirim Kain",IF(VLOOKUP(B485,'SO OR RSO'!$B$4:$P$1048576,15,FALSE)="Diselesaikan","Selesai",IF(M485&gt;0,"Proses Quilting","Selesai"))),"")</f>
        <v/>
      </c>
    </row>
    <row r="486" spans="1:14" ht="30.75" customHeight="1">
      <c r="A486" s="6">
        <v>485</v>
      </c>
      <c r="B486" s="18" t="str">
        <f t="shared" si="16"/>
        <v>FoamindoTersediaKonfirmasi485</v>
      </c>
      <c r="C486" s="18" t="str">
        <f>IFERROR(VLOOKUP(B486,'SO OR RSO'!$B$4:$O$1048576,3,FALSE),"")</f>
        <v/>
      </c>
      <c r="D486" s="27" t="str">
        <f>IFERROR(VLOOKUP(B486,'SO OR RSO'!$B$4:$O$1048576,4,FALSE),"")</f>
        <v/>
      </c>
      <c r="E486" s="19" t="str">
        <f>IFERROR(VLOOKUP(B486,'SO OR RSO'!$B$4:$O$1048576,5,FALSE),"")</f>
        <v/>
      </c>
      <c r="F486" s="18" t="str">
        <f>IFERROR(VLOOKUP(B486,'SO OR RSO'!$B$4:$O$1048576,6,FALSE),"")</f>
        <v/>
      </c>
      <c r="G486" s="19" t="str">
        <f>IFERROR(VLOOKUP(B486,'SO OR RSO'!$B$4:$O$1048576,7,FALSE),"")</f>
        <v/>
      </c>
      <c r="H486" s="18">
        <f>IFERROR(VLOOKUP(B486,'SO OR RSO'!$B$4:$O$1048576,8,FALSE),0)</f>
        <v>0</v>
      </c>
      <c r="I486" s="18" t="str">
        <f>IFERROR(VLOOKUP(B486,'SO OR RSO'!$B$4:$O$1048576,9,FALSE),"")</f>
        <v/>
      </c>
      <c r="J486" s="18" t="str">
        <f>IFERROR(VLOOKUP(B486,'SO OR RSO'!$B$4:$O$1048576,10,FALSE),"")</f>
        <v/>
      </c>
      <c r="K486" s="59">
        <f>SUMIFS('Input Quilting Selesai'!$G$2:$G$1048576,'Input Quilting Selesai'!$C$2:$C$1048576,'Foamindo (Tersedia)'!C486,'Input Quilting Selesai'!$E$2:$E$1048576,'Foamindo (Tersedia)'!F486,'Input Quilting Selesai'!$I$2:$I$1048576,'Foamindo (Tersedia)'!J486,'Input Quilting Selesai'!$J$2:$J$1048576,'Foamindo (Tersedia)'!$B$1)</f>
        <v>0</v>
      </c>
      <c r="L486" s="20">
        <f>IFERROR(IF(VLOOKUP(B486,'SO OR RSO'!$B$4:$P$1048576,15,FALSE)="Diselesaikan",H486,K486),0)</f>
        <v>0</v>
      </c>
      <c r="M486" s="20">
        <f t="shared" si="17"/>
        <v>0</v>
      </c>
      <c r="N486" s="20" t="str">
        <f>IFERROR(IF(ISBLANK(VLOOKUP(B486,'SO OR RSO'!$B$4:$P$1048576,15,FALSE)),"Belum Kirim Kain",IF(VLOOKUP(B486,'SO OR RSO'!$B$4:$P$1048576,15,FALSE)="Diselesaikan","Selesai",IF(M486&gt;0,"Proses Quilting","Selesai"))),"")</f>
        <v/>
      </c>
    </row>
    <row r="487" spans="1:14" ht="30.75" customHeight="1">
      <c r="A487" s="6">
        <v>486</v>
      </c>
      <c r="B487" s="18" t="str">
        <f t="shared" si="16"/>
        <v>FoamindoTersediaKonfirmasi486</v>
      </c>
      <c r="C487" s="18" t="str">
        <f>IFERROR(VLOOKUP(B487,'SO OR RSO'!$B$4:$O$1048576,3,FALSE),"")</f>
        <v/>
      </c>
      <c r="D487" s="27" t="str">
        <f>IFERROR(VLOOKUP(B487,'SO OR RSO'!$B$4:$O$1048576,4,FALSE),"")</f>
        <v/>
      </c>
      <c r="E487" s="19" t="str">
        <f>IFERROR(VLOOKUP(B487,'SO OR RSO'!$B$4:$O$1048576,5,FALSE),"")</f>
        <v/>
      </c>
      <c r="F487" s="18" t="str">
        <f>IFERROR(VLOOKUP(B487,'SO OR RSO'!$B$4:$O$1048576,6,FALSE),"")</f>
        <v/>
      </c>
      <c r="G487" s="19" t="str">
        <f>IFERROR(VLOOKUP(B487,'SO OR RSO'!$B$4:$O$1048576,7,FALSE),"")</f>
        <v/>
      </c>
      <c r="H487" s="18">
        <f>IFERROR(VLOOKUP(B487,'SO OR RSO'!$B$4:$O$1048576,8,FALSE),0)</f>
        <v>0</v>
      </c>
      <c r="I487" s="18" t="str">
        <f>IFERROR(VLOOKUP(B487,'SO OR RSO'!$B$4:$O$1048576,9,FALSE),"")</f>
        <v/>
      </c>
      <c r="J487" s="18" t="str">
        <f>IFERROR(VLOOKUP(B487,'SO OR RSO'!$B$4:$O$1048576,10,FALSE),"")</f>
        <v/>
      </c>
      <c r="K487" s="59">
        <f>SUMIFS('Input Quilting Selesai'!$G$2:$G$1048576,'Input Quilting Selesai'!$C$2:$C$1048576,'Foamindo (Tersedia)'!C487,'Input Quilting Selesai'!$E$2:$E$1048576,'Foamindo (Tersedia)'!F487,'Input Quilting Selesai'!$I$2:$I$1048576,'Foamindo (Tersedia)'!J487,'Input Quilting Selesai'!$J$2:$J$1048576,'Foamindo (Tersedia)'!$B$1)</f>
        <v>0</v>
      </c>
      <c r="L487" s="20">
        <f>IFERROR(IF(VLOOKUP(B487,'SO OR RSO'!$B$4:$P$1048576,15,FALSE)="Diselesaikan",H487,K487),0)</f>
        <v>0</v>
      </c>
      <c r="M487" s="20">
        <f t="shared" si="17"/>
        <v>0</v>
      </c>
      <c r="N487" s="20" t="str">
        <f>IFERROR(IF(ISBLANK(VLOOKUP(B487,'SO OR RSO'!$B$4:$P$1048576,15,FALSE)),"Belum Kirim Kain",IF(VLOOKUP(B487,'SO OR RSO'!$B$4:$P$1048576,15,FALSE)="Diselesaikan","Selesai",IF(M487&gt;0,"Proses Quilting","Selesai"))),"")</f>
        <v/>
      </c>
    </row>
    <row r="488" spans="1:14" ht="30.75" customHeight="1">
      <c r="A488" s="6">
        <v>487</v>
      </c>
      <c r="B488" s="18" t="str">
        <f t="shared" si="16"/>
        <v>FoamindoTersediaKonfirmasi487</v>
      </c>
      <c r="C488" s="18" t="str">
        <f>IFERROR(VLOOKUP(B488,'SO OR RSO'!$B$4:$O$1048576,3,FALSE),"")</f>
        <v/>
      </c>
      <c r="D488" s="27" t="str">
        <f>IFERROR(VLOOKUP(B488,'SO OR RSO'!$B$4:$O$1048576,4,FALSE),"")</f>
        <v/>
      </c>
      <c r="E488" s="19" t="str">
        <f>IFERROR(VLOOKUP(B488,'SO OR RSO'!$B$4:$O$1048576,5,FALSE),"")</f>
        <v/>
      </c>
      <c r="F488" s="18" t="str">
        <f>IFERROR(VLOOKUP(B488,'SO OR RSO'!$B$4:$O$1048576,6,FALSE),"")</f>
        <v/>
      </c>
      <c r="G488" s="19" t="str">
        <f>IFERROR(VLOOKUP(B488,'SO OR RSO'!$B$4:$O$1048576,7,FALSE),"")</f>
        <v/>
      </c>
      <c r="H488" s="18">
        <f>IFERROR(VLOOKUP(B488,'SO OR RSO'!$B$4:$O$1048576,8,FALSE),0)</f>
        <v>0</v>
      </c>
      <c r="I488" s="18" t="str">
        <f>IFERROR(VLOOKUP(B488,'SO OR RSO'!$B$4:$O$1048576,9,FALSE),"")</f>
        <v/>
      </c>
      <c r="J488" s="18" t="str">
        <f>IFERROR(VLOOKUP(B488,'SO OR RSO'!$B$4:$O$1048576,10,FALSE),"")</f>
        <v/>
      </c>
      <c r="K488" s="59">
        <f>SUMIFS('Input Quilting Selesai'!$G$2:$G$1048576,'Input Quilting Selesai'!$C$2:$C$1048576,'Foamindo (Tersedia)'!C488,'Input Quilting Selesai'!$E$2:$E$1048576,'Foamindo (Tersedia)'!F488,'Input Quilting Selesai'!$I$2:$I$1048576,'Foamindo (Tersedia)'!J488,'Input Quilting Selesai'!$J$2:$J$1048576,'Foamindo (Tersedia)'!$B$1)</f>
        <v>0</v>
      </c>
      <c r="L488" s="20">
        <f>IFERROR(IF(VLOOKUP(B488,'SO OR RSO'!$B$4:$P$1048576,15,FALSE)="Diselesaikan",H488,K488),0)</f>
        <v>0</v>
      </c>
      <c r="M488" s="20">
        <f t="shared" si="17"/>
        <v>0</v>
      </c>
      <c r="N488" s="20" t="str">
        <f>IFERROR(IF(ISBLANK(VLOOKUP(B488,'SO OR RSO'!$B$4:$P$1048576,15,FALSE)),"Belum Kirim Kain",IF(VLOOKUP(B488,'SO OR RSO'!$B$4:$P$1048576,15,FALSE)="Diselesaikan","Selesai",IF(M488&gt;0,"Proses Quilting","Selesai"))),"")</f>
        <v/>
      </c>
    </row>
    <row r="489" spans="1:14" ht="30.75" customHeight="1">
      <c r="A489" s="6">
        <v>488</v>
      </c>
      <c r="B489" s="18" t="str">
        <f t="shared" si="16"/>
        <v>FoamindoTersediaKonfirmasi488</v>
      </c>
      <c r="C489" s="18" t="str">
        <f>IFERROR(VLOOKUP(B489,'SO OR RSO'!$B$4:$O$1048576,3,FALSE),"")</f>
        <v/>
      </c>
      <c r="D489" s="27" t="str">
        <f>IFERROR(VLOOKUP(B489,'SO OR RSO'!$B$4:$O$1048576,4,FALSE),"")</f>
        <v/>
      </c>
      <c r="E489" s="19" t="str">
        <f>IFERROR(VLOOKUP(B489,'SO OR RSO'!$B$4:$O$1048576,5,FALSE),"")</f>
        <v/>
      </c>
      <c r="F489" s="18" t="str">
        <f>IFERROR(VLOOKUP(B489,'SO OR RSO'!$B$4:$O$1048576,6,FALSE),"")</f>
        <v/>
      </c>
      <c r="G489" s="19" t="str">
        <f>IFERROR(VLOOKUP(B489,'SO OR RSO'!$B$4:$O$1048576,7,FALSE),"")</f>
        <v/>
      </c>
      <c r="H489" s="18">
        <f>IFERROR(VLOOKUP(B489,'SO OR RSO'!$B$4:$O$1048576,8,FALSE),0)</f>
        <v>0</v>
      </c>
      <c r="I489" s="18" t="str">
        <f>IFERROR(VLOOKUP(B489,'SO OR RSO'!$B$4:$O$1048576,9,FALSE),"")</f>
        <v/>
      </c>
      <c r="J489" s="18" t="str">
        <f>IFERROR(VLOOKUP(B489,'SO OR RSO'!$B$4:$O$1048576,10,FALSE),"")</f>
        <v/>
      </c>
      <c r="K489" s="59">
        <f>SUMIFS('Input Quilting Selesai'!$G$2:$G$1048576,'Input Quilting Selesai'!$C$2:$C$1048576,'Foamindo (Tersedia)'!C489,'Input Quilting Selesai'!$E$2:$E$1048576,'Foamindo (Tersedia)'!F489,'Input Quilting Selesai'!$I$2:$I$1048576,'Foamindo (Tersedia)'!J489,'Input Quilting Selesai'!$J$2:$J$1048576,'Foamindo (Tersedia)'!$B$1)</f>
        <v>0</v>
      </c>
      <c r="L489" s="20">
        <f>IFERROR(IF(VLOOKUP(B489,'SO OR RSO'!$B$4:$P$1048576,15,FALSE)="Diselesaikan",H489,K489),0)</f>
        <v>0</v>
      </c>
      <c r="M489" s="20">
        <f t="shared" si="17"/>
        <v>0</v>
      </c>
      <c r="N489" s="20" t="str">
        <f>IFERROR(IF(ISBLANK(VLOOKUP(B489,'SO OR RSO'!$B$4:$P$1048576,15,FALSE)),"Belum Kirim Kain",IF(VLOOKUP(B489,'SO OR RSO'!$B$4:$P$1048576,15,FALSE)="Diselesaikan","Selesai",IF(M489&gt;0,"Proses Quilting","Selesai"))),"")</f>
        <v/>
      </c>
    </row>
    <row r="490" spans="1:14" ht="30.75" customHeight="1">
      <c r="A490" s="6">
        <v>489</v>
      </c>
      <c r="B490" s="18" t="str">
        <f t="shared" si="16"/>
        <v>FoamindoTersediaKonfirmasi489</v>
      </c>
      <c r="C490" s="18" t="str">
        <f>IFERROR(VLOOKUP(B490,'SO OR RSO'!$B$4:$O$1048576,3,FALSE),"")</f>
        <v/>
      </c>
      <c r="D490" s="27" t="str">
        <f>IFERROR(VLOOKUP(B490,'SO OR RSO'!$B$4:$O$1048576,4,FALSE),"")</f>
        <v/>
      </c>
      <c r="E490" s="19" t="str">
        <f>IFERROR(VLOOKUP(B490,'SO OR RSO'!$B$4:$O$1048576,5,FALSE),"")</f>
        <v/>
      </c>
      <c r="F490" s="18" t="str">
        <f>IFERROR(VLOOKUP(B490,'SO OR RSO'!$B$4:$O$1048576,6,FALSE),"")</f>
        <v/>
      </c>
      <c r="G490" s="19" t="str">
        <f>IFERROR(VLOOKUP(B490,'SO OR RSO'!$B$4:$O$1048576,7,FALSE),"")</f>
        <v/>
      </c>
      <c r="H490" s="18">
        <f>IFERROR(VLOOKUP(B490,'SO OR RSO'!$B$4:$O$1048576,8,FALSE),0)</f>
        <v>0</v>
      </c>
      <c r="I490" s="18" t="str">
        <f>IFERROR(VLOOKUP(B490,'SO OR RSO'!$B$4:$O$1048576,9,FALSE),"")</f>
        <v/>
      </c>
      <c r="J490" s="18" t="str">
        <f>IFERROR(VLOOKUP(B490,'SO OR RSO'!$B$4:$O$1048576,10,FALSE),"")</f>
        <v/>
      </c>
      <c r="K490" s="59">
        <f>SUMIFS('Input Quilting Selesai'!$G$2:$G$1048576,'Input Quilting Selesai'!$C$2:$C$1048576,'Foamindo (Tersedia)'!C490,'Input Quilting Selesai'!$E$2:$E$1048576,'Foamindo (Tersedia)'!F490,'Input Quilting Selesai'!$I$2:$I$1048576,'Foamindo (Tersedia)'!J490,'Input Quilting Selesai'!$J$2:$J$1048576,'Foamindo (Tersedia)'!$B$1)</f>
        <v>0</v>
      </c>
      <c r="L490" s="20">
        <f>IFERROR(IF(VLOOKUP(B490,'SO OR RSO'!$B$4:$P$1048576,15,FALSE)="Diselesaikan",H490,K490),0)</f>
        <v>0</v>
      </c>
      <c r="M490" s="20">
        <f t="shared" si="17"/>
        <v>0</v>
      </c>
      <c r="N490" s="20" t="str">
        <f>IFERROR(IF(ISBLANK(VLOOKUP(B490,'SO OR RSO'!$B$4:$P$1048576,15,FALSE)),"Belum Kirim Kain",IF(VLOOKUP(B490,'SO OR RSO'!$B$4:$P$1048576,15,FALSE)="Diselesaikan","Selesai",IF(M490&gt;0,"Proses Quilting","Selesai"))),"")</f>
        <v/>
      </c>
    </row>
    <row r="491" spans="1:14" ht="30.75" customHeight="1">
      <c r="A491" s="6">
        <v>490</v>
      </c>
      <c r="B491" s="18" t="str">
        <f t="shared" si="16"/>
        <v>FoamindoTersediaKonfirmasi490</v>
      </c>
      <c r="C491" s="18" t="str">
        <f>IFERROR(VLOOKUP(B491,'SO OR RSO'!$B$4:$O$1048576,3,FALSE),"")</f>
        <v/>
      </c>
      <c r="D491" s="27" t="str">
        <f>IFERROR(VLOOKUP(B491,'SO OR RSO'!$B$4:$O$1048576,4,FALSE),"")</f>
        <v/>
      </c>
      <c r="E491" s="19" t="str">
        <f>IFERROR(VLOOKUP(B491,'SO OR RSO'!$B$4:$O$1048576,5,FALSE),"")</f>
        <v/>
      </c>
      <c r="F491" s="18" t="str">
        <f>IFERROR(VLOOKUP(B491,'SO OR RSO'!$B$4:$O$1048576,6,FALSE),"")</f>
        <v/>
      </c>
      <c r="G491" s="19" t="str">
        <f>IFERROR(VLOOKUP(B491,'SO OR RSO'!$B$4:$O$1048576,7,FALSE),"")</f>
        <v/>
      </c>
      <c r="H491" s="18">
        <f>IFERROR(VLOOKUP(B491,'SO OR RSO'!$B$4:$O$1048576,8,FALSE),0)</f>
        <v>0</v>
      </c>
      <c r="I491" s="18" t="str">
        <f>IFERROR(VLOOKUP(B491,'SO OR RSO'!$B$4:$O$1048576,9,FALSE),"")</f>
        <v/>
      </c>
      <c r="J491" s="18" t="str">
        <f>IFERROR(VLOOKUP(B491,'SO OR RSO'!$B$4:$O$1048576,10,FALSE),"")</f>
        <v/>
      </c>
      <c r="K491" s="59">
        <f>SUMIFS('Input Quilting Selesai'!$G$2:$G$1048576,'Input Quilting Selesai'!$C$2:$C$1048576,'Foamindo (Tersedia)'!C491,'Input Quilting Selesai'!$E$2:$E$1048576,'Foamindo (Tersedia)'!F491,'Input Quilting Selesai'!$I$2:$I$1048576,'Foamindo (Tersedia)'!J491,'Input Quilting Selesai'!$J$2:$J$1048576,'Foamindo (Tersedia)'!$B$1)</f>
        <v>0</v>
      </c>
      <c r="L491" s="20">
        <f>IFERROR(IF(VLOOKUP(B491,'SO OR RSO'!$B$4:$P$1048576,15,FALSE)="Diselesaikan",H491,K491),0)</f>
        <v>0</v>
      </c>
      <c r="M491" s="20">
        <f t="shared" si="17"/>
        <v>0</v>
      </c>
      <c r="N491" s="20" t="str">
        <f>IFERROR(IF(ISBLANK(VLOOKUP(B491,'SO OR RSO'!$B$4:$P$1048576,15,FALSE)),"Belum Kirim Kain",IF(VLOOKUP(B491,'SO OR RSO'!$B$4:$P$1048576,15,FALSE)="Diselesaikan","Selesai",IF(M491&gt;0,"Proses Quilting","Selesai"))),"")</f>
        <v/>
      </c>
    </row>
    <row r="492" spans="1:14" ht="30.75" customHeight="1">
      <c r="A492" s="6">
        <v>491</v>
      </c>
      <c r="B492" s="18" t="str">
        <f t="shared" si="16"/>
        <v>FoamindoTersediaKonfirmasi491</v>
      </c>
      <c r="C492" s="18" t="str">
        <f>IFERROR(VLOOKUP(B492,'SO OR RSO'!$B$4:$O$1048576,3,FALSE),"")</f>
        <v/>
      </c>
      <c r="D492" s="27" t="str">
        <f>IFERROR(VLOOKUP(B492,'SO OR RSO'!$B$4:$O$1048576,4,FALSE),"")</f>
        <v/>
      </c>
      <c r="E492" s="19" t="str">
        <f>IFERROR(VLOOKUP(B492,'SO OR RSO'!$B$4:$O$1048576,5,FALSE),"")</f>
        <v/>
      </c>
      <c r="F492" s="18" t="str">
        <f>IFERROR(VLOOKUP(B492,'SO OR RSO'!$B$4:$O$1048576,6,FALSE),"")</f>
        <v/>
      </c>
      <c r="G492" s="19" t="str">
        <f>IFERROR(VLOOKUP(B492,'SO OR RSO'!$B$4:$O$1048576,7,FALSE),"")</f>
        <v/>
      </c>
      <c r="H492" s="18">
        <f>IFERROR(VLOOKUP(B492,'SO OR RSO'!$B$4:$O$1048576,8,FALSE),0)</f>
        <v>0</v>
      </c>
      <c r="I492" s="18" t="str">
        <f>IFERROR(VLOOKUP(B492,'SO OR RSO'!$B$4:$O$1048576,9,FALSE),"")</f>
        <v/>
      </c>
      <c r="J492" s="18" t="str">
        <f>IFERROR(VLOOKUP(B492,'SO OR RSO'!$B$4:$O$1048576,10,FALSE),"")</f>
        <v/>
      </c>
      <c r="K492" s="59">
        <f>SUMIFS('Input Quilting Selesai'!$G$2:$G$1048576,'Input Quilting Selesai'!$C$2:$C$1048576,'Foamindo (Tersedia)'!C492,'Input Quilting Selesai'!$E$2:$E$1048576,'Foamindo (Tersedia)'!F492,'Input Quilting Selesai'!$I$2:$I$1048576,'Foamindo (Tersedia)'!J492,'Input Quilting Selesai'!$J$2:$J$1048576,'Foamindo (Tersedia)'!$B$1)</f>
        <v>0</v>
      </c>
      <c r="L492" s="20">
        <f>IFERROR(IF(VLOOKUP(B492,'SO OR RSO'!$B$4:$P$1048576,15,FALSE)="Diselesaikan",H492,K492),0)</f>
        <v>0</v>
      </c>
      <c r="M492" s="20">
        <f t="shared" si="17"/>
        <v>0</v>
      </c>
      <c r="N492" s="20" t="str">
        <f>IFERROR(IF(ISBLANK(VLOOKUP(B492,'SO OR RSO'!$B$4:$P$1048576,15,FALSE)),"Belum Kirim Kain",IF(VLOOKUP(B492,'SO OR RSO'!$B$4:$P$1048576,15,FALSE)="Diselesaikan","Selesai",IF(M492&gt;0,"Proses Quilting","Selesai"))),"")</f>
        <v/>
      </c>
    </row>
    <row r="493" spans="1:14" ht="30.75" customHeight="1">
      <c r="A493" s="6">
        <v>492</v>
      </c>
      <c r="B493" s="18" t="str">
        <f t="shared" si="16"/>
        <v>FoamindoTersediaKonfirmasi492</v>
      </c>
      <c r="C493" s="18" t="str">
        <f>IFERROR(VLOOKUP(B493,'SO OR RSO'!$B$4:$O$1048576,3,FALSE),"")</f>
        <v/>
      </c>
      <c r="D493" s="27" t="str">
        <f>IFERROR(VLOOKUP(B493,'SO OR RSO'!$B$4:$O$1048576,4,FALSE),"")</f>
        <v/>
      </c>
      <c r="E493" s="19" t="str">
        <f>IFERROR(VLOOKUP(B493,'SO OR RSO'!$B$4:$O$1048576,5,FALSE),"")</f>
        <v/>
      </c>
      <c r="F493" s="18" t="str">
        <f>IFERROR(VLOOKUP(B493,'SO OR RSO'!$B$4:$O$1048576,6,FALSE),"")</f>
        <v/>
      </c>
      <c r="G493" s="19" t="str">
        <f>IFERROR(VLOOKUP(B493,'SO OR RSO'!$B$4:$O$1048576,7,FALSE),"")</f>
        <v/>
      </c>
      <c r="H493" s="18">
        <f>IFERROR(VLOOKUP(B493,'SO OR RSO'!$B$4:$O$1048576,8,FALSE),0)</f>
        <v>0</v>
      </c>
      <c r="I493" s="18" t="str">
        <f>IFERROR(VLOOKUP(B493,'SO OR RSO'!$B$4:$O$1048576,9,FALSE),"")</f>
        <v/>
      </c>
      <c r="J493" s="18" t="str">
        <f>IFERROR(VLOOKUP(B493,'SO OR RSO'!$B$4:$O$1048576,10,FALSE),"")</f>
        <v/>
      </c>
      <c r="K493" s="59">
        <f>SUMIFS('Input Quilting Selesai'!$G$2:$G$1048576,'Input Quilting Selesai'!$C$2:$C$1048576,'Foamindo (Tersedia)'!C493,'Input Quilting Selesai'!$E$2:$E$1048576,'Foamindo (Tersedia)'!F493,'Input Quilting Selesai'!$I$2:$I$1048576,'Foamindo (Tersedia)'!J493,'Input Quilting Selesai'!$J$2:$J$1048576,'Foamindo (Tersedia)'!$B$1)</f>
        <v>0</v>
      </c>
      <c r="L493" s="20">
        <f>IFERROR(IF(VLOOKUP(B493,'SO OR RSO'!$B$4:$P$1048576,15,FALSE)="Diselesaikan",H493,K493),0)</f>
        <v>0</v>
      </c>
      <c r="M493" s="20">
        <f t="shared" si="17"/>
        <v>0</v>
      </c>
      <c r="N493" s="20" t="str">
        <f>IFERROR(IF(ISBLANK(VLOOKUP(B493,'SO OR RSO'!$B$4:$P$1048576,15,FALSE)),"Belum Kirim Kain",IF(VLOOKUP(B493,'SO OR RSO'!$B$4:$P$1048576,15,FALSE)="Diselesaikan","Selesai",IF(M493&gt;0,"Proses Quilting","Selesai"))),"")</f>
        <v/>
      </c>
    </row>
    <row r="494" spans="1:14" ht="30.75" customHeight="1">
      <c r="A494" s="6">
        <v>493</v>
      </c>
      <c r="B494" s="18" t="str">
        <f t="shared" si="16"/>
        <v>FoamindoTersediaKonfirmasi493</v>
      </c>
      <c r="C494" s="18" t="str">
        <f>IFERROR(VLOOKUP(B494,'SO OR RSO'!$B$4:$O$1048576,3,FALSE),"")</f>
        <v/>
      </c>
      <c r="D494" s="27" t="str">
        <f>IFERROR(VLOOKUP(B494,'SO OR RSO'!$B$4:$O$1048576,4,FALSE),"")</f>
        <v/>
      </c>
      <c r="E494" s="19" t="str">
        <f>IFERROR(VLOOKUP(B494,'SO OR RSO'!$B$4:$O$1048576,5,FALSE),"")</f>
        <v/>
      </c>
      <c r="F494" s="18" t="str">
        <f>IFERROR(VLOOKUP(B494,'SO OR RSO'!$B$4:$O$1048576,6,FALSE),"")</f>
        <v/>
      </c>
      <c r="G494" s="19" t="str">
        <f>IFERROR(VLOOKUP(B494,'SO OR RSO'!$B$4:$O$1048576,7,FALSE),"")</f>
        <v/>
      </c>
      <c r="H494" s="18">
        <f>IFERROR(VLOOKUP(B494,'SO OR RSO'!$B$4:$O$1048576,8,FALSE),0)</f>
        <v>0</v>
      </c>
      <c r="I494" s="18" t="str">
        <f>IFERROR(VLOOKUP(B494,'SO OR RSO'!$B$4:$O$1048576,9,FALSE),"")</f>
        <v/>
      </c>
      <c r="J494" s="18" t="str">
        <f>IFERROR(VLOOKUP(B494,'SO OR RSO'!$B$4:$O$1048576,10,FALSE),"")</f>
        <v/>
      </c>
      <c r="K494" s="59">
        <f>SUMIFS('Input Quilting Selesai'!$G$2:$G$1048576,'Input Quilting Selesai'!$C$2:$C$1048576,'Foamindo (Tersedia)'!C494,'Input Quilting Selesai'!$E$2:$E$1048576,'Foamindo (Tersedia)'!F494,'Input Quilting Selesai'!$I$2:$I$1048576,'Foamindo (Tersedia)'!J494,'Input Quilting Selesai'!$J$2:$J$1048576,'Foamindo (Tersedia)'!$B$1)</f>
        <v>0</v>
      </c>
      <c r="L494" s="20">
        <f>IFERROR(IF(VLOOKUP(B494,'SO OR RSO'!$B$4:$P$1048576,15,FALSE)="Diselesaikan",H494,K494),0)</f>
        <v>0</v>
      </c>
      <c r="M494" s="20">
        <f t="shared" si="17"/>
        <v>0</v>
      </c>
      <c r="N494" s="20" t="str">
        <f>IFERROR(IF(ISBLANK(VLOOKUP(B494,'SO OR RSO'!$B$4:$P$1048576,15,FALSE)),"Belum Kirim Kain",IF(VLOOKUP(B494,'SO OR RSO'!$B$4:$P$1048576,15,FALSE)="Diselesaikan","Selesai",IF(M494&gt;0,"Proses Quilting","Selesai"))),"")</f>
        <v/>
      </c>
    </row>
    <row r="495" spans="1:14" ht="30.75" customHeight="1">
      <c r="A495" s="6">
        <v>494</v>
      </c>
      <c r="B495" s="18" t="str">
        <f t="shared" si="16"/>
        <v>FoamindoTersediaKonfirmasi494</v>
      </c>
      <c r="C495" s="18" t="str">
        <f>IFERROR(VLOOKUP(B495,'SO OR RSO'!$B$4:$O$1048576,3,FALSE),"")</f>
        <v/>
      </c>
      <c r="D495" s="27" t="str">
        <f>IFERROR(VLOOKUP(B495,'SO OR RSO'!$B$4:$O$1048576,4,FALSE),"")</f>
        <v/>
      </c>
      <c r="E495" s="19" t="str">
        <f>IFERROR(VLOOKUP(B495,'SO OR RSO'!$B$4:$O$1048576,5,FALSE),"")</f>
        <v/>
      </c>
      <c r="F495" s="18" t="str">
        <f>IFERROR(VLOOKUP(B495,'SO OR RSO'!$B$4:$O$1048576,6,FALSE),"")</f>
        <v/>
      </c>
      <c r="G495" s="19" t="str">
        <f>IFERROR(VLOOKUP(B495,'SO OR RSO'!$B$4:$O$1048576,7,FALSE),"")</f>
        <v/>
      </c>
      <c r="H495" s="18">
        <f>IFERROR(VLOOKUP(B495,'SO OR RSO'!$B$4:$O$1048576,8,FALSE),0)</f>
        <v>0</v>
      </c>
      <c r="I495" s="18" t="str">
        <f>IFERROR(VLOOKUP(B495,'SO OR RSO'!$B$4:$O$1048576,9,FALSE),"")</f>
        <v/>
      </c>
      <c r="J495" s="18" t="str">
        <f>IFERROR(VLOOKUP(B495,'SO OR RSO'!$B$4:$O$1048576,10,FALSE),"")</f>
        <v/>
      </c>
      <c r="K495" s="59">
        <f>SUMIFS('Input Quilting Selesai'!$G$2:$G$1048576,'Input Quilting Selesai'!$C$2:$C$1048576,'Foamindo (Tersedia)'!C495,'Input Quilting Selesai'!$E$2:$E$1048576,'Foamindo (Tersedia)'!F495,'Input Quilting Selesai'!$I$2:$I$1048576,'Foamindo (Tersedia)'!J495,'Input Quilting Selesai'!$J$2:$J$1048576,'Foamindo (Tersedia)'!$B$1)</f>
        <v>0</v>
      </c>
      <c r="L495" s="20">
        <f>IFERROR(IF(VLOOKUP(B495,'SO OR RSO'!$B$4:$P$1048576,15,FALSE)="Diselesaikan",H495,K495),0)</f>
        <v>0</v>
      </c>
      <c r="M495" s="20">
        <f t="shared" si="17"/>
        <v>0</v>
      </c>
      <c r="N495" s="20" t="str">
        <f>IFERROR(IF(ISBLANK(VLOOKUP(B495,'SO OR RSO'!$B$4:$P$1048576,15,FALSE)),"Belum Kirim Kain",IF(VLOOKUP(B495,'SO OR RSO'!$B$4:$P$1048576,15,FALSE)="Diselesaikan","Selesai",IF(M495&gt;0,"Proses Quilting","Selesai"))),"")</f>
        <v/>
      </c>
    </row>
    <row r="496" spans="1:14" ht="30.75" customHeight="1">
      <c r="A496" s="6">
        <v>495</v>
      </c>
      <c r="B496" s="18" t="str">
        <f t="shared" si="16"/>
        <v>FoamindoTersediaKonfirmasi495</v>
      </c>
      <c r="C496" s="18" t="str">
        <f>IFERROR(VLOOKUP(B496,'SO OR RSO'!$B$4:$O$1048576,3,FALSE),"")</f>
        <v/>
      </c>
      <c r="D496" s="27" t="str">
        <f>IFERROR(VLOOKUP(B496,'SO OR RSO'!$B$4:$O$1048576,4,FALSE),"")</f>
        <v/>
      </c>
      <c r="E496" s="19" t="str">
        <f>IFERROR(VLOOKUP(B496,'SO OR RSO'!$B$4:$O$1048576,5,FALSE),"")</f>
        <v/>
      </c>
      <c r="F496" s="18" t="str">
        <f>IFERROR(VLOOKUP(B496,'SO OR RSO'!$B$4:$O$1048576,6,FALSE),"")</f>
        <v/>
      </c>
      <c r="G496" s="19" t="str">
        <f>IFERROR(VLOOKUP(B496,'SO OR RSO'!$B$4:$O$1048576,7,FALSE),"")</f>
        <v/>
      </c>
      <c r="H496" s="18">
        <f>IFERROR(VLOOKUP(B496,'SO OR RSO'!$B$4:$O$1048576,8,FALSE),0)</f>
        <v>0</v>
      </c>
      <c r="I496" s="18" t="str">
        <f>IFERROR(VLOOKUP(B496,'SO OR RSO'!$B$4:$O$1048576,9,FALSE),"")</f>
        <v/>
      </c>
      <c r="J496" s="18" t="str">
        <f>IFERROR(VLOOKUP(B496,'SO OR RSO'!$B$4:$O$1048576,10,FALSE),"")</f>
        <v/>
      </c>
      <c r="K496" s="59">
        <f>SUMIFS('Input Quilting Selesai'!$G$2:$G$1048576,'Input Quilting Selesai'!$C$2:$C$1048576,'Foamindo (Tersedia)'!C496,'Input Quilting Selesai'!$E$2:$E$1048576,'Foamindo (Tersedia)'!F496,'Input Quilting Selesai'!$I$2:$I$1048576,'Foamindo (Tersedia)'!J496,'Input Quilting Selesai'!$J$2:$J$1048576,'Foamindo (Tersedia)'!$B$1)</f>
        <v>0</v>
      </c>
      <c r="L496" s="20">
        <f>IFERROR(IF(VLOOKUP(B496,'SO OR RSO'!$B$4:$P$1048576,15,FALSE)="Diselesaikan",H496,K496),0)</f>
        <v>0</v>
      </c>
      <c r="M496" s="20">
        <f t="shared" si="17"/>
        <v>0</v>
      </c>
      <c r="N496" s="20" t="str">
        <f>IFERROR(IF(ISBLANK(VLOOKUP(B496,'SO OR RSO'!$B$4:$P$1048576,15,FALSE)),"Belum Kirim Kain",IF(VLOOKUP(B496,'SO OR RSO'!$B$4:$P$1048576,15,FALSE)="Diselesaikan","Selesai",IF(M496&gt;0,"Proses Quilting","Selesai"))),"")</f>
        <v/>
      </c>
    </row>
    <row r="497" spans="1:14" ht="30.75" customHeight="1">
      <c r="A497" s="6">
        <v>496</v>
      </c>
      <c r="B497" s="18" t="str">
        <f t="shared" si="16"/>
        <v>FoamindoTersediaKonfirmasi496</v>
      </c>
      <c r="C497" s="18" t="str">
        <f>IFERROR(VLOOKUP(B497,'SO OR RSO'!$B$4:$O$1048576,3,FALSE),"")</f>
        <v/>
      </c>
      <c r="D497" s="27" t="str">
        <f>IFERROR(VLOOKUP(B497,'SO OR RSO'!$B$4:$O$1048576,4,FALSE),"")</f>
        <v/>
      </c>
      <c r="E497" s="19" t="str">
        <f>IFERROR(VLOOKUP(B497,'SO OR RSO'!$B$4:$O$1048576,5,FALSE),"")</f>
        <v/>
      </c>
      <c r="F497" s="18" t="str">
        <f>IFERROR(VLOOKUP(B497,'SO OR RSO'!$B$4:$O$1048576,6,FALSE),"")</f>
        <v/>
      </c>
      <c r="G497" s="19" t="str">
        <f>IFERROR(VLOOKUP(B497,'SO OR RSO'!$B$4:$O$1048576,7,FALSE),"")</f>
        <v/>
      </c>
      <c r="H497" s="18">
        <f>IFERROR(VLOOKUP(B497,'SO OR RSO'!$B$4:$O$1048576,8,FALSE),0)</f>
        <v>0</v>
      </c>
      <c r="I497" s="18" t="str">
        <f>IFERROR(VLOOKUP(B497,'SO OR RSO'!$B$4:$O$1048576,9,FALSE),"")</f>
        <v/>
      </c>
      <c r="J497" s="18" t="str">
        <f>IFERROR(VLOOKUP(B497,'SO OR RSO'!$B$4:$O$1048576,10,FALSE),"")</f>
        <v/>
      </c>
      <c r="K497" s="59">
        <f>SUMIFS('Input Quilting Selesai'!$G$2:$G$1048576,'Input Quilting Selesai'!$C$2:$C$1048576,'Foamindo (Tersedia)'!C497,'Input Quilting Selesai'!$E$2:$E$1048576,'Foamindo (Tersedia)'!F497,'Input Quilting Selesai'!$I$2:$I$1048576,'Foamindo (Tersedia)'!J497,'Input Quilting Selesai'!$J$2:$J$1048576,'Foamindo (Tersedia)'!$B$1)</f>
        <v>0</v>
      </c>
      <c r="L497" s="20">
        <f>IFERROR(IF(VLOOKUP(B497,'SO OR RSO'!$B$4:$P$1048576,15,FALSE)="Diselesaikan",H497,K497),0)</f>
        <v>0</v>
      </c>
      <c r="M497" s="20">
        <f t="shared" si="17"/>
        <v>0</v>
      </c>
      <c r="N497" s="20" t="str">
        <f>IFERROR(IF(ISBLANK(VLOOKUP(B497,'SO OR RSO'!$B$4:$P$1048576,15,FALSE)),"Belum Kirim Kain",IF(VLOOKUP(B497,'SO OR RSO'!$B$4:$P$1048576,15,FALSE)="Diselesaikan","Selesai",IF(M497&gt;0,"Proses Quilting","Selesai"))),"")</f>
        <v/>
      </c>
    </row>
    <row r="498" spans="1:14" ht="30.75" customHeight="1">
      <c r="A498" s="6">
        <v>497</v>
      </c>
      <c r="B498" s="18" t="str">
        <f t="shared" si="16"/>
        <v>FoamindoTersediaKonfirmasi497</v>
      </c>
      <c r="C498" s="18" t="str">
        <f>IFERROR(VLOOKUP(B498,'SO OR RSO'!$B$4:$O$1048576,3,FALSE),"")</f>
        <v/>
      </c>
      <c r="D498" s="27" t="str">
        <f>IFERROR(VLOOKUP(B498,'SO OR RSO'!$B$4:$O$1048576,4,FALSE),"")</f>
        <v/>
      </c>
      <c r="E498" s="19" t="str">
        <f>IFERROR(VLOOKUP(B498,'SO OR RSO'!$B$4:$O$1048576,5,FALSE),"")</f>
        <v/>
      </c>
      <c r="F498" s="18" t="str">
        <f>IFERROR(VLOOKUP(B498,'SO OR RSO'!$B$4:$O$1048576,6,FALSE),"")</f>
        <v/>
      </c>
      <c r="G498" s="19" t="str">
        <f>IFERROR(VLOOKUP(B498,'SO OR RSO'!$B$4:$O$1048576,7,FALSE),"")</f>
        <v/>
      </c>
      <c r="H498" s="18">
        <f>IFERROR(VLOOKUP(B498,'SO OR RSO'!$B$4:$O$1048576,8,FALSE),0)</f>
        <v>0</v>
      </c>
      <c r="I498" s="18" t="str">
        <f>IFERROR(VLOOKUP(B498,'SO OR RSO'!$B$4:$O$1048576,9,FALSE),"")</f>
        <v/>
      </c>
      <c r="J498" s="18" t="str">
        <f>IFERROR(VLOOKUP(B498,'SO OR RSO'!$B$4:$O$1048576,10,FALSE),"")</f>
        <v/>
      </c>
      <c r="K498" s="59">
        <f>SUMIFS('Input Quilting Selesai'!$G$2:$G$1048576,'Input Quilting Selesai'!$C$2:$C$1048576,'Foamindo (Tersedia)'!C498,'Input Quilting Selesai'!$E$2:$E$1048576,'Foamindo (Tersedia)'!F498,'Input Quilting Selesai'!$I$2:$I$1048576,'Foamindo (Tersedia)'!J498,'Input Quilting Selesai'!$J$2:$J$1048576,'Foamindo (Tersedia)'!$B$1)</f>
        <v>0</v>
      </c>
      <c r="L498" s="20">
        <f>IFERROR(IF(VLOOKUP(B498,'SO OR RSO'!$B$4:$P$1048576,15,FALSE)="Diselesaikan",H498,K498),0)</f>
        <v>0</v>
      </c>
      <c r="M498" s="20">
        <f t="shared" si="17"/>
        <v>0</v>
      </c>
      <c r="N498" s="20" t="str">
        <f>IFERROR(IF(ISBLANK(VLOOKUP(B498,'SO OR RSO'!$B$4:$P$1048576,15,FALSE)),"Belum Kirim Kain",IF(VLOOKUP(B498,'SO OR RSO'!$B$4:$P$1048576,15,FALSE)="Diselesaikan","Selesai",IF(M498&gt;0,"Proses Quilting","Selesai"))),"")</f>
        <v/>
      </c>
    </row>
    <row r="499" spans="1:14" ht="30.75" customHeight="1">
      <c r="A499" s="6">
        <v>498</v>
      </c>
      <c r="B499" s="18" t="str">
        <f t="shared" si="16"/>
        <v>FoamindoTersediaKonfirmasi498</v>
      </c>
      <c r="C499" s="18" t="str">
        <f>IFERROR(VLOOKUP(B499,'SO OR RSO'!$B$4:$O$1048576,3,FALSE),"")</f>
        <v/>
      </c>
      <c r="D499" s="27" t="str">
        <f>IFERROR(VLOOKUP(B499,'SO OR RSO'!$B$4:$O$1048576,4,FALSE),"")</f>
        <v/>
      </c>
      <c r="E499" s="19" t="str">
        <f>IFERROR(VLOOKUP(B499,'SO OR RSO'!$B$4:$O$1048576,5,FALSE),"")</f>
        <v/>
      </c>
      <c r="F499" s="18" t="str">
        <f>IFERROR(VLOOKUP(B499,'SO OR RSO'!$B$4:$O$1048576,6,FALSE),"")</f>
        <v/>
      </c>
      <c r="G499" s="19" t="str">
        <f>IFERROR(VLOOKUP(B499,'SO OR RSO'!$B$4:$O$1048576,7,FALSE),"")</f>
        <v/>
      </c>
      <c r="H499" s="18">
        <f>IFERROR(VLOOKUP(B499,'SO OR RSO'!$B$4:$O$1048576,8,FALSE),0)</f>
        <v>0</v>
      </c>
      <c r="I499" s="18" t="str">
        <f>IFERROR(VLOOKUP(B499,'SO OR RSO'!$B$4:$O$1048576,9,FALSE),"")</f>
        <v/>
      </c>
      <c r="J499" s="18" t="str">
        <f>IFERROR(VLOOKUP(B499,'SO OR RSO'!$B$4:$O$1048576,10,FALSE),"")</f>
        <v/>
      </c>
      <c r="K499" s="59">
        <f>SUMIFS('Input Quilting Selesai'!$G$2:$G$1048576,'Input Quilting Selesai'!$C$2:$C$1048576,'Foamindo (Tersedia)'!C499,'Input Quilting Selesai'!$E$2:$E$1048576,'Foamindo (Tersedia)'!F499,'Input Quilting Selesai'!$I$2:$I$1048576,'Foamindo (Tersedia)'!J499,'Input Quilting Selesai'!$J$2:$J$1048576,'Foamindo (Tersedia)'!$B$1)</f>
        <v>0</v>
      </c>
      <c r="L499" s="20">
        <f>IFERROR(IF(VLOOKUP(B499,'SO OR RSO'!$B$4:$P$1048576,15,FALSE)="Diselesaikan",H499,K499),0)</f>
        <v>0</v>
      </c>
      <c r="M499" s="20">
        <f t="shared" si="17"/>
        <v>0</v>
      </c>
      <c r="N499" s="20" t="str">
        <f>IFERROR(IF(ISBLANK(VLOOKUP(B499,'SO OR RSO'!$B$4:$P$1048576,15,FALSE)),"Belum Kirim Kain",IF(VLOOKUP(B499,'SO OR RSO'!$B$4:$P$1048576,15,FALSE)="Diselesaikan","Selesai",IF(M499&gt;0,"Proses Quilting","Selesai"))),"")</f>
        <v/>
      </c>
    </row>
    <row r="500" spans="1:14" ht="30.75" customHeight="1">
      <c r="A500" s="6">
        <v>499</v>
      </c>
      <c r="B500" s="18" t="str">
        <f t="shared" si="16"/>
        <v>FoamindoTersediaKonfirmasi499</v>
      </c>
      <c r="C500" s="18" t="str">
        <f>IFERROR(VLOOKUP(B500,'SO OR RSO'!$B$4:$O$1048576,3,FALSE),"")</f>
        <v/>
      </c>
      <c r="D500" s="27" t="str">
        <f>IFERROR(VLOOKUP(B500,'SO OR RSO'!$B$4:$O$1048576,4,FALSE),"")</f>
        <v/>
      </c>
      <c r="E500" s="19" t="str">
        <f>IFERROR(VLOOKUP(B500,'SO OR RSO'!$B$4:$O$1048576,5,FALSE),"")</f>
        <v/>
      </c>
      <c r="F500" s="18" t="str">
        <f>IFERROR(VLOOKUP(B500,'SO OR RSO'!$B$4:$O$1048576,6,FALSE),"")</f>
        <v/>
      </c>
      <c r="G500" s="19" t="str">
        <f>IFERROR(VLOOKUP(B500,'SO OR RSO'!$B$4:$O$1048576,7,FALSE),"")</f>
        <v/>
      </c>
      <c r="H500" s="18">
        <f>IFERROR(VLOOKUP(B500,'SO OR RSO'!$B$4:$O$1048576,8,FALSE),0)</f>
        <v>0</v>
      </c>
      <c r="I500" s="18" t="str">
        <f>IFERROR(VLOOKUP(B500,'SO OR RSO'!$B$4:$O$1048576,9,FALSE),"")</f>
        <v/>
      </c>
      <c r="J500" s="18" t="str">
        <f>IFERROR(VLOOKUP(B500,'SO OR RSO'!$B$4:$O$1048576,10,FALSE),"")</f>
        <v/>
      </c>
      <c r="K500" s="59">
        <f>SUMIFS('Input Quilting Selesai'!$G$2:$G$1048576,'Input Quilting Selesai'!$C$2:$C$1048576,'Foamindo (Tersedia)'!C500,'Input Quilting Selesai'!$E$2:$E$1048576,'Foamindo (Tersedia)'!F500,'Input Quilting Selesai'!$I$2:$I$1048576,'Foamindo (Tersedia)'!J500,'Input Quilting Selesai'!$J$2:$J$1048576,'Foamindo (Tersedia)'!$B$1)</f>
        <v>0</v>
      </c>
      <c r="L500" s="20">
        <f>IFERROR(IF(VLOOKUP(B500,'SO OR RSO'!$B$4:$P$1048576,15,FALSE)="Diselesaikan",H500,K500),0)</f>
        <v>0</v>
      </c>
      <c r="M500" s="20">
        <f t="shared" si="17"/>
        <v>0</v>
      </c>
      <c r="N500" s="20" t="str">
        <f>IFERROR(IF(ISBLANK(VLOOKUP(B500,'SO OR RSO'!$B$4:$P$1048576,15,FALSE)),"Belum Kirim Kain",IF(VLOOKUP(B500,'SO OR RSO'!$B$4:$P$1048576,15,FALSE)="Diselesaikan","Selesai",IF(M500&gt;0,"Proses Quilting","Selesai"))),"")</f>
        <v/>
      </c>
    </row>
    <row r="501" spans="1:14" ht="30.75" customHeight="1">
      <c r="A501" s="6">
        <v>500</v>
      </c>
      <c r="B501" s="18" t="str">
        <f t="shared" si="16"/>
        <v>FoamindoTersediaKonfirmasi500</v>
      </c>
      <c r="C501" s="18" t="str">
        <f>IFERROR(VLOOKUP(B501,'SO OR RSO'!$B$4:$O$1048576,3,FALSE),"")</f>
        <v/>
      </c>
      <c r="D501" s="27" t="str">
        <f>IFERROR(VLOOKUP(B501,'SO OR RSO'!$B$4:$O$1048576,4,FALSE),"")</f>
        <v/>
      </c>
      <c r="E501" s="19" t="str">
        <f>IFERROR(VLOOKUP(B501,'SO OR RSO'!$B$4:$O$1048576,5,FALSE),"")</f>
        <v/>
      </c>
      <c r="F501" s="18" t="str">
        <f>IFERROR(VLOOKUP(B501,'SO OR RSO'!$B$4:$O$1048576,6,FALSE),"")</f>
        <v/>
      </c>
      <c r="G501" s="19" t="str">
        <f>IFERROR(VLOOKUP(B501,'SO OR RSO'!$B$4:$O$1048576,7,FALSE),"")</f>
        <v/>
      </c>
      <c r="H501" s="18">
        <f>IFERROR(VLOOKUP(B501,'SO OR RSO'!$B$4:$O$1048576,8,FALSE),0)</f>
        <v>0</v>
      </c>
      <c r="I501" s="18" t="str">
        <f>IFERROR(VLOOKUP(B501,'SO OR RSO'!$B$4:$O$1048576,9,FALSE),"")</f>
        <v/>
      </c>
      <c r="J501" s="18" t="str">
        <f>IFERROR(VLOOKUP(B501,'SO OR RSO'!$B$4:$O$1048576,10,FALSE),"")</f>
        <v/>
      </c>
      <c r="K501" s="59">
        <f>SUMIFS('Input Quilting Selesai'!$G$2:$G$1048576,'Input Quilting Selesai'!$C$2:$C$1048576,'Foamindo (Tersedia)'!C501,'Input Quilting Selesai'!$E$2:$E$1048576,'Foamindo (Tersedia)'!F501,'Input Quilting Selesai'!$I$2:$I$1048576,'Foamindo (Tersedia)'!J501,'Input Quilting Selesai'!$J$2:$J$1048576,'Foamindo (Tersedia)'!$B$1)</f>
        <v>0</v>
      </c>
      <c r="L501" s="20">
        <f>IFERROR(IF(VLOOKUP(B501,'SO OR RSO'!$B$4:$P$1048576,15,FALSE)="Diselesaikan",H501,K501),0)</f>
        <v>0</v>
      </c>
      <c r="M501" s="20">
        <f t="shared" si="17"/>
        <v>0</v>
      </c>
      <c r="N501" s="20" t="str">
        <f>IFERROR(IF(ISBLANK(VLOOKUP(B501,'SO OR RSO'!$B$4:$P$1048576,15,FALSE)),"Belum Kirim Kain",IF(VLOOKUP(B501,'SO OR RSO'!$B$4:$P$1048576,15,FALSE)="Diselesaikan","Selesai",IF(M501&gt;0,"Proses Quilting","Selesai"))),"")</f>
        <v/>
      </c>
    </row>
  </sheetData>
  <sheetProtection sheet="1" objects="1" scenarios="1" selectLockedCells="1"/>
  <conditionalFormatting sqref="A2:A1048576">
    <cfRule type="expression" dxfId="136" priority="53">
      <formula>N2="Selesai"</formula>
    </cfRule>
    <cfRule type="expression" dxfId="135" priority="54">
      <formula>N2="Belum Kirim Kain"</formula>
    </cfRule>
    <cfRule type="expression" dxfId="134" priority="55">
      <formula>N2="Proses Quilting"</formula>
    </cfRule>
    <cfRule type="expression" dxfId="133" priority="56">
      <formula>N2="Kirim Kain"</formula>
    </cfRule>
  </conditionalFormatting>
  <conditionalFormatting sqref="B2:B1048576">
    <cfRule type="expression" dxfId="132" priority="49">
      <formula>N2="Selesai"</formula>
    </cfRule>
    <cfRule type="expression" dxfId="131" priority="50">
      <formula>N2="Selesai Sebagian"</formula>
    </cfRule>
    <cfRule type="expression" dxfId="130" priority="51">
      <formula>N2="Proses Quilting"</formula>
    </cfRule>
    <cfRule type="expression" dxfId="129" priority="52">
      <formula>N2="Rencana Kirim Kain"</formula>
    </cfRule>
  </conditionalFormatting>
  <conditionalFormatting sqref="C2:C1048576">
    <cfRule type="expression" dxfId="128" priority="45">
      <formula>N2="Belum Kirim Kain"</formula>
    </cfRule>
    <cfRule type="expression" dxfId="127" priority="46">
      <formula>N2="Proses Quilting"</formula>
    </cfRule>
    <cfRule type="expression" dxfId="126" priority="47">
      <formula>N2="Selesai"</formula>
    </cfRule>
    <cfRule type="expression" dxfId="125" priority="48">
      <formula>N2="Kirim Kain"</formula>
    </cfRule>
  </conditionalFormatting>
  <conditionalFormatting sqref="D2:D1048576">
    <cfRule type="expression" dxfId="124" priority="41">
      <formula>N2="Selesai"</formula>
    </cfRule>
    <cfRule type="expression" dxfId="123" priority="42">
      <formula>N2="Belum Kirim Kain"</formula>
    </cfRule>
    <cfRule type="expression" dxfId="122" priority="43">
      <formula>N2="Proses Quilting"</formula>
    </cfRule>
    <cfRule type="expression" dxfId="121" priority="44">
      <formula>N2="Kirim Kain"</formula>
    </cfRule>
  </conditionalFormatting>
  <conditionalFormatting sqref="E2:E1048576">
    <cfRule type="expression" dxfId="120" priority="37">
      <formula>N2="Selesai"</formula>
    </cfRule>
    <cfRule type="expression" dxfId="119" priority="38">
      <formula>N2="Belum Kirim Kain"</formula>
    </cfRule>
    <cfRule type="expression" dxfId="118" priority="39">
      <formula>N2="Proses Quilting"</formula>
    </cfRule>
    <cfRule type="expression" dxfId="117" priority="40">
      <formula>N2="Kirim Kain"</formula>
    </cfRule>
  </conditionalFormatting>
  <conditionalFormatting sqref="F2:F1048576">
    <cfRule type="expression" dxfId="116" priority="33">
      <formula>N2="Selesai"</formula>
    </cfRule>
    <cfRule type="expression" dxfId="115" priority="34">
      <formula>N2="Belum Kirim Kain"</formula>
    </cfRule>
    <cfRule type="expression" dxfId="114" priority="35">
      <formula>N2="Proses Quilting"</formula>
    </cfRule>
    <cfRule type="expression" dxfId="113" priority="36">
      <formula>N2="Kirim Kain"</formula>
    </cfRule>
  </conditionalFormatting>
  <conditionalFormatting sqref="G2:G1048576">
    <cfRule type="expression" dxfId="112" priority="29">
      <formula>N2="Selesai"</formula>
    </cfRule>
    <cfRule type="expression" dxfId="111" priority="30">
      <formula>N2="Belum Kirim Kain"</formula>
    </cfRule>
    <cfRule type="expression" dxfId="110" priority="31">
      <formula>N2="Proses Quilting"</formula>
    </cfRule>
    <cfRule type="expression" dxfId="109" priority="32">
      <formula>N2="Kirim Kain"</formula>
    </cfRule>
  </conditionalFormatting>
  <conditionalFormatting sqref="H2:H1048576">
    <cfRule type="expression" dxfId="108" priority="25">
      <formula>N2="Selesai"</formula>
    </cfRule>
    <cfRule type="expression" dxfId="107" priority="26">
      <formula>N2="Belum Kirim Kain"</formula>
    </cfRule>
    <cfRule type="expression" dxfId="106" priority="27">
      <formula>N2="Proses Quilting"</formula>
    </cfRule>
    <cfRule type="expression" dxfId="105" priority="28">
      <formula>N2="Kirim Kain"</formula>
    </cfRule>
  </conditionalFormatting>
  <conditionalFormatting sqref="I2:I1048576">
    <cfRule type="expression" dxfId="104" priority="21">
      <formula>N2="Selesai"</formula>
    </cfRule>
    <cfRule type="expression" dxfId="103" priority="22">
      <formula>N2="Belum Kirim Kain"</formula>
    </cfRule>
    <cfRule type="expression" dxfId="102" priority="23">
      <formula>N2="Proses Quilting"</formula>
    </cfRule>
    <cfRule type="expression" dxfId="101" priority="24">
      <formula>N2="Kirim Kain"</formula>
    </cfRule>
  </conditionalFormatting>
  <conditionalFormatting sqref="J2:J1048576">
    <cfRule type="expression" dxfId="100" priority="17">
      <formula>N2="Selesai"</formula>
    </cfRule>
    <cfRule type="expression" dxfId="99" priority="18">
      <formula>N2="Belum Kirim Kain"</formula>
    </cfRule>
    <cfRule type="expression" dxfId="98" priority="19">
      <formula>N2="Proses Quilting"</formula>
    </cfRule>
    <cfRule type="expression" dxfId="97" priority="20">
      <formula>N2="Kirim Kain"</formula>
    </cfRule>
  </conditionalFormatting>
  <conditionalFormatting sqref="L2:L1048576">
    <cfRule type="expression" dxfId="96" priority="13">
      <formula>N2="Selesai"</formula>
    </cfRule>
    <cfRule type="expression" dxfId="95" priority="14">
      <formula>N2="Diselesaikan"</formula>
    </cfRule>
    <cfRule type="expression" dxfId="94" priority="15">
      <formula>N2="Proses Quilting"</formula>
    </cfRule>
    <cfRule type="expression" dxfId="93" priority="16">
      <formula>N2="Kirim Kain"</formula>
    </cfRule>
  </conditionalFormatting>
  <conditionalFormatting sqref="M2:M1048576">
    <cfRule type="expression" dxfId="92" priority="9">
      <formula>N2="Selesai"</formula>
    </cfRule>
    <cfRule type="expression" dxfId="91" priority="10">
      <formula>N2="Belum Kirim Kain"</formula>
    </cfRule>
    <cfRule type="expression" dxfId="90" priority="11">
      <formula>N2="Proses Quilting"</formula>
    </cfRule>
    <cfRule type="expression" dxfId="89" priority="12">
      <formula>N2="Kirim Kain"</formula>
    </cfRule>
  </conditionalFormatting>
  <conditionalFormatting sqref="N2:N1048576">
    <cfRule type="expression" dxfId="88" priority="5">
      <formula>N2="Selesai"</formula>
    </cfRule>
    <cfRule type="expression" dxfId="87" priority="6">
      <formula>N2="Belum Kirim Kain"</formula>
    </cfRule>
    <cfRule type="expression" dxfId="86" priority="7">
      <formula>N2="Proses Quilting"</formula>
    </cfRule>
    <cfRule type="expression" dxfId="85" priority="8">
      <formula>N2="Kirim Kain"</formula>
    </cfRule>
  </conditionalFormatting>
  <conditionalFormatting sqref="K2:K1048576">
    <cfRule type="expression" dxfId="84" priority="1">
      <formula>N2="Belum Kirim Kain"</formula>
    </cfRule>
    <cfRule type="expression" dxfId="83" priority="2">
      <formula>N2="Selesai"</formula>
    </cfRule>
    <cfRule type="expression" dxfId="82" priority="3">
      <formula>N2="Proses Quilting"</formula>
    </cfRule>
    <cfRule type="expression" dxfId="81" priority="4">
      <formula>N2="Kirim Kain"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52"/>
  <sheetViews>
    <sheetView workbookViewId="0">
      <pane ySplit="1" topLeftCell="A2" activePane="bottomLeft" state="frozen"/>
      <selection pane="bottomLeft" activeCell="M2" sqref="M2"/>
    </sheetView>
  </sheetViews>
  <sheetFormatPr defaultRowHeight="21" customHeight="1"/>
  <cols>
    <col min="1" max="1" width="4" style="7" bestFit="1" customWidth="1"/>
    <col min="2" max="2" width="30.85546875" style="23" hidden="1" customWidth="1"/>
    <col min="3" max="3" width="16" style="23" customWidth="1"/>
    <col min="4" max="4" width="14.85546875" style="28" customWidth="1"/>
    <col min="5" max="5" width="26.42578125" style="24" customWidth="1"/>
    <col min="6" max="6" width="23.140625" style="23" customWidth="1"/>
    <col min="7" max="7" width="44.42578125" style="24" customWidth="1"/>
    <col min="8" max="8" width="7" style="23" customWidth="1"/>
    <col min="9" max="9" width="9.140625" style="23"/>
    <col min="10" max="10" width="10.42578125" style="23" bestFit="1" customWidth="1"/>
    <col min="11" max="11" width="16.28515625" style="94" customWidth="1"/>
    <col min="12" max="12" width="16.5703125" style="78" hidden="1" customWidth="1"/>
    <col min="13" max="16384" width="9.140625" style="2"/>
  </cols>
  <sheetData>
    <row r="1" spans="1:12" s="1" customFormat="1" ht="40.5" customHeight="1" thickBot="1">
      <c r="A1" s="3" t="s">
        <v>0</v>
      </c>
      <c r="B1" s="16" t="s">
        <v>13</v>
      </c>
      <c r="C1" s="16" t="s">
        <v>1</v>
      </c>
      <c r="D1" s="26" t="s">
        <v>3</v>
      </c>
      <c r="E1" s="16" t="s">
        <v>5</v>
      </c>
      <c r="F1" s="16" t="s">
        <v>8</v>
      </c>
      <c r="G1" s="16" t="s">
        <v>2</v>
      </c>
      <c r="H1" s="16" t="s">
        <v>6</v>
      </c>
      <c r="I1" s="16" t="s">
        <v>7</v>
      </c>
      <c r="J1" s="16" t="s">
        <v>4</v>
      </c>
      <c r="K1" s="31" t="s">
        <v>977</v>
      </c>
      <c r="L1" s="31" t="s">
        <v>977</v>
      </c>
    </row>
    <row r="2" spans="1:12" ht="30.75" customHeight="1">
      <c r="A2" s="5">
        <v>1</v>
      </c>
      <c r="B2" s="18" t="str">
        <f>CONCATENATE($B$1,"Tidak TersediaKonfirmasi",A2)</f>
        <v>FoamindoTidak TersediaKonfirmasi1</v>
      </c>
      <c r="C2" s="18" t="str">
        <f>IFERROR(VLOOKUP(B2,'SO OR RSO'!$B$4:$O$1048576,3,FALSE),"")</f>
        <v/>
      </c>
      <c r="D2" s="27" t="str">
        <f>IFERROR(VLOOKUP(B2,'SO OR RSO'!$B$4:$O$1048576,4,FALSE),"")</f>
        <v/>
      </c>
      <c r="E2" s="19" t="str">
        <f>IFERROR(VLOOKUP(B2,'SO OR RSO'!$B$4:$O$1048576,5,FALSE),"")</f>
        <v/>
      </c>
      <c r="F2" s="18" t="str">
        <f>IFERROR(VLOOKUP(B2,'SO OR RSO'!$B$4:$O$1048576,6,FALSE),"")</f>
        <v/>
      </c>
      <c r="G2" s="19" t="str">
        <f>IFERROR(VLOOKUP(B2,'SO OR RSO'!$B$4:$O$1048576,7,FALSE),"")</f>
        <v/>
      </c>
      <c r="H2" s="18" t="str">
        <f>IFERROR(VLOOKUP(B2,'SO OR RSO'!$B$4:$O$1048576,8,FALSE),"")</f>
        <v/>
      </c>
      <c r="I2" s="18" t="str">
        <f>IFERROR(VLOOKUP(B2,'SO OR RSO'!$B$4:$O$1048576,9,FALSE),"")</f>
        <v/>
      </c>
      <c r="J2" s="18" t="str">
        <f>IFERROR(VLOOKUP(B2,'SO OR RSO'!$B$4:$O$1048576,10,FALSE),"")</f>
        <v/>
      </c>
      <c r="K2" s="93" t="str">
        <f>IFERROR(IF(VLOOKUP(B2,'SO OR RSO'!$B$4:$M$1048576,12,FALSE)="","Belum Isi Tanggal",VLOOKUP(B2,'SO OR RSO'!$B$4:$M$1048576,12,FALSE)),"")</f>
        <v/>
      </c>
      <c r="L2" s="76"/>
    </row>
    <row r="3" spans="1:12" ht="30.75" customHeight="1">
      <c r="A3" s="6">
        <v>2</v>
      </c>
      <c r="B3" s="18" t="str">
        <f t="shared" ref="B3:B66" si="0">CONCATENATE($B$1,"Tidak TersediaKonfirmasi",A3)</f>
        <v>FoamindoTidak TersediaKonfirmasi2</v>
      </c>
      <c r="C3" s="18" t="str">
        <f>IFERROR(VLOOKUP(B3,'SO OR RSO'!$B$4:$O$1048576,3,FALSE),"")</f>
        <v/>
      </c>
      <c r="D3" s="27" t="str">
        <f>IFERROR(VLOOKUP(B3,'SO OR RSO'!$B$4:$O$1048576,4,FALSE),"")</f>
        <v/>
      </c>
      <c r="E3" s="19" t="str">
        <f>IFERROR(VLOOKUP(B3,'SO OR RSO'!$B$4:$O$1048576,5,FALSE),"")</f>
        <v/>
      </c>
      <c r="F3" s="18" t="str">
        <f>IFERROR(VLOOKUP(B3,'SO OR RSO'!$B$4:$O$1048576,6,FALSE),"")</f>
        <v/>
      </c>
      <c r="G3" s="19" t="str">
        <f>IFERROR(VLOOKUP(B3,'SO OR RSO'!$B$4:$O$1048576,7,FALSE),"")</f>
        <v/>
      </c>
      <c r="H3" s="18" t="str">
        <f>IFERROR(VLOOKUP(B3,'SO OR RSO'!$B$4:$O$1048576,8,FALSE),"")</f>
        <v/>
      </c>
      <c r="I3" s="18" t="str">
        <f>IFERROR(VLOOKUP(B3,'SO OR RSO'!$B$4:$O$1048576,9,FALSE),"")</f>
        <v/>
      </c>
      <c r="J3" s="18" t="str">
        <f>IFERROR(VLOOKUP(B3,'SO OR RSO'!$B$4:$O$1048576,10,FALSE),"")</f>
        <v/>
      </c>
      <c r="K3" s="93" t="str">
        <f>IFERROR(IF(VLOOKUP(B3,'SO OR RSO'!$B$4:$M$1048576,12,FALSE)="","Belum Isi Tanggal",VLOOKUP(B3,'SO OR RSO'!$B$4:$M$1048576,12,FALSE)),"")</f>
        <v/>
      </c>
      <c r="L3" s="76"/>
    </row>
    <row r="4" spans="1:12" ht="30.75" customHeight="1">
      <c r="A4" s="5">
        <v>3</v>
      </c>
      <c r="B4" s="18" t="str">
        <f t="shared" si="0"/>
        <v>FoamindoTidak TersediaKonfirmasi3</v>
      </c>
      <c r="C4" s="18" t="str">
        <f>IFERROR(VLOOKUP(B4,'SO OR RSO'!$B$4:$O$1048576,3,FALSE),"")</f>
        <v/>
      </c>
      <c r="D4" s="27" t="str">
        <f>IFERROR(VLOOKUP(B4,'SO OR RSO'!$B$4:$O$1048576,4,FALSE),"")</f>
        <v/>
      </c>
      <c r="E4" s="19" t="str">
        <f>IFERROR(VLOOKUP(B4,'SO OR RSO'!$B$4:$O$1048576,5,FALSE),"")</f>
        <v/>
      </c>
      <c r="F4" s="18" t="str">
        <f>IFERROR(VLOOKUP(B4,'SO OR RSO'!$B$4:$O$1048576,6,FALSE),"")</f>
        <v/>
      </c>
      <c r="G4" s="19" t="str">
        <f>IFERROR(VLOOKUP(B4,'SO OR RSO'!$B$4:$O$1048576,7,FALSE),"")</f>
        <v/>
      </c>
      <c r="H4" s="18" t="str">
        <f>IFERROR(VLOOKUP(B4,'SO OR RSO'!$B$4:$O$1048576,8,FALSE),"")</f>
        <v/>
      </c>
      <c r="I4" s="18" t="str">
        <f>IFERROR(VLOOKUP(B4,'SO OR RSO'!$B$4:$O$1048576,9,FALSE),"")</f>
        <v/>
      </c>
      <c r="J4" s="18" t="str">
        <f>IFERROR(VLOOKUP(B4,'SO OR RSO'!$B$4:$O$1048576,10,FALSE),"")</f>
        <v/>
      </c>
      <c r="K4" s="93" t="str">
        <f>IFERROR(IF(VLOOKUP(B4,'SO OR RSO'!$B$4:$M$1048576,12,FALSE)="","Belum Isi Tanggal",VLOOKUP(B4,'SO OR RSO'!$B$4:$M$1048576,12,FALSE)),"")</f>
        <v/>
      </c>
      <c r="L4" s="76"/>
    </row>
    <row r="5" spans="1:12" ht="30.75" customHeight="1">
      <c r="A5" s="6">
        <v>4</v>
      </c>
      <c r="B5" s="18" t="str">
        <f t="shared" si="0"/>
        <v>FoamindoTidak TersediaKonfirmasi4</v>
      </c>
      <c r="C5" s="18" t="str">
        <f>IFERROR(VLOOKUP(B5,'SO OR RSO'!$B$4:$O$1048576,3,FALSE),"")</f>
        <v/>
      </c>
      <c r="D5" s="27" t="str">
        <f>IFERROR(VLOOKUP(B5,'SO OR RSO'!$B$4:$O$1048576,4,FALSE),"")</f>
        <v/>
      </c>
      <c r="E5" s="19" t="str">
        <f>IFERROR(VLOOKUP(B5,'SO OR RSO'!$B$4:$O$1048576,5,FALSE),"")</f>
        <v/>
      </c>
      <c r="F5" s="18" t="str">
        <f>IFERROR(VLOOKUP(B5,'SO OR RSO'!$B$4:$O$1048576,6,FALSE),"")</f>
        <v/>
      </c>
      <c r="G5" s="19" t="str">
        <f>IFERROR(VLOOKUP(B5,'SO OR RSO'!$B$4:$O$1048576,7,FALSE),"")</f>
        <v/>
      </c>
      <c r="H5" s="18" t="str">
        <f>IFERROR(VLOOKUP(B5,'SO OR RSO'!$B$4:$O$1048576,8,FALSE),"")</f>
        <v/>
      </c>
      <c r="I5" s="18" t="str">
        <f>IFERROR(VLOOKUP(B5,'SO OR RSO'!$B$4:$O$1048576,9,FALSE),"")</f>
        <v/>
      </c>
      <c r="J5" s="18" t="str">
        <f>IFERROR(VLOOKUP(B5,'SO OR RSO'!$B$4:$O$1048576,10,FALSE),"")</f>
        <v/>
      </c>
      <c r="K5" s="93" t="str">
        <f>IFERROR(IF(VLOOKUP(B5,'SO OR RSO'!$B$4:$M$1048576,12,FALSE)="","Belum Isi Tanggal",VLOOKUP(B5,'SO OR RSO'!$B$4:$M$1048576,12,FALSE)),"")</f>
        <v/>
      </c>
      <c r="L5" s="76"/>
    </row>
    <row r="6" spans="1:12" ht="30.75" customHeight="1">
      <c r="A6" s="5">
        <v>5</v>
      </c>
      <c r="B6" s="18" t="str">
        <f t="shared" si="0"/>
        <v>FoamindoTidak TersediaKonfirmasi5</v>
      </c>
      <c r="C6" s="18" t="str">
        <f>IFERROR(VLOOKUP(B6,'SO OR RSO'!$B$4:$O$1048576,3,FALSE),"")</f>
        <v/>
      </c>
      <c r="D6" s="27" t="str">
        <f>IFERROR(VLOOKUP(B6,'SO OR RSO'!$B$4:$O$1048576,4,FALSE),"")</f>
        <v/>
      </c>
      <c r="E6" s="19" t="str">
        <f>IFERROR(VLOOKUP(B6,'SO OR RSO'!$B$4:$O$1048576,5,FALSE),"")</f>
        <v/>
      </c>
      <c r="F6" s="18" t="str">
        <f>IFERROR(VLOOKUP(B6,'SO OR RSO'!$B$4:$O$1048576,6,FALSE),"")</f>
        <v/>
      </c>
      <c r="G6" s="19" t="str">
        <f>IFERROR(VLOOKUP(B6,'SO OR RSO'!$B$4:$O$1048576,7,FALSE),"")</f>
        <v/>
      </c>
      <c r="H6" s="18" t="str">
        <f>IFERROR(VLOOKUP(B6,'SO OR RSO'!$B$4:$O$1048576,8,FALSE),"")</f>
        <v/>
      </c>
      <c r="I6" s="18" t="str">
        <f>IFERROR(VLOOKUP(B6,'SO OR RSO'!$B$4:$O$1048576,9,FALSE),"")</f>
        <v/>
      </c>
      <c r="J6" s="18" t="str">
        <f>IFERROR(VLOOKUP(B6,'SO OR RSO'!$B$4:$O$1048576,10,FALSE),"")</f>
        <v/>
      </c>
      <c r="K6" s="93" t="str">
        <f>IFERROR(IF(VLOOKUP(B6,'SO OR RSO'!$B$4:$M$1048576,12,FALSE)="","Belum Isi Tanggal",VLOOKUP(B6,'SO OR RSO'!$B$4:$M$1048576,12,FALSE)),"")</f>
        <v/>
      </c>
      <c r="L6" s="76"/>
    </row>
    <row r="7" spans="1:12" ht="30.75" customHeight="1">
      <c r="A7" s="6">
        <v>6</v>
      </c>
      <c r="B7" s="18" t="str">
        <f t="shared" si="0"/>
        <v>FoamindoTidak TersediaKonfirmasi6</v>
      </c>
      <c r="C7" s="18" t="str">
        <f>IFERROR(VLOOKUP(B7,'SO OR RSO'!$B$4:$O$1048576,3,FALSE),"")</f>
        <v/>
      </c>
      <c r="D7" s="27" t="str">
        <f>IFERROR(VLOOKUP(B7,'SO OR RSO'!$B$4:$O$1048576,4,FALSE),"")</f>
        <v/>
      </c>
      <c r="E7" s="19" t="str">
        <f>IFERROR(VLOOKUP(B7,'SO OR RSO'!$B$4:$O$1048576,5,FALSE),"")</f>
        <v/>
      </c>
      <c r="F7" s="18" t="str">
        <f>IFERROR(VLOOKUP(B7,'SO OR RSO'!$B$4:$O$1048576,6,FALSE),"")</f>
        <v/>
      </c>
      <c r="G7" s="19" t="str">
        <f>IFERROR(VLOOKUP(B7,'SO OR RSO'!$B$4:$O$1048576,7,FALSE),"")</f>
        <v/>
      </c>
      <c r="H7" s="18" t="str">
        <f>IFERROR(VLOOKUP(B7,'SO OR RSO'!$B$4:$O$1048576,8,FALSE),"")</f>
        <v/>
      </c>
      <c r="I7" s="18" t="str">
        <f>IFERROR(VLOOKUP(B7,'SO OR RSO'!$B$4:$O$1048576,9,FALSE),"")</f>
        <v/>
      </c>
      <c r="J7" s="18" t="str">
        <f>IFERROR(VLOOKUP(B7,'SO OR RSO'!$B$4:$O$1048576,10,FALSE),"")</f>
        <v/>
      </c>
      <c r="K7" s="93" t="str">
        <f>IFERROR(IF(VLOOKUP(B7,'SO OR RSO'!$B$4:$M$1048576,12,FALSE)="","Belum Isi Tanggal",VLOOKUP(B7,'SO OR RSO'!$B$4:$M$1048576,12,FALSE)),"")</f>
        <v/>
      </c>
      <c r="L7" s="76"/>
    </row>
    <row r="8" spans="1:12" ht="30.75" customHeight="1">
      <c r="A8" s="5">
        <v>7</v>
      </c>
      <c r="B8" s="18" t="str">
        <f t="shared" si="0"/>
        <v>FoamindoTidak TersediaKonfirmasi7</v>
      </c>
      <c r="C8" s="18" t="str">
        <f>IFERROR(VLOOKUP(B8,'SO OR RSO'!$B$4:$O$1048576,3,FALSE),"")</f>
        <v/>
      </c>
      <c r="D8" s="27" t="str">
        <f>IFERROR(VLOOKUP(B8,'SO OR RSO'!$B$4:$O$1048576,4,FALSE),"")</f>
        <v/>
      </c>
      <c r="E8" s="19" t="str">
        <f>IFERROR(VLOOKUP(B8,'SO OR RSO'!$B$4:$O$1048576,5,FALSE),"")</f>
        <v/>
      </c>
      <c r="F8" s="18" t="str">
        <f>IFERROR(VLOOKUP(B8,'SO OR RSO'!$B$4:$O$1048576,6,FALSE),"")</f>
        <v/>
      </c>
      <c r="G8" s="19" t="str">
        <f>IFERROR(VLOOKUP(B8,'SO OR RSO'!$B$4:$O$1048576,7,FALSE),"")</f>
        <v/>
      </c>
      <c r="H8" s="18" t="str">
        <f>IFERROR(VLOOKUP(B8,'SO OR RSO'!$B$4:$O$1048576,8,FALSE),"")</f>
        <v/>
      </c>
      <c r="I8" s="18" t="str">
        <f>IFERROR(VLOOKUP(B8,'SO OR RSO'!$B$4:$O$1048576,9,FALSE),"")</f>
        <v/>
      </c>
      <c r="J8" s="18" t="str">
        <f>IFERROR(VLOOKUP(B8,'SO OR RSO'!$B$4:$O$1048576,10,FALSE),"")</f>
        <v/>
      </c>
      <c r="K8" s="93" t="str">
        <f>IFERROR(IF(VLOOKUP(B8,'SO OR RSO'!$B$4:$M$1048576,12,FALSE)="","Belum Isi Tanggal",VLOOKUP(B8,'SO OR RSO'!$B$4:$M$1048576,12,FALSE)),"")</f>
        <v/>
      </c>
      <c r="L8" s="76"/>
    </row>
    <row r="9" spans="1:12" ht="30.75" customHeight="1">
      <c r="A9" s="6">
        <v>8</v>
      </c>
      <c r="B9" s="18" t="str">
        <f t="shared" si="0"/>
        <v>FoamindoTidak TersediaKonfirmasi8</v>
      </c>
      <c r="C9" s="18" t="str">
        <f>IFERROR(VLOOKUP(B9,'SO OR RSO'!$B$4:$O$1048576,3,FALSE),"")</f>
        <v/>
      </c>
      <c r="D9" s="27" t="str">
        <f>IFERROR(VLOOKUP(B9,'SO OR RSO'!$B$4:$O$1048576,4,FALSE),"")</f>
        <v/>
      </c>
      <c r="E9" s="19" t="str">
        <f>IFERROR(VLOOKUP(B9,'SO OR RSO'!$B$4:$O$1048576,5,FALSE),"")</f>
        <v/>
      </c>
      <c r="F9" s="18" t="str">
        <f>IFERROR(VLOOKUP(B9,'SO OR RSO'!$B$4:$O$1048576,6,FALSE),"")</f>
        <v/>
      </c>
      <c r="G9" s="19" t="str">
        <f>IFERROR(VLOOKUP(B9,'SO OR RSO'!$B$4:$O$1048576,7,FALSE),"")</f>
        <v/>
      </c>
      <c r="H9" s="18" t="str">
        <f>IFERROR(VLOOKUP(B9,'SO OR RSO'!$B$4:$O$1048576,8,FALSE),"")</f>
        <v/>
      </c>
      <c r="I9" s="18" t="str">
        <f>IFERROR(VLOOKUP(B9,'SO OR RSO'!$B$4:$O$1048576,9,FALSE),"")</f>
        <v/>
      </c>
      <c r="J9" s="18" t="str">
        <f>IFERROR(VLOOKUP(B9,'SO OR RSO'!$B$4:$O$1048576,10,FALSE),"")</f>
        <v/>
      </c>
      <c r="K9" s="93" t="str">
        <f>IFERROR(IF(VLOOKUP(B9,'SO OR RSO'!$B$4:$M$1048576,12,FALSE)="","Belum Isi Tanggal",VLOOKUP(B9,'SO OR RSO'!$B$4:$M$1048576,12,FALSE)),"")</f>
        <v/>
      </c>
      <c r="L9" s="76"/>
    </row>
    <row r="10" spans="1:12" ht="30.75" customHeight="1">
      <c r="A10" s="5">
        <v>9</v>
      </c>
      <c r="B10" s="18" t="str">
        <f t="shared" si="0"/>
        <v>FoamindoTidak TersediaKonfirmasi9</v>
      </c>
      <c r="C10" s="18" t="str">
        <f>IFERROR(VLOOKUP(B10,'SO OR RSO'!$B$4:$O$1048576,3,FALSE),"")</f>
        <v/>
      </c>
      <c r="D10" s="27" t="str">
        <f>IFERROR(VLOOKUP(B10,'SO OR RSO'!$B$4:$O$1048576,4,FALSE),"")</f>
        <v/>
      </c>
      <c r="E10" s="19" t="str">
        <f>IFERROR(VLOOKUP(B10,'SO OR RSO'!$B$4:$O$1048576,5,FALSE),"")</f>
        <v/>
      </c>
      <c r="F10" s="18" t="str">
        <f>IFERROR(VLOOKUP(B10,'SO OR RSO'!$B$4:$O$1048576,6,FALSE),"")</f>
        <v/>
      </c>
      <c r="G10" s="19" t="str">
        <f>IFERROR(VLOOKUP(B10,'SO OR RSO'!$B$4:$O$1048576,7,FALSE),"")</f>
        <v/>
      </c>
      <c r="H10" s="18" t="str">
        <f>IFERROR(VLOOKUP(B10,'SO OR RSO'!$B$4:$O$1048576,8,FALSE),"")</f>
        <v/>
      </c>
      <c r="I10" s="18" t="str">
        <f>IFERROR(VLOOKUP(B10,'SO OR RSO'!$B$4:$O$1048576,9,FALSE),"")</f>
        <v/>
      </c>
      <c r="J10" s="18" t="str">
        <f>IFERROR(VLOOKUP(B10,'SO OR RSO'!$B$4:$O$1048576,10,FALSE),"")</f>
        <v/>
      </c>
      <c r="K10" s="93" t="str">
        <f>IFERROR(IF(VLOOKUP(B10,'SO OR RSO'!$B$4:$M$1048576,12,FALSE)="","Belum Isi Tanggal",VLOOKUP(B10,'SO OR RSO'!$B$4:$M$1048576,12,FALSE)),"")</f>
        <v/>
      </c>
      <c r="L10" s="76"/>
    </row>
    <row r="11" spans="1:12" ht="30.75" customHeight="1">
      <c r="A11" s="6">
        <v>10</v>
      </c>
      <c r="B11" s="18" t="str">
        <f t="shared" si="0"/>
        <v>FoamindoTidak TersediaKonfirmasi10</v>
      </c>
      <c r="C11" s="18" t="str">
        <f>IFERROR(VLOOKUP(B11,'SO OR RSO'!$B$4:$O$1048576,3,FALSE),"")</f>
        <v/>
      </c>
      <c r="D11" s="27" t="str">
        <f>IFERROR(VLOOKUP(B11,'SO OR RSO'!$B$4:$O$1048576,4,FALSE),"")</f>
        <v/>
      </c>
      <c r="E11" s="19" t="str">
        <f>IFERROR(VLOOKUP(B11,'SO OR RSO'!$B$4:$O$1048576,5,FALSE),"")</f>
        <v/>
      </c>
      <c r="F11" s="18" t="str">
        <f>IFERROR(VLOOKUP(B11,'SO OR RSO'!$B$4:$O$1048576,6,FALSE),"")</f>
        <v/>
      </c>
      <c r="G11" s="19" t="str">
        <f>IFERROR(VLOOKUP(B11,'SO OR RSO'!$B$4:$O$1048576,7,FALSE),"")</f>
        <v/>
      </c>
      <c r="H11" s="18" t="str">
        <f>IFERROR(VLOOKUP(B11,'SO OR RSO'!$B$4:$O$1048576,8,FALSE),"")</f>
        <v/>
      </c>
      <c r="I11" s="18" t="str">
        <f>IFERROR(VLOOKUP(B11,'SO OR RSO'!$B$4:$O$1048576,9,FALSE),"")</f>
        <v/>
      </c>
      <c r="J11" s="18" t="str">
        <f>IFERROR(VLOOKUP(B11,'SO OR RSO'!$B$4:$O$1048576,10,FALSE),"")</f>
        <v/>
      </c>
      <c r="K11" s="93" t="str">
        <f>IFERROR(IF(VLOOKUP(B11,'SO OR RSO'!$B$4:$M$1048576,12,FALSE)="","Belum Isi Tanggal",VLOOKUP(B11,'SO OR RSO'!$B$4:$M$1048576,12,FALSE)),"")</f>
        <v/>
      </c>
      <c r="L11" s="76"/>
    </row>
    <row r="12" spans="1:12" ht="30.75" customHeight="1">
      <c r="A12" s="5">
        <v>11</v>
      </c>
      <c r="B12" s="18" t="str">
        <f t="shared" si="0"/>
        <v>FoamindoTidak TersediaKonfirmasi11</v>
      </c>
      <c r="C12" s="18" t="str">
        <f>IFERROR(VLOOKUP(B12,'SO OR RSO'!$B$4:$O$1048576,3,FALSE),"")</f>
        <v/>
      </c>
      <c r="D12" s="27" t="str">
        <f>IFERROR(VLOOKUP(B12,'SO OR RSO'!$B$4:$O$1048576,4,FALSE),"")</f>
        <v/>
      </c>
      <c r="E12" s="19" t="str">
        <f>IFERROR(VLOOKUP(B12,'SO OR RSO'!$B$4:$O$1048576,5,FALSE),"")</f>
        <v/>
      </c>
      <c r="F12" s="18" t="str">
        <f>IFERROR(VLOOKUP(B12,'SO OR RSO'!$B$4:$O$1048576,6,FALSE),"")</f>
        <v/>
      </c>
      <c r="G12" s="19" t="str">
        <f>IFERROR(VLOOKUP(B12,'SO OR RSO'!$B$4:$O$1048576,7,FALSE),"")</f>
        <v/>
      </c>
      <c r="H12" s="18" t="str">
        <f>IFERROR(VLOOKUP(B12,'SO OR RSO'!$B$4:$O$1048576,8,FALSE),"")</f>
        <v/>
      </c>
      <c r="I12" s="18" t="str">
        <f>IFERROR(VLOOKUP(B12,'SO OR RSO'!$B$4:$O$1048576,9,FALSE),"")</f>
        <v/>
      </c>
      <c r="J12" s="18" t="str">
        <f>IFERROR(VLOOKUP(B12,'SO OR RSO'!$B$4:$O$1048576,10,FALSE),"")</f>
        <v/>
      </c>
      <c r="K12" s="93" t="str">
        <f>IFERROR(IF(VLOOKUP(B12,'SO OR RSO'!$B$4:$M$1048576,12,FALSE)="","Belum Isi Tanggal",VLOOKUP(B12,'SO OR RSO'!$B$4:$M$1048576,12,FALSE)),"")</f>
        <v/>
      </c>
      <c r="L12" s="76"/>
    </row>
    <row r="13" spans="1:12" ht="30.75" customHeight="1">
      <c r="A13" s="6">
        <v>12</v>
      </c>
      <c r="B13" s="18" t="str">
        <f t="shared" si="0"/>
        <v>FoamindoTidak TersediaKonfirmasi12</v>
      </c>
      <c r="C13" s="18" t="str">
        <f>IFERROR(VLOOKUP(B13,'SO OR RSO'!$B$4:$O$1048576,3,FALSE),"")</f>
        <v/>
      </c>
      <c r="D13" s="27" t="str">
        <f>IFERROR(VLOOKUP(B13,'SO OR RSO'!$B$4:$O$1048576,4,FALSE),"")</f>
        <v/>
      </c>
      <c r="E13" s="19" t="str">
        <f>IFERROR(VLOOKUP(B13,'SO OR RSO'!$B$4:$O$1048576,5,FALSE),"")</f>
        <v/>
      </c>
      <c r="F13" s="18" t="str">
        <f>IFERROR(VLOOKUP(B13,'SO OR RSO'!$B$4:$O$1048576,6,FALSE),"")</f>
        <v/>
      </c>
      <c r="G13" s="19" t="str">
        <f>IFERROR(VLOOKUP(B13,'SO OR RSO'!$B$4:$O$1048576,7,FALSE),"")</f>
        <v/>
      </c>
      <c r="H13" s="18" t="str">
        <f>IFERROR(VLOOKUP(B13,'SO OR RSO'!$B$4:$O$1048576,8,FALSE),"")</f>
        <v/>
      </c>
      <c r="I13" s="18" t="str">
        <f>IFERROR(VLOOKUP(B13,'SO OR RSO'!$B$4:$O$1048576,9,FALSE),"")</f>
        <v/>
      </c>
      <c r="J13" s="18" t="str">
        <f>IFERROR(VLOOKUP(B13,'SO OR RSO'!$B$4:$O$1048576,10,FALSE),"")</f>
        <v/>
      </c>
      <c r="K13" s="93" t="str">
        <f>IFERROR(IF(VLOOKUP(B13,'SO OR RSO'!$B$4:$M$1048576,12,FALSE)="","Belum Isi Tanggal",VLOOKUP(B13,'SO OR RSO'!$B$4:$M$1048576,12,FALSE)),"")</f>
        <v/>
      </c>
      <c r="L13" s="76"/>
    </row>
    <row r="14" spans="1:12" ht="30.75" customHeight="1">
      <c r="A14" s="5">
        <v>13</v>
      </c>
      <c r="B14" s="18" t="str">
        <f t="shared" si="0"/>
        <v>FoamindoTidak TersediaKonfirmasi13</v>
      </c>
      <c r="C14" s="18" t="str">
        <f>IFERROR(VLOOKUP(B14,'SO OR RSO'!$B$4:$O$1048576,3,FALSE),"")</f>
        <v/>
      </c>
      <c r="D14" s="27" t="str">
        <f>IFERROR(VLOOKUP(B14,'SO OR RSO'!$B$4:$O$1048576,4,FALSE),"")</f>
        <v/>
      </c>
      <c r="E14" s="19" t="str">
        <f>IFERROR(VLOOKUP(B14,'SO OR RSO'!$B$4:$O$1048576,5,FALSE),"")</f>
        <v/>
      </c>
      <c r="F14" s="18" t="str">
        <f>IFERROR(VLOOKUP(B14,'SO OR RSO'!$B$4:$O$1048576,6,FALSE),"")</f>
        <v/>
      </c>
      <c r="G14" s="19" t="str">
        <f>IFERROR(VLOOKUP(B14,'SO OR RSO'!$B$4:$O$1048576,7,FALSE),"")</f>
        <v/>
      </c>
      <c r="H14" s="18" t="str">
        <f>IFERROR(VLOOKUP(B14,'SO OR RSO'!$B$4:$O$1048576,8,FALSE),"")</f>
        <v/>
      </c>
      <c r="I14" s="18" t="str">
        <f>IFERROR(VLOOKUP(B14,'SO OR RSO'!$B$4:$O$1048576,9,FALSE),"")</f>
        <v/>
      </c>
      <c r="J14" s="18" t="str">
        <f>IFERROR(VLOOKUP(B14,'SO OR RSO'!$B$4:$O$1048576,10,FALSE),"")</f>
        <v/>
      </c>
      <c r="K14" s="93" t="str">
        <f>IFERROR(IF(VLOOKUP(B14,'SO OR RSO'!$B$4:$M$1048576,12,FALSE)="","Belum Isi Tanggal",VLOOKUP(B14,'SO OR RSO'!$B$4:$M$1048576,12,FALSE)),"")</f>
        <v/>
      </c>
      <c r="L14" s="76"/>
    </row>
    <row r="15" spans="1:12" ht="30.75" customHeight="1">
      <c r="A15" s="6">
        <v>14</v>
      </c>
      <c r="B15" s="18" t="str">
        <f t="shared" si="0"/>
        <v>FoamindoTidak TersediaKonfirmasi14</v>
      </c>
      <c r="C15" s="18" t="str">
        <f>IFERROR(VLOOKUP(B15,'SO OR RSO'!$B$4:$O$1048576,3,FALSE),"")</f>
        <v/>
      </c>
      <c r="D15" s="27" t="str">
        <f>IFERROR(VLOOKUP(B15,'SO OR RSO'!$B$4:$O$1048576,4,FALSE),"")</f>
        <v/>
      </c>
      <c r="E15" s="19" t="str">
        <f>IFERROR(VLOOKUP(B15,'SO OR RSO'!$B$4:$O$1048576,5,FALSE),"")</f>
        <v/>
      </c>
      <c r="F15" s="18" t="str">
        <f>IFERROR(VLOOKUP(B15,'SO OR RSO'!$B$4:$O$1048576,6,FALSE),"")</f>
        <v/>
      </c>
      <c r="G15" s="19" t="str">
        <f>IFERROR(VLOOKUP(B15,'SO OR RSO'!$B$4:$O$1048576,7,FALSE),"")</f>
        <v/>
      </c>
      <c r="H15" s="18" t="str">
        <f>IFERROR(VLOOKUP(B15,'SO OR RSO'!$B$4:$O$1048576,8,FALSE),"")</f>
        <v/>
      </c>
      <c r="I15" s="18" t="str">
        <f>IFERROR(VLOOKUP(B15,'SO OR RSO'!$B$4:$O$1048576,9,FALSE),"")</f>
        <v/>
      </c>
      <c r="J15" s="18" t="str">
        <f>IFERROR(VLOOKUP(B15,'SO OR RSO'!$B$4:$O$1048576,10,FALSE),"")</f>
        <v/>
      </c>
      <c r="K15" s="93" t="str">
        <f>IFERROR(IF(VLOOKUP(B15,'SO OR RSO'!$B$4:$M$1048576,12,FALSE)="","Belum Isi Tanggal",VLOOKUP(B15,'SO OR RSO'!$B$4:$M$1048576,12,FALSE)),"")</f>
        <v/>
      </c>
      <c r="L15" s="76"/>
    </row>
    <row r="16" spans="1:12" ht="30.75" customHeight="1">
      <c r="A16" s="5">
        <v>15</v>
      </c>
      <c r="B16" s="18" t="str">
        <f t="shared" si="0"/>
        <v>FoamindoTidak TersediaKonfirmasi15</v>
      </c>
      <c r="C16" s="18" t="str">
        <f>IFERROR(VLOOKUP(B16,'SO OR RSO'!$B$4:$O$1048576,3,FALSE),"")</f>
        <v/>
      </c>
      <c r="D16" s="27" t="str">
        <f>IFERROR(VLOOKUP(B16,'SO OR RSO'!$B$4:$O$1048576,4,FALSE),"")</f>
        <v/>
      </c>
      <c r="E16" s="19" t="str">
        <f>IFERROR(VLOOKUP(B16,'SO OR RSO'!$B$4:$O$1048576,5,FALSE),"")</f>
        <v/>
      </c>
      <c r="F16" s="18" t="str">
        <f>IFERROR(VLOOKUP(B16,'SO OR RSO'!$B$4:$O$1048576,6,FALSE),"")</f>
        <v/>
      </c>
      <c r="G16" s="19" t="str">
        <f>IFERROR(VLOOKUP(B16,'SO OR RSO'!$B$4:$O$1048576,7,FALSE),"")</f>
        <v/>
      </c>
      <c r="H16" s="18" t="str">
        <f>IFERROR(VLOOKUP(B16,'SO OR RSO'!$B$4:$O$1048576,8,FALSE),"")</f>
        <v/>
      </c>
      <c r="I16" s="18" t="str">
        <f>IFERROR(VLOOKUP(B16,'SO OR RSO'!$B$4:$O$1048576,9,FALSE),"")</f>
        <v/>
      </c>
      <c r="J16" s="18" t="str">
        <f>IFERROR(VLOOKUP(B16,'SO OR RSO'!$B$4:$O$1048576,10,FALSE),"")</f>
        <v/>
      </c>
      <c r="K16" s="93" t="str">
        <f>IFERROR(IF(VLOOKUP(B16,'SO OR RSO'!$B$4:$M$1048576,12,FALSE)="","Belum Isi Tanggal",VLOOKUP(B16,'SO OR RSO'!$B$4:$M$1048576,12,FALSE)),"")</f>
        <v/>
      </c>
      <c r="L16" s="76"/>
    </row>
    <row r="17" spans="1:12" ht="30.75" customHeight="1">
      <c r="A17" s="6">
        <v>16</v>
      </c>
      <c r="B17" s="18" t="str">
        <f t="shared" si="0"/>
        <v>FoamindoTidak TersediaKonfirmasi16</v>
      </c>
      <c r="C17" s="18" t="str">
        <f>IFERROR(VLOOKUP(B17,'SO OR RSO'!$B$4:$O$1048576,3,FALSE),"")</f>
        <v/>
      </c>
      <c r="D17" s="27" t="str">
        <f>IFERROR(VLOOKUP(B17,'SO OR RSO'!$B$4:$O$1048576,4,FALSE),"")</f>
        <v/>
      </c>
      <c r="E17" s="19" t="str">
        <f>IFERROR(VLOOKUP(B17,'SO OR RSO'!$B$4:$O$1048576,5,FALSE),"")</f>
        <v/>
      </c>
      <c r="F17" s="18" t="str">
        <f>IFERROR(VLOOKUP(B17,'SO OR RSO'!$B$4:$O$1048576,6,FALSE),"")</f>
        <v/>
      </c>
      <c r="G17" s="19" t="str">
        <f>IFERROR(VLOOKUP(B17,'SO OR RSO'!$B$4:$O$1048576,7,FALSE),"")</f>
        <v/>
      </c>
      <c r="H17" s="18" t="str">
        <f>IFERROR(VLOOKUP(B17,'SO OR RSO'!$B$4:$O$1048576,8,FALSE),"")</f>
        <v/>
      </c>
      <c r="I17" s="18" t="str">
        <f>IFERROR(VLOOKUP(B17,'SO OR RSO'!$B$4:$O$1048576,9,FALSE),"")</f>
        <v/>
      </c>
      <c r="J17" s="18" t="str">
        <f>IFERROR(VLOOKUP(B17,'SO OR RSO'!$B$4:$O$1048576,10,FALSE),"")</f>
        <v/>
      </c>
      <c r="K17" s="93" t="str">
        <f>IFERROR(IF(VLOOKUP(B17,'SO OR RSO'!$B$4:$M$1048576,12,FALSE)="","Belum Isi Tanggal",VLOOKUP(B17,'SO OR RSO'!$B$4:$M$1048576,12,FALSE)),"")</f>
        <v/>
      </c>
      <c r="L17" s="76"/>
    </row>
    <row r="18" spans="1:12" ht="30.75" customHeight="1">
      <c r="A18" s="5">
        <v>17</v>
      </c>
      <c r="B18" s="18" t="str">
        <f t="shared" si="0"/>
        <v>FoamindoTidak TersediaKonfirmasi17</v>
      </c>
      <c r="C18" s="18" t="str">
        <f>IFERROR(VLOOKUP(B18,'SO OR RSO'!$B$4:$O$1048576,3,FALSE),"")</f>
        <v/>
      </c>
      <c r="D18" s="27" t="str">
        <f>IFERROR(VLOOKUP(B18,'SO OR RSO'!$B$4:$O$1048576,4,FALSE),"")</f>
        <v/>
      </c>
      <c r="E18" s="19" t="str">
        <f>IFERROR(VLOOKUP(B18,'SO OR RSO'!$B$4:$O$1048576,5,FALSE),"")</f>
        <v/>
      </c>
      <c r="F18" s="18" t="str">
        <f>IFERROR(VLOOKUP(B18,'SO OR RSO'!$B$4:$O$1048576,6,FALSE),"")</f>
        <v/>
      </c>
      <c r="G18" s="19" t="str">
        <f>IFERROR(VLOOKUP(B18,'SO OR RSO'!$B$4:$O$1048576,7,FALSE),"")</f>
        <v/>
      </c>
      <c r="H18" s="18" t="str">
        <f>IFERROR(VLOOKUP(B18,'SO OR RSO'!$B$4:$O$1048576,8,FALSE),"")</f>
        <v/>
      </c>
      <c r="I18" s="18" t="str">
        <f>IFERROR(VLOOKUP(B18,'SO OR RSO'!$B$4:$O$1048576,9,FALSE),"")</f>
        <v/>
      </c>
      <c r="J18" s="18" t="str">
        <f>IFERROR(VLOOKUP(B18,'SO OR RSO'!$B$4:$O$1048576,10,FALSE),"")</f>
        <v/>
      </c>
      <c r="K18" s="93" t="str">
        <f>IFERROR(IF(VLOOKUP(B18,'SO OR RSO'!$B$4:$M$1048576,12,FALSE)="","Belum Isi Tanggal",VLOOKUP(B18,'SO OR RSO'!$B$4:$M$1048576,12,FALSE)),"")</f>
        <v/>
      </c>
      <c r="L18" s="76"/>
    </row>
    <row r="19" spans="1:12" ht="30.75" customHeight="1">
      <c r="A19" s="6">
        <v>18</v>
      </c>
      <c r="B19" s="18" t="str">
        <f t="shared" si="0"/>
        <v>FoamindoTidak TersediaKonfirmasi18</v>
      </c>
      <c r="C19" s="18" t="str">
        <f>IFERROR(VLOOKUP(B19,'SO OR RSO'!$B$4:$O$1048576,3,FALSE),"")</f>
        <v/>
      </c>
      <c r="D19" s="27" t="str">
        <f>IFERROR(VLOOKUP(B19,'SO OR RSO'!$B$4:$O$1048576,4,FALSE),"")</f>
        <v/>
      </c>
      <c r="E19" s="19" t="str">
        <f>IFERROR(VLOOKUP(B19,'SO OR RSO'!$B$4:$O$1048576,5,FALSE),"")</f>
        <v/>
      </c>
      <c r="F19" s="18" t="str">
        <f>IFERROR(VLOOKUP(B19,'SO OR RSO'!$B$4:$O$1048576,6,FALSE),"")</f>
        <v/>
      </c>
      <c r="G19" s="19" t="str">
        <f>IFERROR(VLOOKUP(B19,'SO OR RSO'!$B$4:$O$1048576,7,FALSE),"")</f>
        <v/>
      </c>
      <c r="H19" s="18" t="str">
        <f>IFERROR(VLOOKUP(B19,'SO OR RSO'!$B$4:$O$1048576,8,FALSE),"")</f>
        <v/>
      </c>
      <c r="I19" s="18" t="str">
        <f>IFERROR(VLOOKUP(B19,'SO OR RSO'!$B$4:$O$1048576,9,FALSE),"")</f>
        <v/>
      </c>
      <c r="J19" s="18" t="str">
        <f>IFERROR(VLOOKUP(B19,'SO OR RSO'!$B$4:$O$1048576,10,FALSE),"")</f>
        <v/>
      </c>
      <c r="K19" s="93" t="str">
        <f>IFERROR(IF(VLOOKUP(B19,'SO OR RSO'!$B$4:$M$1048576,12,FALSE)="","Belum Isi Tanggal",VLOOKUP(B19,'SO OR RSO'!$B$4:$M$1048576,12,FALSE)),"")</f>
        <v/>
      </c>
      <c r="L19" s="76"/>
    </row>
    <row r="20" spans="1:12" ht="30.75" customHeight="1">
      <c r="A20" s="5">
        <v>19</v>
      </c>
      <c r="B20" s="18" t="str">
        <f t="shared" si="0"/>
        <v>FoamindoTidak TersediaKonfirmasi19</v>
      </c>
      <c r="C20" s="18" t="str">
        <f>IFERROR(VLOOKUP(B20,'SO OR RSO'!$B$4:$O$1048576,3,FALSE),"")</f>
        <v/>
      </c>
      <c r="D20" s="27" t="str">
        <f>IFERROR(VLOOKUP(B20,'SO OR RSO'!$B$4:$O$1048576,4,FALSE),"")</f>
        <v/>
      </c>
      <c r="E20" s="19" t="str">
        <f>IFERROR(VLOOKUP(B20,'SO OR RSO'!$B$4:$O$1048576,5,FALSE),"")</f>
        <v/>
      </c>
      <c r="F20" s="18" t="str">
        <f>IFERROR(VLOOKUP(B20,'SO OR RSO'!$B$4:$O$1048576,6,FALSE),"")</f>
        <v/>
      </c>
      <c r="G20" s="19" t="str">
        <f>IFERROR(VLOOKUP(B20,'SO OR RSO'!$B$4:$O$1048576,7,FALSE),"")</f>
        <v/>
      </c>
      <c r="H20" s="18" t="str">
        <f>IFERROR(VLOOKUP(B20,'SO OR RSO'!$B$4:$O$1048576,8,FALSE),"")</f>
        <v/>
      </c>
      <c r="I20" s="18" t="str">
        <f>IFERROR(VLOOKUP(B20,'SO OR RSO'!$B$4:$O$1048576,9,FALSE),"")</f>
        <v/>
      </c>
      <c r="J20" s="18" t="str">
        <f>IFERROR(VLOOKUP(B20,'SO OR RSO'!$B$4:$O$1048576,10,FALSE),"")</f>
        <v/>
      </c>
      <c r="K20" s="93" t="str">
        <f>IFERROR(IF(VLOOKUP(B20,'SO OR RSO'!$B$4:$M$1048576,12,FALSE)="","Belum Isi Tanggal",VLOOKUP(B20,'SO OR RSO'!$B$4:$M$1048576,12,FALSE)),"")</f>
        <v/>
      </c>
      <c r="L20" s="76"/>
    </row>
    <row r="21" spans="1:12" ht="30.75" customHeight="1">
      <c r="A21" s="6">
        <v>20</v>
      </c>
      <c r="B21" s="18" t="str">
        <f t="shared" si="0"/>
        <v>FoamindoTidak TersediaKonfirmasi20</v>
      </c>
      <c r="C21" s="18" t="str">
        <f>IFERROR(VLOOKUP(B21,'SO OR RSO'!$B$4:$O$1048576,3,FALSE),"")</f>
        <v/>
      </c>
      <c r="D21" s="27" t="str">
        <f>IFERROR(VLOOKUP(B21,'SO OR RSO'!$B$4:$O$1048576,4,FALSE),"")</f>
        <v/>
      </c>
      <c r="E21" s="19" t="str">
        <f>IFERROR(VLOOKUP(B21,'SO OR RSO'!$B$4:$O$1048576,5,FALSE),"")</f>
        <v/>
      </c>
      <c r="F21" s="18" t="str">
        <f>IFERROR(VLOOKUP(B21,'SO OR RSO'!$B$4:$O$1048576,6,FALSE),"")</f>
        <v/>
      </c>
      <c r="G21" s="19" t="str">
        <f>IFERROR(VLOOKUP(B21,'SO OR RSO'!$B$4:$O$1048576,7,FALSE),"")</f>
        <v/>
      </c>
      <c r="H21" s="18" t="str">
        <f>IFERROR(VLOOKUP(B21,'SO OR RSO'!$B$4:$O$1048576,8,FALSE),"")</f>
        <v/>
      </c>
      <c r="I21" s="18" t="str">
        <f>IFERROR(VLOOKUP(B21,'SO OR RSO'!$B$4:$O$1048576,9,FALSE),"")</f>
        <v/>
      </c>
      <c r="J21" s="18" t="str">
        <f>IFERROR(VLOOKUP(B21,'SO OR RSO'!$B$4:$O$1048576,10,FALSE),"")</f>
        <v/>
      </c>
      <c r="K21" s="93" t="str">
        <f>IFERROR(IF(VLOOKUP(B21,'SO OR RSO'!$B$4:$M$1048576,12,FALSE)="","Belum Isi Tanggal",VLOOKUP(B21,'SO OR RSO'!$B$4:$M$1048576,12,FALSE)),"")</f>
        <v/>
      </c>
      <c r="L21" s="76"/>
    </row>
    <row r="22" spans="1:12" ht="30.75" customHeight="1">
      <c r="A22" s="5">
        <v>21</v>
      </c>
      <c r="B22" s="18" t="str">
        <f t="shared" si="0"/>
        <v>FoamindoTidak TersediaKonfirmasi21</v>
      </c>
      <c r="C22" s="18" t="str">
        <f>IFERROR(VLOOKUP(B22,'SO OR RSO'!$B$4:$O$1048576,3,FALSE),"")</f>
        <v/>
      </c>
      <c r="D22" s="27" t="str">
        <f>IFERROR(VLOOKUP(B22,'SO OR RSO'!$B$4:$O$1048576,4,FALSE),"")</f>
        <v/>
      </c>
      <c r="E22" s="19" t="str">
        <f>IFERROR(VLOOKUP(B22,'SO OR RSO'!$B$4:$O$1048576,5,FALSE),"")</f>
        <v/>
      </c>
      <c r="F22" s="18" t="str">
        <f>IFERROR(VLOOKUP(B22,'SO OR RSO'!$B$4:$O$1048576,6,FALSE),"")</f>
        <v/>
      </c>
      <c r="G22" s="19" t="str">
        <f>IFERROR(VLOOKUP(B22,'SO OR RSO'!$B$4:$O$1048576,7,FALSE),"")</f>
        <v/>
      </c>
      <c r="H22" s="18" t="str">
        <f>IFERROR(VLOOKUP(B22,'SO OR RSO'!$B$4:$O$1048576,8,FALSE),"")</f>
        <v/>
      </c>
      <c r="I22" s="18" t="str">
        <f>IFERROR(VLOOKUP(B22,'SO OR RSO'!$B$4:$O$1048576,9,FALSE),"")</f>
        <v/>
      </c>
      <c r="J22" s="18" t="str">
        <f>IFERROR(VLOOKUP(B22,'SO OR RSO'!$B$4:$O$1048576,10,FALSE),"")</f>
        <v/>
      </c>
      <c r="K22" s="93" t="str">
        <f>IFERROR(IF(VLOOKUP(B22,'SO OR RSO'!$B$4:$M$1048576,12,FALSE)="","Belum Isi Tanggal",VLOOKUP(B22,'SO OR RSO'!$B$4:$M$1048576,12,FALSE)),"")</f>
        <v/>
      </c>
      <c r="L22" s="76"/>
    </row>
    <row r="23" spans="1:12" ht="30.75" customHeight="1">
      <c r="A23" s="6">
        <v>22</v>
      </c>
      <c r="B23" s="18" t="str">
        <f t="shared" si="0"/>
        <v>FoamindoTidak TersediaKonfirmasi22</v>
      </c>
      <c r="C23" s="18" t="str">
        <f>IFERROR(VLOOKUP(B23,'SO OR RSO'!$B$4:$O$1048576,3,FALSE),"")</f>
        <v/>
      </c>
      <c r="D23" s="27" t="str">
        <f>IFERROR(VLOOKUP(B23,'SO OR RSO'!$B$4:$O$1048576,4,FALSE),"")</f>
        <v/>
      </c>
      <c r="E23" s="19" t="str">
        <f>IFERROR(VLOOKUP(B23,'SO OR RSO'!$B$4:$O$1048576,5,FALSE),"")</f>
        <v/>
      </c>
      <c r="F23" s="18" t="str">
        <f>IFERROR(VLOOKUP(B23,'SO OR RSO'!$B$4:$O$1048576,6,FALSE),"")</f>
        <v/>
      </c>
      <c r="G23" s="19" t="str">
        <f>IFERROR(VLOOKUP(B23,'SO OR RSO'!$B$4:$O$1048576,7,FALSE),"")</f>
        <v/>
      </c>
      <c r="H23" s="18" t="str">
        <f>IFERROR(VLOOKUP(B23,'SO OR RSO'!$B$4:$O$1048576,8,FALSE),"")</f>
        <v/>
      </c>
      <c r="I23" s="18" t="str">
        <f>IFERROR(VLOOKUP(B23,'SO OR RSO'!$B$4:$O$1048576,9,FALSE),"")</f>
        <v/>
      </c>
      <c r="J23" s="18" t="str">
        <f>IFERROR(VLOOKUP(B23,'SO OR RSO'!$B$4:$O$1048576,10,FALSE),"")</f>
        <v/>
      </c>
      <c r="K23" s="93" t="str">
        <f>IFERROR(IF(VLOOKUP(B23,'SO OR RSO'!$B$4:$M$1048576,12,FALSE)="","Belum Isi Tanggal",VLOOKUP(B23,'SO OR RSO'!$B$4:$M$1048576,12,FALSE)),"")</f>
        <v/>
      </c>
      <c r="L23" s="76"/>
    </row>
    <row r="24" spans="1:12" ht="30.75" customHeight="1">
      <c r="A24" s="5">
        <v>23</v>
      </c>
      <c r="B24" s="18" t="str">
        <f t="shared" si="0"/>
        <v>FoamindoTidak TersediaKonfirmasi23</v>
      </c>
      <c r="C24" s="18" t="str">
        <f>IFERROR(VLOOKUP(B24,'SO OR RSO'!$B$4:$O$1048576,3,FALSE),"")</f>
        <v/>
      </c>
      <c r="D24" s="27" t="str">
        <f>IFERROR(VLOOKUP(B24,'SO OR RSO'!$B$4:$O$1048576,4,FALSE),"")</f>
        <v/>
      </c>
      <c r="E24" s="19" t="str">
        <f>IFERROR(VLOOKUP(B24,'SO OR RSO'!$B$4:$O$1048576,5,FALSE),"")</f>
        <v/>
      </c>
      <c r="F24" s="18" t="str">
        <f>IFERROR(VLOOKUP(B24,'SO OR RSO'!$B$4:$O$1048576,6,FALSE),"")</f>
        <v/>
      </c>
      <c r="G24" s="19" t="str">
        <f>IFERROR(VLOOKUP(B24,'SO OR RSO'!$B$4:$O$1048576,7,FALSE),"")</f>
        <v/>
      </c>
      <c r="H24" s="18" t="str">
        <f>IFERROR(VLOOKUP(B24,'SO OR RSO'!$B$4:$O$1048576,8,FALSE),"")</f>
        <v/>
      </c>
      <c r="I24" s="18" t="str">
        <f>IFERROR(VLOOKUP(B24,'SO OR RSO'!$B$4:$O$1048576,9,FALSE),"")</f>
        <v/>
      </c>
      <c r="J24" s="18" t="str">
        <f>IFERROR(VLOOKUP(B24,'SO OR RSO'!$B$4:$O$1048576,10,FALSE),"")</f>
        <v/>
      </c>
      <c r="K24" s="93" t="str">
        <f>IFERROR(IF(VLOOKUP(B24,'SO OR RSO'!$B$4:$M$1048576,12,FALSE)="","Belum Isi Tanggal",VLOOKUP(B24,'SO OR RSO'!$B$4:$M$1048576,12,FALSE)),"")</f>
        <v/>
      </c>
      <c r="L24" s="76"/>
    </row>
    <row r="25" spans="1:12" ht="30.75" customHeight="1">
      <c r="A25" s="6">
        <v>24</v>
      </c>
      <c r="B25" s="18" t="str">
        <f t="shared" si="0"/>
        <v>FoamindoTidak TersediaKonfirmasi24</v>
      </c>
      <c r="C25" s="18" t="str">
        <f>IFERROR(VLOOKUP(B25,'SO OR RSO'!$B$4:$O$1048576,3,FALSE),"")</f>
        <v/>
      </c>
      <c r="D25" s="27" t="str">
        <f>IFERROR(VLOOKUP(B25,'SO OR RSO'!$B$4:$O$1048576,4,FALSE),"")</f>
        <v/>
      </c>
      <c r="E25" s="19" t="str">
        <f>IFERROR(VLOOKUP(B25,'SO OR RSO'!$B$4:$O$1048576,5,FALSE),"")</f>
        <v/>
      </c>
      <c r="F25" s="18" t="str">
        <f>IFERROR(VLOOKUP(B25,'SO OR RSO'!$B$4:$O$1048576,6,FALSE),"")</f>
        <v/>
      </c>
      <c r="G25" s="19" t="str">
        <f>IFERROR(VLOOKUP(B25,'SO OR RSO'!$B$4:$O$1048576,7,FALSE),"")</f>
        <v/>
      </c>
      <c r="H25" s="18" t="str">
        <f>IFERROR(VLOOKUP(B25,'SO OR RSO'!$B$4:$O$1048576,8,FALSE),"")</f>
        <v/>
      </c>
      <c r="I25" s="18" t="str">
        <f>IFERROR(VLOOKUP(B25,'SO OR RSO'!$B$4:$O$1048576,9,FALSE),"")</f>
        <v/>
      </c>
      <c r="J25" s="18" t="str">
        <f>IFERROR(VLOOKUP(B25,'SO OR RSO'!$B$4:$O$1048576,10,FALSE),"")</f>
        <v/>
      </c>
      <c r="K25" s="93" t="str">
        <f>IFERROR(IF(VLOOKUP(B25,'SO OR RSO'!$B$4:$M$1048576,12,FALSE)="","Belum Isi Tanggal",VLOOKUP(B25,'SO OR RSO'!$B$4:$M$1048576,12,FALSE)),"")</f>
        <v/>
      </c>
      <c r="L25" s="76"/>
    </row>
    <row r="26" spans="1:12" ht="30.75" customHeight="1">
      <c r="A26" s="5">
        <v>25</v>
      </c>
      <c r="B26" s="18" t="str">
        <f t="shared" si="0"/>
        <v>FoamindoTidak TersediaKonfirmasi25</v>
      </c>
      <c r="C26" s="18" t="str">
        <f>IFERROR(VLOOKUP(B26,'SO OR RSO'!$B$4:$O$1048576,3,FALSE),"")</f>
        <v/>
      </c>
      <c r="D26" s="27" t="str">
        <f>IFERROR(VLOOKUP(B26,'SO OR RSO'!$B$4:$O$1048576,4,FALSE),"")</f>
        <v/>
      </c>
      <c r="E26" s="19" t="str">
        <f>IFERROR(VLOOKUP(B26,'SO OR RSO'!$B$4:$O$1048576,5,FALSE),"")</f>
        <v/>
      </c>
      <c r="F26" s="18" t="str">
        <f>IFERROR(VLOOKUP(B26,'SO OR RSO'!$B$4:$O$1048576,6,FALSE),"")</f>
        <v/>
      </c>
      <c r="G26" s="19" t="str">
        <f>IFERROR(VLOOKUP(B26,'SO OR RSO'!$B$4:$O$1048576,7,FALSE),"")</f>
        <v/>
      </c>
      <c r="H26" s="18" t="str">
        <f>IFERROR(VLOOKUP(B26,'SO OR RSO'!$B$4:$O$1048576,8,FALSE),"")</f>
        <v/>
      </c>
      <c r="I26" s="18" t="str">
        <f>IFERROR(VLOOKUP(B26,'SO OR RSO'!$B$4:$O$1048576,9,FALSE),"")</f>
        <v/>
      </c>
      <c r="J26" s="18" t="str">
        <f>IFERROR(VLOOKUP(B26,'SO OR RSO'!$B$4:$O$1048576,10,FALSE),"")</f>
        <v/>
      </c>
      <c r="K26" s="93" t="str">
        <f>IFERROR(IF(VLOOKUP(B26,'SO OR RSO'!$B$4:$M$1048576,12,FALSE)="","Belum Isi Tanggal",VLOOKUP(B26,'SO OR RSO'!$B$4:$M$1048576,12,FALSE)),"")</f>
        <v/>
      </c>
      <c r="L26" s="76"/>
    </row>
    <row r="27" spans="1:12" ht="30.75" customHeight="1">
      <c r="A27" s="6">
        <v>26</v>
      </c>
      <c r="B27" s="18" t="str">
        <f t="shared" si="0"/>
        <v>FoamindoTidak TersediaKonfirmasi26</v>
      </c>
      <c r="C27" s="18" t="str">
        <f>IFERROR(VLOOKUP(B27,'SO OR RSO'!$B$4:$O$1048576,3,FALSE),"")</f>
        <v/>
      </c>
      <c r="D27" s="27" t="str">
        <f>IFERROR(VLOOKUP(B27,'SO OR RSO'!$B$4:$O$1048576,4,FALSE),"")</f>
        <v/>
      </c>
      <c r="E27" s="19" t="str">
        <f>IFERROR(VLOOKUP(B27,'SO OR RSO'!$B$4:$O$1048576,5,FALSE),"")</f>
        <v/>
      </c>
      <c r="F27" s="18" t="str">
        <f>IFERROR(VLOOKUP(B27,'SO OR RSO'!$B$4:$O$1048576,6,FALSE),"")</f>
        <v/>
      </c>
      <c r="G27" s="19" t="str">
        <f>IFERROR(VLOOKUP(B27,'SO OR RSO'!$B$4:$O$1048576,7,FALSE),"")</f>
        <v/>
      </c>
      <c r="H27" s="18" t="str">
        <f>IFERROR(VLOOKUP(B27,'SO OR RSO'!$B$4:$O$1048576,8,FALSE),"")</f>
        <v/>
      </c>
      <c r="I27" s="18" t="str">
        <f>IFERROR(VLOOKUP(B27,'SO OR RSO'!$B$4:$O$1048576,9,FALSE),"")</f>
        <v/>
      </c>
      <c r="J27" s="18" t="str">
        <f>IFERROR(VLOOKUP(B27,'SO OR RSO'!$B$4:$O$1048576,10,FALSE),"")</f>
        <v/>
      </c>
      <c r="K27" s="93" t="str">
        <f>IFERROR(IF(VLOOKUP(B27,'SO OR RSO'!$B$4:$M$1048576,12,FALSE)="","Belum Isi Tanggal",VLOOKUP(B27,'SO OR RSO'!$B$4:$M$1048576,12,FALSE)),"")</f>
        <v/>
      </c>
      <c r="L27" s="76"/>
    </row>
    <row r="28" spans="1:12" ht="30.75" customHeight="1">
      <c r="A28" s="5">
        <v>27</v>
      </c>
      <c r="B28" s="18" t="str">
        <f t="shared" si="0"/>
        <v>FoamindoTidak TersediaKonfirmasi27</v>
      </c>
      <c r="C28" s="18" t="str">
        <f>IFERROR(VLOOKUP(B28,'SO OR RSO'!$B$4:$O$1048576,3,FALSE),"")</f>
        <v/>
      </c>
      <c r="D28" s="27" t="str">
        <f>IFERROR(VLOOKUP(B28,'SO OR RSO'!$B$4:$O$1048576,4,FALSE),"")</f>
        <v/>
      </c>
      <c r="E28" s="19" t="str">
        <f>IFERROR(VLOOKUP(B28,'SO OR RSO'!$B$4:$O$1048576,5,FALSE),"")</f>
        <v/>
      </c>
      <c r="F28" s="18" t="str">
        <f>IFERROR(VLOOKUP(B28,'SO OR RSO'!$B$4:$O$1048576,6,FALSE),"")</f>
        <v/>
      </c>
      <c r="G28" s="19" t="str">
        <f>IFERROR(VLOOKUP(B28,'SO OR RSO'!$B$4:$O$1048576,7,FALSE),"")</f>
        <v/>
      </c>
      <c r="H28" s="18" t="str">
        <f>IFERROR(VLOOKUP(B28,'SO OR RSO'!$B$4:$O$1048576,8,FALSE),"")</f>
        <v/>
      </c>
      <c r="I28" s="18" t="str">
        <f>IFERROR(VLOOKUP(B28,'SO OR RSO'!$B$4:$O$1048576,9,FALSE),"")</f>
        <v/>
      </c>
      <c r="J28" s="18" t="str">
        <f>IFERROR(VLOOKUP(B28,'SO OR RSO'!$B$4:$O$1048576,10,FALSE),"")</f>
        <v/>
      </c>
      <c r="K28" s="93" t="str">
        <f>IFERROR(IF(VLOOKUP(B28,'SO OR RSO'!$B$4:$M$1048576,12,FALSE)="","Belum Isi Tanggal",VLOOKUP(B28,'SO OR RSO'!$B$4:$M$1048576,12,FALSE)),"")</f>
        <v/>
      </c>
      <c r="L28" s="76"/>
    </row>
    <row r="29" spans="1:12" ht="30.75" customHeight="1">
      <c r="A29" s="6">
        <v>28</v>
      </c>
      <c r="B29" s="18" t="str">
        <f t="shared" si="0"/>
        <v>FoamindoTidak TersediaKonfirmasi28</v>
      </c>
      <c r="C29" s="18" t="str">
        <f>IFERROR(VLOOKUP(B29,'SO OR RSO'!$B$4:$O$1048576,3,FALSE),"")</f>
        <v/>
      </c>
      <c r="D29" s="27" t="str">
        <f>IFERROR(VLOOKUP(B29,'SO OR RSO'!$B$4:$O$1048576,4,FALSE),"")</f>
        <v/>
      </c>
      <c r="E29" s="19" t="str">
        <f>IFERROR(VLOOKUP(B29,'SO OR RSO'!$B$4:$O$1048576,5,FALSE),"")</f>
        <v/>
      </c>
      <c r="F29" s="18" t="str">
        <f>IFERROR(VLOOKUP(B29,'SO OR RSO'!$B$4:$O$1048576,6,FALSE),"")</f>
        <v/>
      </c>
      <c r="G29" s="19" t="str">
        <f>IFERROR(VLOOKUP(B29,'SO OR RSO'!$B$4:$O$1048576,7,FALSE),"")</f>
        <v/>
      </c>
      <c r="H29" s="18" t="str">
        <f>IFERROR(VLOOKUP(B29,'SO OR RSO'!$B$4:$O$1048576,8,FALSE),"")</f>
        <v/>
      </c>
      <c r="I29" s="18" t="str">
        <f>IFERROR(VLOOKUP(B29,'SO OR RSO'!$B$4:$O$1048576,9,FALSE),"")</f>
        <v/>
      </c>
      <c r="J29" s="18" t="str">
        <f>IFERROR(VLOOKUP(B29,'SO OR RSO'!$B$4:$O$1048576,10,FALSE),"")</f>
        <v/>
      </c>
      <c r="K29" s="93" t="str">
        <f>IFERROR(IF(VLOOKUP(B29,'SO OR RSO'!$B$4:$M$1048576,12,FALSE)="","Belum Isi Tanggal",VLOOKUP(B29,'SO OR RSO'!$B$4:$M$1048576,12,FALSE)),"")</f>
        <v/>
      </c>
      <c r="L29" s="76"/>
    </row>
    <row r="30" spans="1:12" ht="30.75" customHeight="1">
      <c r="A30" s="5">
        <v>29</v>
      </c>
      <c r="B30" s="18" t="str">
        <f t="shared" si="0"/>
        <v>FoamindoTidak TersediaKonfirmasi29</v>
      </c>
      <c r="C30" s="18" t="str">
        <f>IFERROR(VLOOKUP(B30,'SO OR RSO'!$B$4:$O$1048576,3,FALSE),"")</f>
        <v/>
      </c>
      <c r="D30" s="27" t="str">
        <f>IFERROR(VLOOKUP(B30,'SO OR RSO'!$B$4:$O$1048576,4,FALSE),"")</f>
        <v/>
      </c>
      <c r="E30" s="19" t="str">
        <f>IFERROR(VLOOKUP(B30,'SO OR RSO'!$B$4:$O$1048576,5,FALSE),"")</f>
        <v/>
      </c>
      <c r="F30" s="18" t="str">
        <f>IFERROR(VLOOKUP(B30,'SO OR RSO'!$B$4:$O$1048576,6,FALSE),"")</f>
        <v/>
      </c>
      <c r="G30" s="19" t="str">
        <f>IFERROR(VLOOKUP(B30,'SO OR RSO'!$B$4:$O$1048576,7,FALSE),"")</f>
        <v/>
      </c>
      <c r="H30" s="18" t="str">
        <f>IFERROR(VLOOKUP(B30,'SO OR RSO'!$B$4:$O$1048576,8,FALSE),"")</f>
        <v/>
      </c>
      <c r="I30" s="18" t="str">
        <f>IFERROR(VLOOKUP(B30,'SO OR RSO'!$B$4:$O$1048576,9,FALSE),"")</f>
        <v/>
      </c>
      <c r="J30" s="18" t="str">
        <f>IFERROR(VLOOKUP(B30,'SO OR RSO'!$B$4:$O$1048576,10,FALSE),"")</f>
        <v/>
      </c>
      <c r="K30" s="93" t="str">
        <f>IFERROR(IF(VLOOKUP(B30,'SO OR RSO'!$B$4:$M$1048576,12,FALSE)="","Belum Isi Tanggal",VLOOKUP(B30,'SO OR RSO'!$B$4:$M$1048576,12,FALSE)),"")</f>
        <v/>
      </c>
      <c r="L30" s="76"/>
    </row>
    <row r="31" spans="1:12" ht="30.75" customHeight="1">
      <c r="A31" s="6">
        <v>30</v>
      </c>
      <c r="B31" s="18" t="str">
        <f t="shared" si="0"/>
        <v>FoamindoTidak TersediaKonfirmasi30</v>
      </c>
      <c r="C31" s="18" t="str">
        <f>IFERROR(VLOOKUP(B31,'SO OR RSO'!$B$4:$O$1048576,3,FALSE),"")</f>
        <v/>
      </c>
      <c r="D31" s="27" t="str">
        <f>IFERROR(VLOOKUP(B31,'SO OR RSO'!$B$4:$O$1048576,4,FALSE),"")</f>
        <v/>
      </c>
      <c r="E31" s="19" t="str">
        <f>IFERROR(VLOOKUP(B31,'SO OR RSO'!$B$4:$O$1048576,5,FALSE),"")</f>
        <v/>
      </c>
      <c r="F31" s="18" t="str">
        <f>IFERROR(VLOOKUP(B31,'SO OR RSO'!$B$4:$O$1048576,6,FALSE),"")</f>
        <v/>
      </c>
      <c r="G31" s="19" t="str">
        <f>IFERROR(VLOOKUP(B31,'SO OR RSO'!$B$4:$O$1048576,7,FALSE),"")</f>
        <v/>
      </c>
      <c r="H31" s="18" t="str">
        <f>IFERROR(VLOOKUP(B31,'SO OR RSO'!$B$4:$O$1048576,8,FALSE),"")</f>
        <v/>
      </c>
      <c r="I31" s="18" t="str">
        <f>IFERROR(VLOOKUP(B31,'SO OR RSO'!$B$4:$O$1048576,9,FALSE),"")</f>
        <v/>
      </c>
      <c r="J31" s="18" t="str">
        <f>IFERROR(VLOOKUP(B31,'SO OR RSO'!$B$4:$O$1048576,10,FALSE),"")</f>
        <v/>
      </c>
      <c r="K31" s="93" t="str">
        <f>IFERROR(IF(VLOOKUP(B31,'SO OR RSO'!$B$4:$M$1048576,12,FALSE)="","Belum Isi Tanggal",VLOOKUP(B31,'SO OR RSO'!$B$4:$M$1048576,12,FALSE)),"")</f>
        <v/>
      </c>
      <c r="L31" s="76"/>
    </row>
    <row r="32" spans="1:12" ht="30.75" customHeight="1">
      <c r="A32" s="5">
        <v>31</v>
      </c>
      <c r="B32" s="18" t="str">
        <f t="shared" si="0"/>
        <v>FoamindoTidak TersediaKonfirmasi31</v>
      </c>
      <c r="C32" s="18" t="str">
        <f>IFERROR(VLOOKUP(B32,'SO OR RSO'!$B$4:$O$1048576,3,FALSE),"")</f>
        <v/>
      </c>
      <c r="D32" s="27" t="str">
        <f>IFERROR(VLOOKUP(B32,'SO OR RSO'!$B$4:$O$1048576,4,FALSE),"")</f>
        <v/>
      </c>
      <c r="E32" s="19" t="str">
        <f>IFERROR(VLOOKUP(B32,'SO OR RSO'!$B$4:$O$1048576,5,FALSE),"")</f>
        <v/>
      </c>
      <c r="F32" s="18" t="str">
        <f>IFERROR(VLOOKUP(B32,'SO OR RSO'!$B$4:$O$1048576,6,FALSE),"")</f>
        <v/>
      </c>
      <c r="G32" s="19" t="str">
        <f>IFERROR(VLOOKUP(B32,'SO OR RSO'!$B$4:$O$1048576,7,FALSE),"")</f>
        <v/>
      </c>
      <c r="H32" s="18" t="str">
        <f>IFERROR(VLOOKUP(B32,'SO OR RSO'!$B$4:$O$1048576,8,FALSE),"")</f>
        <v/>
      </c>
      <c r="I32" s="18" t="str">
        <f>IFERROR(VLOOKUP(B32,'SO OR RSO'!$B$4:$O$1048576,9,FALSE),"")</f>
        <v/>
      </c>
      <c r="J32" s="18" t="str">
        <f>IFERROR(VLOOKUP(B32,'SO OR RSO'!$B$4:$O$1048576,10,FALSE),"")</f>
        <v/>
      </c>
      <c r="K32" s="93" t="str">
        <f>IFERROR(IF(VLOOKUP(B32,'SO OR RSO'!$B$4:$M$1048576,12,FALSE)="","Belum Isi Tanggal",VLOOKUP(B32,'SO OR RSO'!$B$4:$M$1048576,12,FALSE)),"")</f>
        <v/>
      </c>
      <c r="L32" s="76"/>
    </row>
    <row r="33" spans="1:12" ht="30.75" customHeight="1">
      <c r="A33" s="6">
        <v>32</v>
      </c>
      <c r="B33" s="18" t="str">
        <f t="shared" si="0"/>
        <v>FoamindoTidak TersediaKonfirmasi32</v>
      </c>
      <c r="C33" s="18" t="str">
        <f>IFERROR(VLOOKUP(B33,'SO OR RSO'!$B$4:$O$1048576,3,FALSE),"")</f>
        <v/>
      </c>
      <c r="D33" s="27" t="str">
        <f>IFERROR(VLOOKUP(B33,'SO OR RSO'!$B$4:$O$1048576,4,FALSE),"")</f>
        <v/>
      </c>
      <c r="E33" s="19" t="str">
        <f>IFERROR(VLOOKUP(B33,'SO OR RSO'!$B$4:$O$1048576,5,FALSE),"")</f>
        <v/>
      </c>
      <c r="F33" s="18" t="str">
        <f>IFERROR(VLOOKUP(B33,'SO OR RSO'!$B$4:$O$1048576,6,FALSE),"")</f>
        <v/>
      </c>
      <c r="G33" s="19" t="str">
        <f>IFERROR(VLOOKUP(B33,'SO OR RSO'!$B$4:$O$1048576,7,FALSE),"")</f>
        <v/>
      </c>
      <c r="H33" s="18" t="str">
        <f>IFERROR(VLOOKUP(B33,'SO OR RSO'!$B$4:$O$1048576,8,FALSE),"")</f>
        <v/>
      </c>
      <c r="I33" s="18" t="str">
        <f>IFERROR(VLOOKUP(B33,'SO OR RSO'!$B$4:$O$1048576,9,FALSE),"")</f>
        <v/>
      </c>
      <c r="J33" s="18" t="str">
        <f>IFERROR(VLOOKUP(B33,'SO OR RSO'!$B$4:$O$1048576,10,FALSE),"")</f>
        <v/>
      </c>
      <c r="K33" s="93" t="str">
        <f>IFERROR(IF(VLOOKUP(B33,'SO OR RSO'!$B$4:$M$1048576,12,FALSE)="","Belum Isi Tanggal",VLOOKUP(B33,'SO OR RSO'!$B$4:$M$1048576,12,FALSE)),"")</f>
        <v/>
      </c>
      <c r="L33" s="76"/>
    </row>
    <row r="34" spans="1:12" ht="30.75" customHeight="1">
      <c r="A34" s="5">
        <v>33</v>
      </c>
      <c r="B34" s="18" t="str">
        <f t="shared" si="0"/>
        <v>FoamindoTidak TersediaKonfirmasi33</v>
      </c>
      <c r="C34" s="18" t="str">
        <f>IFERROR(VLOOKUP(B34,'SO OR RSO'!$B$4:$O$1048576,3,FALSE),"")</f>
        <v/>
      </c>
      <c r="D34" s="27" t="str">
        <f>IFERROR(VLOOKUP(B34,'SO OR RSO'!$B$4:$O$1048576,4,FALSE),"")</f>
        <v/>
      </c>
      <c r="E34" s="19" t="str">
        <f>IFERROR(VLOOKUP(B34,'SO OR RSO'!$B$4:$O$1048576,5,FALSE),"")</f>
        <v/>
      </c>
      <c r="F34" s="18" t="str">
        <f>IFERROR(VLOOKUP(B34,'SO OR RSO'!$B$4:$O$1048576,6,FALSE),"")</f>
        <v/>
      </c>
      <c r="G34" s="19" t="str">
        <f>IFERROR(VLOOKUP(B34,'SO OR RSO'!$B$4:$O$1048576,7,FALSE),"")</f>
        <v/>
      </c>
      <c r="H34" s="18" t="str">
        <f>IFERROR(VLOOKUP(B34,'SO OR RSO'!$B$4:$O$1048576,8,FALSE),"")</f>
        <v/>
      </c>
      <c r="I34" s="18" t="str">
        <f>IFERROR(VLOOKUP(B34,'SO OR RSO'!$B$4:$O$1048576,9,FALSE),"")</f>
        <v/>
      </c>
      <c r="J34" s="18" t="str">
        <f>IFERROR(VLOOKUP(B34,'SO OR RSO'!$B$4:$O$1048576,10,FALSE),"")</f>
        <v/>
      </c>
      <c r="K34" s="93" t="str">
        <f>IFERROR(IF(VLOOKUP(B34,'SO OR RSO'!$B$4:$M$1048576,12,FALSE)="","Belum Isi Tanggal",VLOOKUP(B34,'SO OR RSO'!$B$4:$M$1048576,12,FALSE)),"")</f>
        <v/>
      </c>
      <c r="L34" s="76"/>
    </row>
    <row r="35" spans="1:12" ht="30.75" customHeight="1">
      <c r="A35" s="6">
        <v>34</v>
      </c>
      <c r="B35" s="18" t="str">
        <f t="shared" si="0"/>
        <v>FoamindoTidak TersediaKonfirmasi34</v>
      </c>
      <c r="C35" s="18" t="str">
        <f>IFERROR(VLOOKUP(B35,'SO OR RSO'!$B$4:$O$1048576,3,FALSE),"")</f>
        <v/>
      </c>
      <c r="D35" s="27" t="str">
        <f>IFERROR(VLOOKUP(B35,'SO OR RSO'!$B$4:$O$1048576,4,FALSE),"")</f>
        <v/>
      </c>
      <c r="E35" s="19" t="str">
        <f>IFERROR(VLOOKUP(B35,'SO OR RSO'!$B$4:$O$1048576,5,FALSE),"")</f>
        <v/>
      </c>
      <c r="F35" s="18" t="str">
        <f>IFERROR(VLOOKUP(B35,'SO OR RSO'!$B$4:$O$1048576,6,FALSE),"")</f>
        <v/>
      </c>
      <c r="G35" s="19" t="str">
        <f>IFERROR(VLOOKUP(B35,'SO OR RSO'!$B$4:$O$1048576,7,FALSE),"")</f>
        <v/>
      </c>
      <c r="H35" s="18" t="str">
        <f>IFERROR(VLOOKUP(B35,'SO OR RSO'!$B$4:$O$1048576,8,FALSE),"")</f>
        <v/>
      </c>
      <c r="I35" s="18" t="str">
        <f>IFERROR(VLOOKUP(B35,'SO OR RSO'!$B$4:$O$1048576,9,FALSE),"")</f>
        <v/>
      </c>
      <c r="J35" s="18" t="str">
        <f>IFERROR(VLOOKUP(B35,'SO OR RSO'!$B$4:$O$1048576,10,FALSE),"")</f>
        <v/>
      </c>
      <c r="K35" s="93" t="str">
        <f>IFERROR(IF(VLOOKUP(B35,'SO OR RSO'!$B$4:$M$1048576,12,FALSE)="","Belum Isi Tanggal",VLOOKUP(B35,'SO OR RSO'!$B$4:$M$1048576,12,FALSE)),"")</f>
        <v/>
      </c>
      <c r="L35" s="76"/>
    </row>
    <row r="36" spans="1:12" ht="30.75" customHeight="1">
      <c r="A36" s="5">
        <v>35</v>
      </c>
      <c r="B36" s="18" t="str">
        <f t="shared" si="0"/>
        <v>FoamindoTidak TersediaKonfirmasi35</v>
      </c>
      <c r="C36" s="18" t="str">
        <f>IFERROR(VLOOKUP(B36,'SO OR RSO'!$B$4:$O$1048576,3,FALSE),"")</f>
        <v/>
      </c>
      <c r="D36" s="27" t="str">
        <f>IFERROR(VLOOKUP(B36,'SO OR RSO'!$B$4:$O$1048576,4,FALSE),"")</f>
        <v/>
      </c>
      <c r="E36" s="19" t="str">
        <f>IFERROR(VLOOKUP(B36,'SO OR RSO'!$B$4:$O$1048576,5,FALSE),"")</f>
        <v/>
      </c>
      <c r="F36" s="18" t="str">
        <f>IFERROR(VLOOKUP(B36,'SO OR RSO'!$B$4:$O$1048576,6,FALSE),"")</f>
        <v/>
      </c>
      <c r="G36" s="19" t="str">
        <f>IFERROR(VLOOKUP(B36,'SO OR RSO'!$B$4:$O$1048576,7,FALSE),"")</f>
        <v/>
      </c>
      <c r="H36" s="18" t="str">
        <f>IFERROR(VLOOKUP(B36,'SO OR RSO'!$B$4:$O$1048576,8,FALSE),"")</f>
        <v/>
      </c>
      <c r="I36" s="18" t="str">
        <f>IFERROR(VLOOKUP(B36,'SO OR RSO'!$B$4:$O$1048576,9,FALSE),"")</f>
        <v/>
      </c>
      <c r="J36" s="18" t="str">
        <f>IFERROR(VLOOKUP(B36,'SO OR RSO'!$B$4:$O$1048576,10,FALSE),"")</f>
        <v/>
      </c>
      <c r="K36" s="93" t="str">
        <f>IFERROR(IF(VLOOKUP(B36,'SO OR RSO'!$B$4:$M$1048576,12,FALSE)="","Belum Isi Tanggal",VLOOKUP(B36,'SO OR RSO'!$B$4:$M$1048576,12,FALSE)),"")</f>
        <v/>
      </c>
      <c r="L36" s="76"/>
    </row>
    <row r="37" spans="1:12" ht="30.75" customHeight="1">
      <c r="A37" s="6">
        <v>36</v>
      </c>
      <c r="B37" s="18" t="str">
        <f t="shared" si="0"/>
        <v>FoamindoTidak TersediaKonfirmasi36</v>
      </c>
      <c r="C37" s="18" t="str">
        <f>IFERROR(VLOOKUP(B37,'SO OR RSO'!$B$4:$O$1048576,3,FALSE),"")</f>
        <v/>
      </c>
      <c r="D37" s="27" t="str">
        <f>IFERROR(VLOOKUP(B37,'SO OR RSO'!$B$4:$O$1048576,4,FALSE),"")</f>
        <v/>
      </c>
      <c r="E37" s="19" t="str">
        <f>IFERROR(VLOOKUP(B37,'SO OR RSO'!$B$4:$O$1048576,5,FALSE),"")</f>
        <v/>
      </c>
      <c r="F37" s="18" t="str">
        <f>IFERROR(VLOOKUP(B37,'SO OR RSO'!$B$4:$O$1048576,6,FALSE),"")</f>
        <v/>
      </c>
      <c r="G37" s="19" t="str">
        <f>IFERROR(VLOOKUP(B37,'SO OR RSO'!$B$4:$O$1048576,7,FALSE),"")</f>
        <v/>
      </c>
      <c r="H37" s="18" t="str">
        <f>IFERROR(VLOOKUP(B37,'SO OR RSO'!$B$4:$O$1048576,8,FALSE),"")</f>
        <v/>
      </c>
      <c r="I37" s="18" t="str">
        <f>IFERROR(VLOOKUP(B37,'SO OR RSO'!$B$4:$O$1048576,9,FALSE),"")</f>
        <v/>
      </c>
      <c r="J37" s="18" t="str">
        <f>IFERROR(VLOOKUP(B37,'SO OR RSO'!$B$4:$O$1048576,10,FALSE),"")</f>
        <v/>
      </c>
      <c r="K37" s="93" t="str">
        <f>IFERROR(IF(VLOOKUP(B37,'SO OR RSO'!$B$4:$M$1048576,12,FALSE)="","Belum Isi Tanggal",VLOOKUP(B37,'SO OR RSO'!$B$4:$M$1048576,12,FALSE)),"")</f>
        <v/>
      </c>
      <c r="L37" s="76"/>
    </row>
    <row r="38" spans="1:12" ht="30.75" customHeight="1">
      <c r="A38" s="5">
        <v>37</v>
      </c>
      <c r="B38" s="18" t="str">
        <f t="shared" si="0"/>
        <v>FoamindoTidak TersediaKonfirmasi37</v>
      </c>
      <c r="C38" s="18" t="str">
        <f>IFERROR(VLOOKUP(B38,'SO OR RSO'!$B$4:$O$1048576,3,FALSE),"")</f>
        <v/>
      </c>
      <c r="D38" s="27" t="str">
        <f>IFERROR(VLOOKUP(B38,'SO OR RSO'!$B$4:$O$1048576,4,FALSE),"")</f>
        <v/>
      </c>
      <c r="E38" s="19" t="str">
        <f>IFERROR(VLOOKUP(B38,'SO OR RSO'!$B$4:$O$1048576,5,FALSE),"")</f>
        <v/>
      </c>
      <c r="F38" s="18" t="str">
        <f>IFERROR(VLOOKUP(B38,'SO OR RSO'!$B$4:$O$1048576,6,FALSE),"")</f>
        <v/>
      </c>
      <c r="G38" s="19" t="str">
        <f>IFERROR(VLOOKUP(B38,'SO OR RSO'!$B$4:$O$1048576,7,FALSE),"")</f>
        <v/>
      </c>
      <c r="H38" s="18" t="str">
        <f>IFERROR(VLOOKUP(B38,'SO OR RSO'!$B$4:$O$1048576,8,FALSE),"")</f>
        <v/>
      </c>
      <c r="I38" s="18" t="str">
        <f>IFERROR(VLOOKUP(B38,'SO OR RSO'!$B$4:$O$1048576,9,FALSE),"")</f>
        <v/>
      </c>
      <c r="J38" s="18" t="str">
        <f>IFERROR(VLOOKUP(B38,'SO OR RSO'!$B$4:$O$1048576,10,FALSE),"")</f>
        <v/>
      </c>
      <c r="K38" s="93" t="str">
        <f>IFERROR(IF(VLOOKUP(B38,'SO OR RSO'!$B$4:$M$1048576,12,FALSE)="","Belum Isi Tanggal",VLOOKUP(B38,'SO OR RSO'!$B$4:$M$1048576,12,FALSE)),"")</f>
        <v/>
      </c>
      <c r="L38" s="76"/>
    </row>
    <row r="39" spans="1:12" ht="30.75" customHeight="1">
      <c r="A39" s="6">
        <v>38</v>
      </c>
      <c r="B39" s="18" t="str">
        <f t="shared" si="0"/>
        <v>FoamindoTidak TersediaKonfirmasi38</v>
      </c>
      <c r="C39" s="18" t="str">
        <f>IFERROR(VLOOKUP(B39,'SO OR RSO'!$B$4:$O$1048576,3,FALSE),"")</f>
        <v/>
      </c>
      <c r="D39" s="27" t="str">
        <f>IFERROR(VLOOKUP(B39,'SO OR RSO'!$B$4:$O$1048576,4,FALSE),"")</f>
        <v/>
      </c>
      <c r="E39" s="19" t="str">
        <f>IFERROR(VLOOKUP(B39,'SO OR RSO'!$B$4:$O$1048576,5,FALSE),"")</f>
        <v/>
      </c>
      <c r="F39" s="18" t="str">
        <f>IFERROR(VLOOKUP(B39,'SO OR RSO'!$B$4:$O$1048576,6,FALSE),"")</f>
        <v/>
      </c>
      <c r="G39" s="19" t="str">
        <f>IFERROR(VLOOKUP(B39,'SO OR RSO'!$B$4:$O$1048576,7,FALSE),"")</f>
        <v/>
      </c>
      <c r="H39" s="18" t="str">
        <f>IFERROR(VLOOKUP(B39,'SO OR RSO'!$B$4:$O$1048576,8,FALSE),"")</f>
        <v/>
      </c>
      <c r="I39" s="18" t="str">
        <f>IFERROR(VLOOKUP(B39,'SO OR RSO'!$B$4:$O$1048576,9,FALSE),"")</f>
        <v/>
      </c>
      <c r="J39" s="18" t="str">
        <f>IFERROR(VLOOKUP(B39,'SO OR RSO'!$B$4:$O$1048576,10,FALSE),"")</f>
        <v/>
      </c>
      <c r="K39" s="93" t="str">
        <f>IFERROR(IF(VLOOKUP(B39,'SO OR RSO'!$B$4:$M$1048576,12,FALSE)="","Belum Isi Tanggal",VLOOKUP(B39,'SO OR RSO'!$B$4:$M$1048576,12,FALSE)),"")</f>
        <v/>
      </c>
      <c r="L39" s="76"/>
    </row>
    <row r="40" spans="1:12" ht="30.75" customHeight="1">
      <c r="A40" s="5">
        <v>39</v>
      </c>
      <c r="B40" s="18" t="str">
        <f t="shared" si="0"/>
        <v>FoamindoTidak TersediaKonfirmasi39</v>
      </c>
      <c r="C40" s="18" t="str">
        <f>IFERROR(VLOOKUP(B40,'SO OR RSO'!$B$4:$O$1048576,3,FALSE),"")</f>
        <v/>
      </c>
      <c r="D40" s="27" t="str">
        <f>IFERROR(VLOOKUP(B40,'SO OR RSO'!$B$4:$O$1048576,4,FALSE),"")</f>
        <v/>
      </c>
      <c r="E40" s="19" t="str">
        <f>IFERROR(VLOOKUP(B40,'SO OR RSO'!$B$4:$O$1048576,5,FALSE),"")</f>
        <v/>
      </c>
      <c r="F40" s="18" t="str">
        <f>IFERROR(VLOOKUP(B40,'SO OR RSO'!$B$4:$O$1048576,6,FALSE),"")</f>
        <v/>
      </c>
      <c r="G40" s="19" t="str">
        <f>IFERROR(VLOOKUP(B40,'SO OR RSO'!$B$4:$O$1048576,7,FALSE),"")</f>
        <v/>
      </c>
      <c r="H40" s="18" t="str">
        <f>IFERROR(VLOOKUP(B40,'SO OR RSO'!$B$4:$O$1048576,8,FALSE),"")</f>
        <v/>
      </c>
      <c r="I40" s="18" t="str">
        <f>IFERROR(VLOOKUP(B40,'SO OR RSO'!$B$4:$O$1048576,9,FALSE),"")</f>
        <v/>
      </c>
      <c r="J40" s="18" t="str">
        <f>IFERROR(VLOOKUP(B40,'SO OR RSO'!$B$4:$O$1048576,10,FALSE),"")</f>
        <v/>
      </c>
      <c r="K40" s="93" t="str">
        <f>IFERROR(IF(VLOOKUP(B40,'SO OR RSO'!$B$4:$M$1048576,12,FALSE)="","Belum Isi Tanggal",VLOOKUP(B40,'SO OR RSO'!$B$4:$M$1048576,12,FALSE)),"")</f>
        <v/>
      </c>
      <c r="L40" s="76"/>
    </row>
    <row r="41" spans="1:12" ht="30.75" customHeight="1">
      <c r="A41" s="6">
        <v>40</v>
      </c>
      <c r="B41" s="18" t="str">
        <f t="shared" si="0"/>
        <v>FoamindoTidak TersediaKonfirmasi40</v>
      </c>
      <c r="C41" s="18" t="str">
        <f>IFERROR(VLOOKUP(B41,'SO OR RSO'!$B$4:$O$1048576,3,FALSE),"")</f>
        <v/>
      </c>
      <c r="D41" s="27" t="str">
        <f>IFERROR(VLOOKUP(B41,'SO OR RSO'!$B$4:$O$1048576,4,FALSE),"")</f>
        <v/>
      </c>
      <c r="E41" s="19" t="str">
        <f>IFERROR(VLOOKUP(B41,'SO OR RSO'!$B$4:$O$1048576,5,FALSE),"")</f>
        <v/>
      </c>
      <c r="F41" s="18" t="str">
        <f>IFERROR(VLOOKUP(B41,'SO OR RSO'!$B$4:$O$1048576,6,FALSE),"")</f>
        <v/>
      </c>
      <c r="G41" s="19" t="str">
        <f>IFERROR(VLOOKUP(B41,'SO OR RSO'!$B$4:$O$1048576,7,FALSE),"")</f>
        <v/>
      </c>
      <c r="H41" s="18" t="str">
        <f>IFERROR(VLOOKUP(B41,'SO OR RSO'!$B$4:$O$1048576,8,FALSE),"")</f>
        <v/>
      </c>
      <c r="I41" s="18" t="str">
        <f>IFERROR(VLOOKUP(B41,'SO OR RSO'!$B$4:$O$1048576,9,FALSE),"")</f>
        <v/>
      </c>
      <c r="J41" s="18" t="str">
        <f>IFERROR(VLOOKUP(B41,'SO OR RSO'!$B$4:$O$1048576,10,FALSE),"")</f>
        <v/>
      </c>
      <c r="K41" s="93" t="str">
        <f>IFERROR(IF(VLOOKUP(B41,'SO OR RSO'!$B$4:$M$1048576,12,FALSE)="","Belum Isi Tanggal",VLOOKUP(B41,'SO OR RSO'!$B$4:$M$1048576,12,FALSE)),"")</f>
        <v/>
      </c>
      <c r="L41" s="76"/>
    </row>
    <row r="42" spans="1:12" ht="30.75" customHeight="1">
      <c r="A42" s="5">
        <v>41</v>
      </c>
      <c r="B42" s="18" t="str">
        <f t="shared" si="0"/>
        <v>FoamindoTidak TersediaKonfirmasi41</v>
      </c>
      <c r="C42" s="18" t="str">
        <f>IFERROR(VLOOKUP(B42,'SO OR RSO'!$B$4:$O$1048576,3,FALSE),"")</f>
        <v/>
      </c>
      <c r="D42" s="27" t="str">
        <f>IFERROR(VLOOKUP(B42,'SO OR RSO'!$B$4:$O$1048576,4,FALSE),"")</f>
        <v/>
      </c>
      <c r="E42" s="19" t="str">
        <f>IFERROR(VLOOKUP(B42,'SO OR RSO'!$B$4:$O$1048576,5,FALSE),"")</f>
        <v/>
      </c>
      <c r="F42" s="18" t="str">
        <f>IFERROR(VLOOKUP(B42,'SO OR RSO'!$B$4:$O$1048576,6,FALSE),"")</f>
        <v/>
      </c>
      <c r="G42" s="19" t="str">
        <f>IFERROR(VLOOKUP(B42,'SO OR RSO'!$B$4:$O$1048576,7,FALSE),"")</f>
        <v/>
      </c>
      <c r="H42" s="18" t="str">
        <f>IFERROR(VLOOKUP(B42,'SO OR RSO'!$B$4:$O$1048576,8,FALSE),"")</f>
        <v/>
      </c>
      <c r="I42" s="18" t="str">
        <f>IFERROR(VLOOKUP(B42,'SO OR RSO'!$B$4:$O$1048576,9,FALSE),"")</f>
        <v/>
      </c>
      <c r="J42" s="18" t="str">
        <f>IFERROR(VLOOKUP(B42,'SO OR RSO'!$B$4:$O$1048576,10,FALSE),"")</f>
        <v/>
      </c>
      <c r="K42" s="93" t="str">
        <f>IFERROR(IF(VLOOKUP(B42,'SO OR RSO'!$B$4:$M$1048576,12,FALSE)="","Belum Isi Tanggal",VLOOKUP(B42,'SO OR RSO'!$B$4:$M$1048576,12,FALSE)),"")</f>
        <v/>
      </c>
      <c r="L42" s="76"/>
    </row>
    <row r="43" spans="1:12" ht="30.75" customHeight="1">
      <c r="A43" s="6">
        <v>42</v>
      </c>
      <c r="B43" s="18" t="str">
        <f t="shared" si="0"/>
        <v>FoamindoTidak TersediaKonfirmasi42</v>
      </c>
      <c r="C43" s="18" t="str">
        <f>IFERROR(VLOOKUP(B43,'SO OR RSO'!$B$4:$O$1048576,3,FALSE),"")</f>
        <v/>
      </c>
      <c r="D43" s="27" t="str">
        <f>IFERROR(VLOOKUP(B43,'SO OR RSO'!$B$4:$O$1048576,4,FALSE),"")</f>
        <v/>
      </c>
      <c r="E43" s="19" t="str">
        <f>IFERROR(VLOOKUP(B43,'SO OR RSO'!$B$4:$O$1048576,5,FALSE),"")</f>
        <v/>
      </c>
      <c r="F43" s="18" t="str">
        <f>IFERROR(VLOOKUP(B43,'SO OR RSO'!$B$4:$O$1048576,6,FALSE),"")</f>
        <v/>
      </c>
      <c r="G43" s="19" t="str">
        <f>IFERROR(VLOOKUP(B43,'SO OR RSO'!$B$4:$O$1048576,7,FALSE),"")</f>
        <v/>
      </c>
      <c r="H43" s="18" t="str">
        <f>IFERROR(VLOOKUP(B43,'SO OR RSO'!$B$4:$O$1048576,8,FALSE),"")</f>
        <v/>
      </c>
      <c r="I43" s="18" t="str">
        <f>IFERROR(VLOOKUP(B43,'SO OR RSO'!$B$4:$O$1048576,9,FALSE),"")</f>
        <v/>
      </c>
      <c r="J43" s="18" t="str">
        <f>IFERROR(VLOOKUP(B43,'SO OR RSO'!$B$4:$O$1048576,10,FALSE),"")</f>
        <v/>
      </c>
      <c r="K43" s="93" t="str">
        <f>IFERROR(IF(VLOOKUP(B43,'SO OR RSO'!$B$4:$M$1048576,12,FALSE)="","Belum Isi Tanggal",VLOOKUP(B43,'SO OR RSO'!$B$4:$M$1048576,12,FALSE)),"")</f>
        <v/>
      </c>
      <c r="L43" s="76"/>
    </row>
    <row r="44" spans="1:12" ht="30.75" customHeight="1">
      <c r="A44" s="5">
        <v>43</v>
      </c>
      <c r="B44" s="18" t="str">
        <f t="shared" si="0"/>
        <v>FoamindoTidak TersediaKonfirmasi43</v>
      </c>
      <c r="C44" s="18" t="str">
        <f>IFERROR(VLOOKUP(B44,'SO OR RSO'!$B$4:$O$1048576,3,FALSE),"")</f>
        <v/>
      </c>
      <c r="D44" s="27" t="str">
        <f>IFERROR(VLOOKUP(B44,'SO OR RSO'!$B$4:$O$1048576,4,FALSE),"")</f>
        <v/>
      </c>
      <c r="E44" s="19" t="str">
        <f>IFERROR(VLOOKUP(B44,'SO OR RSO'!$B$4:$O$1048576,5,FALSE),"")</f>
        <v/>
      </c>
      <c r="F44" s="18" t="str">
        <f>IFERROR(VLOOKUP(B44,'SO OR RSO'!$B$4:$O$1048576,6,FALSE),"")</f>
        <v/>
      </c>
      <c r="G44" s="19" t="str">
        <f>IFERROR(VLOOKUP(B44,'SO OR RSO'!$B$4:$O$1048576,7,FALSE),"")</f>
        <v/>
      </c>
      <c r="H44" s="18" t="str">
        <f>IFERROR(VLOOKUP(B44,'SO OR RSO'!$B$4:$O$1048576,8,FALSE),"")</f>
        <v/>
      </c>
      <c r="I44" s="18" t="str">
        <f>IFERROR(VLOOKUP(B44,'SO OR RSO'!$B$4:$O$1048576,9,FALSE),"")</f>
        <v/>
      </c>
      <c r="J44" s="18" t="str">
        <f>IFERROR(VLOOKUP(B44,'SO OR RSO'!$B$4:$O$1048576,10,FALSE),"")</f>
        <v/>
      </c>
      <c r="K44" s="93" t="str">
        <f>IFERROR(IF(VLOOKUP(B44,'SO OR RSO'!$B$4:$M$1048576,12,FALSE)="","Belum Isi Tanggal",VLOOKUP(B44,'SO OR RSO'!$B$4:$M$1048576,12,FALSE)),"")</f>
        <v/>
      </c>
      <c r="L44" s="76"/>
    </row>
    <row r="45" spans="1:12" ht="30.75" customHeight="1">
      <c r="A45" s="6">
        <v>44</v>
      </c>
      <c r="B45" s="18" t="str">
        <f t="shared" si="0"/>
        <v>FoamindoTidak TersediaKonfirmasi44</v>
      </c>
      <c r="C45" s="18" t="str">
        <f>IFERROR(VLOOKUP(B45,'SO OR RSO'!$B$4:$O$1048576,3,FALSE),"")</f>
        <v/>
      </c>
      <c r="D45" s="27" t="str">
        <f>IFERROR(VLOOKUP(B45,'SO OR RSO'!$B$4:$O$1048576,4,FALSE),"")</f>
        <v/>
      </c>
      <c r="E45" s="19" t="str">
        <f>IFERROR(VLOOKUP(B45,'SO OR RSO'!$B$4:$O$1048576,5,FALSE),"")</f>
        <v/>
      </c>
      <c r="F45" s="18" t="str">
        <f>IFERROR(VLOOKUP(B45,'SO OR RSO'!$B$4:$O$1048576,6,FALSE),"")</f>
        <v/>
      </c>
      <c r="G45" s="19" t="str">
        <f>IFERROR(VLOOKUP(B45,'SO OR RSO'!$B$4:$O$1048576,7,FALSE),"")</f>
        <v/>
      </c>
      <c r="H45" s="18" t="str">
        <f>IFERROR(VLOOKUP(B45,'SO OR RSO'!$B$4:$O$1048576,8,FALSE),"")</f>
        <v/>
      </c>
      <c r="I45" s="18" t="str">
        <f>IFERROR(VLOOKUP(B45,'SO OR RSO'!$B$4:$O$1048576,9,FALSE),"")</f>
        <v/>
      </c>
      <c r="J45" s="18" t="str">
        <f>IFERROR(VLOOKUP(B45,'SO OR RSO'!$B$4:$O$1048576,10,FALSE),"")</f>
        <v/>
      </c>
      <c r="K45" s="93" t="str">
        <f>IFERROR(IF(VLOOKUP(B45,'SO OR RSO'!$B$4:$M$1048576,12,FALSE)="","Belum Isi Tanggal",VLOOKUP(B45,'SO OR RSO'!$B$4:$M$1048576,12,FALSE)),"")</f>
        <v/>
      </c>
      <c r="L45" s="76"/>
    </row>
    <row r="46" spans="1:12" ht="30.75" customHeight="1">
      <c r="A46" s="5">
        <v>45</v>
      </c>
      <c r="B46" s="18" t="str">
        <f t="shared" si="0"/>
        <v>FoamindoTidak TersediaKonfirmasi45</v>
      </c>
      <c r="C46" s="18" t="str">
        <f>IFERROR(VLOOKUP(B46,'SO OR RSO'!$B$4:$O$1048576,3,FALSE),"")</f>
        <v/>
      </c>
      <c r="D46" s="27" t="str">
        <f>IFERROR(VLOOKUP(B46,'SO OR RSO'!$B$4:$O$1048576,4,FALSE),"")</f>
        <v/>
      </c>
      <c r="E46" s="19" t="str">
        <f>IFERROR(VLOOKUP(B46,'SO OR RSO'!$B$4:$O$1048576,5,FALSE),"")</f>
        <v/>
      </c>
      <c r="F46" s="18" t="str">
        <f>IFERROR(VLOOKUP(B46,'SO OR RSO'!$B$4:$O$1048576,6,FALSE),"")</f>
        <v/>
      </c>
      <c r="G46" s="19" t="str">
        <f>IFERROR(VLOOKUP(B46,'SO OR RSO'!$B$4:$O$1048576,7,FALSE),"")</f>
        <v/>
      </c>
      <c r="H46" s="18" t="str">
        <f>IFERROR(VLOOKUP(B46,'SO OR RSO'!$B$4:$O$1048576,8,FALSE),"")</f>
        <v/>
      </c>
      <c r="I46" s="18" t="str">
        <f>IFERROR(VLOOKUP(B46,'SO OR RSO'!$B$4:$O$1048576,9,FALSE),"")</f>
        <v/>
      </c>
      <c r="J46" s="18" t="str">
        <f>IFERROR(VLOOKUP(B46,'SO OR RSO'!$B$4:$O$1048576,10,FALSE),"")</f>
        <v/>
      </c>
      <c r="K46" s="93" t="str">
        <f>IFERROR(IF(VLOOKUP(B46,'SO OR RSO'!$B$4:$M$1048576,12,FALSE)="","Belum Isi Tanggal",VLOOKUP(B46,'SO OR RSO'!$B$4:$M$1048576,12,FALSE)),"")</f>
        <v/>
      </c>
      <c r="L46" s="76"/>
    </row>
    <row r="47" spans="1:12" ht="30.75" customHeight="1">
      <c r="A47" s="6">
        <v>46</v>
      </c>
      <c r="B47" s="18" t="str">
        <f t="shared" si="0"/>
        <v>FoamindoTidak TersediaKonfirmasi46</v>
      </c>
      <c r="C47" s="18" t="str">
        <f>IFERROR(VLOOKUP(B47,'SO OR RSO'!$B$4:$O$1048576,3,FALSE),"")</f>
        <v/>
      </c>
      <c r="D47" s="27" t="str">
        <f>IFERROR(VLOOKUP(B47,'SO OR RSO'!$B$4:$O$1048576,4,FALSE),"")</f>
        <v/>
      </c>
      <c r="E47" s="19" t="str">
        <f>IFERROR(VLOOKUP(B47,'SO OR RSO'!$B$4:$O$1048576,5,FALSE),"")</f>
        <v/>
      </c>
      <c r="F47" s="18" t="str">
        <f>IFERROR(VLOOKUP(B47,'SO OR RSO'!$B$4:$O$1048576,6,FALSE),"")</f>
        <v/>
      </c>
      <c r="G47" s="19" t="str">
        <f>IFERROR(VLOOKUP(B47,'SO OR RSO'!$B$4:$O$1048576,7,FALSE),"")</f>
        <v/>
      </c>
      <c r="H47" s="18" t="str">
        <f>IFERROR(VLOOKUP(B47,'SO OR RSO'!$B$4:$O$1048576,8,FALSE),"")</f>
        <v/>
      </c>
      <c r="I47" s="18" t="str">
        <f>IFERROR(VLOOKUP(B47,'SO OR RSO'!$B$4:$O$1048576,9,FALSE),"")</f>
        <v/>
      </c>
      <c r="J47" s="18" t="str">
        <f>IFERROR(VLOOKUP(B47,'SO OR RSO'!$B$4:$O$1048576,10,FALSE),"")</f>
        <v/>
      </c>
      <c r="K47" s="93" t="str">
        <f>IFERROR(IF(VLOOKUP(B47,'SO OR RSO'!$B$4:$M$1048576,12,FALSE)="","Belum Isi Tanggal",VLOOKUP(B47,'SO OR RSO'!$B$4:$M$1048576,12,FALSE)),"")</f>
        <v/>
      </c>
      <c r="L47" s="76"/>
    </row>
    <row r="48" spans="1:12" ht="30.75" customHeight="1">
      <c r="A48" s="5">
        <v>47</v>
      </c>
      <c r="B48" s="18" t="str">
        <f t="shared" si="0"/>
        <v>FoamindoTidak TersediaKonfirmasi47</v>
      </c>
      <c r="C48" s="18" t="str">
        <f>IFERROR(VLOOKUP(B48,'SO OR RSO'!$B$4:$O$1048576,3,FALSE),"")</f>
        <v/>
      </c>
      <c r="D48" s="27" t="str">
        <f>IFERROR(VLOOKUP(B48,'SO OR RSO'!$B$4:$O$1048576,4,FALSE),"")</f>
        <v/>
      </c>
      <c r="E48" s="19" t="str">
        <f>IFERROR(VLOOKUP(B48,'SO OR RSO'!$B$4:$O$1048576,5,FALSE),"")</f>
        <v/>
      </c>
      <c r="F48" s="18" t="str">
        <f>IFERROR(VLOOKUP(B48,'SO OR RSO'!$B$4:$O$1048576,6,FALSE),"")</f>
        <v/>
      </c>
      <c r="G48" s="19" t="str">
        <f>IFERROR(VLOOKUP(B48,'SO OR RSO'!$B$4:$O$1048576,7,FALSE),"")</f>
        <v/>
      </c>
      <c r="H48" s="18" t="str">
        <f>IFERROR(VLOOKUP(B48,'SO OR RSO'!$B$4:$O$1048576,8,FALSE),"")</f>
        <v/>
      </c>
      <c r="I48" s="18" t="str">
        <f>IFERROR(VLOOKUP(B48,'SO OR RSO'!$B$4:$O$1048576,9,FALSE),"")</f>
        <v/>
      </c>
      <c r="J48" s="18" t="str">
        <f>IFERROR(VLOOKUP(B48,'SO OR RSO'!$B$4:$O$1048576,10,FALSE),"")</f>
        <v/>
      </c>
      <c r="K48" s="93" t="str">
        <f>IFERROR(IF(VLOOKUP(B48,'SO OR RSO'!$B$4:$M$1048576,12,FALSE)="","Belum Isi Tanggal",VLOOKUP(B48,'SO OR RSO'!$B$4:$M$1048576,12,FALSE)),"")</f>
        <v/>
      </c>
      <c r="L48" s="76"/>
    </row>
    <row r="49" spans="1:12" ht="30.75" customHeight="1">
      <c r="A49" s="6">
        <v>48</v>
      </c>
      <c r="B49" s="18" t="str">
        <f t="shared" si="0"/>
        <v>FoamindoTidak TersediaKonfirmasi48</v>
      </c>
      <c r="C49" s="18" t="str">
        <f>IFERROR(VLOOKUP(B49,'SO OR RSO'!$B$4:$O$1048576,3,FALSE),"")</f>
        <v/>
      </c>
      <c r="D49" s="27" t="str">
        <f>IFERROR(VLOOKUP(B49,'SO OR RSO'!$B$4:$O$1048576,4,FALSE),"")</f>
        <v/>
      </c>
      <c r="E49" s="19" t="str">
        <f>IFERROR(VLOOKUP(B49,'SO OR RSO'!$B$4:$O$1048576,5,FALSE),"")</f>
        <v/>
      </c>
      <c r="F49" s="18" t="str">
        <f>IFERROR(VLOOKUP(B49,'SO OR RSO'!$B$4:$O$1048576,6,FALSE),"")</f>
        <v/>
      </c>
      <c r="G49" s="19" t="str">
        <f>IFERROR(VLOOKUP(B49,'SO OR RSO'!$B$4:$O$1048576,7,FALSE),"")</f>
        <v/>
      </c>
      <c r="H49" s="18" t="str">
        <f>IFERROR(VLOOKUP(B49,'SO OR RSO'!$B$4:$O$1048576,8,FALSE),"")</f>
        <v/>
      </c>
      <c r="I49" s="18" t="str">
        <f>IFERROR(VLOOKUP(B49,'SO OR RSO'!$B$4:$O$1048576,9,FALSE),"")</f>
        <v/>
      </c>
      <c r="J49" s="18" t="str">
        <f>IFERROR(VLOOKUP(B49,'SO OR RSO'!$B$4:$O$1048576,10,FALSE),"")</f>
        <v/>
      </c>
      <c r="K49" s="93" t="str">
        <f>IFERROR(IF(VLOOKUP(B49,'SO OR RSO'!$B$4:$M$1048576,12,FALSE)="","Belum Isi Tanggal",VLOOKUP(B49,'SO OR RSO'!$B$4:$M$1048576,12,FALSE)),"")</f>
        <v/>
      </c>
      <c r="L49" s="76"/>
    </row>
    <row r="50" spans="1:12" ht="30.75" customHeight="1">
      <c r="A50" s="5">
        <v>49</v>
      </c>
      <c r="B50" s="18" t="str">
        <f t="shared" si="0"/>
        <v>FoamindoTidak TersediaKonfirmasi49</v>
      </c>
      <c r="C50" s="18" t="str">
        <f>IFERROR(VLOOKUP(B50,'SO OR RSO'!$B$4:$O$1048576,3,FALSE),"")</f>
        <v/>
      </c>
      <c r="D50" s="27" t="str">
        <f>IFERROR(VLOOKUP(B50,'SO OR RSO'!$B$4:$O$1048576,4,FALSE),"")</f>
        <v/>
      </c>
      <c r="E50" s="19" t="str">
        <f>IFERROR(VLOOKUP(B50,'SO OR RSO'!$B$4:$O$1048576,5,FALSE),"")</f>
        <v/>
      </c>
      <c r="F50" s="18" t="str">
        <f>IFERROR(VLOOKUP(B50,'SO OR RSO'!$B$4:$O$1048576,6,FALSE),"")</f>
        <v/>
      </c>
      <c r="G50" s="19" t="str">
        <f>IFERROR(VLOOKUP(B50,'SO OR RSO'!$B$4:$O$1048576,7,FALSE),"")</f>
        <v/>
      </c>
      <c r="H50" s="18" t="str">
        <f>IFERROR(VLOOKUP(B50,'SO OR RSO'!$B$4:$O$1048576,8,FALSE),"")</f>
        <v/>
      </c>
      <c r="I50" s="18" t="str">
        <f>IFERROR(VLOOKUP(B50,'SO OR RSO'!$B$4:$O$1048576,9,FALSE),"")</f>
        <v/>
      </c>
      <c r="J50" s="18" t="str">
        <f>IFERROR(VLOOKUP(B50,'SO OR RSO'!$B$4:$O$1048576,10,FALSE),"")</f>
        <v/>
      </c>
      <c r="K50" s="93" t="str">
        <f>IFERROR(IF(VLOOKUP(B50,'SO OR RSO'!$B$4:$M$1048576,12,FALSE)="","Belum Isi Tanggal",VLOOKUP(B50,'SO OR RSO'!$B$4:$M$1048576,12,FALSE)),"")</f>
        <v/>
      </c>
      <c r="L50" s="76"/>
    </row>
    <row r="51" spans="1:12" ht="30.75" customHeight="1">
      <c r="A51" s="6">
        <v>50</v>
      </c>
      <c r="B51" s="18" t="str">
        <f t="shared" si="0"/>
        <v>FoamindoTidak TersediaKonfirmasi50</v>
      </c>
      <c r="C51" s="18" t="str">
        <f>IFERROR(VLOOKUP(B51,'SO OR RSO'!$B$4:$O$1048576,3,FALSE),"")</f>
        <v/>
      </c>
      <c r="D51" s="27" t="str">
        <f>IFERROR(VLOOKUP(B51,'SO OR RSO'!$B$4:$O$1048576,4,FALSE),"")</f>
        <v/>
      </c>
      <c r="E51" s="19" t="str">
        <f>IFERROR(VLOOKUP(B51,'SO OR RSO'!$B$4:$O$1048576,5,FALSE),"")</f>
        <v/>
      </c>
      <c r="F51" s="18" t="str">
        <f>IFERROR(VLOOKUP(B51,'SO OR RSO'!$B$4:$O$1048576,6,FALSE),"")</f>
        <v/>
      </c>
      <c r="G51" s="19" t="str">
        <f>IFERROR(VLOOKUP(B51,'SO OR RSO'!$B$4:$O$1048576,7,FALSE),"")</f>
        <v/>
      </c>
      <c r="H51" s="18" t="str">
        <f>IFERROR(VLOOKUP(B51,'SO OR RSO'!$B$4:$O$1048576,8,FALSE),"")</f>
        <v/>
      </c>
      <c r="I51" s="18" t="str">
        <f>IFERROR(VLOOKUP(B51,'SO OR RSO'!$B$4:$O$1048576,9,FALSE),"")</f>
        <v/>
      </c>
      <c r="J51" s="18" t="str">
        <f>IFERROR(VLOOKUP(B51,'SO OR RSO'!$B$4:$O$1048576,10,FALSE),"")</f>
        <v/>
      </c>
      <c r="K51" s="93" t="str">
        <f>IFERROR(IF(VLOOKUP(B51,'SO OR RSO'!$B$4:$M$1048576,12,FALSE)="","Belum Isi Tanggal",VLOOKUP(B51,'SO OR RSO'!$B$4:$M$1048576,12,FALSE)),"")</f>
        <v/>
      </c>
      <c r="L51" s="76"/>
    </row>
    <row r="52" spans="1:12" ht="30.75" customHeight="1">
      <c r="A52" s="5">
        <v>51</v>
      </c>
      <c r="B52" s="18" t="str">
        <f t="shared" si="0"/>
        <v>FoamindoTidak TersediaKonfirmasi51</v>
      </c>
      <c r="C52" s="18" t="str">
        <f>IFERROR(VLOOKUP(B52,'SO OR RSO'!$B$4:$O$1048576,3,FALSE),"")</f>
        <v/>
      </c>
      <c r="D52" s="27" t="str">
        <f>IFERROR(VLOOKUP(B52,'SO OR RSO'!$B$4:$O$1048576,4,FALSE),"")</f>
        <v/>
      </c>
      <c r="E52" s="19" t="str">
        <f>IFERROR(VLOOKUP(B52,'SO OR RSO'!$B$4:$O$1048576,5,FALSE),"")</f>
        <v/>
      </c>
      <c r="F52" s="18" t="str">
        <f>IFERROR(VLOOKUP(B52,'SO OR RSO'!$B$4:$O$1048576,6,FALSE),"")</f>
        <v/>
      </c>
      <c r="G52" s="19" t="str">
        <f>IFERROR(VLOOKUP(B52,'SO OR RSO'!$B$4:$O$1048576,7,FALSE),"")</f>
        <v/>
      </c>
      <c r="H52" s="18" t="str">
        <f>IFERROR(VLOOKUP(B52,'SO OR RSO'!$B$4:$O$1048576,8,FALSE),"")</f>
        <v/>
      </c>
      <c r="I52" s="18" t="str">
        <f>IFERROR(VLOOKUP(B52,'SO OR RSO'!$B$4:$O$1048576,9,FALSE),"")</f>
        <v/>
      </c>
      <c r="J52" s="18" t="str">
        <f>IFERROR(VLOOKUP(B52,'SO OR RSO'!$B$4:$O$1048576,10,FALSE),"")</f>
        <v/>
      </c>
      <c r="K52" s="93" t="str">
        <f>IFERROR(IF(VLOOKUP(B52,'SO OR RSO'!$B$4:$M$1048576,12,FALSE)="","Belum Isi Tanggal",VLOOKUP(B52,'SO OR RSO'!$B$4:$M$1048576,12,FALSE)),"")</f>
        <v/>
      </c>
      <c r="L52" s="76"/>
    </row>
    <row r="53" spans="1:12" ht="30.75" customHeight="1">
      <c r="A53" s="6">
        <v>52</v>
      </c>
      <c r="B53" s="18" t="str">
        <f t="shared" si="0"/>
        <v>FoamindoTidak TersediaKonfirmasi52</v>
      </c>
      <c r="C53" s="18" t="str">
        <f>IFERROR(VLOOKUP(B53,'SO OR RSO'!$B$4:$O$1048576,3,FALSE),"")</f>
        <v/>
      </c>
      <c r="D53" s="27" t="str">
        <f>IFERROR(VLOOKUP(B53,'SO OR RSO'!$B$4:$O$1048576,4,FALSE),"")</f>
        <v/>
      </c>
      <c r="E53" s="19" t="str">
        <f>IFERROR(VLOOKUP(B53,'SO OR RSO'!$B$4:$O$1048576,5,FALSE),"")</f>
        <v/>
      </c>
      <c r="F53" s="18" t="str">
        <f>IFERROR(VLOOKUP(B53,'SO OR RSO'!$B$4:$O$1048576,6,FALSE),"")</f>
        <v/>
      </c>
      <c r="G53" s="19" t="str">
        <f>IFERROR(VLOOKUP(B53,'SO OR RSO'!$B$4:$O$1048576,7,FALSE),"")</f>
        <v/>
      </c>
      <c r="H53" s="18" t="str">
        <f>IFERROR(VLOOKUP(B53,'SO OR RSO'!$B$4:$O$1048576,8,FALSE),"")</f>
        <v/>
      </c>
      <c r="I53" s="18" t="str">
        <f>IFERROR(VLOOKUP(B53,'SO OR RSO'!$B$4:$O$1048576,9,FALSE),"")</f>
        <v/>
      </c>
      <c r="J53" s="18" t="str">
        <f>IFERROR(VLOOKUP(B53,'SO OR RSO'!$B$4:$O$1048576,10,FALSE),"")</f>
        <v/>
      </c>
      <c r="K53" s="93" t="str">
        <f>IFERROR(IF(VLOOKUP(B53,'SO OR RSO'!$B$4:$M$1048576,12,FALSE)="","Belum Isi Tanggal",VLOOKUP(B53,'SO OR RSO'!$B$4:$M$1048576,12,FALSE)),"")</f>
        <v/>
      </c>
      <c r="L53" s="76"/>
    </row>
    <row r="54" spans="1:12" ht="30.75" customHeight="1">
      <c r="A54" s="5">
        <v>53</v>
      </c>
      <c r="B54" s="18" t="str">
        <f t="shared" si="0"/>
        <v>FoamindoTidak TersediaKonfirmasi53</v>
      </c>
      <c r="C54" s="18" t="str">
        <f>IFERROR(VLOOKUP(B54,'SO OR RSO'!$B$4:$O$1048576,3,FALSE),"")</f>
        <v/>
      </c>
      <c r="D54" s="27" t="str">
        <f>IFERROR(VLOOKUP(B54,'SO OR RSO'!$B$4:$O$1048576,4,FALSE),"")</f>
        <v/>
      </c>
      <c r="E54" s="19" t="str">
        <f>IFERROR(VLOOKUP(B54,'SO OR RSO'!$B$4:$O$1048576,5,FALSE),"")</f>
        <v/>
      </c>
      <c r="F54" s="18" t="str">
        <f>IFERROR(VLOOKUP(B54,'SO OR RSO'!$B$4:$O$1048576,6,FALSE),"")</f>
        <v/>
      </c>
      <c r="G54" s="19" t="str">
        <f>IFERROR(VLOOKUP(B54,'SO OR RSO'!$B$4:$O$1048576,7,FALSE),"")</f>
        <v/>
      </c>
      <c r="H54" s="18" t="str">
        <f>IFERROR(VLOOKUP(B54,'SO OR RSO'!$B$4:$O$1048576,8,FALSE),"")</f>
        <v/>
      </c>
      <c r="I54" s="18" t="str">
        <f>IFERROR(VLOOKUP(B54,'SO OR RSO'!$B$4:$O$1048576,9,FALSE),"")</f>
        <v/>
      </c>
      <c r="J54" s="18" t="str">
        <f>IFERROR(VLOOKUP(B54,'SO OR RSO'!$B$4:$O$1048576,10,FALSE),"")</f>
        <v/>
      </c>
      <c r="K54" s="93" t="str">
        <f>IFERROR(IF(VLOOKUP(B54,'SO OR RSO'!$B$4:$M$1048576,12,FALSE)="","Belum Isi Tanggal",VLOOKUP(B54,'SO OR RSO'!$B$4:$M$1048576,12,FALSE)),"")</f>
        <v/>
      </c>
      <c r="L54" s="76"/>
    </row>
    <row r="55" spans="1:12" ht="30.75" customHeight="1">
      <c r="A55" s="6">
        <v>54</v>
      </c>
      <c r="B55" s="18" t="str">
        <f t="shared" si="0"/>
        <v>FoamindoTidak TersediaKonfirmasi54</v>
      </c>
      <c r="C55" s="18" t="str">
        <f>IFERROR(VLOOKUP(B55,'SO OR RSO'!$B$4:$O$1048576,3,FALSE),"")</f>
        <v/>
      </c>
      <c r="D55" s="27" t="str">
        <f>IFERROR(VLOOKUP(B55,'SO OR RSO'!$B$4:$O$1048576,4,FALSE),"")</f>
        <v/>
      </c>
      <c r="E55" s="19" t="str">
        <f>IFERROR(VLOOKUP(B55,'SO OR RSO'!$B$4:$O$1048576,5,FALSE),"")</f>
        <v/>
      </c>
      <c r="F55" s="18" t="str">
        <f>IFERROR(VLOOKUP(B55,'SO OR RSO'!$B$4:$O$1048576,6,FALSE),"")</f>
        <v/>
      </c>
      <c r="G55" s="19" t="str">
        <f>IFERROR(VLOOKUP(B55,'SO OR RSO'!$B$4:$O$1048576,7,FALSE),"")</f>
        <v/>
      </c>
      <c r="H55" s="18" t="str">
        <f>IFERROR(VLOOKUP(B55,'SO OR RSO'!$B$4:$O$1048576,8,FALSE),"")</f>
        <v/>
      </c>
      <c r="I55" s="18" t="str">
        <f>IFERROR(VLOOKUP(B55,'SO OR RSO'!$B$4:$O$1048576,9,FALSE),"")</f>
        <v/>
      </c>
      <c r="J55" s="18" t="str">
        <f>IFERROR(VLOOKUP(B55,'SO OR RSO'!$B$4:$O$1048576,10,FALSE),"")</f>
        <v/>
      </c>
      <c r="K55" s="93" t="str">
        <f>IFERROR(IF(VLOOKUP(B55,'SO OR RSO'!$B$4:$M$1048576,12,FALSE)="","Belum Isi Tanggal",VLOOKUP(B55,'SO OR RSO'!$B$4:$M$1048576,12,FALSE)),"")</f>
        <v/>
      </c>
      <c r="L55" s="76"/>
    </row>
    <row r="56" spans="1:12" ht="30.75" customHeight="1">
      <c r="A56" s="5">
        <v>55</v>
      </c>
      <c r="B56" s="18" t="str">
        <f t="shared" si="0"/>
        <v>FoamindoTidak TersediaKonfirmasi55</v>
      </c>
      <c r="C56" s="18" t="str">
        <f>IFERROR(VLOOKUP(B56,'SO OR RSO'!$B$4:$O$1048576,3,FALSE),"")</f>
        <v/>
      </c>
      <c r="D56" s="27" t="str">
        <f>IFERROR(VLOOKUP(B56,'SO OR RSO'!$B$4:$O$1048576,4,FALSE),"")</f>
        <v/>
      </c>
      <c r="E56" s="19" t="str">
        <f>IFERROR(VLOOKUP(B56,'SO OR RSO'!$B$4:$O$1048576,5,FALSE),"")</f>
        <v/>
      </c>
      <c r="F56" s="18" t="str">
        <f>IFERROR(VLOOKUP(B56,'SO OR RSO'!$B$4:$O$1048576,6,FALSE),"")</f>
        <v/>
      </c>
      <c r="G56" s="19" t="str">
        <f>IFERROR(VLOOKUP(B56,'SO OR RSO'!$B$4:$O$1048576,7,FALSE),"")</f>
        <v/>
      </c>
      <c r="H56" s="18" t="str">
        <f>IFERROR(VLOOKUP(B56,'SO OR RSO'!$B$4:$O$1048576,8,FALSE),"")</f>
        <v/>
      </c>
      <c r="I56" s="18" t="str">
        <f>IFERROR(VLOOKUP(B56,'SO OR RSO'!$B$4:$O$1048576,9,FALSE),"")</f>
        <v/>
      </c>
      <c r="J56" s="18" t="str">
        <f>IFERROR(VLOOKUP(B56,'SO OR RSO'!$B$4:$O$1048576,10,FALSE),"")</f>
        <v/>
      </c>
      <c r="K56" s="93" t="str">
        <f>IFERROR(IF(VLOOKUP(B56,'SO OR RSO'!$B$4:$M$1048576,12,FALSE)="","Belum Isi Tanggal",VLOOKUP(B56,'SO OR RSO'!$B$4:$M$1048576,12,FALSE)),"")</f>
        <v/>
      </c>
      <c r="L56" s="76"/>
    </row>
    <row r="57" spans="1:12" ht="30.75" customHeight="1">
      <c r="A57" s="6">
        <v>56</v>
      </c>
      <c r="B57" s="18" t="str">
        <f t="shared" si="0"/>
        <v>FoamindoTidak TersediaKonfirmasi56</v>
      </c>
      <c r="C57" s="18" t="str">
        <f>IFERROR(VLOOKUP(B57,'SO OR RSO'!$B$4:$O$1048576,3,FALSE),"")</f>
        <v/>
      </c>
      <c r="D57" s="27" t="str">
        <f>IFERROR(VLOOKUP(B57,'SO OR RSO'!$B$4:$O$1048576,4,FALSE),"")</f>
        <v/>
      </c>
      <c r="E57" s="19" t="str">
        <f>IFERROR(VLOOKUP(B57,'SO OR RSO'!$B$4:$O$1048576,5,FALSE),"")</f>
        <v/>
      </c>
      <c r="F57" s="18" t="str">
        <f>IFERROR(VLOOKUP(B57,'SO OR RSO'!$B$4:$O$1048576,6,FALSE),"")</f>
        <v/>
      </c>
      <c r="G57" s="19" t="str">
        <f>IFERROR(VLOOKUP(B57,'SO OR RSO'!$B$4:$O$1048576,7,FALSE),"")</f>
        <v/>
      </c>
      <c r="H57" s="18" t="str">
        <f>IFERROR(VLOOKUP(B57,'SO OR RSO'!$B$4:$O$1048576,8,FALSE),"")</f>
        <v/>
      </c>
      <c r="I57" s="18" t="str">
        <f>IFERROR(VLOOKUP(B57,'SO OR RSO'!$B$4:$O$1048576,9,FALSE),"")</f>
        <v/>
      </c>
      <c r="J57" s="18" t="str">
        <f>IFERROR(VLOOKUP(B57,'SO OR RSO'!$B$4:$O$1048576,10,FALSE),"")</f>
        <v/>
      </c>
      <c r="K57" s="93" t="str">
        <f>IFERROR(IF(VLOOKUP(B57,'SO OR RSO'!$B$4:$M$1048576,12,FALSE)="","Belum Isi Tanggal",VLOOKUP(B57,'SO OR RSO'!$B$4:$M$1048576,12,FALSE)),"")</f>
        <v/>
      </c>
      <c r="L57" s="76"/>
    </row>
    <row r="58" spans="1:12" ht="30.75" customHeight="1">
      <c r="A58" s="5">
        <v>57</v>
      </c>
      <c r="B58" s="18" t="str">
        <f t="shared" si="0"/>
        <v>FoamindoTidak TersediaKonfirmasi57</v>
      </c>
      <c r="C58" s="18" t="str">
        <f>IFERROR(VLOOKUP(B58,'SO OR RSO'!$B$4:$O$1048576,3,FALSE),"")</f>
        <v/>
      </c>
      <c r="D58" s="27" t="str">
        <f>IFERROR(VLOOKUP(B58,'SO OR RSO'!$B$4:$O$1048576,4,FALSE),"")</f>
        <v/>
      </c>
      <c r="E58" s="19" t="str">
        <f>IFERROR(VLOOKUP(B58,'SO OR RSO'!$B$4:$O$1048576,5,FALSE),"")</f>
        <v/>
      </c>
      <c r="F58" s="18" t="str">
        <f>IFERROR(VLOOKUP(B58,'SO OR RSO'!$B$4:$O$1048576,6,FALSE),"")</f>
        <v/>
      </c>
      <c r="G58" s="19" t="str">
        <f>IFERROR(VLOOKUP(B58,'SO OR RSO'!$B$4:$O$1048576,7,FALSE),"")</f>
        <v/>
      </c>
      <c r="H58" s="18" t="str">
        <f>IFERROR(VLOOKUP(B58,'SO OR RSO'!$B$4:$O$1048576,8,FALSE),"")</f>
        <v/>
      </c>
      <c r="I58" s="18" t="str">
        <f>IFERROR(VLOOKUP(B58,'SO OR RSO'!$B$4:$O$1048576,9,FALSE),"")</f>
        <v/>
      </c>
      <c r="J58" s="18" t="str">
        <f>IFERROR(VLOOKUP(B58,'SO OR RSO'!$B$4:$O$1048576,10,FALSE),"")</f>
        <v/>
      </c>
      <c r="K58" s="93" t="str">
        <f>IFERROR(IF(VLOOKUP(B58,'SO OR RSO'!$B$4:$M$1048576,12,FALSE)="","Belum Isi Tanggal",VLOOKUP(B58,'SO OR RSO'!$B$4:$M$1048576,12,FALSE)),"")</f>
        <v/>
      </c>
      <c r="L58" s="76"/>
    </row>
    <row r="59" spans="1:12" ht="30.75" customHeight="1">
      <c r="A59" s="6">
        <v>58</v>
      </c>
      <c r="B59" s="18" t="str">
        <f t="shared" si="0"/>
        <v>FoamindoTidak TersediaKonfirmasi58</v>
      </c>
      <c r="C59" s="18" t="str">
        <f>IFERROR(VLOOKUP(B59,'SO OR RSO'!$B$4:$O$1048576,3,FALSE),"")</f>
        <v/>
      </c>
      <c r="D59" s="27" t="str">
        <f>IFERROR(VLOOKUP(B59,'SO OR RSO'!$B$4:$O$1048576,4,FALSE),"")</f>
        <v/>
      </c>
      <c r="E59" s="19" t="str">
        <f>IFERROR(VLOOKUP(B59,'SO OR RSO'!$B$4:$O$1048576,5,FALSE),"")</f>
        <v/>
      </c>
      <c r="F59" s="18" t="str">
        <f>IFERROR(VLOOKUP(B59,'SO OR RSO'!$B$4:$O$1048576,6,FALSE),"")</f>
        <v/>
      </c>
      <c r="G59" s="19" t="str">
        <f>IFERROR(VLOOKUP(B59,'SO OR RSO'!$B$4:$O$1048576,7,FALSE),"")</f>
        <v/>
      </c>
      <c r="H59" s="18" t="str">
        <f>IFERROR(VLOOKUP(B59,'SO OR RSO'!$B$4:$O$1048576,8,FALSE),"")</f>
        <v/>
      </c>
      <c r="I59" s="18" t="str">
        <f>IFERROR(VLOOKUP(B59,'SO OR RSO'!$B$4:$O$1048576,9,FALSE),"")</f>
        <v/>
      </c>
      <c r="J59" s="18" t="str">
        <f>IFERROR(VLOOKUP(B59,'SO OR RSO'!$B$4:$O$1048576,10,FALSE),"")</f>
        <v/>
      </c>
      <c r="K59" s="93" t="str">
        <f>IFERROR(IF(VLOOKUP(B59,'SO OR RSO'!$B$4:$M$1048576,12,FALSE)="","Belum Isi Tanggal",VLOOKUP(B59,'SO OR RSO'!$B$4:$M$1048576,12,FALSE)),"")</f>
        <v/>
      </c>
      <c r="L59" s="76"/>
    </row>
    <row r="60" spans="1:12" ht="30.75" customHeight="1">
      <c r="A60" s="5">
        <v>59</v>
      </c>
      <c r="B60" s="18" t="str">
        <f t="shared" si="0"/>
        <v>FoamindoTidak TersediaKonfirmasi59</v>
      </c>
      <c r="C60" s="18" t="str">
        <f>IFERROR(VLOOKUP(B60,'SO OR RSO'!$B$4:$O$1048576,3,FALSE),"")</f>
        <v/>
      </c>
      <c r="D60" s="27" t="str">
        <f>IFERROR(VLOOKUP(B60,'SO OR RSO'!$B$4:$O$1048576,4,FALSE),"")</f>
        <v/>
      </c>
      <c r="E60" s="19" t="str">
        <f>IFERROR(VLOOKUP(B60,'SO OR RSO'!$B$4:$O$1048576,5,FALSE),"")</f>
        <v/>
      </c>
      <c r="F60" s="18" t="str">
        <f>IFERROR(VLOOKUP(B60,'SO OR RSO'!$B$4:$O$1048576,6,FALSE),"")</f>
        <v/>
      </c>
      <c r="G60" s="19" t="str">
        <f>IFERROR(VLOOKUP(B60,'SO OR RSO'!$B$4:$O$1048576,7,FALSE),"")</f>
        <v/>
      </c>
      <c r="H60" s="18" t="str">
        <f>IFERROR(VLOOKUP(B60,'SO OR RSO'!$B$4:$O$1048576,8,FALSE),"")</f>
        <v/>
      </c>
      <c r="I60" s="18" t="str">
        <f>IFERROR(VLOOKUP(B60,'SO OR RSO'!$B$4:$O$1048576,9,FALSE),"")</f>
        <v/>
      </c>
      <c r="J60" s="18" t="str">
        <f>IFERROR(VLOOKUP(B60,'SO OR RSO'!$B$4:$O$1048576,10,FALSE),"")</f>
        <v/>
      </c>
      <c r="K60" s="93" t="str">
        <f>IFERROR(IF(VLOOKUP(B60,'SO OR RSO'!$B$4:$M$1048576,12,FALSE)="","Belum Isi Tanggal",VLOOKUP(B60,'SO OR RSO'!$B$4:$M$1048576,12,FALSE)),"")</f>
        <v/>
      </c>
      <c r="L60" s="76"/>
    </row>
    <row r="61" spans="1:12" ht="30.75" customHeight="1">
      <c r="A61" s="6">
        <v>60</v>
      </c>
      <c r="B61" s="18" t="str">
        <f t="shared" si="0"/>
        <v>FoamindoTidak TersediaKonfirmasi60</v>
      </c>
      <c r="C61" s="18" t="str">
        <f>IFERROR(VLOOKUP(B61,'SO OR RSO'!$B$4:$O$1048576,3,FALSE),"")</f>
        <v/>
      </c>
      <c r="D61" s="27" t="str">
        <f>IFERROR(VLOOKUP(B61,'SO OR RSO'!$B$4:$O$1048576,4,FALSE),"")</f>
        <v/>
      </c>
      <c r="E61" s="19" t="str">
        <f>IFERROR(VLOOKUP(B61,'SO OR RSO'!$B$4:$O$1048576,5,FALSE),"")</f>
        <v/>
      </c>
      <c r="F61" s="18" t="str">
        <f>IFERROR(VLOOKUP(B61,'SO OR RSO'!$B$4:$O$1048576,6,FALSE),"")</f>
        <v/>
      </c>
      <c r="G61" s="19" t="str">
        <f>IFERROR(VLOOKUP(B61,'SO OR RSO'!$B$4:$O$1048576,7,FALSE),"")</f>
        <v/>
      </c>
      <c r="H61" s="18" t="str">
        <f>IFERROR(VLOOKUP(B61,'SO OR RSO'!$B$4:$O$1048576,8,FALSE),"")</f>
        <v/>
      </c>
      <c r="I61" s="18" t="str">
        <f>IFERROR(VLOOKUP(B61,'SO OR RSO'!$B$4:$O$1048576,9,FALSE),"")</f>
        <v/>
      </c>
      <c r="J61" s="18" t="str">
        <f>IFERROR(VLOOKUP(B61,'SO OR RSO'!$B$4:$O$1048576,10,FALSE),"")</f>
        <v/>
      </c>
      <c r="K61" s="93" t="str">
        <f>IFERROR(IF(VLOOKUP(B61,'SO OR RSO'!$B$4:$M$1048576,12,FALSE)="","Belum Isi Tanggal",VLOOKUP(B61,'SO OR RSO'!$B$4:$M$1048576,12,FALSE)),"")</f>
        <v/>
      </c>
      <c r="L61" s="76"/>
    </row>
    <row r="62" spans="1:12" ht="30.75" customHeight="1">
      <c r="A62" s="5">
        <v>61</v>
      </c>
      <c r="B62" s="18" t="str">
        <f t="shared" si="0"/>
        <v>FoamindoTidak TersediaKonfirmasi61</v>
      </c>
      <c r="C62" s="18" t="str">
        <f>IFERROR(VLOOKUP(B62,'SO OR RSO'!$B$4:$O$1048576,3,FALSE),"")</f>
        <v/>
      </c>
      <c r="D62" s="27" t="str">
        <f>IFERROR(VLOOKUP(B62,'SO OR RSO'!$B$4:$O$1048576,4,FALSE),"")</f>
        <v/>
      </c>
      <c r="E62" s="19" t="str">
        <f>IFERROR(VLOOKUP(B62,'SO OR RSO'!$B$4:$O$1048576,5,FALSE),"")</f>
        <v/>
      </c>
      <c r="F62" s="18" t="str">
        <f>IFERROR(VLOOKUP(B62,'SO OR RSO'!$B$4:$O$1048576,6,FALSE),"")</f>
        <v/>
      </c>
      <c r="G62" s="19" t="str">
        <f>IFERROR(VLOOKUP(B62,'SO OR RSO'!$B$4:$O$1048576,7,FALSE),"")</f>
        <v/>
      </c>
      <c r="H62" s="18" t="str">
        <f>IFERROR(VLOOKUP(B62,'SO OR RSO'!$B$4:$O$1048576,8,FALSE),"")</f>
        <v/>
      </c>
      <c r="I62" s="18" t="str">
        <f>IFERROR(VLOOKUP(B62,'SO OR RSO'!$B$4:$O$1048576,9,FALSE),"")</f>
        <v/>
      </c>
      <c r="J62" s="18" t="str">
        <f>IFERROR(VLOOKUP(B62,'SO OR RSO'!$B$4:$O$1048576,10,FALSE),"")</f>
        <v/>
      </c>
      <c r="K62" s="93" t="str">
        <f>IFERROR(IF(VLOOKUP(B62,'SO OR RSO'!$B$4:$M$1048576,12,FALSE)="","Belum Isi Tanggal",VLOOKUP(B62,'SO OR RSO'!$B$4:$M$1048576,12,FALSE)),"")</f>
        <v/>
      </c>
      <c r="L62" s="76"/>
    </row>
    <row r="63" spans="1:12" ht="30.75" customHeight="1">
      <c r="A63" s="6">
        <v>62</v>
      </c>
      <c r="B63" s="18" t="str">
        <f t="shared" si="0"/>
        <v>FoamindoTidak TersediaKonfirmasi62</v>
      </c>
      <c r="C63" s="18" t="str">
        <f>IFERROR(VLOOKUP(B63,'SO OR RSO'!$B$4:$O$1048576,3,FALSE),"")</f>
        <v/>
      </c>
      <c r="D63" s="27" t="str">
        <f>IFERROR(VLOOKUP(B63,'SO OR RSO'!$B$4:$O$1048576,4,FALSE),"")</f>
        <v/>
      </c>
      <c r="E63" s="19" t="str">
        <f>IFERROR(VLOOKUP(B63,'SO OR RSO'!$B$4:$O$1048576,5,FALSE),"")</f>
        <v/>
      </c>
      <c r="F63" s="18" t="str">
        <f>IFERROR(VLOOKUP(B63,'SO OR RSO'!$B$4:$O$1048576,6,FALSE),"")</f>
        <v/>
      </c>
      <c r="G63" s="19" t="str">
        <f>IFERROR(VLOOKUP(B63,'SO OR RSO'!$B$4:$O$1048576,7,FALSE),"")</f>
        <v/>
      </c>
      <c r="H63" s="18" t="str">
        <f>IFERROR(VLOOKUP(B63,'SO OR RSO'!$B$4:$O$1048576,8,FALSE),"")</f>
        <v/>
      </c>
      <c r="I63" s="18" t="str">
        <f>IFERROR(VLOOKUP(B63,'SO OR RSO'!$B$4:$O$1048576,9,FALSE),"")</f>
        <v/>
      </c>
      <c r="J63" s="18" t="str">
        <f>IFERROR(VLOOKUP(B63,'SO OR RSO'!$B$4:$O$1048576,10,FALSE),"")</f>
        <v/>
      </c>
      <c r="K63" s="93" t="str">
        <f>IFERROR(IF(VLOOKUP(B63,'SO OR RSO'!$B$4:$M$1048576,12,FALSE)="","Belum Isi Tanggal",VLOOKUP(B63,'SO OR RSO'!$B$4:$M$1048576,12,FALSE)),"")</f>
        <v/>
      </c>
      <c r="L63" s="76"/>
    </row>
    <row r="64" spans="1:12" ht="30.75" customHeight="1">
      <c r="A64" s="5">
        <v>63</v>
      </c>
      <c r="B64" s="18" t="str">
        <f t="shared" si="0"/>
        <v>FoamindoTidak TersediaKonfirmasi63</v>
      </c>
      <c r="C64" s="18" t="str">
        <f>IFERROR(VLOOKUP(B64,'SO OR RSO'!$B$4:$O$1048576,3,FALSE),"")</f>
        <v/>
      </c>
      <c r="D64" s="27" t="str">
        <f>IFERROR(VLOOKUP(B64,'SO OR RSO'!$B$4:$O$1048576,4,FALSE),"")</f>
        <v/>
      </c>
      <c r="E64" s="19" t="str">
        <f>IFERROR(VLOOKUP(B64,'SO OR RSO'!$B$4:$O$1048576,5,FALSE),"")</f>
        <v/>
      </c>
      <c r="F64" s="18" t="str">
        <f>IFERROR(VLOOKUP(B64,'SO OR RSO'!$B$4:$O$1048576,6,FALSE),"")</f>
        <v/>
      </c>
      <c r="G64" s="19" t="str">
        <f>IFERROR(VLOOKUP(B64,'SO OR RSO'!$B$4:$O$1048576,7,FALSE),"")</f>
        <v/>
      </c>
      <c r="H64" s="18" t="str">
        <f>IFERROR(VLOOKUP(B64,'SO OR RSO'!$B$4:$O$1048576,8,FALSE),"")</f>
        <v/>
      </c>
      <c r="I64" s="18" t="str">
        <f>IFERROR(VLOOKUP(B64,'SO OR RSO'!$B$4:$O$1048576,9,FALSE),"")</f>
        <v/>
      </c>
      <c r="J64" s="18" t="str">
        <f>IFERROR(VLOOKUP(B64,'SO OR RSO'!$B$4:$O$1048576,10,FALSE),"")</f>
        <v/>
      </c>
      <c r="K64" s="93" t="str">
        <f>IFERROR(IF(VLOOKUP(B64,'SO OR RSO'!$B$4:$M$1048576,12,FALSE)="","Belum Isi Tanggal",VLOOKUP(B64,'SO OR RSO'!$B$4:$M$1048576,12,FALSE)),"")</f>
        <v/>
      </c>
      <c r="L64" s="76"/>
    </row>
    <row r="65" spans="1:12" ht="30.75" customHeight="1">
      <c r="A65" s="6">
        <v>64</v>
      </c>
      <c r="B65" s="18" t="str">
        <f t="shared" si="0"/>
        <v>FoamindoTidak TersediaKonfirmasi64</v>
      </c>
      <c r="C65" s="18" t="str">
        <f>IFERROR(VLOOKUP(B65,'SO OR RSO'!$B$4:$O$1048576,3,FALSE),"")</f>
        <v/>
      </c>
      <c r="D65" s="27" t="str">
        <f>IFERROR(VLOOKUP(B65,'SO OR RSO'!$B$4:$O$1048576,4,FALSE),"")</f>
        <v/>
      </c>
      <c r="E65" s="19" t="str">
        <f>IFERROR(VLOOKUP(B65,'SO OR RSO'!$B$4:$O$1048576,5,FALSE),"")</f>
        <v/>
      </c>
      <c r="F65" s="18" t="str">
        <f>IFERROR(VLOOKUP(B65,'SO OR RSO'!$B$4:$O$1048576,6,FALSE),"")</f>
        <v/>
      </c>
      <c r="G65" s="19" t="str">
        <f>IFERROR(VLOOKUP(B65,'SO OR RSO'!$B$4:$O$1048576,7,FALSE),"")</f>
        <v/>
      </c>
      <c r="H65" s="18" t="str">
        <f>IFERROR(VLOOKUP(B65,'SO OR RSO'!$B$4:$O$1048576,8,FALSE),"")</f>
        <v/>
      </c>
      <c r="I65" s="18" t="str">
        <f>IFERROR(VLOOKUP(B65,'SO OR RSO'!$B$4:$O$1048576,9,FALSE),"")</f>
        <v/>
      </c>
      <c r="J65" s="18" t="str">
        <f>IFERROR(VLOOKUP(B65,'SO OR RSO'!$B$4:$O$1048576,10,FALSE),"")</f>
        <v/>
      </c>
      <c r="K65" s="93" t="str">
        <f>IFERROR(IF(VLOOKUP(B65,'SO OR RSO'!$B$4:$M$1048576,12,FALSE)="","Belum Isi Tanggal",VLOOKUP(B65,'SO OR RSO'!$B$4:$M$1048576,12,FALSE)),"")</f>
        <v/>
      </c>
      <c r="L65" s="76"/>
    </row>
    <row r="66" spans="1:12" ht="30.75" customHeight="1">
      <c r="A66" s="5">
        <v>65</v>
      </c>
      <c r="B66" s="18" t="str">
        <f t="shared" si="0"/>
        <v>FoamindoTidak TersediaKonfirmasi65</v>
      </c>
      <c r="C66" s="18" t="str">
        <f>IFERROR(VLOOKUP(B66,'SO OR RSO'!$B$4:$O$1048576,3,FALSE),"")</f>
        <v/>
      </c>
      <c r="D66" s="27" t="str">
        <f>IFERROR(VLOOKUP(B66,'SO OR RSO'!$B$4:$O$1048576,4,FALSE),"")</f>
        <v/>
      </c>
      <c r="E66" s="19" t="str">
        <f>IFERROR(VLOOKUP(B66,'SO OR RSO'!$B$4:$O$1048576,5,FALSE),"")</f>
        <v/>
      </c>
      <c r="F66" s="18" t="str">
        <f>IFERROR(VLOOKUP(B66,'SO OR RSO'!$B$4:$O$1048576,6,FALSE),"")</f>
        <v/>
      </c>
      <c r="G66" s="19" t="str">
        <f>IFERROR(VLOOKUP(B66,'SO OR RSO'!$B$4:$O$1048576,7,FALSE),"")</f>
        <v/>
      </c>
      <c r="H66" s="18" t="str">
        <f>IFERROR(VLOOKUP(B66,'SO OR RSO'!$B$4:$O$1048576,8,FALSE),"")</f>
        <v/>
      </c>
      <c r="I66" s="18" t="str">
        <f>IFERROR(VLOOKUP(B66,'SO OR RSO'!$B$4:$O$1048576,9,FALSE),"")</f>
        <v/>
      </c>
      <c r="J66" s="18" t="str">
        <f>IFERROR(VLOOKUP(B66,'SO OR RSO'!$B$4:$O$1048576,10,FALSE),"")</f>
        <v/>
      </c>
      <c r="K66" s="93" t="str">
        <f>IFERROR(IF(VLOOKUP(B66,'SO OR RSO'!$B$4:$M$1048576,12,FALSE)="","Belum Isi Tanggal",VLOOKUP(B66,'SO OR RSO'!$B$4:$M$1048576,12,FALSE)),"")</f>
        <v/>
      </c>
      <c r="L66" s="76"/>
    </row>
    <row r="67" spans="1:12" ht="30.75" customHeight="1">
      <c r="A67" s="6">
        <v>66</v>
      </c>
      <c r="B67" s="18" t="str">
        <f t="shared" ref="B67:B79" si="1">CONCATENATE($B$1,"Tidak TersediaKonfirmasi",A67)</f>
        <v>FoamindoTidak TersediaKonfirmasi66</v>
      </c>
      <c r="C67" s="18" t="str">
        <f>IFERROR(VLOOKUP(B67,'SO OR RSO'!$B$4:$O$1048576,3,FALSE),"")</f>
        <v/>
      </c>
      <c r="D67" s="27" t="str">
        <f>IFERROR(VLOOKUP(B67,'SO OR RSO'!$B$4:$O$1048576,4,FALSE),"")</f>
        <v/>
      </c>
      <c r="E67" s="19" t="str">
        <f>IFERROR(VLOOKUP(B67,'SO OR RSO'!$B$4:$O$1048576,5,FALSE),"")</f>
        <v/>
      </c>
      <c r="F67" s="18" t="str">
        <f>IFERROR(VLOOKUP(B67,'SO OR RSO'!$B$4:$O$1048576,6,FALSE),"")</f>
        <v/>
      </c>
      <c r="G67" s="19" t="str">
        <f>IFERROR(VLOOKUP(B67,'SO OR RSO'!$B$4:$O$1048576,7,FALSE),"")</f>
        <v/>
      </c>
      <c r="H67" s="18" t="str">
        <f>IFERROR(VLOOKUP(B67,'SO OR RSO'!$B$4:$O$1048576,8,FALSE),"")</f>
        <v/>
      </c>
      <c r="I67" s="18" t="str">
        <f>IFERROR(VLOOKUP(B67,'SO OR RSO'!$B$4:$O$1048576,9,FALSE),"")</f>
        <v/>
      </c>
      <c r="J67" s="18" t="str">
        <f>IFERROR(VLOOKUP(B67,'SO OR RSO'!$B$4:$O$1048576,10,FALSE),"")</f>
        <v/>
      </c>
      <c r="K67" s="93" t="str">
        <f>IFERROR(IF(VLOOKUP(B67,'SO OR RSO'!$B$4:$M$1048576,12,FALSE)="","Belum Isi Tanggal",VLOOKUP(B67,'SO OR RSO'!$B$4:$M$1048576,12,FALSE)),"")</f>
        <v/>
      </c>
      <c r="L67" s="76"/>
    </row>
    <row r="68" spans="1:12" ht="30.75" customHeight="1">
      <c r="A68" s="5">
        <v>67</v>
      </c>
      <c r="B68" s="18" t="str">
        <f t="shared" si="1"/>
        <v>FoamindoTidak TersediaKonfirmasi67</v>
      </c>
      <c r="C68" s="18" t="str">
        <f>IFERROR(VLOOKUP(B68,'SO OR RSO'!$B$4:$O$1048576,3,FALSE),"")</f>
        <v/>
      </c>
      <c r="D68" s="27" t="str">
        <f>IFERROR(VLOOKUP(B68,'SO OR RSO'!$B$4:$O$1048576,4,FALSE),"")</f>
        <v/>
      </c>
      <c r="E68" s="19" t="str">
        <f>IFERROR(VLOOKUP(B68,'SO OR RSO'!$B$4:$O$1048576,5,FALSE),"")</f>
        <v/>
      </c>
      <c r="F68" s="18" t="str">
        <f>IFERROR(VLOOKUP(B68,'SO OR RSO'!$B$4:$O$1048576,6,FALSE),"")</f>
        <v/>
      </c>
      <c r="G68" s="19" t="str">
        <f>IFERROR(VLOOKUP(B68,'SO OR RSO'!$B$4:$O$1048576,7,FALSE),"")</f>
        <v/>
      </c>
      <c r="H68" s="18" t="str">
        <f>IFERROR(VLOOKUP(B68,'SO OR RSO'!$B$4:$O$1048576,8,FALSE),"")</f>
        <v/>
      </c>
      <c r="I68" s="18" t="str">
        <f>IFERROR(VLOOKUP(B68,'SO OR RSO'!$B$4:$O$1048576,9,FALSE),"")</f>
        <v/>
      </c>
      <c r="J68" s="18" t="str">
        <f>IFERROR(VLOOKUP(B68,'SO OR RSO'!$B$4:$O$1048576,10,FALSE),"")</f>
        <v/>
      </c>
      <c r="K68" s="93" t="str">
        <f>IFERROR(IF(VLOOKUP(B68,'SO OR RSO'!$B$4:$M$1048576,12,FALSE)="","Belum Isi Tanggal",VLOOKUP(B68,'SO OR RSO'!$B$4:$M$1048576,12,FALSE)),"")</f>
        <v/>
      </c>
      <c r="L68" s="76"/>
    </row>
    <row r="69" spans="1:12" ht="30.75" customHeight="1">
      <c r="A69" s="6">
        <v>68</v>
      </c>
      <c r="B69" s="18" t="str">
        <f t="shared" si="1"/>
        <v>FoamindoTidak TersediaKonfirmasi68</v>
      </c>
      <c r="C69" s="18" t="str">
        <f>IFERROR(VLOOKUP(B69,'SO OR RSO'!$B$4:$O$1048576,3,FALSE),"")</f>
        <v/>
      </c>
      <c r="D69" s="27" t="str">
        <f>IFERROR(VLOOKUP(B69,'SO OR RSO'!$B$4:$O$1048576,4,FALSE),"")</f>
        <v/>
      </c>
      <c r="E69" s="19" t="str">
        <f>IFERROR(VLOOKUP(B69,'SO OR RSO'!$B$4:$O$1048576,5,FALSE),"")</f>
        <v/>
      </c>
      <c r="F69" s="18" t="str">
        <f>IFERROR(VLOOKUP(B69,'SO OR RSO'!$B$4:$O$1048576,6,FALSE),"")</f>
        <v/>
      </c>
      <c r="G69" s="19" t="str">
        <f>IFERROR(VLOOKUP(B69,'SO OR RSO'!$B$4:$O$1048576,7,FALSE),"")</f>
        <v/>
      </c>
      <c r="H69" s="18" t="str">
        <f>IFERROR(VLOOKUP(B69,'SO OR RSO'!$B$4:$O$1048576,8,FALSE),"")</f>
        <v/>
      </c>
      <c r="I69" s="18" t="str">
        <f>IFERROR(VLOOKUP(B69,'SO OR RSO'!$B$4:$O$1048576,9,FALSE),"")</f>
        <v/>
      </c>
      <c r="J69" s="18" t="str">
        <f>IFERROR(VLOOKUP(B69,'SO OR RSO'!$B$4:$O$1048576,10,FALSE),"")</f>
        <v/>
      </c>
      <c r="K69" s="93" t="str">
        <f>IFERROR(IF(VLOOKUP(B69,'SO OR RSO'!$B$4:$M$1048576,12,FALSE)="","Belum Isi Tanggal",VLOOKUP(B69,'SO OR RSO'!$B$4:$M$1048576,12,FALSE)),"")</f>
        <v/>
      </c>
      <c r="L69" s="76"/>
    </row>
    <row r="70" spans="1:12" ht="30.75" customHeight="1">
      <c r="A70" s="5">
        <v>69</v>
      </c>
      <c r="B70" s="18" t="str">
        <f t="shared" si="1"/>
        <v>FoamindoTidak TersediaKonfirmasi69</v>
      </c>
      <c r="C70" s="18" t="str">
        <f>IFERROR(VLOOKUP(B70,'SO OR RSO'!$B$4:$O$1048576,3,FALSE),"")</f>
        <v/>
      </c>
      <c r="D70" s="27" t="str">
        <f>IFERROR(VLOOKUP(B70,'SO OR RSO'!$B$4:$O$1048576,4,FALSE),"")</f>
        <v/>
      </c>
      <c r="E70" s="19" t="str">
        <f>IFERROR(VLOOKUP(B70,'SO OR RSO'!$B$4:$O$1048576,5,FALSE),"")</f>
        <v/>
      </c>
      <c r="F70" s="18" t="str">
        <f>IFERROR(VLOOKUP(B70,'SO OR RSO'!$B$4:$O$1048576,6,FALSE),"")</f>
        <v/>
      </c>
      <c r="G70" s="19" t="str">
        <f>IFERROR(VLOOKUP(B70,'SO OR RSO'!$B$4:$O$1048576,7,FALSE),"")</f>
        <v/>
      </c>
      <c r="H70" s="18" t="str">
        <f>IFERROR(VLOOKUP(B70,'SO OR RSO'!$B$4:$O$1048576,8,FALSE),"")</f>
        <v/>
      </c>
      <c r="I70" s="18" t="str">
        <f>IFERROR(VLOOKUP(B70,'SO OR RSO'!$B$4:$O$1048576,9,FALSE),"")</f>
        <v/>
      </c>
      <c r="J70" s="18" t="str">
        <f>IFERROR(VLOOKUP(B70,'SO OR RSO'!$B$4:$O$1048576,10,FALSE),"")</f>
        <v/>
      </c>
      <c r="K70" s="93" t="str">
        <f>IFERROR(IF(VLOOKUP(B70,'SO OR RSO'!$B$4:$M$1048576,12,FALSE)="","Belum Isi Tanggal",VLOOKUP(B70,'SO OR RSO'!$B$4:$M$1048576,12,FALSE)),"")</f>
        <v/>
      </c>
      <c r="L70" s="76"/>
    </row>
    <row r="71" spans="1:12" ht="30.75" customHeight="1">
      <c r="A71" s="6">
        <v>70</v>
      </c>
      <c r="B71" s="18" t="str">
        <f t="shared" si="1"/>
        <v>FoamindoTidak TersediaKonfirmasi70</v>
      </c>
      <c r="C71" s="18" t="str">
        <f>IFERROR(VLOOKUP(B71,'SO OR RSO'!$B$4:$O$1048576,3,FALSE),"")</f>
        <v/>
      </c>
      <c r="D71" s="27" t="str">
        <f>IFERROR(VLOOKUP(B71,'SO OR RSO'!$B$4:$O$1048576,4,FALSE),"")</f>
        <v/>
      </c>
      <c r="E71" s="19" t="str">
        <f>IFERROR(VLOOKUP(B71,'SO OR RSO'!$B$4:$O$1048576,5,FALSE),"")</f>
        <v/>
      </c>
      <c r="F71" s="18" t="str">
        <f>IFERROR(VLOOKUP(B71,'SO OR RSO'!$B$4:$O$1048576,6,FALSE),"")</f>
        <v/>
      </c>
      <c r="G71" s="19" t="str">
        <f>IFERROR(VLOOKUP(B71,'SO OR RSO'!$B$4:$O$1048576,7,FALSE),"")</f>
        <v/>
      </c>
      <c r="H71" s="18" t="str">
        <f>IFERROR(VLOOKUP(B71,'SO OR RSO'!$B$4:$O$1048576,8,FALSE),"")</f>
        <v/>
      </c>
      <c r="I71" s="18" t="str">
        <f>IFERROR(VLOOKUP(B71,'SO OR RSO'!$B$4:$O$1048576,9,FALSE),"")</f>
        <v/>
      </c>
      <c r="J71" s="18" t="str">
        <f>IFERROR(VLOOKUP(B71,'SO OR RSO'!$B$4:$O$1048576,10,FALSE),"")</f>
        <v/>
      </c>
      <c r="K71" s="93" t="str">
        <f>IFERROR(IF(VLOOKUP(B71,'SO OR RSO'!$B$4:$M$1048576,12,FALSE)="","Belum Isi Tanggal",VLOOKUP(B71,'SO OR RSO'!$B$4:$M$1048576,12,FALSE)),"")</f>
        <v/>
      </c>
      <c r="L71" s="76"/>
    </row>
    <row r="72" spans="1:12" ht="30.75" customHeight="1">
      <c r="A72" s="5">
        <v>71</v>
      </c>
      <c r="B72" s="18" t="str">
        <f t="shared" si="1"/>
        <v>FoamindoTidak TersediaKonfirmasi71</v>
      </c>
      <c r="C72" s="18" t="str">
        <f>IFERROR(VLOOKUP(B72,'SO OR RSO'!$B$4:$O$1048576,3,FALSE),"")</f>
        <v/>
      </c>
      <c r="D72" s="27" t="str">
        <f>IFERROR(VLOOKUP(B72,'SO OR RSO'!$B$4:$O$1048576,4,FALSE),"")</f>
        <v/>
      </c>
      <c r="E72" s="19" t="str">
        <f>IFERROR(VLOOKUP(B72,'SO OR RSO'!$B$4:$O$1048576,5,FALSE),"")</f>
        <v/>
      </c>
      <c r="F72" s="18" t="str">
        <f>IFERROR(VLOOKUP(B72,'SO OR RSO'!$B$4:$O$1048576,6,FALSE),"")</f>
        <v/>
      </c>
      <c r="G72" s="19" t="str">
        <f>IFERROR(VLOOKUP(B72,'SO OR RSO'!$B$4:$O$1048576,7,FALSE),"")</f>
        <v/>
      </c>
      <c r="H72" s="18" t="str">
        <f>IFERROR(VLOOKUP(B72,'SO OR RSO'!$B$4:$O$1048576,8,FALSE),"")</f>
        <v/>
      </c>
      <c r="I72" s="18" t="str">
        <f>IFERROR(VLOOKUP(B72,'SO OR RSO'!$B$4:$O$1048576,9,FALSE),"")</f>
        <v/>
      </c>
      <c r="J72" s="18" t="str">
        <f>IFERROR(VLOOKUP(B72,'SO OR RSO'!$B$4:$O$1048576,10,FALSE),"")</f>
        <v/>
      </c>
      <c r="K72" s="93" t="str">
        <f>IFERROR(IF(VLOOKUP(B72,'SO OR RSO'!$B$4:$M$1048576,12,FALSE)="","Belum Isi Tanggal",VLOOKUP(B72,'SO OR RSO'!$B$4:$M$1048576,12,FALSE)),"")</f>
        <v/>
      </c>
      <c r="L72" s="76"/>
    </row>
    <row r="73" spans="1:12" ht="30.75" customHeight="1">
      <c r="A73" s="6">
        <v>72</v>
      </c>
      <c r="B73" s="18" t="str">
        <f t="shared" si="1"/>
        <v>FoamindoTidak TersediaKonfirmasi72</v>
      </c>
      <c r="C73" s="18" t="str">
        <f>IFERROR(VLOOKUP(B73,'SO OR RSO'!$B$4:$O$1048576,3,FALSE),"")</f>
        <v/>
      </c>
      <c r="D73" s="27" t="str">
        <f>IFERROR(VLOOKUP(B73,'SO OR RSO'!$B$4:$O$1048576,4,FALSE),"")</f>
        <v/>
      </c>
      <c r="E73" s="19" t="str">
        <f>IFERROR(VLOOKUP(B73,'SO OR RSO'!$B$4:$O$1048576,5,FALSE),"")</f>
        <v/>
      </c>
      <c r="F73" s="18" t="str">
        <f>IFERROR(VLOOKUP(B73,'SO OR RSO'!$B$4:$O$1048576,6,FALSE),"")</f>
        <v/>
      </c>
      <c r="G73" s="19" t="str">
        <f>IFERROR(VLOOKUP(B73,'SO OR RSO'!$B$4:$O$1048576,7,FALSE),"")</f>
        <v/>
      </c>
      <c r="H73" s="18" t="str">
        <f>IFERROR(VLOOKUP(B73,'SO OR RSO'!$B$4:$O$1048576,8,FALSE),"")</f>
        <v/>
      </c>
      <c r="I73" s="18" t="str">
        <f>IFERROR(VLOOKUP(B73,'SO OR RSO'!$B$4:$O$1048576,9,FALSE),"")</f>
        <v/>
      </c>
      <c r="J73" s="18" t="str">
        <f>IFERROR(VLOOKUP(B73,'SO OR RSO'!$B$4:$O$1048576,10,FALSE),"")</f>
        <v/>
      </c>
      <c r="K73" s="93" t="str">
        <f>IFERROR(IF(VLOOKUP(B73,'SO OR RSO'!$B$4:$M$1048576,12,FALSE)="","Belum Isi Tanggal",VLOOKUP(B73,'SO OR RSO'!$B$4:$M$1048576,12,FALSE)),"")</f>
        <v/>
      </c>
      <c r="L73" s="76"/>
    </row>
    <row r="74" spans="1:12" ht="30.75" customHeight="1">
      <c r="A74" s="5">
        <v>73</v>
      </c>
      <c r="B74" s="18" t="str">
        <f t="shared" si="1"/>
        <v>FoamindoTidak TersediaKonfirmasi73</v>
      </c>
      <c r="C74" s="18" t="str">
        <f>IFERROR(VLOOKUP(B74,'SO OR RSO'!$B$4:$O$1048576,3,FALSE),"")</f>
        <v/>
      </c>
      <c r="D74" s="27" t="str">
        <f>IFERROR(VLOOKUP(B74,'SO OR RSO'!$B$4:$O$1048576,4,FALSE),"")</f>
        <v/>
      </c>
      <c r="E74" s="19" t="str">
        <f>IFERROR(VLOOKUP(B74,'SO OR RSO'!$B$4:$O$1048576,5,FALSE),"")</f>
        <v/>
      </c>
      <c r="F74" s="18" t="str">
        <f>IFERROR(VLOOKUP(B74,'SO OR RSO'!$B$4:$O$1048576,6,FALSE),"")</f>
        <v/>
      </c>
      <c r="G74" s="19" t="str">
        <f>IFERROR(VLOOKUP(B74,'SO OR RSO'!$B$4:$O$1048576,7,FALSE),"")</f>
        <v/>
      </c>
      <c r="H74" s="18" t="str">
        <f>IFERROR(VLOOKUP(B74,'SO OR RSO'!$B$4:$O$1048576,8,FALSE),"")</f>
        <v/>
      </c>
      <c r="I74" s="18" t="str">
        <f>IFERROR(VLOOKUP(B74,'SO OR RSO'!$B$4:$O$1048576,9,FALSE),"")</f>
        <v/>
      </c>
      <c r="J74" s="18" t="str">
        <f>IFERROR(VLOOKUP(B74,'SO OR RSO'!$B$4:$O$1048576,10,FALSE),"")</f>
        <v/>
      </c>
      <c r="K74" s="93" t="str">
        <f>IFERROR(IF(VLOOKUP(B74,'SO OR RSO'!$B$4:$M$1048576,12,FALSE)="","Belum Isi Tanggal",VLOOKUP(B74,'SO OR RSO'!$B$4:$M$1048576,12,FALSE)),"")</f>
        <v/>
      </c>
      <c r="L74" s="76"/>
    </row>
    <row r="75" spans="1:12" ht="30.75" customHeight="1">
      <c r="A75" s="6">
        <v>74</v>
      </c>
      <c r="B75" s="18" t="str">
        <f t="shared" si="1"/>
        <v>FoamindoTidak TersediaKonfirmasi74</v>
      </c>
      <c r="C75" s="18" t="str">
        <f>IFERROR(VLOOKUP(B75,'SO OR RSO'!$B$4:$O$1048576,3,FALSE),"")</f>
        <v/>
      </c>
      <c r="D75" s="27" t="str">
        <f>IFERROR(VLOOKUP(B75,'SO OR RSO'!$B$4:$O$1048576,4,FALSE),"")</f>
        <v/>
      </c>
      <c r="E75" s="19" t="str">
        <f>IFERROR(VLOOKUP(B75,'SO OR RSO'!$B$4:$O$1048576,5,FALSE),"")</f>
        <v/>
      </c>
      <c r="F75" s="18" t="str">
        <f>IFERROR(VLOOKUP(B75,'SO OR RSO'!$B$4:$O$1048576,6,FALSE),"")</f>
        <v/>
      </c>
      <c r="G75" s="19" t="str">
        <f>IFERROR(VLOOKUP(B75,'SO OR RSO'!$B$4:$O$1048576,7,FALSE),"")</f>
        <v/>
      </c>
      <c r="H75" s="18" t="str">
        <f>IFERROR(VLOOKUP(B75,'SO OR RSO'!$B$4:$O$1048576,8,FALSE),"")</f>
        <v/>
      </c>
      <c r="I75" s="18" t="str">
        <f>IFERROR(VLOOKUP(B75,'SO OR RSO'!$B$4:$O$1048576,9,FALSE),"")</f>
        <v/>
      </c>
      <c r="J75" s="18" t="str">
        <f>IFERROR(VLOOKUP(B75,'SO OR RSO'!$B$4:$O$1048576,10,FALSE),"")</f>
        <v/>
      </c>
      <c r="K75" s="93" t="str">
        <f>IFERROR(IF(VLOOKUP(B75,'SO OR RSO'!$B$4:$M$1048576,12,FALSE)="","Belum Isi Tanggal",VLOOKUP(B75,'SO OR RSO'!$B$4:$M$1048576,12,FALSE)),"")</f>
        <v/>
      </c>
      <c r="L75" s="76"/>
    </row>
    <row r="76" spans="1:12" ht="30.75" customHeight="1">
      <c r="A76" s="5">
        <v>75</v>
      </c>
      <c r="B76" s="18" t="str">
        <f t="shared" si="1"/>
        <v>FoamindoTidak TersediaKonfirmasi75</v>
      </c>
      <c r="C76" s="18" t="str">
        <f>IFERROR(VLOOKUP(B76,'SO OR RSO'!$B$4:$O$1048576,3,FALSE),"")</f>
        <v/>
      </c>
      <c r="D76" s="27" t="str">
        <f>IFERROR(VLOOKUP(B76,'SO OR RSO'!$B$4:$O$1048576,4,FALSE),"")</f>
        <v/>
      </c>
      <c r="E76" s="19" t="str">
        <f>IFERROR(VLOOKUP(B76,'SO OR RSO'!$B$4:$O$1048576,5,FALSE),"")</f>
        <v/>
      </c>
      <c r="F76" s="18" t="str">
        <f>IFERROR(VLOOKUP(B76,'SO OR RSO'!$B$4:$O$1048576,6,FALSE),"")</f>
        <v/>
      </c>
      <c r="G76" s="19" t="str">
        <f>IFERROR(VLOOKUP(B76,'SO OR RSO'!$B$4:$O$1048576,7,FALSE),"")</f>
        <v/>
      </c>
      <c r="H76" s="18" t="str">
        <f>IFERROR(VLOOKUP(B76,'SO OR RSO'!$B$4:$O$1048576,8,FALSE),"")</f>
        <v/>
      </c>
      <c r="I76" s="18" t="str">
        <f>IFERROR(VLOOKUP(B76,'SO OR RSO'!$B$4:$O$1048576,9,FALSE),"")</f>
        <v/>
      </c>
      <c r="J76" s="18" t="str">
        <f>IFERROR(VLOOKUP(B76,'SO OR RSO'!$B$4:$O$1048576,10,FALSE),"")</f>
        <v/>
      </c>
      <c r="K76" s="93" t="str">
        <f>IFERROR(IF(VLOOKUP(B76,'SO OR RSO'!$B$4:$M$1048576,12,FALSE)="","Belum Isi Tanggal",VLOOKUP(B76,'SO OR RSO'!$B$4:$M$1048576,12,FALSE)),"")</f>
        <v/>
      </c>
      <c r="L76" s="76"/>
    </row>
    <row r="77" spans="1:12" ht="30.75" customHeight="1">
      <c r="A77" s="6">
        <v>76</v>
      </c>
      <c r="B77" s="18" t="str">
        <f t="shared" si="1"/>
        <v>FoamindoTidak TersediaKonfirmasi76</v>
      </c>
      <c r="C77" s="18" t="str">
        <f>IFERROR(VLOOKUP(B77,'SO OR RSO'!$B$4:$O$1048576,3,FALSE),"")</f>
        <v/>
      </c>
      <c r="D77" s="27" t="str">
        <f>IFERROR(VLOOKUP(B77,'SO OR RSO'!$B$4:$O$1048576,4,FALSE),"")</f>
        <v/>
      </c>
      <c r="E77" s="19" t="str">
        <f>IFERROR(VLOOKUP(B77,'SO OR RSO'!$B$4:$O$1048576,5,FALSE),"")</f>
        <v/>
      </c>
      <c r="F77" s="18" t="str">
        <f>IFERROR(VLOOKUP(B77,'SO OR RSO'!$B$4:$O$1048576,6,FALSE),"")</f>
        <v/>
      </c>
      <c r="G77" s="19" t="str">
        <f>IFERROR(VLOOKUP(B77,'SO OR RSO'!$B$4:$O$1048576,7,FALSE),"")</f>
        <v/>
      </c>
      <c r="H77" s="18" t="str">
        <f>IFERROR(VLOOKUP(B77,'SO OR RSO'!$B$4:$O$1048576,8,FALSE),"")</f>
        <v/>
      </c>
      <c r="I77" s="18" t="str">
        <f>IFERROR(VLOOKUP(B77,'SO OR RSO'!$B$4:$O$1048576,9,FALSE),"")</f>
        <v/>
      </c>
      <c r="J77" s="18" t="str">
        <f>IFERROR(VLOOKUP(B77,'SO OR RSO'!$B$4:$O$1048576,10,FALSE),"")</f>
        <v/>
      </c>
      <c r="K77" s="93" t="str">
        <f>IFERROR(IF(VLOOKUP(B77,'SO OR RSO'!$B$4:$M$1048576,12,FALSE)="","Belum Isi Tanggal",VLOOKUP(B77,'SO OR RSO'!$B$4:$M$1048576,12,FALSE)),"")</f>
        <v/>
      </c>
      <c r="L77" s="76"/>
    </row>
    <row r="78" spans="1:12" ht="30.75" customHeight="1">
      <c r="A78" s="5">
        <v>77</v>
      </c>
      <c r="B78" s="18" t="str">
        <f t="shared" si="1"/>
        <v>FoamindoTidak TersediaKonfirmasi77</v>
      </c>
      <c r="C78" s="18" t="str">
        <f>IFERROR(VLOOKUP(B78,'SO OR RSO'!$B$4:$O$1048576,3,FALSE),"")</f>
        <v/>
      </c>
      <c r="D78" s="27" t="str">
        <f>IFERROR(VLOOKUP(B78,'SO OR RSO'!$B$4:$O$1048576,4,FALSE),"")</f>
        <v/>
      </c>
      <c r="E78" s="19" t="str">
        <f>IFERROR(VLOOKUP(B78,'SO OR RSO'!$B$4:$O$1048576,5,FALSE),"")</f>
        <v/>
      </c>
      <c r="F78" s="18" t="str">
        <f>IFERROR(VLOOKUP(B78,'SO OR RSO'!$B$4:$O$1048576,6,FALSE),"")</f>
        <v/>
      </c>
      <c r="G78" s="19" t="str">
        <f>IFERROR(VLOOKUP(B78,'SO OR RSO'!$B$4:$O$1048576,7,FALSE),"")</f>
        <v/>
      </c>
      <c r="H78" s="18" t="str">
        <f>IFERROR(VLOOKUP(B78,'SO OR RSO'!$B$4:$O$1048576,8,FALSE),"")</f>
        <v/>
      </c>
      <c r="I78" s="18" t="str">
        <f>IFERROR(VLOOKUP(B78,'SO OR RSO'!$B$4:$O$1048576,9,FALSE),"")</f>
        <v/>
      </c>
      <c r="J78" s="18" t="str">
        <f>IFERROR(VLOOKUP(B78,'SO OR RSO'!$B$4:$O$1048576,10,FALSE),"")</f>
        <v/>
      </c>
      <c r="K78" s="93" t="str">
        <f>IFERROR(IF(VLOOKUP(B78,'SO OR RSO'!$B$4:$M$1048576,12,FALSE)="","Belum Isi Tanggal",VLOOKUP(B78,'SO OR RSO'!$B$4:$M$1048576,12,FALSE)),"")</f>
        <v/>
      </c>
      <c r="L78" s="76"/>
    </row>
    <row r="79" spans="1:12" ht="32.25" customHeight="1">
      <c r="A79" s="6">
        <v>78</v>
      </c>
      <c r="B79" s="18" t="str">
        <f t="shared" si="1"/>
        <v>FoamindoTidak TersediaKonfirmasi78</v>
      </c>
      <c r="C79" s="18" t="str">
        <f>IFERROR(VLOOKUP(B79,'SO OR RSO'!$B$4:$O$1048576,3,FALSE),"")</f>
        <v/>
      </c>
      <c r="D79" s="27" t="str">
        <f>IFERROR(VLOOKUP(B79,'SO OR RSO'!$B$4:$O$1048576,4,FALSE),"")</f>
        <v/>
      </c>
      <c r="E79" s="19" t="str">
        <f>IFERROR(VLOOKUP(B79,'SO OR RSO'!$B$4:$O$1048576,5,FALSE),"")</f>
        <v/>
      </c>
      <c r="F79" s="18" t="str">
        <f>IFERROR(VLOOKUP(B79,'SO OR RSO'!$B$4:$O$1048576,6,FALSE),"")</f>
        <v/>
      </c>
      <c r="G79" s="19" t="str">
        <f>IFERROR(VLOOKUP(B79,'SO OR RSO'!$B$4:$O$1048576,7,FALSE),"")</f>
        <v/>
      </c>
      <c r="H79" s="18" t="str">
        <f>IFERROR(VLOOKUP(B79,'SO OR RSO'!$B$4:$O$1048576,8,FALSE),"")</f>
        <v/>
      </c>
      <c r="I79" s="18" t="str">
        <f>IFERROR(VLOOKUP(B79,'SO OR RSO'!$B$4:$O$1048576,9,FALSE),"")</f>
        <v/>
      </c>
      <c r="J79" s="18" t="str">
        <f>IFERROR(VLOOKUP(B79,'SO OR RSO'!$B$4:$O$1048576,10,FALSE),"")</f>
        <v/>
      </c>
      <c r="K79" s="93" t="str">
        <f>IFERROR(IF(VLOOKUP(B79,'SO OR RSO'!$B$4:$M$1048576,12,FALSE)="","Belum Isi Tanggal",VLOOKUP(B79,'SO OR RSO'!$B$4:$M$1048576,12,FALSE)),"")</f>
        <v/>
      </c>
      <c r="L79" s="76"/>
    </row>
    <row r="80" spans="1:12" ht="32.25" customHeight="1">
      <c r="A80" s="6">
        <v>79</v>
      </c>
      <c r="B80" s="18" t="str">
        <f t="shared" ref="B80:B143" si="2">CONCATENATE($B$1,"Tidak TersediaKonfirmasi",A80)</f>
        <v>FoamindoTidak TersediaKonfirmasi79</v>
      </c>
      <c r="C80" s="18" t="str">
        <f>IFERROR(VLOOKUP(B80,'SO OR RSO'!$B$4:$O$1048576,3,FALSE),"")</f>
        <v/>
      </c>
      <c r="D80" s="27" t="str">
        <f>IFERROR(VLOOKUP(B80,'SO OR RSO'!$B$4:$O$1048576,4,FALSE),"")</f>
        <v/>
      </c>
      <c r="E80" s="19" t="str">
        <f>IFERROR(VLOOKUP(B80,'SO OR RSO'!$B$4:$O$1048576,5,FALSE),"")</f>
        <v/>
      </c>
      <c r="F80" s="18" t="str">
        <f>IFERROR(VLOOKUP(B80,'SO OR RSO'!$B$4:$O$1048576,6,FALSE),"")</f>
        <v/>
      </c>
      <c r="G80" s="19" t="str">
        <f>IFERROR(VLOOKUP(B80,'SO OR RSO'!$B$4:$O$1048576,7,FALSE),"")</f>
        <v/>
      </c>
      <c r="H80" s="18" t="str">
        <f>IFERROR(VLOOKUP(B80,'SO OR RSO'!$B$4:$O$1048576,8,FALSE),"")</f>
        <v/>
      </c>
      <c r="I80" s="18" t="str">
        <f>IFERROR(VLOOKUP(B80,'SO OR RSO'!$B$4:$O$1048576,9,FALSE),"")</f>
        <v/>
      </c>
      <c r="J80" s="18" t="str">
        <f>IFERROR(VLOOKUP(B80,'SO OR RSO'!$B$4:$O$1048576,10,FALSE),"")</f>
        <v/>
      </c>
      <c r="K80" s="93" t="str">
        <f>IFERROR(IF(VLOOKUP(B80,'SO OR RSO'!$B$4:$M$1048576,12,FALSE)="","Belum Isi Tanggal",VLOOKUP(B80,'SO OR RSO'!$B$4:$M$1048576,12,FALSE)),"")</f>
        <v/>
      </c>
      <c r="L80" s="76"/>
    </row>
    <row r="81" spans="1:12" ht="32.25" customHeight="1">
      <c r="A81" s="6">
        <v>80</v>
      </c>
      <c r="B81" s="18" t="str">
        <f t="shared" si="2"/>
        <v>FoamindoTidak TersediaKonfirmasi80</v>
      </c>
      <c r="C81" s="18" t="str">
        <f>IFERROR(VLOOKUP(B81,'SO OR RSO'!$B$4:$O$1048576,3,FALSE),"")</f>
        <v/>
      </c>
      <c r="D81" s="27" t="str">
        <f>IFERROR(VLOOKUP(B81,'SO OR RSO'!$B$4:$O$1048576,4,FALSE),"")</f>
        <v/>
      </c>
      <c r="E81" s="19" t="str">
        <f>IFERROR(VLOOKUP(B81,'SO OR RSO'!$B$4:$O$1048576,5,FALSE),"")</f>
        <v/>
      </c>
      <c r="F81" s="18" t="str">
        <f>IFERROR(VLOOKUP(B81,'SO OR RSO'!$B$4:$O$1048576,6,FALSE),"")</f>
        <v/>
      </c>
      <c r="G81" s="19" t="str">
        <f>IFERROR(VLOOKUP(B81,'SO OR RSO'!$B$4:$O$1048576,7,FALSE),"")</f>
        <v/>
      </c>
      <c r="H81" s="18" t="str">
        <f>IFERROR(VLOOKUP(B81,'SO OR RSO'!$B$4:$O$1048576,8,FALSE),"")</f>
        <v/>
      </c>
      <c r="I81" s="18" t="str">
        <f>IFERROR(VLOOKUP(B81,'SO OR RSO'!$B$4:$O$1048576,9,FALSE),"")</f>
        <v/>
      </c>
      <c r="J81" s="18" t="str">
        <f>IFERROR(VLOOKUP(B81,'SO OR RSO'!$B$4:$O$1048576,10,FALSE),"")</f>
        <v/>
      </c>
      <c r="K81" s="93" t="str">
        <f>IFERROR(IF(VLOOKUP(B81,'SO OR RSO'!$B$4:$M$1048576,12,FALSE)="","Belum Isi Tanggal",VLOOKUP(B81,'SO OR RSO'!$B$4:$M$1048576,12,FALSE)),"")</f>
        <v/>
      </c>
      <c r="L81" s="76"/>
    </row>
    <row r="82" spans="1:12" ht="32.25" customHeight="1">
      <c r="A82" s="6">
        <v>81</v>
      </c>
      <c r="B82" s="18" t="str">
        <f t="shared" si="2"/>
        <v>FoamindoTidak TersediaKonfirmasi81</v>
      </c>
      <c r="C82" s="18" t="str">
        <f>IFERROR(VLOOKUP(B82,'SO OR RSO'!$B$4:$O$1048576,3,FALSE),"")</f>
        <v/>
      </c>
      <c r="D82" s="27" t="str">
        <f>IFERROR(VLOOKUP(B82,'SO OR RSO'!$B$4:$O$1048576,4,FALSE),"")</f>
        <v/>
      </c>
      <c r="E82" s="19" t="str">
        <f>IFERROR(VLOOKUP(B82,'SO OR RSO'!$B$4:$O$1048576,5,FALSE),"")</f>
        <v/>
      </c>
      <c r="F82" s="18" t="str">
        <f>IFERROR(VLOOKUP(B82,'SO OR RSO'!$B$4:$O$1048576,6,FALSE),"")</f>
        <v/>
      </c>
      <c r="G82" s="19" t="str">
        <f>IFERROR(VLOOKUP(B82,'SO OR RSO'!$B$4:$O$1048576,7,FALSE),"")</f>
        <v/>
      </c>
      <c r="H82" s="18" t="str">
        <f>IFERROR(VLOOKUP(B82,'SO OR RSO'!$B$4:$O$1048576,8,FALSE),"")</f>
        <v/>
      </c>
      <c r="I82" s="18" t="str">
        <f>IFERROR(VLOOKUP(B82,'SO OR RSO'!$B$4:$O$1048576,9,FALSE),"")</f>
        <v/>
      </c>
      <c r="J82" s="18" t="str">
        <f>IFERROR(VLOOKUP(B82,'SO OR RSO'!$B$4:$O$1048576,10,FALSE),"")</f>
        <v/>
      </c>
      <c r="K82" s="93" t="str">
        <f>IFERROR(IF(VLOOKUP(B82,'SO OR RSO'!$B$4:$M$1048576,12,FALSE)="","Belum Isi Tanggal",VLOOKUP(B82,'SO OR RSO'!$B$4:$M$1048576,12,FALSE)),"")</f>
        <v/>
      </c>
      <c r="L82" s="76"/>
    </row>
    <row r="83" spans="1:12" ht="32.25" customHeight="1">
      <c r="A83" s="6">
        <v>82</v>
      </c>
      <c r="B83" s="18" t="str">
        <f t="shared" si="2"/>
        <v>FoamindoTidak TersediaKonfirmasi82</v>
      </c>
      <c r="C83" s="18" t="str">
        <f>IFERROR(VLOOKUP(B83,'SO OR RSO'!$B$4:$O$1048576,3,FALSE),"")</f>
        <v/>
      </c>
      <c r="D83" s="27" t="str">
        <f>IFERROR(VLOOKUP(B83,'SO OR RSO'!$B$4:$O$1048576,4,FALSE),"")</f>
        <v/>
      </c>
      <c r="E83" s="19" t="str">
        <f>IFERROR(VLOOKUP(B83,'SO OR RSO'!$B$4:$O$1048576,5,FALSE),"")</f>
        <v/>
      </c>
      <c r="F83" s="18" t="str">
        <f>IFERROR(VLOOKUP(B83,'SO OR RSO'!$B$4:$O$1048576,6,FALSE),"")</f>
        <v/>
      </c>
      <c r="G83" s="19" t="str">
        <f>IFERROR(VLOOKUP(B83,'SO OR RSO'!$B$4:$O$1048576,7,FALSE),"")</f>
        <v/>
      </c>
      <c r="H83" s="18" t="str">
        <f>IFERROR(VLOOKUP(B83,'SO OR RSO'!$B$4:$O$1048576,8,FALSE),"")</f>
        <v/>
      </c>
      <c r="I83" s="18" t="str">
        <f>IFERROR(VLOOKUP(B83,'SO OR RSO'!$B$4:$O$1048576,9,FALSE),"")</f>
        <v/>
      </c>
      <c r="J83" s="18" t="str">
        <f>IFERROR(VLOOKUP(B83,'SO OR RSO'!$B$4:$O$1048576,10,FALSE),"")</f>
        <v/>
      </c>
      <c r="K83" s="93" t="str">
        <f>IFERROR(IF(VLOOKUP(B83,'SO OR RSO'!$B$4:$M$1048576,12,FALSE)="","Belum Isi Tanggal",VLOOKUP(B83,'SO OR RSO'!$B$4:$M$1048576,12,FALSE)),"")</f>
        <v/>
      </c>
      <c r="L83" s="76"/>
    </row>
    <row r="84" spans="1:12" ht="32.25" customHeight="1">
      <c r="A84" s="6">
        <v>83</v>
      </c>
      <c r="B84" s="18" t="str">
        <f t="shared" si="2"/>
        <v>FoamindoTidak TersediaKonfirmasi83</v>
      </c>
      <c r="C84" s="18" t="str">
        <f>IFERROR(VLOOKUP(B84,'SO OR RSO'!$B$4:$O$1048576,3,FALSE),"")</f>
        <v/>
      </c>
      <c r="D84" s="27" t="str">
        <f>IFERROR(VLOOKUP(B84,'SO OR RSO'!$B$4:$O$1048576,4,FALSE),"")</f>
        <v/>
      </c>
      <c r="E84" s="19" t="str">
        <f>IFERROR(VLOOKUP(B84,'SO OR RSO'!$B$4:$O$1048576,5,FALSE),"")</f>
        <v/>
      </c>
      <c r="F84" s="18" t="str">
        <f>IFERROR(VLOOKUP(B84,'SO OR RSO'!$B$4:$O$1048576,6,FALSE),"")</f>
        <v/>
      </c>
      <c r="G84" s="19" t="str">
        <f>IFERROR(VLOOKUP(B84,'SO OR RSO'!$B$4:$O$1048576,7,FALSE),"")</f>
        <v/>
      </c>
      <c r="H84" s="18" t="str">
        <f>IFERROR(VLOOKUP(B84,'SO OR RSO'!$B$4:$O$1048576,8,FALSE),"")</f>
        <v/>
      </c>
      <c r="I84" s="18" t="str">
        <f>IFERROR(VLOOKUP(B84,'SO OR RSO'!$B$4:$O$1048576,9,FALSE),"")</f>
        <v/>
      </c>
      <c r="J84" s="18" t="str">
        <f>IFERROR(VLOOKUP(B84,'SO OR RSO'!$B$4:$O$1048576,10,FALSE),"")</f>
        <v/>
      </c>
      <c r="K84" s="93" t="str">
        <f>IFERROR(IF(VLOOKUP(B84,'SO OR RSO'!$B$4:$M$1048576,12,FALSE)="","Belum Isi Tanggal",VLOOKUP(B84,'SO OR RSO'!$B$4:$M$1048576,12,FALSE)),"")</f>
        <v/>
      </c>
      <c r="L84" s="76"/>
    </row>
    <row r="85" spans="1:12" ht="32.25" customHeight="1">
      <c r="A85" s="6">
        <v>84</v>
      </c>
      <c r="B85" s="18" t="str">
        <f t="shared" si="2"/>
        <v>FoamindoTidak TersediaKonfirmasi84</v>
      </c>
      <c r="C85" s="18" t="str">
        <f>IFERROR(VLOOKUP(B85,'SO OR RSO'!$B$4:$O$1048576,3,FALSE),"")</f>
        <v/>
      </c>
      <c r="D85" s="27" t="str">
        <f>IFERROR(VLOOKUP(B85,'SO OR RSO'!$B$4:$O$1048576,4,FALSE),"")</f>
        <v/>
      </c>
      <c r="E85" s="19" t="str">
        <f>IFERROR(VLOOKUP(B85,'SO OR RSO'!$B$4:$O$1048576,5,FALSE),"")</f>
        <v/>
      </c>
      <c r="F85" s="18" t="str">
        <f>IFERROR(VLOOKUP(B85,'SO OR RSO'!$B$4:$O$1048576,6,FALSE),"")</f>
        <v/>
      </c>
      <c r="G85" s="19" t="str">
        <f>IFERROR(VLOOKUP(B85,'SO OR RSO'!$B$4:$O$1048576,7,FALSE),"")</f>
        <v/>
      </c>
      <c r="H85" s="18" t="str">
        <f>IFERROR(VLOOKUP(B85,'SO OR RSO'!$B$4:$O$1048576,8,FALSE),"")</f>
        <v/>
      </c>
      <c r="I85" s="18" t="str">
        <f>IFERROR(VLOOKUP(B85,'SO OR RSO'!$B$4:$O$1048576,9,FALSE),"")</f>
        <v/>
      </c>
      <c r="J85" s="18" t="str">
        <f>IFERROR(VLOOKUP(B85,'SO OR RSO'!$B$4:$O$1048576,10,FALSE),"")</f>
        <v/>
      </c>
      <c r="K85" s="93" t="str">
        <f>IFERROR(IF(VLOOKUP(B85,'SO OR RSO'!$B$4:$M$1048576,12,FALSE)="","Belum Isi Tanggal",VLOOKUP(B85,'SO OR RSO'!$B$4:$M$1048576,12,FALSE)),"")</f>
        <v/>
      </c>
      <c r="L85" s="76"/>
    </row>
    <row r="86" spans="1:12" ht="32.25" customHeight="1">
      <c r="A86" s="6">
        <v>85</v>
      </c>
      <c r="B86" s="18" t="str">
        <f t="shared" si="2"/>
        <v>FoamindoTidak TersediaKonfirmasi85</v>
      </c>
      <c r="C86" s="18" t="str">
        <f>IFERROR(VLOOKUP(B86,'SO OR RSO'!$B$4:$O$1048576,3,FALSE),"")</f>
        <v/>
      </c>
      <c r="D86" s="27" t="str">
        <f>IFERROR(VLOOKUP(B86,'SO OR RSO'!$B$4:$O$1048576,4,FALSE),"")</f>
        <v/>
      </c>
      <c r="E86" s="19" t="str">
        <f>IFERROR(VLOOKUP(B86,'SO OR RSO'!$B$4:$O$1048576,5,FALSE),"")</f>
        <v/>
      </c>
      <c r="F86" s="18" t="str">
        <f>IFERROR(VLOOKUP(B86,'SO OR RSO'!$B$4:$O$1048576,6,FALSE),"")</f>
        <v/>
      </c>
      <c r="G86" s="19" t="str">
        <f>IFERROR(VLOOKUP(B86,'SO OR RSO'!$B$4:$O$1048576,7,FALSE),"")</f>
        <v/>
      </c>
      <c r="H86" s="18" t="str">
        <f>IFERROR(VLOOKUP(B86,'SO OR RSO'!$B$4:$O$1048576,8,FALSE),"")</f>
        <v/>
      </c>
      <c r="I86" s="18" t="str">
        <f>IFERROR(VLOOKUP(B86,'SO OR RSO'!$B$4:$O$1048576,9,FALSE),"")</f>
        <v/>
      </c>
      <c r="J86" s="18" t="str">
        <f>IFERROR(VLOOKUP(B86,'SO OR RSO'!$B$4:$O$1048576,10,FALSE),"")</f>
        <v/>
      </c>
      <c r="K86" s="93" t="str">
        <f>IFERROR(IF(VLOOKUP(B86,'SO OR RSO'!$B$4:$M$1048576,12,FALSE)="","Belum Isi Tanggal",VLOOKUP(B86,'SO OR RSO'!$B$4:$M$1048576,12,FALSE)),"")</f>
        <v/>
      </c>
      <c r="L86" s="76"/>
    </row>
    <row r="87" spans="1:12" ht="32.25" customHeight="1">
      <c r="A87" s="6">
        <v>86</v>
      </c>
      <c r="B87" s="18" t="str">
        <f t="shared" si="2"/>
        <v>FoamindoTidak TersediaKonfirmasi86</v>
      </c>
      <c r="C87" s="18" t="str">
        <f>IFERROR(VLOOKUP(B87,'SO OR RSO'!$B$4:$O$1048576,3,FALSE),"")</f>
        <v/>
      </c>
      <c r="D87" s="27" t="str">
        <f>IFERROR(VLOOKUP(B87,'SO OR RSO'!$B$4:$O$1048576,4,FALSE),"")</f>
        <v/>
      </c>
      <c r="E87" s="19" t="str">
        <f>IFERROR(VLOOKUP(B87,'SO OR RSO'!$B$4:$O$1048576,5,FALSE),"")</f>
        <v/>
      </c>
      <c r="F87" s="18" t="str">
        <f>IFERROR(VLOOKUP(B87,'SO OR RSO'!$B$4:$O$1048576,6,FALSE),"")</f>
        <v/>
      </c>
      <c r="G87" s="19" t="str">
        <f>IFERROR(VLOOKUP(B87,'SO OR RSO'!$B$4:$O$1048576,7,FALSE),"")</f>
        <v/>
      </c>
      <c r="H87" s="18" t="str">
        <f>IFERROR(VLOOKUP(B87,'SO OR RSO'!$B$4:$O$1048576,8,FALSE),"")</f>
        <v/>
      </c>
      <c r="I87" s="18" t="str">
        <f>IFERROR(VLOOKUP(B87,'SO OR RSO'!$B$4:$O$1048576,9,FALSE),"")</f>
        <v/>
      </c>
      <c r="J87" s="18" t="str">
        <f>IFERROR(VLOOKUP(B87,'SO OR RSO'!$B$4:$O$1048576,10,FALSE),"")</f>
        <v/>
      </c>
      <c r="K87" s="93" t="str">
        <f>IFERROR(IF(VLOOKUP(B87,'SO OR RSO'!$B$4:$M$1048576,12,FALSE)="","Belum Isi Tanggal",VLOOKUP(B87,'SO OR RSO'!$B$4:$M$1048576,12,FALSE)),"")</f>
        <v/>
      </c>
      <c r="L87" s="76"/>
    </row>
    <row r="88" spans="1:12" ht="32.25" customHeight="1">
      <c r="A88" s="6">
        <v>87</v>
      </c>
      <c r="B88" s="18" t="str">
        <f t="shared" si="2"/>
        <v>FoamindoTidak TersediaKonfirmasi87</v>
      </c>
      <c r="C88" s="18" t="str">
        <f>IFERROR(VLOOKUP(B88,'SO OR RSO'!$B$4:$O$1048576,3,FALSE),"")</f>
        <v/>
      </c>
      <c r="D88" s="27" t="str">
        <f>IFERROR(VLOOKUP(B88,'SO OR RSO'!$B$4:$O$1048576,4,FALSE),"")</f>
        <v/>
      </c>
      <c r="E88" s="19" t="str">
        <f>IFERROR(VLOOKUP(B88,'SO OR RSO'!$B$4:$O$1048576,5,FALSE),"")</f>
        <v/>
      </c>
      <c r="F88" s="18" t="str">
        <f>IFERROR(VLOOKUP(B88,'SO OR RSO'!$B$4:$O$1048576,6,FALSE),"")</f>
        <v/>
      </c>
      <c r="G88" s="19" t="str">
        <f>IFERROR(VLOOKUP(B88,'SO OR RSO'!$B$4:$O$1048576,7,FALSE),"")</f>
        <v/>
      </c>
      <c r="H88" s="18" t="str">
        <f>IFERROR(VLOOKUP(B88,'SO OR RSO'!$B$4:$O$1048576,8,FALSE),"")</f>
        <v/>
      </c>
      <c r="I88" s="18" t="str">
        <f>IFERROR(VLOOKUP(B88,'SO OR RSO'!$B$4:$O$1048576,9,FALSE),"")</f>
        <v/>
      </c>
      <c r="J88" s="18" t="str">
        <f>IFERROR(VLOOKUP(B88,'SO OR RSO'!$B$4:$O$1048576,10,FALSE),"")</f>
        <v/>
      </c>
      <c r="K88" s="93" t="str">
        <f>IFERROR(IF(VLOOKUP(B88,'SO OR RSO'!$B$4:$M$1048576,12,FALSE)="","Belum Isi Tanggal",VLOOKUP(B88,'SO OR RSO'!$B$4:$M$1048576,12,FALSE)),"")</f>
        <v/>
      </c>
      <c r="L88" s="76"/>
    </row>
    <row r="89" spans="1:12" ht="32.25" customHeight="1">
      <c r="A89" s="6">
        <v>88</v>
      </c>
      <c r="B89" s="18" t="str">
        <f t="shared" si="2"/>
        <v>FoamindoTidak TersediaKonfirmasi88</v>
      </c>
      <c r="C89" s="18" t="str">
        <f>IFERROR(VLOOKUP(B89,'SO OR RSO'!$B$4:$O$1048576,3,FALSE),"")</f>
        <v/>
      </c>
      <c r="D89" s="27" t="str">
        <f>IFERROR(VLOOKUP(B89,'SO OR RSO'!$B$4:$O$1048576,4,FALSE),"")</f>
        <v/>
      </c>
      <c r="E89" s="19" t="str">
        <f>IFERROR(VLOOKUP(B89,'SO OR RSO'!$B$4:$O$1048576,5,FALSE),"")</f>
        <v/>
      </c>
      <c r="F89" s="18" t="str">
        <f>IFERROR(VLOOKUP(B89,'SO OR RSO'!$B$4:$O$1048576,6,FALSE),"")</f>
        <v/>
      </c>
      <c r="G89" s="19" t="str">
        <f>IFERROR(VLOOKUP(B89,'SO OR RSO'!$B$4:$O$1048576,7,FALSE),"")</f>
        <v/>
      </c>
      <c r="H89" s="18" t="str">
        <f>IFERROR(VLOOKUP(B89,'SO OR RSO'!$B$4:$O$1048576,8,FALSE),"")</f>
        <v/>
      </c>
      <c r="I89" s="18" t="str">
        <f>IFERROR(VLOOKUP(B89,'SO OR RSO'!$B$4:$O$1048576,9,FALSE),"")</f>
        <v/>
      </c>
      <c r="J89" s="18" t="str">
        <f>IFERROR(VLOOKUP(B89,'SO OR RSO'!$B$4:$O$1048576,10,FALSE),"")</f>
        <v/>
      </c>
      <c r="K89" s="93" t="str">
        <f>IFERROR(IF(VLOOKUP(B89,'SO OR RSO'!$B$4:$M$1048576,12,FALSE)="","Belum Isi Tanggal",VLOOKUP(B89,'SO OR RSO'!$B$4:$M$1048576,12,FALSE)),"")</f>
        <v/>
      </c>
      <c r="L89" s="76"/>
    </row>
    <row r="90" spans="1:12" ht="32.25" customHeight="1">
      <c r="A90" s="6">
        <v>89</v>
      </c>
      <c r="B90" s="18" t="str">
        <f t="shared" si="2"/>
        <v>FoamindoTidak TersediaKonfirmasi89</v>
      </c>
      <c r="C90" s="18" t="str">
        <f>IFERROR(VLOOKUP(B90,'SO OR RSO'!$B$4:$O$1048576,3,FALSE),"")</f>
        <v/>
      </c>
      <c r="D90" s="27" t="str">
        <f>IFERROR(VLOOKUP(B90,'SO OR RSO'!$B$4:$O$1048576,4,FALSE),"")</f>
        <v/>
      </c>
      <c r="E90" s="19" t="str">
        <f>IFERROR(VLOOKUP(B90,'SO OR RSO'!$B$4:$O$1048576,5,FALSE),"")</f>
        <v/>
      </c>
      <c r="F90" s="18" t="str">
        <f>IFERROR(VLOOKUP(B90,'SO OR RSO'!$B$4:$O$1048576,6,FALSE),"")</f>
        <v/>
      </c>
      <c r="G90" s="19" t="str">
        <f>IFERROR(VLOOKUP(B90,'SO OR RSO'!$B$4:$O$1048576,7,FALSE),"")</f>
        <v/>
      </c>
      <c r="H90" s="18" t="str">
        <f>IFERROR(VLOOKUP(B90,'SO OR RSO'!$B$4:$O$1048576,8,FALSE),"")</f>
        <v/>
      </c>
      <c r="I90" s="18" t="str">
        <f>IFERROR(VLOOKUP(B90,'SO OR RSO'!$B$4:$O$1048576,9,FALSE),"")</f>
        <v/>
      </c>
      <c r="J90" s="18" t="str">
        <f>IFERROR(VLOOKUP(B90,'SO OR RSO'!$B$4:$O$1048576,10,FALSE),"")</f>
        <v/>
      </c>
      <c r="K90" s="93" t="str">
        <f>IFERROR(IF(VLOOKUP(B90,'SO OR RSO'!$B$4:$M$1048576,12,FALSE)="","Belum Isi Tanggal",VLOOKUP(B90,'SO OR RSO'!$B$4:$M$1048576,12,FALSE)),"")</f>
        <v/>
      </c>
      <c r="L90" s="76"/>
    </row>
    <row r="91" spans="1:12" ht="32.25" customHeight="1">
      <c r="A91" s="6">
        <v>90</v>
      </c>
      <c r="B91" s="18" t="str">
        <f t="shared" si="2"/>
        <v>FoamindoTidak TersediaKonfirmasi90</v>
      </c>
      <c r="C91" s="18" t="str">
        <f>IFERROR(VLOOKUP(B91,'SO OR RSO'!$B$4:$O$1048576,3,FALSE),"")</f>
        <v/>
      </c>
      <c r="D91" s="27" t="str">
        <f>IFERROR(VLOOKUP(B91,'SO OR RSO'!$B$4:$O$1048576,4,FALSE),"")</f>
        <v/>
      </c>
      <c r="E91" s="19" t="str">
        <f>IFERROR(VLOOKUP(B91,'SO OR RSO'!$B$4:$O$1048576,5,FALSE),"")</f>
        <v/>
      </c>
      <c r="F91" s="18" t="str">
        <f>IFERROR(VLOOKUP(B91,'SO OR RSO'!$B$4:$O$1048576,6,FALSE),"")</f>
        <v/>
      </c>
      <c r="G91" s="19" t="str">
        <f>IFERROR(VLOOKUP(B91,'SO OR RSO'!$B$4:$O$1048576,7,FALSE),"")</f>
        <v/>
      </c>
      <c r="H91" s="18" t="str">
        <f>IFERROR(VLOOKUP(B91,'SO OR RSO'!$B$4:$O$1048576,8,FALSE),"")</f>
        <v/>
      </c>
      <c r="I91" s="18" t="str">
        <f>IFERROR(VLOOKUP(B91,'SO OR RSO'!$B$4:$O$1048576,9,FALSE),"")</f>
        <v/>
      </c>
      <c r="J91" s="18" t="str">
        <f>IFERROR(VLOOKUP(B91,'SO OR RSO'!$B$4:$O$1048576,10,FALSE),"")</f>
        <v/>
      </c>
      <c r="K91" s="93" t="str">
        <f>IFERROR(IF(VLOOKUP(B91,'SO OR RSO'!$B$4:$M$1048576,12,FALSE)="","Belum Isi Tanggal",VLOOKUP(B91,'SO OR RSO'!$B$4:$M$1048576,12,FALSE)),"")</f>
        <v/>
      </c>
      <c r="L91" s="76"/>
    </row>
    <row r="92" spans="1:12" ht="32.25" customHeight="1">
      <c r="A92" s="6">
        <v>91</v>
      </c>
      <c r="B92" s="18" t="str">
        <f t="shared" si="2"/>
        <v>FoamindoTidak TersediaKonfirmasi91</v>
      </c>
      <c r="C92" s="18" t="str">
        <f>IFERROR(VLOOKUP(B92,'SO OR RSO'!$B$4:$O$1048576,3,FALSE),"")</f>
        <v/>
      </c>
      <c r="D92" s="27" t="str">
        <f>IFERROR(VLOOKUP(B92,'SO OR RSO'!$B$4:$O$1048576,4,FALSE),"")</f>
        <v/>
      </c>
      <c r="E92" s="19" t="str">
        <f>IFERROR(VLOOKUP(B92,'SO OR RSO'!$B$4:$O$1048576,5,FALSE),"")</f>
        <v/>
      </c>
      <c r="F92" s="18" t="str">
        <f>IFERROR(VLOOKUP(B92,'SO OR RSO'!$B$4:$O$1048576,6,FALSE),"")</f>
        <v/>
      </c>
      <c r="G92" s="19" t="str">
        <f>IFERROR(VLOOKUP(B92,'SO OR RSO'!$B$4:$O$1048576,7,FALSE),"")</f>
        <v/>
      </c>
      <c r="H92" s="18" t="str">
        <f>IFERROR(VLOOKUP(B92,'SO OR RSO'!$B$4:$O$1048576,8,FALSE),"")</f>
        <v/>
      </c>
      <c r="I92" s="18" t="str">
        <f>IFERROR(VLOOKUP(B92,'SO OR RSO'!$B$4:$O$1048576,9,FALSE),"")</f>
        <v/>
      </c>
      <c r="J92" s="18" t="str">
        <f>IFERROR(VLOOKUP(B92,'SO OR RSO'!$B$4:$O$1048576,10,FALSE),"")</f>
        <v/>
      </c>
      <c r="K92" s="93" t="str">
        <f>IFERROR(IF(VLOOKUP(B92,'SO OR RSO'!$B$4:$M$1048576,12,FALSE)="","Belum Isi Tanggal",VLOOKUP(B92,'SO OR RSO'!$B$4:$M$1048576,12,FALSE)),"")</f>
        <v/>
      </c>
      <c r="L92" s="76"/>
    </row>
    <row r="93" spans="1:12" ht="32.25" customHeight="1">
      <c r="A93" s="6">
        <v>92</v>
      </c>
      <c r="B93" s="18" t="str">
        <f t="shared" si="2"/>
        <v>FoamindoTidak TersediaKonfirmasi92</v>
      </c>
      <c r="C93" s="18" t="str">
        <f>IFERROR(VLOOKUP(B93,'SO OR RSO'!$B$4:$O$1048576,3,FALSE),"")</f>
        <v/>
      </c>
      <c r="D93" s="27" t="str">
        <f>IFERROR(VLOOKUP(B93,'SO OR RSO'!$B$4:$O$1048576,4,FALSE),"")</f>
        <v/>
      </c>
      <c r="E93" s="19" t="str">
        <f>IFERROR(VLOOKUP(B93,'SO OR RSO'!$B$4:$O$1048576,5,FALSE),"")</f>
        <v/>
      </c>
      <c r="F93" s="18" t="str">
        <f>IFERROR(VLOOKUP(B93,'SO OR RSO'!$B$4:$O$1048576,6,FALSE),"")</f>
        <v/>
      </c>
      <c r="G93" s="19" t="str">
        <f>IFERROR(VLOOKUP(B93,'SO OR RSO'!$B$4:$O$1048576,7,FALSE),"")</f>
        <v/>
      </c>
      <c r="H93" s="18" t="str">
        <f>IFERROR(VLOOKUP(B93,'SO OR RSO'!$B$4:$O$1048576,8,FALSE),"")</f>
        <v/>
      </c>
      <c r="I93" s="18" t="str">
        <f>IFERROR(VLOOKUP(B93,'SO OR RSO'!$B$4:$O$1048576,9,FALSE),"")</f>
        <v/>
      </c>
      <c r="J93" s="18" t="str">
        <f>IFERROR(VLOOKUP(B93,'SO OR RSO'!$B$4:$O$1048576,10,FALSE),"")</f>
        <v/>
      </c>
      <c r="K93" s="93" t="str">
        <f>IFERROR(IF(VLOOKUP(B93,'SO OR RSO'!$B$4:$M$1048576,12,FALSE)="","Belum Isi Tanggal",VLOOKUP(B93,'SO OR RSO'!$B$4:$M$1048576,12,FALSE)),"")</f>
        <v/>
      </c>
      <c r="L93" s="76"/>
    </row>
    <row r="94" spans="1:12" ht="32.25" customHeight="1">
      <c r="A94" s="6">
        <v>93</v>
      </c>
      <c r="B94" s="18" t="str">
        <f t="shared" si="2"/>
        <v>FoamindoTidak TersediaKonfirmasi93</v>
      </c>
      <c r="C94" s="18" t="str">
        <f>IFERROR(VLOOKUP(B94,'SO OR RSO'!$B$4:$O$1048576,3,FALSE),"")</f>
        <v/>
      </c>
      <c r="D94" s="27" t="str">
        <f>IFERROR(VLOOKUP(B94,'SO OR RSO'!$B$4:$O$1048576,4,FALSE),"")</f>
        <v/>
      </c>
      <c r="E94" s="19" t="str">
        <f>IFERROR(VLOOKUP(B94,'SO OR RSO'!$B$4:$O$1048576,5,FALSE),"")</f>
        <v/>
      </c>
      <c r="F94" s="18" t="str">
        <f>IFERROR(VLOOKUP(B94,'SO OR RSO'!$B$4:$O$1048576,6,FALSE),"")</f>
        <v/>
      </c>
      <c r="G94" s="19" t="str">
        <f>IFERROR(VLOOKUP(B94,'SO OR RSO'!$B$4:$O$1048576,7,FALSE),"")</f>
        <v/>
      </c>
      <c r="H94" s="18" t="str">
        <f>IFERROR(VLOOKUP(B94,'SO OR RSO'!$B$4:$O$1048576,8,FALSE),"")</f>
        <v/>
      </c>
      <c r="I94" s="18" t="str">
        <f>IFERROR(VLOOKUP(B94,'SO OR RSO'!$B$4:$O$1048576,9,FALSE),"")</f>
        <v/>
      </c>
      <c r="J94" s="18" t="str">
        <f>IFERROR(VLOOKUP(B94,'SO OR RSO'!$B$4:$O$1048576,10,FALSE),"")</f>
        <v/>
      </c>
      <c r="K94" s="93" t="str">
        <f>IFERROR(IF(VLOOKUP(B94,'SO OR RSO'!$B$4:$M$1048576,12,FALSE)="","Belum Isi Tanggal",VLOOKUP(B94,'SO OR RSO'!$B$4:$M$1048576,12,FALSE)),"")</f>
        <v/>
      </c>
      <c r="L94" s="76"/>
    </row>
    <row r="95" spans="1:12" ht="32.25" customHeight="1">
      <c r="A95" s="6">
        <v>94</v>
      </c>
      <c r="B95" s="18" t="str">
        <f t="shared" si="2"/>
        <v>FoamindoTidak TersediaKonfirmasi94</v>
      </c>
      <c r="C95" s="18" t="str">
        <f>IFERROR(VLOOKUP(B95,'SO OR RSO'!$B$4:$O$1048576,3,FALSE),"")</f>
        <v/>
      </c>
      <c r="D95" s="27" t="str">
        <f>IFERROR(VLOOKUP(B95,'SO OR RSO'!$B$4:$O$1048576,4,FALSE),"")</f>
        <v/>
      </c>
      <c r="E95" s="19" t="str">
        <f>IFERROR(VLOOKUP(B95,'SO OR RSO'!$B$4:$O$1048576,5,FALSE),"")</f>
        <v/>
      </c>
      <c r="F95" s="18" t="str">
        <f>IFERROR(VLOOKUP(B95,'SO OR RSO'!$B$4:$O$1048576,6,FALSE),"")</f>
        <v/>
      </c>
      <c r="G95" s="19" t="str">
        <f>IFERROR(VLOOKUP(B95,'SO OR RSO'!$B$4:$O$1048576,7,FALSE),"")</f>
        <v/>
      </c>
      <c r="H95" s="18" t="str">
        <f>IFERROR(VLOOKUP(B95,'SO OR RSO'!$B$4:$O$1048576,8,FALSE),"")</f>
        <v/>
      </c>
      <c r="I95" s="18" t="str">
        <f>IFERROR(VLOOKUP(B95,'SO OR RSO'!$B$4:$O$1048576,9,FALSE),"")</f>
        <v/>
      </c>
      <c r="J95" s="18" t="str">
        <f>IFERROR(VLOOKUP(B95,'SO OR RSO'!$B$4:$O$1048576,10,FALSE),"")</f>
        <v/>
      </c>
      <c r="K95" s="93" t="str">
        <f>IFERROR(IF(VLOOKUP(B95,'SO OR RSO'!$B$4:$M$1048576,12,FALSE)="","Belum Isi Tanggal",VLOOKUP(B95,'SO OR RSO'!$B$4:$M$1048576,12,FALSE)),"")</f>
        <v/>
      </c>
      <c r="L95" s="76"/>
    </row>
    <row r="96" spans="1:12" ht="32.25" customHeight="1">
      <c r="A96" s="6">
        <v>95</v>
      </c>
      <c r="B96" s="18" t="str">
        <f t="shared" si="2"/>
        <v>FoamindoTidak TersediaKonfirmasi95</v>
      </c>
      <c r="C96" s="18" t="str">
        <f>IFERROR(VLOOKUP(B96,'SO OR RSO'!$B$4:$O$1048576,3,FALSE),"")</f>
        <v/>
      </c>
      <c r="D96" s="27" t="str">
        <f>IFERROR(VLOOKUP(B96,'SO OR RSO'!$B$4:$O$1048576,4,FALSE),"")</f>
        <v/>
      </c>
      <c r="E96" s="19" t="str">
        <f>IFERROR(VLOOKUP(B96,'SO OR RSO'!$B$4:$O$1048576,5,FALSE),"")</f>
        <v/>
      </c>
      <c r="F96" s="18" t="str">
        <f>IFERROR(VLOOKUP(B96,'SO OR RSO'!$B$4:$O$1048576,6,FALSE),"")</f>
        <v/>
      </c>
      <c r="G96" s="19" t="str">
        <f>IFERROR(VLOOKUP(B96,'SO OR RSO'!$B$4:$O$1048576,7,FALSE),"")</f>
        <v/>
      </c>
      <c r="H96" s="18" t="str">
        <f>IFERROR(VLOOKUP(B96,'SO OR RSO'!$B$4:$O$1048576,8,FALSE),"")</f>
        <v/>
      </c>
      <c r="I96" s="18" t="str">
        <f>IFERROR(VLOOKUP(B96,'SO OR RSO'!$B$4:$O$1048576,9,FALSE),"")</f>
        <v/>
      </c>
      <c r="J96" s="18" t="str">
        <f>IFERROR(VLOOKUP(B96,'SO OR RSO'!$B$4:$O$1048576,10,FALSE),"")</f>
        <v/>
      </c>
      <c r="K96" s="93" t="str">
        <f>IFERROR(IF(VLOOKUP(B96,'SO OR RSO'!$B$4:$M$1048576,12,FALSE)="","Belum Isi Tanggal",VLOOKUP(B96,'SO OR RSO'!$B$4:$M$1048576,12,FALSE)),"")</f>
        <v/>
      </c>
      <c r="L96" s="76"/>
    </row>
    <row r="97" spans="1:12" ht="32.25" customHeight="1">
      <c r="A97" s="6">
        <v>96</v>
      </c>
      <c r="B97" s="18" t="str">
        <f t="shared" si="2"/>
        <v>FoamindoTidak TersediaKonfirmasi96</v>
      </c>
      <c r="C97" s="18" t="str">
        <f>IFERROR(VLOOKUP(B97,'SO OR RSO'!$B$4:$O$1048576,3,FALSE),"")</f>
        <v/>
      </c>
      <c r="D97" s="27" t="str">
        <f>IFERROR(VLOOKUP(B97,'SO OR RSO'!$B$4:$O$1048576,4,FALSE),"")</f>
        <v/>
      </c>
      <c r="E97" s="19" t="str">
        <f>IFERROR(VLOOKUP(B97,'SO OR RSO'!$B$4:$O$1048576,5,FALSE),"")</f>
        <v/>
      </c>
      <c r="F97" s="18" t="str">
        <f>IFERROR(VLOOKUP(B97,'SO OR RSO'!$B$4:$O$1048576,6,FALSE),"")</f>
        <v/>
      </c>
      <c r="G97" s="19" t="str">
        <f>IFERROR(VLOOKUP(B97,'SO OR RSO'!$B$4:$O$1048576,7,FALSE),"")</f>
        <v/>
      </c>
      <c r="H97" s="18" t="str">
        <f>IFERROR(VLOOKUP(B97,'SO OR RSO'!$B$4:$O$1048576,8,FALSE),"")</f>
        <v/>
      </c>
      <c r="I97" s="18" t="str">
        <f>IFERROR(VLOOKUP(B97,'SO OR RSO'!$B$4:$O$1048576,9,FALSE),"")</f>
        <v/>
      </c>
      <c r="J97" s="18" t="str">
        <f>IFERROR(VLOOKUP(B97,'SO OR RSO'!$B$4:$O$1048576,10,FALSE),"")</f>
        <v/>
      </c>
      <c r="K97" s="93" t="str">
        <f>IFERROR(IF(VLOOKUP(B97,'SO OR RSO'!$B$4:$M$1048576,12,FALSE)="","Belum Isi Tanggal",VLOOKUP(B97,'SO OR RSO'!$B$4:$M$1048576,12,FALSE)),"")</f>
        <v/>
      </c>
      <c r="L97" s="76"/>
    </row>
    <row r="98" spans="1:12" ht="32.25" customHeight="1">
      <c r="A98" s="6">
        <v>97</v>
      </c>
      <c r="B98" s="18" t="str">
        <f t="shared" si="2"/>
        <v>FoamindoTidak TersediaKonfirmasi97</v>
      </c>
      <c r="C98" s="18" t="str">
        <f>IFERROR(VLOOKUP(B98,'SO OR RSO'!$B$4:$O$1048576,3,FALSE),"")</f>
        <v/>
      </c>
      <c r="D98" s="27" t="str">
        <f>IFERROR(VLOOKUP(B98,'SO OR RSO'!$B$4:$O$1048576,4,FALSE),"")</f>
        <v/>
      </c>
      <c r="E98" s="19" t="str">
        <f>IFERROR(VLOOKUP(B98,'SO OR RSO'!$B$4:$O$1048576,5,FALSE),"")</f>
        <v/>
      </c>
      <c r="F98" s="18" t="str">
        <f>IFERROR(VLOOKUP(B98,'SO OR RSO'!$B$4:$O$1048576,6,FALSE),"")</f>
        <v/>
      </c>
      <c r="G98" s="19" t="str">
        <f>IFERROR(VLOOKUP(B98,'SO OR RSO'!$B$4:$O$1048576,7,FALSE),"")</f>
        <v/>
      </c>
      <c r="H98" s="18" t="str">
        <f>IFERROR(VLOOKUP(B98,'SO OR RSO'!$B$4:$O$1048576,8,FALSE),"")</f>
        <v/>
      </c>
      <c r="I98" s="18" t="str">
        <f>IFERROR(VLOOKUP(B98,'SO OR RSO'!$B$4:$O$1048576,9,FALSE),"")</f>
        <v/>
      </c>
      <c r="J98" s="18" t="str">
        <f>IFERROR(VLOOKUP(B98,'SO OR RSO'!$B$4:$O$1048576,10,FALSE),"")</f>
        <v/>
      </c>
      <c r="K98" s="93" t="str">
        <f>IFERROR(IF(VLOOKUP(B98,'SO OR RSO'!$B$4:$M$1048576,12,FALSE)="","Belum Isi Tanggal",VLOOKUP(B98,'SO OR RSO'!$B$4:$M$1048576,12,FALSE)),"")</f>
        <v/>
      </c>
      <c r="L98" s="76"/>
    </row>
    <row r="99" spans="1:12" ht="32.25" customHeight="1">
      <c r="A99" s="6">
        <v>98</v>
      </c>
      <c r="B99" s="18" t="str">
        <f t="shared" si="2"/>
        <v>FoamindoTidak TersediaKonfirmasi98</v>
      </c>
      <c r="C99" s="18" t="str">
        <f>IFERROR(VLOOKUP(B99,'SO OR RSO'!$B$4:$O$1048576,3,FALSE),"")</f>
        <v/>
      </c>
      <c r="D99" s="27" t="str">
        <f>IFERROR(VLOOKUP(B99,'SO OR RSO'!$B$4:$O$1048576,4,FALSE),"")</f>
        <v/>
      </c>
      <c r="E99" s="19" t="str">
        <f>IFERROR(VLOOKUP(B99,'SO OR RSO'!$B$4:$O$1048576,5,FALSE),"")</f>
        <v/>
      </c>
      <c r="F99" s="18" t="str">
        <f>IFERROR(VLOOKUP(B99,'SO OR RSO'!$B$4:$O$1048576,6,FALSE),"")</f>
        <v/>
      </c>
      <c r="G99" s="19" t="str">
        <f>IFERROR(VLOOKUP(B99,'SO OR RSO'!$B$4:$O$1048576,7,FALSE),"")</f>
        <v/>
      </c>
      <c r="H99" s="18" t="str">
        <f>IFERROR(VLOOKUP(B99,'SO OR RSO'!$B$4:$O$1048576,8,FALSE),"")</f>
        <v/>
      </c>
      <c r="I99" s="18" t="str">
        <f>IFERROR(VLOOKUP(B99,'SO OR RSO'!$B$4:$O$1048576,9,FALSE),"")</f>
        <v/>
      </c>
      <c r="J99" s="18" t="str">
        <f>IFERROR(VLOOKUP(B99,'SO OR RSO'!$B$4:$O$1048576,10,FALSE),"")</f>
        <v/>
      </c>
      <c r="K99" s="93" t="str">
        <f>IFERROR(IF(VLOOKUP(B99,'SO OR RSO'!$B$4:$M$1048576,12,FALSE)="","Belum Isi Tanggal",VLOOKUP(B99,'SO OR RSO'!$B$4:$M$1048576,12,FALSE)),"")</f>
        <v/>
      </c>
      <c r="L99" s="76"/>
    </row>
    <row r="100" spans="1:12" ht="32.25" customHeight="1">
      <c r="A100" s="6">
        <v>99</v>
      </c>
      <c r="B100" s="18" t="str">
        <f t="shared" si="2"/>
        <v>FoamindoTidak TersediaKonfirmasi99</v>
      </c>
      <c r="C100" s="18" t="str">
        <f>IFERROR(VLOOKUP(B100,'SO OR RSO'!$B$4:$O$1048576,3,FALSE),"")</f>
        <v/>
      </c>
      <c r="D100" s="27" t="str">
        <f>IFERROR(VLOOKUP(B100,'SO OR RSO'!$B$4:$O$1048576,4,FALSE),"")</f>
        <v/>
      </c>
      <c r="E100" s="19" t="str">
        <f>IFERROR(VLOOKUP(B100,'SO OR RSO'!$B$4:$O$1048576,5,FALSE),"")</f>
        <v/>
      </c>
      <c r="F100" s="18" t="str">
        <f>IFERROR(VLOOKUP(B100,'SO OR RSO'!$B$4:$O$1048576,6,FALSE),"")</f>
        <v/>
      </c>
      <c r="G100" s="19" t="str">
        <f>IFERROR(VLOOKUP(B100,'SO OR RSO'!$B$4:$O$1048576,7,FALSE),"")</f>
        <v/>
      </c>
      <c r="H100" s="18" t="str">
        <f>IFERROR(VLOOKUP(B100,'SO OR RSO'!$B$4:$O$1048576,8,FALSE),"")</f>
        <v/>
      </c>
      <c r="I100" s="18" t="str">
        <f>IFERROR(VLOOKUP(B100,'SO OR RSO'!$B$4:$O$1048576,9,FALSE),"")</f>
        <v/>
      </c>
      <c r="J100" s="18" t="str">
        <f>IFERROR(VLOOKUP(B100,'SO OR RSO'!$B$4:$O$1048576,10,FALSE),"")</f>
        <v/>
      </c>
      <c r="K100" s="93" t="str">
        <f>IFERROR(IF(VLOOKUP(B100,'SO OR RSO'!$B$4:$M$1048576,12,FALSE)="","Belum Isi Tanggal",VLOOKUP(B100,'SO OR RSO'!$B$4:$M$1048576,12,FALSE)),"")</f>
        <v/>
      </c>
      <c r="L100" s="76"/>
    </row>
    <row r="101" spans="1:12" ht="32.25" customHeight="1">
      <c r="A101" s="6">
        <v>100</v>
      </c>
      <c r="B101" s="18" t="str">
        <f t="shared" si="2"/>
        <v>FoamindoTidak TersediaKonfirmasi100</v>
      </c>
      <c r="C101" s="18" t="str">
        <f>IFERROR(VLOOKUP(B101,'SO OR RSO'!$B$4:$O$1048576,3,FALSE),"")</f>
        <v/>
      </c>
      <c r="D101" s="27" t="str">
        <f>IFERROR(VLOOKUP(B101,'SO OR RSO'!$B$4:$O$1048576,4,FALSE),"")</f>
        <v/>
      </c>
      <c r="E101" s="19" t="str">
        <f>IFERROR(VLOOKUP(B101,'SO OR RSO'!$B$4:$O$1048576,5,FALSE),"")</f>
        <v/>
      </c>
      <c r="F101" s="18" t="str">
        <f>IFERROR(VLOOKUP(B101,'SO OR RSO'!$B$4:$O$1048576,6,FALSE),"")</f>
        <v/>
      </c>
      <c r="G101" s="19" t="str">
        <f>IFERROR(VLOOKUP(B101,'SO OR RSO'!$B$4:$O$1048576,7,FALSE),"")</f>
        <v/>
      </c>
      <c r="H101" s="18" t="str">
        <f>IFERROR(VLOOKUP(B101,'SO OR RSO'!$B$4:$O$1048576,8,FALSE),"")</f>
        <v/>
      </c>
      <c r="I101" s="18" t="str">
        <f>IFERROR(VLOOKUP(B101,'SO OR RSO'!$B$4:$O$1048576,9,FALSE),"")</f>
        <v/>
      </c>
      <c r="J101" s="18" t="str">
        <f>IFERROR(VLOOKUP(B101,'SO OR RSO'!$B$4:$O$1048576,10,FALSE),"")</f>
        <v/>
      </c>
      <c r="K101" s="93" t="str">
        <f>IFERROR(IF(VLOOKUP(B101,'SO OR RSO'!$B$4:$M$1048576,12,FALSE)="","Belum Isi Tanggal",VLOOKUP(B101,'SO OR RSO'!$B$4:$M$1048576,12,FALSE)),"")</f>
        <v/>
      </c>
      <c r="L101" s="76"/>
    </row>
    <row r="102" spans="1:12" ht="32.25" customHeight="1">
      <c r="A102" s="6">
        <v>101</v>
      </c>
      <c r="B102" s="18" t="str">
        <f t="shared" si="2"/>
        <v>FoamindoTidak TersediaKonfirmasi101</v>
      </c>
      <c r="C102" s="18" t="str">
        <f>IFERROR(VLOOKUP(B102,'SO OR RSO'!$B$4:$O$1048576,3,FALSE),"")</f>
        <v/>
      </c>
      <c r="D102" s="27" t="str">
        <f>IFERROR(VLOOKUP(B102,'SO OR RSO'!$B$4:$O$1048576,4,FALSE),"")</f>
        <v/>
      </c>
      <c r="E102" s="19" t="str">
        <f>IFERROR(VLOOKUP(B102,'SO OR RSO'!$B$4:$O$1048576,5,FALSE),"")</f>
        <v/>
      </c>
      <c r="F102" s="18" t="str">
        <f>IFERROR(VLOOKUP(B102,'SO OR RSO'!$B$4:$O$1048576,6,FALSE),"")</f>
        <v/>
      </c>
      <c r="G102" s="19" t="str">
        <f>IFERROR(VLOOKUP(B102,'SO OR RSO'!$B$4:$O$1048576,7,FALSE),"")</f>
        <v/>
      </c>
      <c r="H102" s="18" t="str">
        <f>IFERROR(VLOOKUP(B102,'SO OR RSO'!$B$4:$O$1048576,8,FALSE),"")</f>
        <v/>
      </c>
      <c r="I102" s="18" t="str">
        <f>IFERROR(VLOOKUP(B102,'SO OR RSO'!$B$4:$O$1048576,9,FALSE),"")</f>
        <v/>
      </c>
      <c r="J102" s="18" t="str">
        <f>IFERROR(VLOOKUP(B102,'SO OR RSO'!$B$4:$O$1048576,10,FALSE),"")</f>
        <v/>
      </c>
      <c r="K102" s="93" t="str">
        <f>IFERROR(IF(VLOOKUP(B102,'SO OR RSO'!$B$4:$M$1048576,12,FALSE)="","Belum Isi Tanggal",VLOOKUP(B102,'SO OR RSO'!$B$4:$M$1048576,12,FALSE)),"")</f>
        <v/>
      </c>
      <c r="L102" s="76"/>
    </row>
    <row r="103" spans="1:12" ht="32.25" customHeight="1">
      <c r="A103" s="6">
        <v>102</v>
      </c>
      <c r="B103" s="18" t="str">
        <f t="shared" si="2"/>
        <v>FoamindoTidak TersediaKonfirmasi102</v>
      </c>
      <c r="C103" s="18" t="str">
        <f>IFERROR(VLOOKUP(B103,'SO OR RSO'!$B$4:$O$1048576,3,FALSE),"")</f>
        <v/>
      </c>
      <c r="D103" s="27" t="str">
        <f>IFERROR(VLOOKUP(B103,'SO OR RSO'!$B$4:$O$1048576,4,FALSE),"")</f>
        <v/>
      </c>
      <c r="E103" s="19" t="str">
        <f>IFERROR(VLOOKUP(B103,'SO OR RSO'!$B$4:$O$1048576,5,FALSE),"")</f>
        <v/>
      </c>
      <c r="F103" s="18" t="str">
        <f>IFERROR(VLOOKUP(B103,'SO OR RSO'!$B$4:$O$1048576,6,FALSE),"")</f>
        <v/>
      </c>
      <c r="G103" s="19" t="str">
        <f>IFERROR(VLOOKUP(B103,'SO OR RSO'!$B$4:$O$1048576,7,FALSE),"")</f>
        <v/>
      </c>
      <c r="H103" s="18" t="str">
        <f>IFERROR(VLOOKUP(B103,'SO OR RSO'!$B$4:$O$1048576,8,FALSE),"")</f>
        <v/>
      </c>
      <c r="I103" s="18" t="str">
        <f>IFERROR(VLOOKUP(B103,'SO OR RSO'!$B$4:$O$1048576,9,FALSE),"")</f>
        <v/>
      </c>
      <c r="J103" s="18" t="str">
        <f>IFERROR(VLOOKUP(B103,'SO OR RSO'!$B$4:$O$1048576,10,FALSE),"")</f>
        <v/>
      </c>
      <c r="K103" s="93" t="str">
        <f>IFERROR(IF(VLOOKUP(B103,'SO OR RSO'!$B$4:$M$1048576,12,FALSE)="","Belum Isi Tanggal",VLOOKUP(B103,'SO OR RSO'!$B$4:$M$1048576,12,FALSE)),"")</f>
        <v/>
      </c>
      <c r="L103" s="76"/>
    </row>
    <row r="104" spans="1:12" ht="32.25" customHeight="1">
      <c r="A104" s="6">
        <v>103</v>
      </c>
      <c r="B104" s="18" t="str">
        <f t="shared" si="2"/>
        <v>FoamindoTidak TersediaKonfirmasi103</v>
      </c>
      <c r="C104" s="18" t="str">
        <f>IFERROR(VLOOKUP(B104,'SO OR RSO'!$B$4:$O$1048576,3,FALSE),"")</f>
        <v/>
      </c>
      <c r="D104" s="27" t="str">
        <f>IFERROR(VLOOKUP(B104,'SO OR RSO'!$B$4:$O$1048576,4,FALSE),"")</f>
        <v/>
      </c>
      <c r="E104" s="19" t="str">
        <f>IFERROR(VLOOKUP(B104,'SO OR RSO'!$B$4:$O$1048576,5,FALSE),"")</f>
        <v/>
      </c>
      <c r="F104" s="18" t="str">
        <f>IFERROR(VLOOKUP(B104,'SO OR RSO'!$B$4:$O$1048576,6,FALSE),"")</f>
        <v/>
      </c>
      <c r="G104" s="19" t="str">
        <f>IFERROR(VLOOKUP(B104,'SO OR RSO'!$B$4:$O$1048576,7,FALSE),"")</f>
        <v/>
      </c>
      <c r="H104" s="18" t="str">
        <f>IFERROR(VLOOKUP(B104,'SO OR RSO'!$B$4:$O$1048576,8,FALSE),"")</f>
        <v/>
      </c>
      <c r="I104" s="18" t="str">
        <f>IFERROR(VLOOKUP(B104,'SO OR RSO'!$B$4:$O$1048576,9,FALSE),"")</f>
        <v/>
      </c>
      <c r="J104" s="18" t="str">
        <f>IFERROR(VLOOKUP(B104,'SO OR RSO'!$B$4:$O$1048576,10,FALSE),"")</f>
        <v/>
      </c>
      <c r="K104" s="93" t="str">
        <f>IFERROR(IF(VLOOKUP(B104,'SO OR RSO'!$B$4:$M$1048576,12,FALSE)="","Belum Isi Tanggal",VLOOKUP(B104,'SO OR RSO'!$B$4:$M$1048576,12,FALSE)),"")</f>
        <v/>
      </c>
      <c r="L104" s="76"/>
    </row>
    <row r="105" spans="1:12" ht="32.25" customHeight="1">
      <c r="A105" s="6">
        <v>104</v>
      </c>
      <c r="B105" s="18" t="str">
        <f t="shared" si="2"/>
        <v>FoamindoTidak TersediaKonfirmasi104</v>
      </c>
      <c r="C105" s="18" t="str">
        <f>IFERROR(VLOOKUP(B105,'SO OR RSO'!$B$4:$O$1048576,3,FALSE),"")</f>
        <v/>
      </c>
      <c r="D105" s="27" t="str">
        <f>IFERROR(VLOOKUP(B105,'SO OR RSO'!$B$4:$O$1048576,4,FALSE),"")</f>
        <v/>
      </c>
      <c r="E105" s="19" t="str">
        <f>IFERROR(VLOOKUP(B105,'SO OR RSO'!$B$4:$O$1048576,5,FALSE),"")</f>
        <v/>
      </c>
      <c r="F105" s="18" t="str">
        <f>IFERROR(VLOOKUP(B105,'SO OR RSO'!$B$4:$O$1048576,6,FALSE),"")</f>
        <v/>
      </c>
      <c r="G105" s="19" t="str">
        <f>IFERROR(VLOOKUP(B105,'SO OR RSO'!$B$4:$O$1048576,7,FALSE),"")</f>
        <v/>
      </c>
      <c r="H105" s="18" t="str">
        <f>IFERROR(VLOOKUP(B105,'SO OR RSO'!$B$4:$O$1048576,8,FALSE),"")</f>
        <v/>
      </c>
      <c r="I105" s="18" t="str">
        <f>IFERROR(VLOOKUP(B105,'SO OR RSO'!$B$4:$O$1048576,9,FALSE),"")</f>
        <v/>
      </c>
      <c r="J105" s="18" t="str">
        <f>IFERROR(VLOOKUP(B105,'SO OR RSO'!$B$4:$O$1048576,10,FALSE),"")</f>
        <v/>
      </c>
      <c r="K105" s="93" t="str">
        <f>IFERROR(IF(VLOOKUP(B105,'SO OR RSO'!$B$4:$M$1048576,12,FALSE)="","Belum Isi Tanggal",VLOOKUP(B105,'SO OR RSO'!$B$4:$M$1048576,12,FALSE)),"")</f>
        <v/>
      </c>
      <c r="L105" s="76"/>
    </row>
    <row r="106" spans="1:12" ht="32.25" customHeight="1">
      <c r="A106" s="6">
        <v>105</v>
      </c>
      <c r="B106" s="18" t="str">
        <f t="shared" si="2"/>
        <v>FoamindoTidak TersediaKonfirmasi105</v>
      </c>
      <c r="C106" s="18" t="str">
        <f>IFERROR(VLOOKUP(B106,'SO OR RSO'!$B$4:$O$1048576,3,FALSE),"")</f>
        <v/>
      </c>
      <c r="D106" s="27" t="str">
        <f>IFERROR(VLOOKUP(B106,'SO OR RSO'!$B$4:$O$1048576,4,FALSE),"")</f>
        <v/>
      </c>
      <c r="E106" s="19" t="str">
        <f>IFERROR(VLOOKUP(B106,'SO OR RSO'!$B$4:$O$1048576,5,FALSE),"")</f>
        <v/>
      </c>
      <c r="F106" s="18" t="str">
        <f>IFERROR(VLOOKUP(B106,'SO OR RSO'!$B$4:$O$1048576,6,FALSE),"")</f>
        <v/>
      </c>
      <c r="G106" s="19" t="str">
        <f>IFERROR(VLOOKUP(B106,'SO OR RSO'!$B$4:$O$1048576,7,FALSE),"")</f>
        <v/>
      </c>
      <c r="H106" s="18" t="str">
        <f>IFERROR(VLOOKUP(B106,'SO OR RSO'!$B$4:$O$1048576,8,FALSE),"")</f>
        <v/>
      </c>
      <c r="I106" s="18" t="str">
        <f>IFERROR(VLOOKUP(B106,'SO OR RSO'!$B$4:$O$1048576,9,FALSE),"")</f>
        <v/>
      </c>
      <c r="J106" s="18" t="str">
        <f>IFERROR(VLOOKUP(B106,'SO OR RSO'!$B$4:$O$1048576,10,FALSE),"")</f>
        <v/>
      </c>
      <c r="K106" s="93" t="str">
        <f>IFERROR(IF(VLOOKUP(B106,'SO OR RSO'!$B$4:$M$1048576,12,FALSE)="","Belum Isi Tanggal",VLOOKUP(B106,'SO OR RSO'!$B$4:$M$1048576,12,FALSE)),"")</f>
        <v/>
      </c>
      <c r="L106" s="76"/>
    </row>
    <row r="107" spans="1:12" ht="32.25" customHeight="1">
      <c r="A107" s="6">
        <v>106</v>
      </c>
      <c r="B107" s="18" t="str">
        <f t="shared" si="2"/>
        <v>FoamindoTidak TersediaKonfirmasi106</v>
      </c>
      <c r="C107" s="18" t="str">
        <f>IFERROR(VLOOKUP(B107,'SO OR RSO'!$B$4:$O$1048576,3,FALSE),"")</f>
        <v/>
      </c>
      <c r="D107" s="27" t="str">
        <f>IFERROR(VLOOKUP(B107,'SO OR RSO'!$B$4:$O$1048576,4,FALSE),"")</f>
        <v/>
      </c>
      <c r="E107" s="19" t="str">
        <f>IFERROR(VLOOKUP(B107,'SO OR RSO'!$B$4:$O$1048576,5,FALSE),"")</f>
        <v/>
      </c>
      <c r="F107" s="18" t="str">
        <f>IFERROR(VLOOKUP(B107,'SO OR RSO'!$B$4:$O$1048576,6,FALSE),"")</f>
        <v/>
      </c>
      <c r="G107" s="19" t="str">
        <f>IFERROR(VLOOKUP(B107,'SO OR RSO'!$B$4:$O$1048576,7,FALSE),"")</f>
        <v/>
      </c>
      <c r="H107" s="18" t="str">
        <f>IFERROR(VLOOKUP(B107,'SO OR RSO'!$B$4:$O$1048576,8,FALSE),"")</f>
        <v/>
      </c>
      <c r="I107" s="18" t="str">
        <f>IFERROR(VLOOKUP(B107,'SO OR RSO'!$B$4:$O$1048576,9,FALSE),"")</f>
        <v/>
      </c>
      <c r="J107" s="18" t="str">
        <f>IFERROR(VLOOKUP(B107,'SO OR RSO'!$B$4:$O$1048576,10,FALSE),"")</f>
        <v/>
      </c>
      <c r="K107" s="93" t="str">
        <f>IFERROR(IF(VLOOKUP(B107,'SO OR RSO'!$B$4:$M$1048576,12,FALSE)="","Belum Isi Tanggal",VLOOKUP(B107,'SO OR RSO'!$B$4:$M$1048576,12,FALSE)),"")</f>
        <v/>
      </c>
      <c r="L107" s="76"/>
    </row>
    <row r="108" spans="1:12" ht="32.25" customHeight="1">
      <c r="A108" s="6">
        <v>107</v>
      </c>
      <c r="B108" s="18" t="str">
        <f t="shared" si="2"/>
        <v>FoamindoTidak TersediaKonfirmasi107</v>
      </c>
      <c r="C108" s="18" t="str">
        <f>IFERROR(VLOOKUP(B108,'SO OR RSO'!$B$4:$O$1048576,3,FALSE),"")</f>
        <v/>
      </c>
      <c r="D108" s="27" t="str">
        <f>IFERROR(VLOOKUP(B108,'SO OR RSO'!$B$4:$O$1048576,4,FALSE),"")</f>
        <v/>
      </c>
      <c r="E108" s="19" t="str">
        <f>IFERROR(VLOOKUP(B108,'SO OR RSO'!$B$4:$O$1048576,5,FALSE),"")</f>
        <v/>
      </c>
      <c r="F108" s="18" t="str">
        <f>IFERROR(VLOOKUP(B108,'SO OR RSO'!$B$4:$O$1048576,6,FALSE),"")</f>
        <v/>
      </c>
      <c r="G108" s="19" t="str">
        <f>IFERROR(VLOOKUP(B108,'SO OR RSO'!$B$4:$O$1048576,7,FALSE),"")</f>
        <v/>
      </c>
      <c r="H108" s="18" t="str">
        <f>IFERROR(VLOOKUP(B108,'SO OR RSO'!$B$4:$O$1048576,8,FALSE),"")</f>
        <v/>
      </c>
      <c r="I108" s="18" t="str">
        <f>IFERROR(VLOOKUP(B108,'SO OR RSO'!$B$4:$O$1048576,9,FALSE),"")</f>
        <v/>
      </c>
      <c r="J108" s="18" t="str">
        <f>IFERROR(VLOOKUP(B108,'SO OR RSO'!$B$4:$O$1048576,10,FALSE),"")</f>
        <v/>
      </c>
      <c r="K108" s="93" t="str">
        <f>IFERROR(IF(VLOOKUP(B108,'SO OR RSO'!$B$4:$M$1048576,12,FALSE)="","Belum Isi Tanggal",VLOOKUP(B108,'SO OR RSO'!$B$4:$M$1048576,12,FALSE)),"")</f>
        <v/>
      </c>
      <c r="L108" s="76"/>
    </row>
    <row r="109" spans="1:12" ht="32.25" customHeight="1">
      <c r="A109" s="6">
        <v>108</v>
      </c>
      <c r="B109" s="18" t="str">
        <f t="shared" si="2"/>
        <v>FoamindoTidak TersediaKonfirmasi108</v>
      </c>
      <c r="C109" s="18" t="str">
        <f>IFERROR(VLOOKUP(B109,'SO OR RSO'!$B$4:$O$1048576,3,FALSE),"")</f>
        <v/>
      </c>
      <c r="D109" s="27" t="str">
        <f>IFERROR(VLOOKUP(B109,'SO OR RSO'!$B$4:$O$1048576,4,FALSE),"")</f>
        <v/>
      </c>
      <c r="E109" s="19" t="str">
        <f>IFERROR(VLOOKUP(B109,'SO OR RSO'!$B$4:$O$1048576,5,FALSE),"")</f>
        <v/>
      </c>
      <c r="F109" s="18" t="str">
        <f>IFERROR(VLOOKUP(B109,'SO OR RSO'!$B$4:$O$1048576,6,FALSE),"")</f>
        <v/>
      </c>
      <c r="G109" s="19" t="str">
        <f>IFERROR(VLOOKUP(B109,'SO OR RSO'!$B$4:$O$1048576,7,FALSE),"")</f>
        <v/>
      </c>
      <c r="H109" s="18" t="str">
        <f>IFERROR(VLOOKUP(B109,'SO OR RSO'!$B$4:$O$1048576,8,FALSE),"")</f>
        <v/>
      </c>
      <c r="I109" s="18" t="str">
        <f>IFERROR(VLOOKUP(B109,'SO OR RSO'!$B$4:$O$1048576,9,FALSE),"")</f>
        <v/>
      </c>
      <c r="J109" s="18" t="str">
        <f>IFERROR(VLOOKUP(B109,'SO OR RSO'!$B$4:$O$1048576,10,FALSE),"")</f>
        <v/>
      </c>
      <c r="K109" s="93" t="str">
        <f>IFERROR(IF(VLOOKUP(B109,'SO OR RSO'!$B$4:$M$1048576,12,FALSE)="","Belum Isi Tanggal",VLOOKUP(B109,'SO OR RSO'!$B$4:$M$1048576,12,FALSE)),"")</f>
        <v/>
      </c>
      <c r="L109" s="76"/>
    </row>
    <row r="110" spans="1:12" ht="32.25" customHeight="1">
      <c r="A110" s="6">
        <v>109</v>
      </c>
      <c r="B110" s="18" t="str">
        <f t="shared" si="2"/>
        <v>FoamindoTidak TersediaKonfirmasi109</v>
      </c>
      <c r="C110" s="18" t="str">
        <f>IFERROR(VLOOKUP(B110,'SO OR RSO'!$B$4:$O$1048576,3,FALSE),"")</f>
        <v/>
      </c>
      <c r="D110" s="27" t="str">
        <f>IFERROR(VLOOKUP(B110,'SO OR RSO'!$B$4:$O$1048576,4,FALSE),"")</f>
        <v/>
      </c>
      <c r="E110" s="19" t="str">
        <f>IFERROR(VLOOKUP(B110,'SO OR RSO'!$B$4:$O$1048576,5,FALSE),"")</f>
        <v/>
      </c>
      <c r="F110" s="18" t="str">
        <f>IFERROR(VLOOKUP(B110,'SO OR RSO'!$B$4:$O$1048576,6,FALSE),"")</f>
        <v/>
      </c>
      <c r="G110" s="19" t="str">
        <f>IFERROR(VLOOKUP(B110,'SO OR RSO'!$B$4:$O$1048576,7,FALSE),"")</f>
        <v/>
      </c>
      <c r="H110" s="18" t="str">
        <f>IFERROR(VLOOKUP(B110,'SO OR RSO'!$B$4:$O$1048576,8,FALSE),"")</f>
        <v/>
      </c>
      <c r="I110" s="18" t="str">
        <f>IFERROR(VLOOKUP(B110,'SO OR RSO'!$B$4:$O$1048576,9,FALSE),"")</f>
        <v/>
      </c>
      <c r="J110" s="18" t="str">
        <f>IFERROR(VLOOKUP(B110,'SO OR RSO'!$B$4:$O$1048576,10,FALSE),"")</f>
        <v/>
      </c>
      <c r="K110" s="93" t="str">
        <f>IFERROR(IF(VLOOKUP(B110,'SO OR RSO'!$B$4:$M$1048576,12,FALSE)="","Belum Isi Tanggal",VLOOKUP(B110,'SO OR RSO'!$B$4:$M$1048576,12,FALSE)),"")</f>
        <v/>
      </c>
      <c r="L110" s="76"/>
    </row>
    <row r="111" spans="1:12" ht="32.25" customHeight="1">
      <c r="A111" s="6">
        <v>110</v>
      </c>
      <c r="B111" s="18" t="str">
        <f t="shared" si="2"/>
        <v>FoamindoTidak TersediaKonfirmasi110</v>
      </c>
      <c r="C111" s="18" t="str">
        <f>IFERROR(VLOOKUP(B111,'SO OR RSO'!$B$4:$O$1048576,3,FALSE),"")</f>
        <v/>
      </c>
      <c r="D111" s="27" t="str">
        <f>IFERROR(VLOOKUP(B111,'SO OR RSO'!$B$4:$O$1048576,4,FALSE),"")</f>
        <v/>
      </c>
      <c r="E111" s="19" t="str">
        <f>IFERROR(VLOOKUP(B111,'SO OR RSO'!$B$4:$O$1048576,5,FALSE),"")</f>
        <v/>
      </c>
      <c r="F111" s="18" t="str">
        <f>IFERROR(VLOOKUP(B111,'SO OR RSO'!$B$4:$O$1048576,6,FALSE),"")</f>
        <v/>
      </c>
      <c r="G111" s="19" t="str">
        <f>IFERROR(VLOOKUP(B111,'SO OR RSO'!$B$4:$O$1048576,7,FALSE),"")</f>
        <v/>
      </c>
      <c r="H111" s="18" t="str">
        <f>IFERROR(VLOOKUP(B111,'SO OR RSO'!$B$4:$O$1048576,8,FALSE),"")</f>
        <v/>
      </c>
      <c r="I111" s="18" t="str">
        <f>IFERROR(VLOOKUP(B111,'SO OR RSO'!$B$4:$O$1048576,9,FALSE),"")</f>
        <v/>
      </c>
      <c r="J111" s="18" t="str">
        <f>IFERROR(VLOOKUP(B111,'SO OR RSO'!$B$4:$O$1048576,10,FALSE),"")</f>
        <v/>
      </c>
      <c r="K111" s="93" t="str">
        <f>IFERROR(IF(VLOOKUP(B111,'SO OR RSO'!$B$4:$M$1048576,12,FALSE)="","Belum Isi Tanggal",VLOOKUP(B111,'SO OR RSO'!$B$4:$M$1048576,12,FALSE)),"")</f>
        <v/>
      </c>
      <c r="L111" s="76"/>
    </row>
    <row r="112" spans="1:12" ht="32.25" customHeight="1">
      <c r="A112" s="6">
        <v>111</v>
      </c>
      <c r="B112" s="18" t="str">
        <f t="shared" si="2"/>
        <v>FoamindoTidak TersediaKonfirmasi111</v>
      </c>
      <c r="C112" s="18" t="str">
        <f>IFERROR(VLOOKUP(B112,'SO OR RSO'!$B$4:$O$1048576,3,FALSE),"")</f>
        <v/>
      </c>
      <c r="D112" s="27" t="str">
        <f>IFERROR(VLOOKUP(B112,'SO OR RSO'!$B$4:$O$1048576,4,FALSE),"")</f>
        <v/>
      </c>
      <c r="E112" s="19" t="str">
        <f>IFERROR(VLOOKUP(B112,'SO OR RSO'!$B$4:$O$1048576,5,FALSE),"")</f>
        <v/>
      </c>
      <c r="F112" s="18" t="str">
        <f>IFERROR(VLOOKUP(B112,'SO OR RSO'!$B$4:$O$1048576,6,FALSE),"")</f>
        <v/>
      </c>
      <c r="G112" s="19" t="str">
        <f>IFERROR(VLOOKUP(B112,'SO OR RSO'!$B$4:$O$1048576,7,FALSE),"")</f>
        <v/>
      </c>
      <c r="H112" s="18" t="str">
        <f>IFERROR(VLOOKUP(B112,'SO OR RSO'!$B$4:$O$1048576,8,FALSE),"")</f>
        <v/>
      </c>
      <c r="I112" s="18" t="str">
        <f>IFERROR(VLOOKUP(B112,'SO OR RSO'!$B$4:$O$1048576,9,FALSE),"")</f>
        <v/>
      </c>
      <c r="J112" s="18" t="str">
        <f>IFERROR(VLOOKUP(B112,'SO OR RSO'!$B$4:$O$1048576,10,FALSE),"")</f>
        <v/>
      </c>
      <c r="K112" s="93" t="str">
        <f>IFERROR(IF(VLOOKUP(B112,'SO OR RSO'!$B$4:$M$1048576,12,FALSE)="","Belum Isi Tanggal",VLOOKUP(B112,'SO OR RSO'!$B$4:$M$1048576,12,FALSE)),"")</f>
        <v/>
      </c>
      <c r="L112" s="76"/>
    </row>
    <row r="113" spans="1:12" ht="32.25" customHeight="1">
      <c r="A113" s="6">
        <v>112</v>
      </c>
      <c r="B113" s="18" t="str">
        <f t="shared" si="2"/>
        <v>FoamindoTidak TersediaKonfirmasi112</v>
      </c>
      <c r="C113" s="18" t="str">
        <f>IFERROR(VLOOKUP(B113,'SO OR RSO'!$B$4:$O$1048576,3,FALSE),"")</f>
        <v/>
      </c>
      <c r="D113" s="27" t="str">
        <f>IFERROR(VLOOKUP(B113,'SO OR RSO'!$B$4:$O$1048576,4,FALSE),"")</f>
        <v/>
      </c>
      <c r="E113" s="19" t="str">
        <f>IFERROR(VLOOKUP(B113,'SO OR RSO'!$B$4:$O$1048576,5,FALSE),"")</f>
        <v/>
      </c>
      <c r="F113" s="18" t="str">
        <f>IFERROR(VLOOKUP(B113,'SO OR RSO'!$B$4:$O$1048576,6,FALSE),"")</f>
        <v/>
      </c>
      <c r="G113" s="19" t="str">
        <f>IFERROR(VLOOKUP(B113,'SO OR RSO'!$B$4:$O$1048576,7,FALSE),"")</f>
        <v/>
      </c>
      <c r="H113" s="18" t="str">
        <f>IFERROR(VLOOKUP(B113,'SO OR RSO'!$B$4:$O$1048576,8,FALSE),"")</f>
        <v/>
      </c>
      <c r="I113" s="18" t="str">
        <f>IFERROR(VLOOKUP(B113,'SO OR RSO'!$B$4:$O$1048576,9,FALSE),"")</f>
        <v/>
      </c>
      <c r="J113" s="18" t="str">
        <f>IFERROR(VLOOKUP(B113,'SO OR RSO'!$B$4:$O$1048576,10,FALSE),"")</f>
        <v/>
      </c>
      <c r="K113" s="93" t="str">
        <f>IFERROR(IF(VLOOKUP(B113,'SO OR RSO'!$B$4:$M$1048576,12,FALSE)="","Belum Isi Tanggal",VLOOKUP(B113,'SO OR RSO'!$B$4:$M$1048576,12,FALSE)),"")</f>
        <v/>
      </c>
      <c r="L113" s="76"/>
    </row>
    <row r="114" spans="1:12" ht="32.25" customHeight="1">
      <c r="A114" s="6">
        <v>113</v>
      </c>
      <c r="B114" s="18" t="str">
        <f t="shared" si="2"/>
        <v>FoamindoTidak TersediaKonfirmasi113</v>
      </c>
      <c r="C114" s="18" t="str">
        <f>IFERROR(VLOOKUP(B114,'SO OR RSO'!$B$4:$O$1048576,3,FALSE),"")</f>
        <v/>
      </c>
      <c r="D114" s="27" t="str">
        <f>IFERROR(VLOOKUP(B114,'SO OR RSO'!$B$4:$O$1048576,4,FALSE),"")</f>
        <v/>
      </c>
      <c r="E114" s="19" t="str">
        <f>IFERROR(VLOOKUP(B114,'SO OR RSO'!$B$4:$O$1048576,5,FALSE),"")</f>
        <v/>
      </c>
      <c r="F114" s="18" t="str">
        <f>IFERROR(VLOOKUP(B114,'SO OR RSO'!$B$4:$O$1048576,6,FALSE),"")</f>
        <v/>
      </c>
      <c r="G114" s="19" t="str">
        <f>IFERROR(VLOOKUP(B114,'SO OR RSO'!$B$4:$O$1048576,7,FALSE),"")</f>
        <v/>
      </c>
      <c r="H114" s="18" t="str">
        <f>IFERROR(VLOOKUP(B114,'SO OR RSO'!$B$4:$O$1048576,8,FALSE),"")</f>
        <v/>
      </c>
      <c r="I114" s="18" t="str">
        <f>IFERROR(VLOOKUP(B114,'SO OR RSO'!$B$4:$O$1048576,9,FALSE),"")</f>
        <v/>
      </c>
      <c r="J114" s="18" t="str">
        <f>IFERROR(VLOOKUP(B114,'SO OR RSO'!$B$4:$O$1048576,10,FALSE),"")</f>
        <v/>
      </c>
      <c r="K114" s="93" t="str">
        <f>IFERROR(IF(VLOOKUP(B114,'SO OR RSO'!$B$4:$M$1048576,12,FALSE)="","Belum Isi Tanggal",VLOOKUP(B114,'SO OR RSO'!$B$4:$M$1048576,12,FALSE)),"")</f>
        <v/>
      </c>
      <c r="L114" s="76"/>
    </row>
    <row r="115" spans="1:12" ht="32.25" customHeight="1">
      <c r="A115" s="6">
        <v>114</v>
      </c>
      <c r="B115" s="18" t="str">
        <f t="shared" si="2"/>
        <v>FoamindoTidak TersediaKonfirmasi114</v>
      </c>
      <c r="C115" s="18" t="str">
        <f>IFERROR(VLOOKUP(B115,'SO OR RSO'!$B$4:$O$1048576,3,FALSE),"")</f>
        <v/>
      </c>
      <c r="D115" s="27" t="str">
        <f>IFERROR(VLOOKUP(B115,'SO OR RSO'!$B$4:$O$1048576,4,FALSE),"")</f>
        <v/>
      </c>
      <c r="E115" s="19" t="str">
        <f>IFERROR(VLOOKUP(B115,'SO OR RSO'!$B$4:$O$1048576,5,FALSE),"")</f>
        <v/>
      </c>
      <c r="F115" s="18" t="str">
        <f>IFERROR(VLOOKUP(B115,'SO OR RSO'!$B$4:$O$1048576,6,FALSE),"")</f>
        <v/>
      </c>
      <c r="G115" s="19" t="str">
        <f>IFERROR(VLOOKUP(B115,'SO OR RSO'!$B$4:$O$1048576,7,FALSE),"")</f>
        <v/>
      </c>
      <c r="H115" s="18" t="str">
        <f>IFERROR(VLOOKUP(B115,'SO OR RSO'!$B$4:$O$1048576,8,FALSE),"")</f>
        <v/>
      </c>
      <c r="I115" s="18" t="str">
        <f>IFERROR(VLOOKUP(B115,'SO OR RSO'!$B$4:$O$1048576,9,FALSE),"")</f>
        <v/>
      </c>
      <c r="J115" s="18" t="str">
        <f>IFERROR(VLOOKUP(B115,'SO OR RSO'!$B$4:$O$1048576,10,FALSE),"")</f>
        <v/>
      </c>
      <c r="K115" s="93" t="str">
        <f>IFERROR(IF(VLOOKUP(B115,'SO OR RSO'!$B$4:$M$1048576,12,FALSE)="","Belum Isi Tanggal",VLOOKUP(B115,'SO OR RSO'!$B$4:$M$1048576,12,FALSE)),"")</f>
        <v/>
      </c>
      <c r="L115" s="76"/>
    </row>
    <row r="116" spans="1:12" ht="32.25" customHeight="1">
      <c r="A116" s="6">
        <v>115</v>
      </c>
      <c r="B116" s="18" t="str">
        <f t="shared" si="2"/>
        <v>FoamindoTidak TersediaKonfirmasi115</v>
      </c>
      <c r="C116" s="18" t="str">
        <f>IFERROR(VLOOKUP(B116,'SO OR RSO'!$B$4:$O$1048576,3,FALSE),"")</f>
        <v/>
      </c>
      <c r="D116" s="27" t="str">
        <f>IFERROR(VLOOKUP(B116,'SO OR RSO'!$B$4:$O$1048576,4,FALSE),"")</f>
        <v/>
      </c>
      <c r="E116" s="19" t="str">
        <f>IFERROR(VLOOKUP(B116,'SO OR RSO'!$B$4:$O$1048576,5,FALSE),"")</f>
        <v/>
      </c>
      <c r="F116" s="18" t="str">
        <f>IFERROR(VLOOKUP(B116,'SO OR RSO'!$B$4:$O$1048576,6,FALSE),"")</f>
        <v/>
      </c>
      <c r="G116" s="19" t="str">
        <f>IFERROR(VLOOKUP(B116,'SO OR RSO'!$B$4:$O$1048576,7,FALSE),"")</f>
        <v/>
      </c>
      <c r="H116" s="18" t="str">
        <f>IFERROR(VLOOKUP(B116,'SO OR RSO'!$B$4:$O$1048576,8,FALSE),"")</f>
        <v/>
      </c>
      <c r="I116" s="18" t="str">
        <f>IFERROR(VLOOKUP(B116,'SO OR RSO'!$B$4:$O$1048576,9,FALSE),"")</f>
        <v/>
      </c>
      <c r="J116" s="18" t="str">
        <f>IFERROR(VLOOKUP(B116,'SO OR RSO'!$B$4:$O$1048576,10,FALSE),"")</f>
        <v/>
      </c>
      <c r="K116" s="93" t="str">
        <f>IFERROR(IF(VLOOKUP(B116,'SO OR RSO'!$B$4:$M$1048576,12,FALSE)="","Belum Isi Tanggal",VLOOKUP(B116,'SO OR RSO'!$B$4:$M$1048576,12,FALSE)),"")</f>
        <v/>
      </c>
      <c r="L116" s="76"/>
    </row>
    <row r="117" spans="1:12" ht="32.25" customHeight="1">
      <c r="A117" s="6">
        <v>116</v>
      </c>
      <c r="B117" s="18" t="str">
        <f t="shared" si="2"/>
        <v>FoamindoTidak TersediaKonfirmasi116</v>
      </c>
      <c r="C117" s="18" t="str">
        <f>IFERROR(VLOOKUP(B117,'SO OR RSO'!$B$4:$O$1048576,3,FALSE),"")</f>
        <v/>
      </c>
      <c r="D117" s="27" t="str">
        <f>IFERROR(VLOOKUP(B117,'SO OR RSO'!$B$4:$O$1048576,4,FALSE),"")</f>
        <v/>
      </c>
      <c r="E117" s="19" t="str">
        <f>IFERROR(VLOOKUP(B117,'SO OR RSO'!$B$4:$O$1048576,5,FALSE),"")</f>
        <v/>
      </c>
      <c r="F117" s="18" t="str">
        <f>IFERROR(VLOOKUP(B117,'SO OR RSO'!$B$4:$O$1048576,6,FALSE),"")</f>
        <v/>
      </c>
      <c r="G117" s="19" t="str">
        <f>IFERROR(VLOOKUP(B117,'SO OR RSO'!$B$4:$O$1048576,7,FALSE),"")</f>
        <v/>
      </c>
      <c r="H117" s="18" t="str">
        <f>IFERROR(VLOOKUP(B117,'SO OR RSO'!$B$4:$O$1048576,8,FALSE),"")</f>
        <v/>
      </c>
      <c r="I117" s="18" t="str">
        <f>IFERROR(VLOOKUP(B117,'SO OR RSO'!$B$4:$O$1048576,9,FALSE),"")</f>
        <v/>
      </c>
      <c r="J117" s="18" t="str">
        <f>IFERROR(VLOOKUP(B117,'SO OR RSO'!$B$4:$O$1048576,10,FALSE),"")</f>
        <v/>
      </c>
      <c r="K117" s="93" t="str">
        <f>IFERROR(IF(VLOOKUP(B117,'SO OR RSO'!$B$4:$M$1048576,12,FALSE)="","Belum Isi Tanggal",VLOOKUP(B117,'SO OR RSO'!$B$4:$M$1048576,12,FALSE)),"")</f>
        <v/>
      </c>
      <c r="L117" s="76"/>
    </row>
    <row r="118" spans="1:12" ht="32.25" customHeight="1">
      <c r="A118" s="6">
        <v>117</v>
      </c>
      <c r="B118" s="18" t="str">
        <f t="shared" si="2"/>
        <v>FoamindoTidak TersediaKonfirmasi117</v>
      </c>
      <c r="C118" s="18" t="str">
        <f>IFERROR(VLOOKUP(B118,'SO OR RSO'!$B$4:$O$1048576,3,FALSE),"")</f>
        <v/>
      </c>
      <c r="D118" s="27" t="str">
        <f>IFERROR(VLOOKUP(B118,'SO OR RSO'!$B$4:$O$1048576,4,FALSE),"")</f>
        <v/>
      </c>
      <c r="E118" s="19" t="str">
        <f>IFERROR(VLOOKUP(B118,'SO OR RSO'!$B$4:$O$1048576,5,FALSE),"")</f>
        <v/>
      </c>
      <c r="F118" s="18" t="str">
        <f>IFERROR(VLOOKUP(B118,'SO OR RSO'!$B$4:$O$1048576,6,FALSE),"")</f>
        <v/>
      </c>
      <c r="G118" s="19" t="str">
        <f>IFERROR(VLOOKUP(B118,'SO OR RSO'!$B$4:$O$1048576,7,FALSE),"")</f>
        <v/>
      </c>
      <c r="H118" s="18" t="str">
        <f>IFERROR(VLOOKUP(B118,'SO OR RSO'!$B$4:$O$1048576,8,FALSE),"")</f>
        <v/>
      </c>
      <c r="I118" s="18" t="str">
        <f>IFERROR(VLOOKUP(B118,'SO OR RSO'!$B$4:$O$1048576,9,FALSE),"")</f>
        <v/>
      </c>
      <c r="J118" s="18" t="str">
        <f>IFERROR(VLOOKUP(B118,'SO OR RSO'!$B$4:$O$1048576,10,FALSE),"")</f>
        <v/>
      </c>
      <c r="K118" s="93" t="str">
        <f>IFERROR(IF(VLOOKUP(B118,'SO OR RSO'!$B$4:$M$1048576,12,FALSE)="","Belum Isi Tanggal",VLOOKUP(B118,'SO OR RSO'!$B$4:$M$1048576,12,FALSE)),"")</f>
        <v/>
      </c>
      <c r="L118" s="76"/>
    </row>
    <row r="119" spans="1:12" ht="32.25" customHeight="1">
      <c r="A119" s="6">
        <v>118</v>
      </c>
      <c r="B119" s="18" t="str">
        <f t="shared" si="2"/>
        <v>FoamindoTidak TersediaKonfirmasi118</v>
      </c>
      <c r="C119" s="18" t="str">
        <f>IFERROR(VLOOKUP(B119,'SO OR RSO'!$B$4:$O$1048576,3,FALSE),"")</f>
        <v/>
      </c>
      <c r="D119" s="27" t="str">
        <f>IFERROR(VLOOKUP(B119,'SO OR RSO'!$B$4:$O$1048576,4,FALSE),"")</f>
        <v/>
      </c>
      <c r="E119" s="19" t="str">
        <f>IFERROR(VLOOKUP(B119,'SO OR RSO'!$B$4:$O$1048576,5,FALSE),"")</f>
        <v/>
      </c>
      <c r="F119" s="18" t="str">
        <f>IFERROR(VLOOKUP(B119,'SO OR RSO'!$B$4:$O$1048576,6,FALSE),"")</f>
        <v/>
      </c>
      <c r="G119" s="19" t="str">
        <f>IFERROR(VLOOKUP(B119,'SO OR RSO'!$B$4:$O$1048576,7,FALSE),"")</f>
        <v/>
      </c>
      <c r="H119" s="18" t="str">
        <f>IFERROR(VLOOKUP(B119,'SO OR RSO'!$B$4:$O$1048576,8,FALSE),"")</f>
        <v/>
      </c>
      <c r="I119" s="18" t="str">
        <f>IFERROR(VLOOKUP(B119,'SO OR RSO'!$B$4:$O$1048576,9,FALSE),"")</f>
        <v/>
      </c>
      <c r="J119" s="18" t="str">
        <f>IFERROR(VLOOKUP(B119,'SO OR RSO'!$B$4:$O$1048576,10,FALSE),"")</f>
        <v/>
      </c>
      <c r="K119" s="93" t="str">
        <f>IFERROR(IF(VLOOKUP(B119,'SO OR RSO'!$B$4:$M$1048576,12,FALSE)="","Belum Isi Tanggal",VLOOKUP(B119,'SO OR RSO'!$B$4:$M$1048576,12,FALSE)),"")</f>
        <v/>
      </c>
      <c r="L119" s="76"/>
    </row>
    <row r="120" spans="1:12" ht="32.25" customHeight="1">
      <c r="A120" s="6">
        <v>119</v>
      </c>
      <c r="B120" s="18" t="str">
        <f t="shared" si="2"/>
        <v>FoamindoTidak TersediaKonfirmasi119</v>
      </c>
      <c r="C120" s="18" t="str">
        <f>IFERROR(VLOOKUP(B120,'SO OR RSO'!$B$4:$O$1048576,3,FALSE),"")</f>
        <v/>
      </c>
      <c r="D120" s="27" t="str">
        <f>IFERROR(VLOOKUP(B120,'SO OR RSO'!$B$4:$O$1048576,4,FALSE),"")</f>
        <v/>
      </c>
      <c r="E120" s="19" t="str">
        <f>IFERROR(VLOOKUP(B120,'SO OR RSO'!$B$4:$O$1048576,5,FALSE),"")</f>
        <v/>
      </c>
      <c r="F120" s="18" t="str">
        <f>IFERROR(VLOOKUP(B120,'SO OR RSO'!$B$4:$O$1048576,6,FALSE),"")</f>
        <v/>
      </c>
      <c r="G120" s="19" t="str">
        <f>IFERROR(VLOOKUP(B120,'SO OR RSO'!$B$4:$O$1048576,7,FALSE),"")</f>
        <v/>
      </c>
      <c r="H120" s="18" t="str">
        <f>IFERROR(VLOOKUP(B120,'SO OR RSO'!$B$4:$O$1048576,8,FALSE),"")</f>
        <v/>
      </c>
      <c r="I120" s="18" t="str">
        <f>IFERROR(VLOOKUP(B120,'SO OR RSO'!$B$4:$O$1048576,9,FALSE),"")</f>
        <v/>
      </c>
      <c r="J120" s="18" t="str">
        <f>IFERROR(VLOOKUP(B120,'SO OR RSO'!$B$4:$O$1048576,10,FALSE),"")</f>
        <v/>
      </c>
      <c r="K120" s="93" t="str">
        <f>IFERROR(IF(VLOOKUP(B120,'SO OR RSO'!$B$4:$M$1048576,12,FALSE)="","Belum Isi Tanggal",VLOOKUP(B120,'SO OR RSO'!$B$4:$M$1048576,12,FALSE)),"")</f>
        <v/>
      </c>
      <c r="L120" s="76"/>
    </row>
    <row r="121" spans="1:12" ht="32.25" customHeight="1">
      <c r="A121" s="6">
        <v>120</v>
      </c>
      <c r="B121" s="18" t="str">
        <f t="shared" si="2"/>
        <v>FoamindoTidak TersediaKonfirmasi120</v>
      </c>
      <c r="C121" s="18" t="str">
        <f>IFERROR(VLOOKUP(B121,'SO OR RSO'!$B$4:$O$1048576,3,FALSE),"")</f>
        <v/>
      </c>
      <c r="D121" s="27" t="str">
        <f>IFERROR(VLOOKUP(B121,'SO OR RSO'!$B$4:$O$1048576,4,FALSE),"")</f>
        <v/>
      </c>
      <c r="E121" s="19" t="str">
        <f>IFERROR(VLOOKUP(B121,'SO OR RSO'!$B$4:$O$1048576,5,FALSE),"")</f>
        <v/>
      </c>
      <c r="F121" s="18" t="str">
        <f>IFERROR(VLOOKUP(B121,'SO OR RSO'!$B$4:$O$1048576,6,FALSE),"")</f>
        <v/>
      </c>
      <c r="G121" s="19" t="str">
        <f>IFERROR(VLOOKUP(B121,'SO OR RSO'!$B$4:$O$1048576,7,FALSE),"")</f>
        <v/>
      </c>
      <c r="H121" s="18" t="str">
        <f>IFERROR(VLOOKUP(B121,'SO OR RSO'!$B$4:$O$1048576,8,FALSE),"")</f>
        <v/>
      </c>
      <c r="I121" s="18" t="str">
        <f>IFERROR(VLOOKUP(B121,'SO OR RSO'!$B$4:$O$1048576,9,FALSE),"")</f>
        <v/>
      </c>
      <c r="J121" s="18" t="str">
        <f>IFERROR(VLOOKUP(B121,'SO OR RSO'!$B$4:$O$1048576,10,FALSE),"")</f>
        <v/>
      </c>
      <c r="K121" s="93" t="str">
        <f>IFERROR(IF(VLOOKUP(B121,'SO OR RSO'!$B$4:$M$1048576,12,FALSE)="","Belum Isi Tanggal",VLOOKUP(B121,'SO OR RSO'!$B$4:$M$1048576,12,FALSE)),"")</f>
        <v/>
      </c>
      <c r="L121" s="76"/>
    </row>
    <row r="122" spans="1:12" ht="32.25" customHeight="1">
      <c r="A122" s="6">
        <v>121</v>
      </c>
      <c r="B122" s="18" t="str">
        <f t="shared" si="2"/>
        <v>FoamindoTidak TersediaKonfirmasi121</v>
      </c>
      <c r="C122" s="18" t="str">
        <f>IFERROR(VLOOKUP(B122,'SO OR RSO'!$B$4:$O$1048576,3,FALSE),"")</f>
        <v/>
      </c>
      <c r="D122" s="27" t="str">
        <f>IFERROR(VLOOKUP(B122,'SO OR RSO'!$B$4:$O$1048576,4,FALSE),"")</f>
        <v/>
      </c>
      <c r="E122" s="19" t="str">
        <f>IFERROR(VLOOKUP(B122,'SO OR RSO'!$B$4:$O$1048576,5,FALSE),"")</f>
        <v/>
      </c>
      <c r="F122" s="18" t="str">
        <f>IFERROR(VLOOKUP(B122,'SO OR RSO'!$B$4:$O$1048576,6,FALSE),"")</f>
        <v/>
      </c>
      <c r="G122" s="19" t="str">
        <f>IFERROR(VLOOKUP(B122,'SO OR RSO'!$B$4:$O$1048576,7,FALSE),"")</f>
        <v/>
      </c>
      <c r="H122" s="18" t="str">
        <f>IFERROR(VLOOKUP(B122,'SO OR RSO'!$B$4:$O$1048576,8,FALSE),"")</f>
        <v/>
      </c>
      <c r="I122" s="18" t="str">
        <f>IFERROR(VLOOKUP(B122,'SO OR RSO'!$B$4:$O$1048576,9,FALSE),"")</f>
        <v/>
      </c>
      <c r="J122" s="18" t="str">
        <f>IFERROR(VLOOKUP(B122,'SO OR RSO'!$B$4:$O$1048576,10,FALSE),"")</f>
        <v/>
      </c>
      <c r="K122" s="93" t="str">
        <f>IFERROR(IF(VLOOKUP(B122,'SO OR RSO'!$B$4:$M$1048576,12,FALSE)="","Belum Isi Tanggal",VLOOKUP(B122,'SO OR RSO'!$B$4:$M$1048576,12,FALSE)),"")</f>
        <v/>
      </c>
      <c r="L122" s="76"/>
    </row>
    <row r="123" spans="1:12" ht="32.25" customHeight="1">
      <c r="A123" s="6">
        <v>122</v>
      </c>
      <c r="B123" s="18" t="str">
        <f t="shared" si="2"/>
        <v>FoamindoTidak TersediaKonfirmasi122</v>
      </c>
      <c r="C123" s="18" t="str">
        <f>IFERROR(VLOOKUP(B123,'SO OR RSO'!$B$4:$O$1048576,3,FALSE),"")</f>
        <v/>
      </c>
      <c r="D123" s="27" t="str">
        <f>IFERROR(VLOOKUP(B123,'SO OR RSO'!$B$4:$O$1048576,4,FALSE),"")</f>
        <v/>
      </c>
      <c r="E123" s="19" t="str">
        <f>IFERROR(VLOOKUP(B123,'SO OR RSO'!$B$4:$O$1048576,5,FALSE),"")</f>
        <v/>
      </c>
      <c r="F123" s="18" t="str">
        <f>IFERROR(VLOOKUP(B123,'SO OR RSO'!$B$4:$O$1048576,6,FALSE),"")</f>
        <v/>
      </c>
      <c r="G123" s="19" t="str">
        <f>IFERROR(VLOOKUP(B123,'SO OR RSO'!$B$4:$O$1048576,7,FALSE),"")</f>
        <v/>
      </c>
      <c r="H123" s="18" t="str">
        <f>IFERROR(VLOOKUP(B123,'SO OR RSO'!$B$4:$O$1048576,8,FALSE),"")</f>
        <v/>
      </c>
      <c r="I123" s="18" t="str">
        <f>IFERROR(VLOOKUP(B123,'SO OR RSO'!$B$4:$O$1048576,9,FALSE),"")</f>
        <v/>
      </c>
      <c r="J123" s="18" t="str">
        <f>IFERROR(VLOOKUP(B123,'SO OR RSO'!$B$4:$O$1048576,10,FALSE),"")</f>
        <v/>
      </c>
      <c r="K123" s="93" t="str">
        <f>IFERROR(IF(VLOOKUP(B123,'SO OR RSO'!$B$4:$M$1048576,12,FALSE)="","Belum Isi Tanggal",VLOOKUP(B123,'SO OR RSO'!$B$4:$M$1048576,12,FALSE)),"")</f>
        <v/>
      </c>
      <c r="L123" s="76"/>
    </row>
    <row r="124" spans="1:12" ht="32.25" customHeight="1">
      <c r="A124" s="6">
        <v>123</v>
      </c>
      <c r="B124" s="18" t="str">
        <f t="shared" si="2"/>
        <v>FoamindoTidak TersediaKonfirmasi123</v>
      </c>
      <c r="C124" s="18" t="str">
        <f>IFERROR(VLOOKUP(B124,'SO OR RSO'!$B$4:$O$1048576,3,FALSE),"")</f>
        <v/>
      </c>
      <c r="D124" s="27" t="str">
        <f>IFERROR(VLOOKUP(B124,'SO OR RSO'!$B$4:$O$1048576,4,FALSE),"")</f>
        <v/>
      </c>
      <c r="E124" s="19" t="str">
        <f>IFERROR(VLOOKUP(B124,'SO OR RSO'!$B$4:$O$1048576,5,FALSE),"")</f>
        <v/>
      </c>
      <c r="F124" s="18" t="str">
        <f>IFERROR(VLOOKUP(B124,'SO OR RSO'!$B$4:$O$1048576,6,FALSE),"")</f>
        <v/>
      </c>
      <c r="G124" s="19" t="str">
        <f>IFERROR(VLOOKUP(B124,'SO OR RSO'!$B$4:$O$1048576,7,FALSE),"")</f>
        <v/>
      </c>
      <c r="H124" s="18" t="str">
        <f>IFERROR(VLOOKUP(B124,'SO OR RSO'!$B$4:$O$1048576,8,FALSE),"")</f>
        <v/>
      </c>
      <c r="I124" s="18" t="str">
        <f>IFERROR(VLOOKUP(B124,'SO OR RSO'!$B$4:$O$1048576,9,FALSE),"")</f>
        <v/>
      </c>
      <c r="J124" s="18" t="str">
        <f>IFERROR(VLOOKUP(B124,'SO OR RSO'!$B$4:$O$1048576,10,FALSE),"")</f>
        <v/>
      </c>
      <c r="K124" s="93" t="str">
        <f>IFERROR(IF(VLOOKUP(B124,'SO OR RSO'!$B$4:$M$1048576,12,FALSE)="","Belum Isi Tanggal",VLOOKUP(B124,'SO OR RSO'!$B$4:$M$1048576,12,FALSE)),"")</f>
        <v/>
      </c>
      <c r="L124" s="76"/>
    </row>
    <row r="125" spans="1:12" ht="32.25" customHeight="1">
      <c r="A125" s="6">
        <v>124</v>
      </c>
      <c r="B125" s="18" t="str">
        <f t="shared" si="2"/>
        <v>FoamindoTidak TersediaKonfirmasi124</v>
      </c>
      <c r="C125" s="18" t="str">
        <f>IFERROR(VLOOKUP(B125,'SO OR RSO'!$B$4:$O$1048576,3,FALSE),"")</f>
        <v/>
      </c>
      <c r="D125" s="27" t="str">
        <f>IFERROR(VLOOKUP(B125,'SO OR RSO'!$B$4:$O$1048576,4,FALSE),"")</f>
        <v/>
      </c>
      <c r="E125" s="19" t="str">
        <f>IFERROR(VLOOKUP(B125,'SO OR RSO'!$B$4:$O$1048576,5,FALSE),"")</f>
        <v/>
      </c>
      <c r="F125" s="18" t="str">
        <f>IFERROR(VLOOKUP(B125,'SO OR RSO'!$B$4:$O$1048576,6,FALSE),"")</f>
        <v/>
      </c>
      <c r="G125" s="19" t="str">
        <f>IFERROR(VLOOKUP(B125,'SO OR RSO'!$B$4:$O$1048576,7,FALSE),"")</f>
        <v/>
      </c>
      <c r="H125" s="18" t="str">
        <f>IFERROR(VLOOKUP(B125,'SO OR RSO'!$B$4:$O$1048576,8,FALSE),"")</f>
        <v/>
      </c>
      <c r="I125" s="18" t="str">
        <f>IFERROR(VLOOKUP(B125,'SO OR RSO'!$B$4:$O$1048576,9,FALSE),"")</f>
        <v/>
      </c>
      <c r="J125" s="18" t="str">
        <f>IFERROR(VLOOKUP(B125,'SO OR RSO'!$B$4:$O$1048576,10,FALSE),"")</f>
        <v/>
      </c>
      <c r="K125" s="93" t="str">
        <f>IFERROR(IF(VLOOKUP(B125,'SO OR RSO'!$B$4:$M$1048576,12,FALSE)="","Belum Isi Tanggal",VLOOKUP(B125,'SO OR RSO'!$B$4:$M$1048576,12,FALSE)),"")</f>
        <v/>
      </c>
      <c r="L125" s="76"/>
    </row>
    <row r="126" spans="1:12" ht="32.25" customHeight="1">
      <c r="A126" s="6">
        <v>125</v>
      </c>
      <c r="B126" s="18" t="str">
        <f t="shared" si="2"/>
        <v>FoamindoTidak TersediaKonfirmasi125</v>
      </c>
      <c r="C126" s="18" t="str">
        <f>IFERROR(VLOOKUP(B126,'SO OR RSO'!$B$4:$O$1048576,3,FALSE),"")</f>
        <v/>
      </c>
      <c r="D126" s="27" t="str">
        <f>IFERROR(VLOOKUP(B126,'SO OR RSO'!$B$4:$O$1048576,4,FALSE),"")</f>
        <v/>
      </c>
      <c r="E126" s="19" t="str">
        <f>IFERROR(VLOOKUP(B126,'SO OR RSO'!$B$4:$O$1048576,5,FALSE),"")</f>
        <v/>
      </c>
      <c r="F126" s="18" t="str">
        <f>IFERROR(VLOOKUP(B126,'SO OR RSO'!$B$4:$O$1048576,6,FALSE),"")</f>
        <v/>
      </c>
      <c r="G126" s="19" t="str">
        <f>IFERROR(VLOOKUP(B126,'SO OR RSO'!$B$4:$O$1048576,7,FALSE),"")</f>
        <v/>
      </c>
      <c r="H126" s="18" t="str">
        <f>IFERROR(VLOOKUP(B126,'SO OR RSO'!$B$4:$O$1048576,8,FALSE),"")</f>
        <v/>
      </c>
      <c r="I126" s="18" t="str">
        <f>IFERROR(VLOOKUP(B126,'SO OR RSO'!$B$4:$O$1048576,9,FALSE),"")</f>
        <v/>
      </c>
      <c r="J126" s="18" t="str">
        <f>IFERROR(VLOOKUP(B126,'SO OR RSO'!$B$4:$O$1048576,10,FALSE),"")</f>
        <v/>
      </c>
      <c r="K126" s="93" t="str">
        <f>IFERROR(IF(VLOOKUP(B126,'SO OR RSO'!$B$4:$M$1048576,12,FALSE)="","Belum Isi Tanggal",VLOOKUP(B126,'SO OR RSO'!$B$4:$M$1048576,12,FALSE)),"")</f>
        <v/>
      </c>
      <c r="L126" s="76"/>
    </row>
    <row r="127" spans="1:12" ht="32.25" customHeight="1">
      <c r="A127" s="6">
        <v>126</v>
      </c>
      <c r="B127" s="18" t="str">
        <f t="shared" si="2"/>
        <v>FoamindoTidak TersediaKonfirmasi126</v>
      </c>
      <c r="C127" s="18" t="str">
        <f>IFERROR(VLOOKUP(B127,'SO OR RSO'!$B$4:$O$1048576,3,FALSE),"")</f>
        <v/>
      </c>
      <c r="D127" s="27" t="str">
        <f>IFERROR(VLOOKUP(B127,'SO OR RSO'!$B$4:$O$1048576,4,FALSE),"")</f>
        <v/>
      </c>
      <c r="E127" s="19" t="str">
        <f>IFERROR(VLOOKUP(B127,'SO OR RSO'!$B$4:$O$1048576,5,FALSE),"")</f>
        <v/>
      </c>
      <c r="F127" s="18" t="str">
        <f>IFERROR(VLOOKUP(B127,'SO OR RSO'!$B$4:$O$1048576,6,FALSE),"")</f>
        <v/>
      </c>
      <c r="G127" s="19" t="str">
        <f>IFERROR(VLOOKUP(B127,'SO OR RSO'!$B$4:$O$1048576,7,FALSE),"")</f>
        <v/>
      </c>
      <c r="H127" s="18" t="str">
        <f>IFERROR(VLOOKUP(B127,'SO OR RSO'!$B$4:$O$1048576,8,FALSE),"")</f>
        <v/>
      </c>
      <c r="I127" s="18" t="str">
        <f>IFERROR(VLOOKUP(B127,'SO OR RSO'!$B$4:$O$1048576,9,FALSE),"")</f>
        <v/>
      </c>
      <c r="J127" s="18" t="str">
        <f>IFERROR(VLOOKUP(B127,'SO OR RSO'!$B$4:$O$1048576,10,FALSE),"")</f>
        <v/>
      </c>
      <c r="K127" s="93" t="str">
        <f>IFERROR(IF(VLOOKUP(B127,'SO OR RSO'!$B$4:$M$1048576,12,FALSE)="","Belum Isi Tanggal",VLOOKUP(B127,'SO OR RSO'!$B$4:$M$1048576,12,FALSE)),"")</f>
        <v/>
      </c>
      <c r="L127" s="76"/>
    </row>
    <row r="128" spans="1:12" ht="32.25" customHeight="1">
      <c r="A128" s="6">
        <v>127</v>
      </c>
      <c r="B128" s="18" t="str">
        <f t="shared" si="2"/>
        <v>FoamindoTidak TersediaKonfirmasi127</v>
      </c>
      <c r="C128" s="18" t="str">
        <f>IFERROR(VLOOKUP(B128,'SO OR RSO'!$B$4:$O$1048576,3,FALSE),"")</f>
        <v/>
      </c>
      <c r="D128" s="27" t="str">
        <f>IFERROR(VLOOKUP(B128,'SO OR RSO'!$B$4:$O$1048576,4,FALSE),"")</f>
        <v/>
      </c>
      <c r="E128" s="19" t="str">
        <f>IFERROR(VLOOKUP(B128,'SO OR RSO'!$B$4:$O$1048576,5,FALSE),"")</f>
        <v/>
      </c>
      <c r="F128" s="18" t="str">
        <f>IFERROR(VLOOKUP(B128,'SO OR RSO'!$B$4:$O$1048576,6,FALSE),"")</f>
        <v/>
      </c>
      <c r="G128" s="19" t="str">
        <f>IFERROR(VLOOKUP(B128,'SO OR RSO'!$B$4:$O$1048576,7,FALSE),"")</f>
        <v/>
      </c>
      <c r="H128" s="18" t="str">
        <f>IFERROR(VLOOKUP(B128,'SO OR RSO'!$B$4:$O$1048576,8,FALSE),"")</f>
        <v/>
      </c>
      <c r="I128" s="18" t="str">
        <f>IFERROR(VLOOKUP(B128,'SO OR RSO'!$B$4:$O$1048576,9,FALSE),"")</f>
        <v/>
      </c>
      <c r="J128" s="18" t="str">
        <f>IFERROR(VLOOKUP(B128,'SO OR RSO'!$B$4:$O$1048576,10,FALSE),"")</f>
        <v/>
      </c>
      <c r="K128" s="93" t="str">
        <f>IFERROR(IF(VLOOKUP(B128,'SO OR RSO'!$B$4:$M$1048576,12,FALSE)="","Belum Isi Tanggal",VLOOKUP(B128,'SO OR RSO'!$B$4:$M$1048576,12,FALSE)),"")</f>
        <v/>
      </c>
      <c r="L128" s="76"/>
    </row>
    <row r="129" spans="1:12" ht="32.25" customHeight="1">
      <c r="A129" s="6">
        <v>128</v>
      </c>
      <c r="B129" s="18" t="str">
        <f t="shared" si="2"/>
        <v>FoamindoTidak TersediaKonfirmasi128</v>
      </c>
      <c r="C129" s="18" t="str">
        <f>IFERROR(VLOOKUP(B129,'SO OR RSO'!$B$4:$O$1048576,3,FALSE),"")</f>
        <v/>
      </c>
      <c r="D129" s="27" t="str">
        <f>IFERROR(VLOOKUP(B129,'SO OR RSO'!$B$4:$O$1048576,4,FALSE),"")</f>
        <v/>
      </c>
      <c r="E129" s="19" t="str">
        <f>IFERROR(VLOOKUP(B129,'SO OR RSO'!$B$4:$O$1048576,5,FALSE),"")</f>
        <v/>
      </c>
      <c r="F129" s="18" t="str">
        <f>IFERROR(VLOOKUP(B129,'SO OR RSO'!$B$4:$O$1048576,6,FALSE),"")</f>
        <v/>
      </c>
      <c r="G129" s="19" t="str">
        <f>IFERROR(VLOOKUP(B129,'SO OR RSO'!$B$4:$O$1048576,7,FALSE),"")</f>
        <v/>
      </c>
      <c r="H129" s="18" t="str">
        <f>IFERROR(VLOOKUP(B129,'SO OR RSO'!$B$4:$O$1048576,8,FALSE),"")</f>
        <v/>
      </c>
      <c r="I129" s="18" t="str">
        <f>IFERROR(VLOOKUP(B129,'SO OR RSO'!$B$4:$O$1048576,9,FALSE),"")</f>
        <v/>
      </c>
      <c r="J129" s="18" t="str">
        <f>IFERROR(VLOOKUP(B129,'SO OR RSO'!$B$4:$O$1048576,10,FALSE),"")</f>
        <v/>
      </c>
      <c r="K129" s="93" t="str">
        <f>IFERROR(IF(VLOOKUP(B129,'SO OR RSO'!$B$4:$M$1048576,12,FALSE)="","Belum Isi Tanggal",VLOOKUP(B129,'SO OR RSO'!$B$4:$M$1048576,12,FALSE)),"")</f>
        <v/>
      </c>
      <c r="L129" s="76"/>
    </row>
    <row r="130" spans="1:12" ht="32.25" customHeight="1">
      <c r="A130" s="6">
        <v>129</v>
      </c>
      <c r="B130" s="18" t="str">
        <f t="shared" si="2"/>
        <v>FoamindoTidak TersediaKonfirmasi129</v>
      </c>
      <c r="C130" s="18" t="str">
        <f>IFERROR(VLOOKUP(B130,'SO OR RSO'!$B$4:$O$1048576,3,FALSE),"")</f>
        <v/>
      </c>
      <c r="D130" s="27" t="str">
        <f>IFERROR(VLOOKUP(B130,'SO OR RSO'!$B$4:$O$1048576,4,FALSE),"")</f>
        <v/>
      </c>
      <c r="E130" s="19" t="str">
        <f>IFERROR(VLOOKUP(B130,'SO OR RSO'!$B$4:$O$1048576,5,FALSE),"")</f>
        <v/>
      </c>
      <c r="F130" s="18" t="str">
        <f>IFERROR(VLOOKUP(B130,'SO OR RSO'!$B$4:$O$1048576,6,FALSE),"")</f>
        <v/>
      </c>
      <c r="G130" s="19" t="str">
        <f>IFERROR(VLOOKUP(B130,'SO OR RSO'!$B$4:$O$1048576,7,FALSE),"")</f>
        <v/>
      </c>
      <c r="H130" s="18" t="str">
        <f>IFERROR(VLOOKUP(B130,'SO OR RSO'!$B$4:$O$1048576,8,FALSE),"")</f>
        <v/>
      </c>
      <c r="I130" s="18" t="str">
        <f>IFERROR(VLOOKUP(B130,'SO OR RSO'!$B$4:$O$1048576,9,FALSE),"")</f>
        <v/>
      </c>
      <c r="J130" s="18" t="str">
        <f>IFERROR(VLOOKUP(B130,'SO OR RSO'!$B$4:$O$1048576,10,FALSE),"")</f>
        <v/>
      </c>
      <c r="K130" s="93" t="str">
        <f>IFERROR(IF(VLOOKUP(B130,'SO OR RSO'!$B$4:$M$1048576,12,FALSE)="","Belum Isi Tanggal",VLOOKUP(B130,'SO OR RSO'!$B$4:$M$1048576,12,FALSE)),"")</f>
        <v/>
      </c>
      <c r="L130" s="76"/>
    </row>
    <row r="131" spans="1:12" ht="32.25" customHeight="1">
      <c r="A131" s="6">
        <v>130</v>
      </c>
      <c r="B131" s="18" t="str">
        <f t="shared" si="2"/>
        <v>FoamindoTidak TersediaKonfirmasi130</v>
      </c>
      <c r="C131" s="18" t="str">
        <f>IFERROR(VLOOKUP(B131,'SO OR RSO'!$B$4:$O$1048576,3,FALSE),"")</f>
        <v/>
      </c>
      <c r="D131" s="27" t="str">
        <f>IFERROR(VLOOKUP(B131,'SO OR RSO'!$B$4:$O$1048576,4,FALSE),"")</f>
        <v/>
      </c>
      <c r="E131" s="19" t="str">
        <f>IFERROR(VLOOKUP(B131,'SO OR RSO'!$B$4:$O$1048576,5,FALSE),"")</f>
        <v/>
      </c>
      <c r="F131" s="18" t="str">
        <f>IFERROR(VLOOKUP(B131,'SO OR RSO'!$B$4:$O$1048576,6,FALSE),"")</f>
        <v/>
      </c>
      <c r="G131" s="19" t="str">
        <f>IFERROR(VLOOKUP(B131,'SO OR RSO'!$B$4:$O$1048576,7,FALSE),"")</f>
        <v/>
      </c>
      <c r="H131" s="18" t="str">
        <f>IFERROR(VLOOKUP(B131,'SO OR RSO'!$B$4:$O$1048576,8,FALSE),"")</f>
        <v/>
      </c>
      <c r="I131" s="18" t="str">
        <f>IFERROR(VLOOKUP(B131,'SO OR RSO'!$B$4:$O$1048576,9,FALSE),"")</f>
        <v/>
      </c>
      <c r="J131" s="18" t="str">
        <f>IFERROR(VLOOKUP(B131,'SO OR RSO'!$B$4:$O$1048576,10,FALSE),"")</f>
        <v/>
      </c>
      <c r="K131" s="93" t="str">
        <f>IFERROR(IF(VLOOKUP(B131,'SO OR RSO'!$B$4:$M$1048576,12,FALSE)="","Belum Isi Tanggal",VLOOKUP(B131,'SO OR RSO'!$B$4:$M$1048576,12,FALSE)),"")</f>
        <v/>
      </c>
      <c r="L131" s="76"/>
    </row>
    <row r="132" spans="1:12" ht="32.25" customHeight="1">
      <c r="A132" s="6">
        <v>131</v>
      </c>
      <c r="B132" s="18" t="str">
        <f t="shared" si="2"/>
        <v>FoamindoTidak TersediaKonfirmasi131</v>
      </c>
      <c r="C132" s="18" t="str">
        <f>IFERROR(VLOOKUP(B132,'SO OR RSO'!$B$4:$O$1048576,3,FALSE),"")</f>
        <v/>
      </c>
      <c r="D132" s="27" t="str">
        <f>IFERROR(VLOOKUP(B132,'SO OR RSO'!$B$4:$O$1048576,4,FALSE),"")</f>
        <v/>
      </c>
      <c r="E132" s="19" t="str">
        <f>IFERROR(VLOOKUP(B132,'SO OR RSO'!$B$4:$O$1048576,5,FALSE),"")</f>
        <v/>
      </c>
      <c r="F132" s="18" t="str">
        <f>IFERROR(VLOOKUP(B132,'SO OR RSO'!$B$4:$O$1048576,6,FALSE),"")</f>
        <v/>
      </c>
      <c r="G132" s="19" t="str">
        <f>IFERROR(VLOOKUP(B132,'SO OR RSO'!$B$4:$O$1048576,7,FALSE),"")</f>
        <v/>
      </c>
      <c r="H132" s="18" t="str">
        <f>IFERROR(VLOOKUP(B132,'SO OR RSO'!$B$4:$O$1048576,8,FALSE),"")</f>
        <v/>
      </c>
      <c r="I132" s="18" t="str">
        <f>IFERROR(VLOOKUP(B132,'SO OR RSO'!$B$4:$O$1048576,9,FALSE),"")</f>
        <v/>
      </c>
      <c r="J132" s="18" t="str">
        <f>IFERROR(VLOOKUP(B132,'SO OR RSO'!$B$4:$O$1048576,10,FALSE),"")</f>
        <v/>
      </c>
      <c r="K132" s="93" t="str">
        <f>IFERROR(IF(VLOOKUP(B132,'SO OR RSO'!$B$4:$M$1048576,12,FALSE)="","Belum Isi Tanggal",VLOOKUP(B132,'SO OR RSO'!$B$4:$M$1048576,12,FALSE)),"")</f>
        <v/>
      </c>
      <c r="L132" s="76"/>
    </row>
    <row r="133" spans="1:12" ht="32.25" customHeight="1">
      <c r="A133" s="6">
        <v>132</v>
      </c>
      <c r="B133" s="18" t="str">
        <f t="shared" si="2"/>
        <v>FoamindoTidak TersediaKonfirmasi132</v>
      </c>
      <c r="C133" s="18" t="str">
        <f>IFERROR(VLOOKUP(B133,'SO OR RSO'!$B$4:$O$1048576,3,FALSE),"")</f>
        <v/>
      </c>
      <c r="D133" s="27" t="str">
        <f>IFERROR(VLOOKUP(B133,'SO OR RSO'!$B$4:$O$1048576,4,FALSE),"")</f>
        <v/>
      </c>
      <c r="E133" s="19" t="str">
        <f>IFERROR(VLOOKUP(B133,'SO OR RSO'!$B$4:$O$1048576,5,FALSE),"")</f>
        <v/>
      </c>
      <c r="F133" s="18" t="str">
        <f>IFERROR(VLOOKUP(B133,'SO OR RSO'!$B$4:$O$1048576,6,FALSE),"")</f>
        <v/>
      </c>
      <c r="G133" s="19" t="str">
        <f>IFERROR(VLOOKUP(B133,'SO OR RSO'!$B$4:$O$1048576,7,FALSE),"")</f>
        <v/>
      </c>
      <c r="H133" s="18" t="str">
        <f>IFERROR(VLOOKUP(B133,'SO OR RSO'!$B$4:$O$1048576,8,FALSE),"")</f>
        <v/>
      </c>
      <c r="I133" s="18" t="str">
        <f>IFERROR(VLOOKUP(B133,'SO OR RSO'!$B$4:$O$1048576,9,FALSE),"")</f>
        <v/>
      </c>
      <c r="J133" s="18" t="str">
        <f>IFERROR(VLOOKUP(B133,'SO OR RSO'!$B$4:$O$1048576,10,FALSE),"")</f>
        <v/>
      </c>
      <c r="K133" s="93" t="str">
        <f>IFERROR(IF(VLOOKUP(B133,'SO OR RSO'!$B$4:$M$1048576,12,FALSE)="","Belum Isi Tanggal",VLOOKUP(B133,'SO OR RSO'!$B$4:$M$1048576,12,FALSE)),"")</f>
        <v/>
      </c>
      <c r="L133" s="76"/>
    </row>
    <row r="134" spans="1:12" ht="32.25" customHeight="1">
      <c r="A134" s="6">
        <v>133</v>
      </c>
      <c r="B134" s="18" t="str">
        <f t="shared" si="2"/>
        <v>FoamindoTidak TersediaKonfirmasi133</v>
      </c>
      <c r="C134" s="18" t="str">
        <f>IFERROR(VLOOKUP(B134,'SO OR RSO'!$B$4:$O$1048576,3,FALSE),"")</f>
        <v/>
      </c>
      <c r="D134" s="27" t="str">
        <f>IFERROR(VLOOKUP(B134,'SO OR RSO'!$B$4:$O$1048576,4,FALSE),"")</f>
        <v/>
      </c>
      <c r="E134" s="19" t="str">
        <f>IFERROR(VLOOKUP(B134,'SO OR RSO'!$B$4:$O$1048576,5,FALSE),"")</f>
        <v/>
      </c>
      <c r="F134" s="18" t="str">
        <f>IFERROR(VLOOKUP(B134,'SO OR RSO'!$B$4:$O$1048576,6,FALSE),"")</f>
        <v/>
      </c>
      <c r="G134" s="19" t="str">
        <f>IFERROR(VLOOKUP(B134,'SO OR RSO'!$B$4:$O$1048576,7,FALSE),"")</f>
        <v/>
      </c>
      <c r="H134" s="18" t="str">
        <f>IFERROR(VLOOKUP(B134,'SO OR RSO'!$B$4:$O$1048576,8,FALSE),"")</f>
        <v/>
      </c>
      <c r="I134" s="18" t="str">
        <f>IFERROR(VLOOKUP(B134,'SO OR RSO'!$B$4:$O$1048576,9,FALSE),"")</f>
        <v/>
      </c>
      <c r="J134" s="18" t="str">
        <f>IFERROR(VLOOKUP(B134,'SO OR RSO'!$B$4:$O$1048576,10,FALSE),"")</f>
        <v/>
      </c>
      <c r="K134" s="93" t="str">
        <f>IFERROR(IF(VLOOKUP(B134,'SO OR RSO'!$B$4:$M$1048576,12,FALSE)="","Belum Isi Tanggal",VLOOKUP(B134,'SO OR RSO'!$B$4:$M$1048576,12,FALSE)),"")</f>
        <v/>
      </c>
      <c r="L134" s="76"/>
    </row>
    <row r="135" spans="1:12" ht="32.25" customHeight="1">
      <c r="A135" s="6">
        <v>134</v>
      </c>
      <c r="B135" s="18" t="str">
        <f t="shared" si="2"/>
        <v>FoamindoTidak TersediaKonfirmasi134</v>
      </c>
      <c r="C135" s="18" t="str">
        <f>IFERROR(VLOOKUP(B135,'SO OR RSO'!$B$4:$O$1048576,3,FALSE),"")</f>
        <v/>
      </c>
      <c r="D135" s="27" t="str">
        <f>IFERROR(VLOOKUP(B135,'SO OR RSO'!$B$4:$O$1048576,4,FALSE),"")</f>
        <v/>
      </c>
      <c r="E135" s="19" t="str">
        <f>IFERROR(VLOOKUP(B135,'SO OR RSO'!$B$4:$O$1048576,5,FALSE),"")</f>
        <v/>
      </c>
      <c r="F135" s="18" t="str">
        <f>IFERROR(VLOOKUP(B135,'SO OR RSO'!$B$4:$O$1048576,6,FALSE),"")</f>
        <v/>
      </c>
      <c r="G135" s="19" t="str">
        <f>IFERROR(VLOOKUP(B135,'SO OR RSO'!$B$4:$O$1048576,7,FALSE),"")</f>
        <v/>
      </c>
      <c r="H135" s="18" t="str">
        <f>IFERROR(VLOOKUP(B135,'SO OR RSO'!$B$4:$O$1048576,8,FALSE),"")</f>
        <v/>
      </c>
      <c r="I135" s="18" t="str">
        <f>IFERROR(VLOOKUP(B135,'SO OR RSO'!$B$4:$O$1048576,9,FALSE),"")</f>
        <v/>
      </c>
      <c r="J135" s="18" t="str">
        <f>IFERROR(VLOOKUP(B135,'SO OR RSO'!$B$4:$O$1048576,10,FALSE),"")</f>
        <v/>
      </c>
      <c r="K135" s="93" t="str">
        <f>IFERROR(IF(VLOOKUP(B135,'SO OR RSO'!$B$4:$M$1048576,12,FALSE)="","Belum Isi Tanggal",VLOOKUP(B135,'SO OR RSO'!$B$4:$M$1048576,12,FALSE)),"")</f>
        <v/>
      </c>
      <c r="L135" s="76"/>
    </row>
    <row r="136" spans="1:12" ht="32.25" customHeight="1">
      <c r="A136" s="6">
        <v>135</v>
      </c>
      <c r="B136" s="18" t="str">
        <f t="shared" si="2"/>
        <v>FoamindoTidak TersediaKonfirmasi135</v>
      </c>
      <c r="C136" s="18" t="str">
        <f>IFERROR(VLOOKUP(B136,'SO OR RSO'!$B$4:$O$1048576,3,FALSE),"")</f>
        <v/>
      </c>
      <c r="D136" s="27" t="str">
        <f>IFERROR(VLOOKUP(B136,'SO OR RSO'!$B$4:$O$1048576,4,FALSE),"")</f>
        <v/>
      </c>
      <c r="E136" s="19" t="str">
        <f>IFERROR(VLOOKUP(B136,'SO OR RSO'!$B$4:$O$1048576,5,FALSE),"")</f>
        <v/>
      </c>
      <c r="F136" s="18" t="str">
        <f>IFERROR(VLOOKUP(B136,'SO OR RSO'!$B$4:$O$1048576,6,FALSE),"")</f>
        <v/>
      </c>
      <c r="G136" s="19" t="str">
        <f>IFERROR(VLOOKUP(B136,'SO OR RSO'!$B$4:$O$1048576,7,FALSE),"")</f>
        <v/>
      </c>
      <c r="H136" s="18" t="str">
        <f>IFERROR(VLOOKUP(B136,'SO OR RSO'!$B$4:$O$1048576,8,FALSE),"")</f>
        <v/>
      </c>
      <c r="I136" s="18" t="str">
        <f>IFERROR(VLOOKUP(B136,'SO OR RSO'!$B$4:$O$1048576,9,FALSE),"")</f>
        <v/>
      </c>
      <c r="J136" s="18" t="str">
        <f>IFERROR(VLOOKUP(B136,'SO OR RSO'!$B$4:$O$1048576,10,FALSE),"")</f>
        <v/>
      </c>
      <c r="K136" s="93" t="str">
        <f>IFERROR(IF(VLOOKUP(B136,'SO OR RSO'!$B$4:$M$1048576,12,FALSE)="","Belum Isi Tanggal",VLOOKUP(B136,'SO OR RSO'!$B$4:$M$1048576,12,FALSE)),"")</f>
        <v/>
      </c>
      <c r="L136" s="76"/>
    </row>
    <row r="137" spans="1:12" ht="32.25" customHeight="1">
      <c r="A137" s="6">
        <v>136</v>
      </c>
      <c r="B137" s="18" t="str">
        <f t="shared" si="2"/>
        <v>FoamindoTidak TersediaKonfirmasi136</v>
      </c>
      <c r="C137" s="18" t="str">
        <f>IFERROR(VLOOKUP(B137,'SO OR RSO'!$B$4:$O$1048576,3,FALSE),"")</f>
        <v/>
      </c>
      <c r="D137" s="27" t="str">
        <f>IFERROR(VLOOKUP(B137,'SO OR RSO'!$B$4:$O$1048576,4,FALSE),"")</f>
        <v/>
      </c>
      <c r="E137" s="19" t="str">
        <f>IFERROR(VLOOKUP(B137,'SO OR RSO'!$B$4:$O$1048576,5,FALSE),"")</f>
        <v/>
      </c>
      <c r="F137" s="18" t="str">
        <f>IFERROR(VLOOKUP(B137,'SO OR RSO'!$B$4:$O$1048576,6,FALSE),"")</f>
        <v/>
      </c>
      <c r="G137" s="19" t="str">
        <f>IFERROR(VLOOKUP(B137,'SO OR RSO'!$B$4:$O$1048576,7,FALSE),"")</f>
        <v/>
      </c>
      <c r="H137" s="18" t="str">
        <f>IFERROR(VLOOKUP(B137,'SO OR RSO'!$B$4:$O$1048576,8,FALSE),"")</f>
        <v/>
      </c>
      <c r="I137" s="18" t="str">
        <f>IFERROR(VLOOKUP(B137,'SO OR RSO'!$B$4:$O$1048576,9,FALSE),"")</f>
        <v/>
      </c>
      <c r="J137" s="18" t="str">
        <f>IFERROR(VLOOKUP(B137,'SO OR RSO'!$B$4:$O$1048576,10,FALSE),"")</f>
        <v/>
      </c>
      <c r="K137" s="93" t="str">
        <f>IFERROR(IF(VLOOKUP(B137,'SO OR RSO'!$B$4:$M$1048576,12,FALSE)="","Belum Isi Tanggal",VLOOKUP(B137,'SO OR RSO'!$B$4:$M$1048576,12,FALSE)),"")</f>
        <v/>
      </c>
      <c r="L137" s="76"/>
    </row>
    <row r="138" spans="1:12" ht="32.25" customHeight="1">
      <c r="A138" s="6">
        <v>137</v>
      </c>
      <c r="B138" s="18" t="str">
        <f t="shared" si="2"/>
        <v>FoamindoTidak TersediaKonfirmasi137</v>
      </c>
      <c r="C138" s="18" t="str">
        <f>IFERROR(VLOOKUP(B138,'SO OR RSO'!$B$4:$O$1048576,3,FALSE),"")</f>
        <v/>
      </c>
      <c r="D138" s="27" t="str">
        <f>IFERROR(VLOOKUP(B138,'SO OR RSO'!$B$4:$O$1048576,4,FALSE),"")</f>
        <v/>
      </c>
      <c r="E138" s="19" t="str">
        <f>IFERROR(VLOOKUP(B138,'SO OR RSO'!$B$4:$O$1048576,5,FALSE),"")</f>
        <v/>
      </c>
      <c r="F138" s="18" t="str">
        <f>IFERROR(VLOOKUP(B138,'SO OR RSO'!$B$4:$O$1048576,6,FALSE),"")</f>
        <v/>
      </c>
      <c r="G138" s="19" t="str">
        <f>IFERROR(VLOOKUP(B138,'SO OR RSO'!$B$4:$O$1048576,7,FALSE),"")</f>
        <v/>
      </c>
      <c r="H138" s="18" t="str">
        <f>IFERROR(VLOOKUP(B138,'SO OR RSO'!$B$4:$O$1048576,8,FALSE),"")</f>
        <v/>
      </c>
      <c r="I138" s="18" t="str">
        <f>IFERROR(VLOOKUP(B138,'SO OR RSO'!$B$4:$O$1048576,9,FALSE),"")</f>
        <v/>
      </c>
      <c r="J138" s="18" t="str">
        <f>IFERROR(VLOOKUP(B138,'SO OR RSO'!$B$4:$O$1048576,10,FALSE),"")</f>
        <v/>
      </c>
      <c r="K138" s="93" t="str">
        <f>IFERROR(IF(VLOOKUP(B138,'SO OR RSO'!$B$4:$M$1048576,12,FALSE)="","Belum Isi Tanggal",VLOOKUP(B138,'SO OR RSO'!$B$4:$M$1048576,12,FALSE)),"")</f>
        <v/>
      </c>
      <c r="L138" s="76"/>
    </row>
    <row r="139" spans="1:12" ht="32.25" customHeight="1">
      <c r="A139" s="6">
        <v>138</v>
      </c>
      <c r="B139" s="18" t="str">
        <f t="shared" si="2"/>
        <v>FoamindoTidak TersediaKonfirmasi138</v>
      </c>
      <c r="C139" s="18" t="str">
        <f>IFERROR(VLOOKUP(B139,'SO OR RSO'!$B$4:$O$1048576,3,FALSE),"")</f>
        <v/>
      </c>
      <c r="D139" s="27" t="str">
        <f>IFERROR(VLOOKUP(B139,'SO OR RSO'!$B$4:$O$1048576,4,FALSE),"")</f>
        <v/>
      </c>
      <c r="E139" s="19" t="str">
        <f>IFERROR(VLOOKUP(B139,'SO OR RSO'!$B$4:$O$1048576,5,FALSE),"")</f>
        <v/>
      </c>
      <c r="F139" s="18" t="str">
        <f>IFERROR(VLOOKUP(B139,'SO OR RSO'!$B$4:$O$1048576,6,FALSE),"")</f>
        <v/>
      </c>
      <c r="G139" s="19" t="str">
        <f>IFERROR(VLOOKUP(B139,'SO OR RSO'!$B$4:$O$1048576,7,FALSE),"")</f>
        <v/>
      </c>
      <c r="H139" s="18" t="str">
        <f>IFERROR(VLOOKUP(B139,'SO OR RSO'!$B$4:$O$1048576,8,FALSE),"")</f>
        <v/>
      </c>
      <c r="I139" s="18" t="str">
        <f>IFERROR(VLOOKUP(B139,'SO OR RSO'!$B$4:$O$1048576,9,FALSE),"")</f>
        <v/>
      </c>
      <c r="J139" s="18" t="str">
        <f>IFERROR(VLOOKUP(B139,'SO OR RSO'!$B$4:$O$1048576,10,FALSE),"")</f>
        <v/>
      </c>
      <c r="K139" s="93" t="str">
        <f>IFERROR(IF(VLOOKUP(B139,'SO OR RSO'!$B$4:$M$1048576,12,FALSE)="","Belum Isi Tanggal",VLOOKUP(B139,'SO OR RSO'!$B$4:$M$1048576,12,FALSE)),"")</f>
        <v/>
      </c>
      <c r="L139" s="76"/>
    </row>
    <row r="140" spans="1:12" ht="32.25" customHeight="1">
      <c r="A140" s="6">
        <v>139</v>
      </c>
      <c r="B140" s="18" t="str">
        <f t="shared" si="2"/>
        <v>FoamindoTidak TersediaKonfirmasi139</v>
      </c>
      <c r="C140" s="18" t="str">
        <f>IFERROR(VLOOKUP(B140,'SO OR RSO'!$B$4:$O$1048576,3,FALSE),"")</f>
        <v/>
      </c>
      <c r="D140" s="27" t="str">
        <f>IFERROR(VLOOKUP(B140,'SO OR RSO'!$B$4:$O$1048576,4,FALSE),"")</f>
        <v/>
      </c>
      <c r="E140" s="19" t="str">
        <f>IFERROR(VLOOKUP(B140,'SO OR RSO'!$B$4:$O$1048576,5,FALSE),"")</f>
        <v/>
      </c>
      <c r="F140" s="18" t="str">
        <f>IFERROR(VLOOKUP(B140,'SO OR RSO'!$B$4:$O$1048576,6,FALSE),"")</f>
        <v/>
      </c>
      <c r="G140" s="19" t="str">
        <f>IFERROR(VLOOKUP(B140,'SO OR RSO'!$B$4:$O$1048576,7,FALSE),"")</f>
        <v/>
      </c>
      <c r="H140" s="18" t="str">
        <f>IFERROR(VLOOKUP(B140,'SO OR RSO'!$B$4:$O$1048576,8,FALSE),"")</f>
        <v/>
      </c>
      <c r="I140" s="18" t="str">
        <f>IFERROR(VLOOKUP(B140,'SO OR RSO'!$B$4:$O$1048576,9,FALSE),"")</f>
        <v/>
      </c>
      <c r="J140" s="18" t="str">
        <f>IFERROR(VLOOKUP(B140,'SO OR RSO'!$B$4:$O$1048576,10,FALSE),"")</f>
        <v/>
      </c>
      <c r="K140" s="93" t="str">
        <f>IFERROR(IF(VLOOKUP(B140,'SO OR RSO'!$B$4:$M$1048576,12,FALSE)="","Belum Isi Tanggal",VLOOKUP(B140,'SO OR RSO'!$B$4:$M$1048576,12,FALSE)),"")</f>
        <v/>
      </c>
      <c r="L140" s="76"/>
    </row>
    <row r="141" spans="1:12" ht="32.25" customHeight="1">
      <c r="A141" s="6">
        <v>140</v>
      </c>
      <c r="B141" s="18" t="str">
        <f t="shared" si="2"/>
        <v>FoamindoTidak TersediaKonfirmasi140</v>
      </c>
      <c r="C141" s="18" t="str">
        <f>IFERROR(VLOOKUP(B141,'SO OR RSO'!$B$4:$O$1048576,3,FALSE),"")</f>
        <v/>
      </c>
      <c r="D141" s="27" t="str">
        <f>IFERROR(VLOOKUP(B141,'SO OR RSO'!$B$4:$O$1048576,4,FALSE),"")</f>
        <v/>
      </c>
      <c r="E141" s="19" t="str">
        <f>IFERROR(VLOOKUP(B141,'SO OR RSO'!$B$4:$O$1048576,5,FALSE),"")</f>
        <v/>
      </c>
      <c r="F141" s="18" t="str">
        <f>IFERROR(VLOOKUP(B141,'SO OR RSO'!$B$4:$O$1048576,6,FALSE),"")</f>
        <v/>
      </c>
      <c r="G141" s="19" t="str">
        <f>IFERROR(VLOOKUP(B141,'SO OR RSO'!$B$4:$O$1048576,7,FALSE),"")</f>
        <v/>
      </c>
      <c r="H141" s="18" t="str">
        <f>IFERROR(VLOOKUP(B141,'SO OR RSO'!$B$4:$O$1048576,8,FALSE),"")</f>
        <v/>
      </c>
      <c r="I141" s="18" t="str">
        <f>IFERROR(VLOOKUP(B141,'SO OR RSO'!$B$4:$O$1048576,9,FALSE),"")</f>
        <v/>
      </c>
      <c r="J141" s="18" t="str">
        <f>IFERROR(VLOOKUP(B141,'SO OR RSO'!$B$4:$O$1048576,10,FALSE),"")</f>
        <v/>
      </c>
      <c r="K141" s="93" t="str">
        <f>IFERROR(IF(VLOOKUP(B141,'SO OR RSO'!$B$4:$M$1048576,12,FALSE)="","Belum Isi Tanggal",VLOOKUP(B141,'SO OR RSO'!$B$4:$M$1048576,12,FALSE)),"")</f>
        <v/>
      </c>
      <c r="L141" s="76"/>
    </row>
    <row r="142" spans="1:12" ht="32.25" customHeight="1">
      <c r="A142" s="6">
        <v>141</v>
      </c>
      <c r="B142" s="18" t="str">
        <f t="shared" si="2"/>
        <v>FoamindoTidak TersediaKonfirmasi141</v>
      </c>
      <c r="C142" s="18" t="str">
        <f>IFERROR(VLOOKUP(B142,'SO OR RSO'!$B$4:$O$1048576,3,FALSE),"")</f>
        <v/>
      </c>
      <c r="D142" s="27" t="str">
        <f>IFERROR(VLOOKUP(B142,'SO OR RSO'!$B$4:$O$1048576,4,FALSE),"")</f>
        <v/>
      </c>
      <c r="E142" s="19" t="str">
        <f>IFERROR(VLOOKUP(B142,'SO OR RSO'!$B$4:$O$1048576,5,FALSE),"")</f>
        <v/>
      </c>
      <c r="F142" s="18" t="str">
        <f>IFERROR(VLOOKUP(B142,'SO OR RSO'!$B$4:$O$1048576,6,FALSE),"")</f>
        <v/>
      </c>
      <c r="G142" s="19" t="str">
        <f>IFERROR(VLOOKUP(B142,'SO OR RSO'!$B$4:$O$1048576,7,FALSE),"")</f>
        <v/>
      </c>
      <c r="H142" s="18" t="str">
        <f>IFERROR(VLOOKUP(B142,'SO OR RSO'!$B$4:$O$1048576,8,FALSE),"")</f>
        <v/>
      </c>
      <c r="I142" s="18" t="str">
        <f>IFERROR(VLOOKUP(B142,'SO OR RSO'!$B$4:$O$1048576,9,FALSE),"")</f>
        <v/>
      </c>
      <c r="J142" s="18" t="str">
        <f>IFERROR(VLOOKUP(B142,'SO OR RSO'!$B$4:$O$1048576,10,FALSE),"")</f>
        <v/>
      </c>
      <c r="K142" s="93" t="str">
        <f>IFERROR(IF(VLOOKUP(B142,'SO OR RSO'!$B$4:$M$1048576,12,FALSE)="","Belum Isi Tanggal",VLOOKUP(B142,'SO OR RSO'!$B$4:$M$1048576,12,FALSE)),"")</f>
        <v/>
      </c>
      <c r="L142" s="76"/>
    </row>
    <row r="143" spans="1:12" ht="32.25" customHeight="1">
      <c r="A143" s="6">
        <v>142</v>
      </c>
      <c r="B143" s="18" t="str">
        <f t="shared" si="2"/>
        <v>FoamindoTidak TersediaKonfirmasi142</v>
      </c>
      <c r="C143" s="18" t="str">
        <f>IFERROR(VLOOKUP(B143,'SO OR RSO'!$B$4:$O$1048576,3,FALSE),"")</f>
        <v/>
      </c>
      <c r="D143" s="27" t="str">
        <f>IFERROR(VLOOKUP(B143,'SO OR RSO'!$B$4:$O$1048576,4,FALSE),"")</f>
        <v/>
      </c>
      <c r="E143" s="19" t="str">
        <f>IFERROR(VLOOKUP(B143,'SO OR RSO'!$B$4:$O$1048576,5,FALSE),"")</f>
        <v/>
      </c>
      <c r="F143" s="18" t="str">
        <f>IFERROR(VLOOKUP(B143,'SO OR RSO'!$B$4:$O$1048576,6,FALSE),"")</f>
        <v/>
      </c>
      <c r="G143" s="19" t="str">
        <f>IFERROR(VLOOKUP(B143,'SO OR RSO'!$B$4:$O$1048576,7,FALSE),"")</f>
        <v/>
      </c>
      <c r="H143" s="18" t="str">
        <f>IFERROR(VLOOKUP(B143,'SO OR RSO'!$B$4:$O$1048576,8,FALSE),"")</f>
        <v/>
      </c>
      <c r="I143" s="18" t="str">
        <f>IFERROR(VLOOKUP(B143,'SO OR RSO'!$B$4:$O$1048576,9,FALSE),"")</f>
        <v/>
      </c>
      <c r="J143" s="18" t="str">
        <f>IFERROR(VLOOKUP(B143,'SO OR RSO'!$B$4:$O$1048576,10,FALSE),"")</f>
        <v/>
      </c>
      <c r="K143" s="93" t="str">
        <f>IFERROR(IF(VLOOKUP(B143,'SO OR RSO'!$B$4:$M$1048576,12,FALSE)="","Belum Isi Tanggal",VLOOKUP(B143,'SO OR RSO'!$B$4:$M$1048576,12,FALSE)),"")</f>
        <v/>
      </c>
      <c r="L143" s="76"/>
    </row>
    <row r="144" spans="1:12" ht="32.25" customHeight="1">
      <c r="A144" s="6">
        <v>143</v>
      </c>
      <c r="B144" s="18" t="str">
        <f t="shared" ref="B144:B207" si="3">CONCATENATE($B$1,"Tidak TersediaKonfirmasi",A144)</f>
        <v>FoamindoTidak TersediaKonfirmasi143</v>
      </c>
      <c r="C144" s="18" t="str">
        <f>IFERROR(VLOOKUP(B144,'SO OR RSO'!$B$4:$O$1048576,3,FALSE),"")</f>
        <v/>
      </c>
      <c r="D144" s="27" t="str">
        <f>IFERROR(VLOOKUP(B144,'SO OR RSO'!$B$4:$O$1048576,4,FALSE),"")</f>
        <v/>
      </c>
      <c r="E144" s="19" t="str">
        <f>IFERROR(VLOOKUP(B144,'SO OR RSO'!$B$4:$O$1048576,5,FALSE),"")</f>
        <v/>
      </c>
      <c r="F144" s="18" t="str">
        <f>IFERROR(VLOOKUP(B144,'SO OR RSO'!$B$4:$O$1048576,6,FALSE),"")</f>
        <v/>
      </c>
      <c r="G144" s="19" t="str">
        <f>IFERROR(VLOOKUP(B144,'SO OR RSO'!$B$4:$O$1048576,7,FALSE),"")</f>
        <v/>
      </c>
      <c r="H144" s="18" t="str">
        <f>IFERROR(VLOOKUP(B144,'SO OR RSO'!$B$4:$O$1048576,8,FALSE),"")</f>
        <v/>
      </c>
      <c r="I144" s="18" t="str">
        <f>IFERROR(VLOOKUP(B144,'SO OR RSO'!$B$4:$O$1048576,9,FALSE),"")</f>
        <v/>
      </c>
      <c r="J144" s="18" t="str">
        <f>IFERROR(VLOOKUP(B144,'SO OR RSO'!$B$4:$O$1048576,10,FALSE),"")</f>
        <v/>
      </c>
      <c r="K144" s="93" t="str">
        <f>IFERROR(IF(VLOOKUP(B144,'SO OR RSO'!$B$4:$M$1048576,12,FALSE)="","Belum Isi Tanggal",VLOOKUP(B144,'SO OR RSO'!$B$4:$M$1048576,12,FALSE)),"")</f>
        <v/>
      </c>
      <c r="L144" s="76"/>
    </row>
    <row r="145" spans="1:12" ht="32.25" customHeight="1">
      <c r="A145" s="6">
        <v>144</v>
      </c>
      <c r="B145" s="18" t="str">
        <f t="shared" si="3"/>
        <v>FoamindoTidak TersediaKonfirmasi144</v>
      </c>
      <c r="C145" s="18" t="str">
        <f>IFERROR(VLOOKUP(B145,'SO OR RSO'!$B$4:$O$1048576,3,FALSE),"")</f>
        <v/>
      </c>
      <c r="D145" s="27" t="str">
        <f>IFERROR(VLOOKUP(B145,'SO OR RSO'!$B$4:$O$1048576,4,FALSE),"")</f>
        <v/>
      </c>
      <c r="E145" s="19" t="str">
        <f>IFERROR(VLOOKUP(B145,'SO OR RSO'!$B$4:$O$1048576,5,FALSE),"")</f>
        <v/>
      </c>
      <c r="F145" s="18" t="str">
        <f>IFERROR(VLOOKUP(B145,'SO OR RSO'!$B$4:$O$1048576,6,FALSE),"")</f>
        <v/>
      </c>
      <c r="G145" s="19" t="str">
        <f>IFERROR(VLOOKUP(B145,'SO OR RSO'!$B$4:$O$1048576,7,FALSE),"")</f>
        <v/>
      </c>
      <c r="H145" s="18" t="str">
        <f>IFERROR(VLOOKUP(B145,'SO OR RSO'!$B$4:$O$1048576,8,FALSE),"")</f>
        <v/>
      </c>
      <c r="I145" s="18" t="str">
        <f>IFERROR(VLOOKUP(B145,'SO OR RSO'!$B$4:$O$1048576,9,FALSE),"")</f>
        <v/>
      </c>
      <c r="J145" s="18" t="str">
        <f>IFERROR(VLOOKUP(B145,'SO OR RSO'!$B$4:$O$1048576,10,FALSE),"")</f>
        <v/>
      </c>
      <c r="K145" s="93" t="str">
        <f>IFERROR(IF(VLOOKUP(B145,'SO OR RSO'!$B$4:$M$1048576,12,FALSE)="","Belum Isi Tanggal",VLOOKUP(B145,'SO OR RSO'!$B$4:$M$1048576,12,FALSE)),"")</f>
        <v/>
      </c>
      <c r="L145" s="76"/>
    </row>
    <row r="146" spans="1:12" ht="32.25" customHeight="1">
      <c r="A146" s="6">
        <v>145</v>
      </c>
      <c r="B146" s="18" t="str">
        <f t="shared" si="3"/>
        <v>FoamindoTidak TersediaKonfirmasi145</v>
      </c>
      <c r="C146" s="18" t="str">
        <f>IFERROR(VLOOKUP(B146,'SO OR RSO'!$B$4:$O$1048576,3,FALSE),"")</f>
        <v/>
      </c>
      <c r="D146" s="27" t="str">
        <f>IFERROR(VLOOKUP(B146,'SO OR RSO'!$B$4:$O$1048576,4,FALSE),"")</f>
        <v/>
      </c>
      <c r="E146" s="19" t="str">
        <f>IFERROR(VLOOKUP(B146,'SO OR RSO'!$B$4:$O$1048576,5,FALSE),"")</f>
        <v/>
      </c>
      <c r="F146" s="18" t="str">
        <f>IFERROR(VLOOKUP(B146,'SO OR RSO'!$B$4:$O$1048576,6,FALSE),"")</f>
        <v/>
      </c>
      <c r="G146" s="19" t="str">
        <f>IFERROR(VLOOKUP(B146,'SO OR RSO'!$B$4:$O$1048576,7,FALSE),"")</f>
        <v/>
      </c>
      <c r="H146" s="18" t="str">
        <f>IFERROR(VLOOKUP(B146,'SO OR RSO'!$B$4:$O$1048576,8,FALSE),"")</f>
        <v/>
      </c>
      <c r="I146" s="18" t="str">
        <f>IFERROR(VLOOKUP(B146,'SO OR RSO'!$B$4:$O$1048576,9,FALSE),"")</f>
        <v/>
      </c>
      <c r="J146" s="18" t="str">
        <f>IFERROR(VLOOKUP(B146,'SO OR RSO'!$B$4:$O$1048576,10,FALSE),"")</f>
        <v/>
      </c>
      <c r="K146" s="93" t="str">
        <f>IFERROR(IF(VLOOKUP(B146,'SO OR RSO'!$B$4:$M$1048576,12,FALSE)="","Belum Isi Tanggal",VLOOKUP(B146,'SO OR RSO'!$B$4:$M$1048576,12,FALSE)),"")</f>
        <v/>
      </c>
      <c r="L146" s="76"/>
    </row>
    <row r="147" spans="1:12" ht="32.25" customHeight="1">
      <c r="A147" s="6">
        <v>146</v>
      </c>
      <c r="B147" s="18" t="str">
        <f t="shared" si="3"/>
        <v>FoamindoTidak TersediaKonfirmasi146</v>
      </c>
      <c r="C147" s="18" t="str">
        <f>IFERROR(VLOOKUP(B147,'SO OR RSO'!$B$4:$O$1048576,3,FALSE),"")</f>
        <v/>
      </c>
      <c r="D147" s="27" t="str">
        <f>IFERROR(VLOOKUP(B147,'SO OR RSO'!$B$4:$O$1048576,4,FALSE),"")</f>
        <v/>
      </c>
      <c r="E147" s="19" t="str">
        <f>IFERROR(VLOOKUP(B147,'SO OR RSO'!$B$4:$O$1048576,5,FALSE),"")</f>
        <v/>
      </c>
      <c r="F147" s="18" t="str">
        <f>IFERROR(VLOOKUP(B147,'SO OR RSO'!$B$4:$O$1048576,6,FALSE),"")</f>
        <v/>
      </c>
      <c r="G147" s="19" t="str">
        <f>IFERROR(VLOOKUP(B147,'SO OR RSO'!$B$4:$O$1048576,7,FALSE),"")</f>
        <v/>
      </c>
      <c r="H147" s="18" t="str">
        <f>IFERROR(VLOOKUP(B147,'SO OR RSO'!$B$4:$O$1048576,8,FALSE),"")</f>
        <v/>
      </c>
      <c r="I147" s="18" t="str">
        <f>IFERROR(VLOOKUP(B147,'SO OR RSO'!$B$4:$O$1048576,9,FALSE),"")</f>
        <v/>
      </c>
      <c r="J147" s="18" t="str">
        <f>IFERROR(VLOOKUP(B147,'SO OR RSO'!$B$4:$O$1048576,10,FALSE),"")</f>
        <v/>
      </c>
      <c r="K147" s="93" t="str">
        <f>IFERROR(IF(VLOOKUP(B147,'SO OR RSO'!$B$4:$M$1048576,12,FALSE)="","Belum Isi Tanggal",VLOOKUP(B147,'SO OR RSO'!$B$4:$M$1048576,12,FALSE)),"")</f>
        <v/>
      </c>
      <c r="L147" s="76"/>
    </row>
    <row r="148" spans="1:12" ht="32.25" customHeight="1">
      <c r="A148" s="6">
        <v>147</v>
      </c>
      <c r="B148" s="18" t="str">
        <f t="shared" si="3"/>
        <v>FoamindoTidak TersediaKonfirmasi147</v>
      </c>
      <c r="C148" s="18" t="str">
        <f>IFERROR(VLOOKUP(B148,'SO OR RSO'!$B$4:$O$1048576,3,FALSE),"")</f>
        <v/>
      </c>
      <c r="D148" s="27" t="str">
        <f>IFERROR(VLOOKUP(B148,'SO OR RSO'!$B$4:$O$1048576,4,FALSE),"")</f>
        <v/>
      </c>
      <c r="E148" s="19" t="str">
        <f>IFERROR(VLOOKUP(B148,'SO OR RSO'!$B$4:$O$1048576,5,FALSE),"")</f>
        <v/>
      </c>
      <c r="F148" s="18" t="str">
        <f>IFERROR(VLOOKUP(B148,'SO OR RSO'!$B$4:$O$1048576,6,FALSE),"")</f>
        <v/>
      </c>
      <c r="G148" s="19" t="str">
        <f>IFERROR(VLOOKUP(B148,'SO OR RSO'!$B$4:$O$1048576,7,FALSE),"")</f>
        <v/>
      </c>
      <c r="H148" s="18" t="str">
        <f>IFERROR(VLOOKUP(B148,'SO OR RSO'!$B$4:$O$1048576,8,FALSE),"")</f>
        <v/>
      </c>
      <c r="I148" s="18" t="str">
        <f>IFERROR(VLOOKUP(B148,'SO OR RSO'!$B$4:$O$1048576,9,FALSE),"")</f>
        <v/>
      </c>
      <c r="J148" s="18" t="str">
        <f>IFERROR(VLOOKUP(B148,'SO OR RSO'!$B$4:$O$1048576,10,FALSE),"")</f>
        <v/>
      </c>
      <c r="K148" s="93" t="str">
        <f>IFERROR(IF(VLOOKUP(B148,'SO OR RSO'!$B$4:$M$1048576,12,FALSE)="","Belum Isi Tanggal",VLOOKUP(B148,'SO OR RSO'!$B$4:$M$1048576,12,FALSE)),"")</f>
        <v/>
      </c>
      <c r="L148" s="76"/>
    </row>
    <row r="149" spans="1:12" ht="32.25" customHeight="1">
      <c r="A149" s="6">
        <v>148</v>
      </c>
      <c r="B149" s="18" t="str">
        <f t="shared" si="3"/>
        <v>FoamindoTidak TersediaKonfirmasi148</v>
      </c>
      <c r="C149" s="18" t="str">
        <f>IFERROR(VLOOKUP(B149,'SO OR RSO'!$B$4:$O$1048576,3,FALSE),"")</f>
        <v/>
      </c>
      <c r="D149" s="27" t="str">
        <f>IFERROR(VLOOKUP(B149,'SO OR RSO'!$B$4:$O$1048576,4,FALSE),"")</f>
        <v/>
      </c>
      <c r="E149" s="19" t="str">
        <f>IFERROR(VLOOKUP(B149,'SO OR RSO'!$B$4:$O$1048576,5,FALSE),"")</f>
        <v/>
      </c>
      <c r="F149" s="18" t="str">
        <f>IFERROR(VLOOKUP(B149,'SO OR RSO'!$B$4:$O$1048576,6,FALSE),"")</f>
        <v/>
      </c>
      <c r="G149" s="19" t="str">
        <f>IFERROR(VLOOKUP(B149,'SO OR RSO'!$B$4:$O$1048576,7,FALSE),"")</f>
        <v/>
      </c>
      <c r="H149" s="18" t="str">
        <f>IFERROR(VLOOKUP(B149,'SO OR RSO'!$B$4:$O$1048576,8,FALSE),"")</f>
        <v/>
      </c>
      <c r="I149" s="18" t="str">
        <f>IFERROR(VLOOKUP(B149,'SO OR RSO'!$B$4:$O$1048576,9,FALSE),"")</f>
        <v/>
      </c>
      <c r="J149" s="18" t="str">
        <f>IFERROR(VLOOKUP(B149,'SO OR RSO'!$B$4:$O$1048576,10,FALSE),"")</f>
        <v/>
      </c>
      <c r="K149" s="93" t="str">
        <f>IFERROR(IF(VLOOKUP(B149,'SO OR RSO'!$B$4:$M$1048576,12,FALSE)="","Belum Isi Tanggal",VLOOKUP(B149,'SO OR RSO'!$B$4:$M$1048576,12,FALSE)),"")</f>
        <v/>
      </c>
      <c r="L149" s="76"/>
    </row>
    <row r="150" spans="1:12" ht="32.25" customHeight="1">
      <c r="A150" s="6">
        <v>149</v>
      </c>
      <c r="B150" s="18" t="str">
        <f t="shared" si="3"/>
        <v>FoamindoTidak TersediaKonfirmasi149</v>
      </c>
      <c r="C150" s="18" t="str">
        <f>IFERROR(VLOOKUP(B150,'SO OR RSO'!$B$4:$O$1048576,3,FALSE),"")</f>
        <v/>
      </c>
      <c r="D150" s="27" t="str">
        <f>IFERROR(VLOOKUP(B150,'SO OR RSO'!$B$4:$O$1048576,4,FALSE),"")</f>
        <v/>
      </c>
      <c r="E150" s="19" t="str">
        <f>IFERROR(VLOOKUP(B150,'SO OR RSO'!$B$4:$O$1048576,5,FALSE),"")</f>
        <v/>
      </c>
      <c r="F150" s="18" t="str">
        <f>IFERROR(VLOOKUP(B150,'SO OR RSO'!$B$4:$O$1048576,6,FALSE),"")</f>
        <v/>
      </c>
      <c r="G150" s="19" t="str">
        <f>IFERROR(VLOOKUP(B150,'SO OR RSO'!$B$4:$O$1048576,7,FALSE),"")</f>
        <v/>
      </c>
      <c r="H150" s="18" t="str">
        <f>IFERROR(VLOOKUP(B150,'SO OR RSO'!$B$4:$O$1048576,8,FALSE),"")</f>
        <v/>
      </c>
      <c r="I150" s="18" t="str">
        <f>IFERROR(VLOOKUP(B150,'SO OR RSO'!$B$4:$O$1048576,9,FALSE),"")</f>
        <v/>
      </c>
      <c r="J150" s="18" t="str">
        <f>IFERROR(VLOOKUP(B150,'SO OR RSO'!$B$4:$O$1048576,10,FALSE),"")</f>
        <v/>
      </c>
      <c r="K150" s="93" t="str">
        <f>IFERROR(IF(VLOOKUP(B150,'SO OR RSO'!$B$4:$M$1048576,12,FALSE)="","Belum Isi Tanggal",VLOOKUP(B150,'SO OR RSO'!$B$4:$M$1048576,12,FALSE)),"")</f>
        <v/>
      </c>
      <c r="L150" s="76"/>
    </row>
    <row r="151" spans="1:12" ht="32.25" customHeight="1">
      <c r="A151" s="6">
        <v>150</v>
      </c>
      <c r="B151" s="18" t="str">
        <f t="shared" si="3"/>
        <v>FoamindoTidak TersediaKonfirmasi150</v>
      </c>
      <c r="C151" s="18" t="str">
        <f>IFERROR(VLOOKUP(B151,'SO OR RSO'!$B$4:$O$1048576,3,FALSE),"")</f>
        <v/>
      </c>
      <c r="D151" s="27" t="str">
        <f>IFERROR(VLOOKUP(B151,'SO OR RSO'!$B$4:$O$1048576,4,FALSE),"")</f>
        <v/>
      </c>
      <c r="E151" s="19" t="str">
        <f>IFERROR(VLOOKUP(B151,'SO OR RSO'!$B$4:$O$1048576,5,FALSE),"")</f>
        <v/>
      </c>
      <c r="F151" s="18" t="str">
        <f>IFERROR(VLOOKUP(B151,'SO OR RSO'!$B$4:$O$1048576,6,FALSE),"")</f>
        <v/>
      </c>
      <c r="G151" s="19" t="str">
        <f>IFERROR(VLOOKUP(B151,'SO OR RSO'!$B$4:$O$1048576,7,FALSE),"")</f>
        <v/>
      </c>
      <c r="H151" s="18" t="str">
        <f>IFERROR(VLOOKUP(B151,'SO OR RSO'!$B$4:$O$1048576,8,FALSE),"")</f>
        <v/>
      </c>
      <c r="I151" s="18" t="str">
        <f>IFERROR(VLOOKUP(B151,'SO OR RSO'!$B$4:$O$1048576,9,FALSE),"")</f>
        <v/>
      </c>
      <c r="J151" s="18" t="str">
        <f>IFERROR(VLOOKUP(B151,'SO OR RSO'!$B$4:$O$1048576,10,FALSE),"")</f>
        <v/>
      </c>
      <c r="K151" s="93" t="str">
        <f>IFERROR(IF(VLOOKUP(B151,'SO OR RSO'!$B$4:$M$1048576,12,FALSE)="","Belum Isi Tanggal",VLOOKUP(B151,'SO OR RSO'!$B$4:$M$1048576,12,FALSE)),"")</f>
        <v/>
      </c>
      <c r="L151" s="76"/>
    </row>
    <row r="152" spans="1:12" ht="32.25" customHeight="1">
      <c r="A152" s="6">
        <v>151</v>
      </c>
      <c r="B152" s="18" t="str">
        <f t="shared" si="3"/>
        <v>FoamindoTidak TersediaKonfirmasi151</v>
      </c>
      <c r="C152" s="18" t="str">
        <f>IFERROR(VLOOKUP(B152,'SO OR RSO'!$B$4:$O$1048576,3,FALSE),"")</f>
        <v/>
      </c>
      <c r="D152" s="27" t="str">
        <f>IFERROR(VLOOKUP(B152,'SO OR RSO'!$B$4:$O$1048576,4,FALSE),"")</f>
        <v/>
      </c>
      <c r="E152" s="19" t="str">
        <f>IFERROR(VLOOKUP(B152,'SO OR RSO'!$B$4:$O$1048576,5,FALSE),"")</f>
        <v/>
      </c>
      <c r="F152" s="18" t="str">
        <f>IFERROR(VLOOKUP(B152,'SO OR RSO'!$B$4:$O$1048576,6,FALSE),"")</f>
        <v/>
      </c>
      <c r="G152" s="19" t="str">
        <f>IFERROR(VLOOKUP(B152,'SO OR RSO'!$B$4:$O$1048576,7,FALSE),"")</f>
        <v/>
      </c>
      <c r="H152" s="18" t="str">
        <f>IFERROR(VLOOKUP(B152,'SO OR RSO'!$B$4:$O$1048576,8,FALSE),"")</f>
        <v/>
      </c>
      <c r="I152" s="18" t="str">
        <f>IFERROR(VLOOKUP(B152,'SO OR RSO'!$B$4:$O$1048576,9,FALSE),"")</f>
        <v/>
      </c>
      <c r="J152" s="18" t="str">
        <f>IFERROR(VLOOKUP(B152,'SO OR RSO'!$B$4:$O$1048576,10,FALSE),"")</f>
        <v/>
      </c>
      <c r="K152" s="93" t="str">
        <f>IFERROR(IF(VLOOKUP(B152,'SO OR RSO'!$B$4:$M$1048576,12,FALSE)="","Belum Isi Tanggal",VLOOKUP(B152,'SO OR RSO'!$B$4:$M$1048576,12,FALSE)),"")</f>
        <v/>
      </c>
      <c r="L152" s="76"/>
    </row>
    <row r="153" spans="1:12" ht="32.25" customHeight="1">
      <c r="A153" s="6">
        <v>152</v>
      </c>
      <c r="B153" s="18" t="str">
        <f t="shared" si="3"/>
        <v>FoamindoTidak TersediaKonfirmasi152</v>
      </c>
      <c r="C153" s="18" t="str">
        <f>IFERROR(VLOOKUP(B153,'SO OR RSO'!$B$4:$O$1048576,3,FALSE),"")</f>
        <v/>
      </c>
      <c r="D153" s="27" t="str">
        <f>IFERROR(VLOOKUP(B153,'SO OR RSO'!$B$4:$O$1048576,4,FALSE),"")</f>
        <v/>
      </c>
      <c r="E153" s="19" t="str">
        <f>IFERROR(VLOOKUP(B153,'SO OR RSO'!$B$4:$O$1048576,5,FALSE),"")</f>
        <v/>
      </c>
      <c r="F153" s="18" t="str">
        <f>IFERROR(VLOOKUP(B153,'SO OR RSO'!$B$4:$O$1048576,6,FALSE),"")</f>
        <v/>
      </c>
      <c r="G153" s="19" t="str">
        <f>IFERROR(VLOOKUP(B153,'SO OR RSO'!$B$4:$O$1048576,7,FALSE),"")</f>
        <v/>
      </c>
      <c r="H153" s="18" t="str">
        <f>IFERROR(VLOOKUP(B153,'SO OR RSO'!$B$4:$O$1048576,8,FALSE),"")</f>
        <v/>
      </c>
      <c r="I153" s="18" t="str">
        <f>IFERROR(VLOOKUP(B153,'SO OR RSO'!$B$4:$O$1048576,9,FALSE),"")</f>
        <v/>
      </c>
      <c r="J153" s="18" t="str">
        <f>IFERROR(VLOOKUP(B153,'SO OR RSO'!$B$4:$O$1048576,10,FALSE),"")</f>
        <v/>
      </c>
      <c r="K153" s="93" t="str">
        <f>IFERROR(IF(VLOOKUP(B153,'SO OR RSO'!$B$4:$M$1048576,12,FALSE)="","Belum Isi Tanggal",VLOOKUP(B153,'SO OR RSO'!$B$4:$M$1048576,12,FALSE)),"")</f>
        <v/>
      </c>
      <c r="L153" s="76"/>
    </row>
    <row r="154" spans="1:12" ht="32.25" customHeight="1">
      <c r="A154" s="6">
        <v>153</v>
      </c>
      <c r="B154" s="18" t="str">
        <f t="shared" si="3"/>
        <v>FoamindoTidak TersediaKonfirmasi153</v>
      </c>
      <c r="C154" s="18" t="str">
        <f>IFERROR(VLOOKUP(B154,'SO OR RSO'!$B$4:$O$1048576,3,FALSE),"")</f>
        <v/>
      </c>
      <c r="D154" s="27" t="str">
        <f>IFERROR(VLOOKUP(B154,'SO OR RSO'!$B$4:$O$1048576,4,FALSE),"")</f>
        <v/>
      </c>
      <c r="E154" s="19" t="str">
        <f>IFERROR(VLOOKUP(B154,'SO OR RSO'!$B$4:$O$1048576,5,FALSE),"")</f>
        <v/>
      </c>
      <c r="F154" s="18" t="str">
        <f>IFERROR(VLOOKUP(B154,'SO OR RSO'!$B$4:$O$1048576,6,FALSE),"")</f>
        <v/>
      </c>
      <c r="G154" s="19" t="str">
        <f>IFERROR(VLOOKUP(B154,'SO OR RSO'!$B$4:$O$1048576,7,FALSE),"")</f>
        <v/>
      </c>
      <c r="H154" s="18" t="str">
        <f>IFERROR(VLOOKUP(B154,'SO OR RSO'!$B$4:$O$1048576,8,FALSE),"")</f>
        <v/>
      </c>
      <c r="I154" s="18" t="str">
        <f>IFERROR(VLOOKUP(B154,'SO OR RSO'!$B$4:$O$1048576,9,FALSE),"")</f>
        <v/>
      </c>
      <c r="J154" s="18" t="str">
        <f>IFERROR(VLOOKUP(B154,'SO OR RSO'!$B$4:$O$1048576,10,FALSE),"")</f>
        <v/>
      </c>
      <c r="K154" s="93" t="str">
        <f>IFERROR(IF(VLOOKUP(B154,'SO OR RSO'!$B$4:$M$1048576,12,FALSE)="","Belum Isi Tanggal",VLOOKUP(B154,'SO OR RSO'!$B$4:$M$1048576,12,FALSE)),"")</f>
        <v/>
      </c>
      <c r="L154" s="76"/>
    </row>
    <row r="155" spans="1:12" ht="32.25" customHeight="1">
      <c r="A155" s="6">
        <v>154</v>
      </c>
      <c r="B155" s="18" t="str">
        <f t="shared" si="3"/>
        <v>FoamindoTidak TersediaKonfirmasi154</v>
      </c>
      <c r="C155" s="18" t="str">
        <f>IFERROR(VLOOKUP(B155,'SO OR RSO'!$B$4:$O$1048576,3,FALSE),"")</f>
        <v/>
      </c>
      <c r="D155" s="27" t="str">
        <f>IFERROR(VLOOKUP(B155,'SO OR RSO'!$B$4:$O$1048576,4,FALSE),"")</f>
        <v/>
      </c>
      <c r="E155" s="19" t="str">
        <f>IFERROR(VLOOKUP(B155,'SO OR RSO'!$B$4:$O$1048576,5,FALSE),"")</f>
        <v/>
      </c>
      <c r="F155" s="18" t="str">
        <f>IFERROR(VLOOKUP(B155,'SO OR RSO'!$B$4:$O$1048576,6,FALSE),"")</f>
        <v/>
      </c>
      <c r="G155" s="19" t="str">
        <f>IFERROR(VLOOKUP(B155,'SO OR RSO'!$B$4:$O$1048576,7,FALSE),"")</f>
        <v/>
      </c>
      <c r="H155" s="18" t="str">
        <f>IFERROR(VLOOKUP(B155,'SO OR RSO'!$B$4:$O$1048576,8,FALSE),"")</f>
        <v/>
      </c>
      <c r="I155" s="18" t="str">
        <f>IFERROR(VLOOKUP(B155,'SO OR RSO'!$B$4:$O$1048576,9,FALSE),"")</f>
        <v/>
      </c>
      <c r="J155" s="18" t="str">
        <f>IFERROR(VLOOKUP(B155,'SO OR RSO'!$B$4:$O$1048576,10,FALSE),"")</f>
        <v/>
      </c>
      <c r="K155" s="93" t="str">
        <f>IFERROR(IF(VLOOKUP(B155,'SO OR RSO'!$B$4:$M$1048576,12,FALSE)="","Belum Isi Tanggal",VLOOKUP(B155,'SO OR RSO'!$B$4:$M$1048576,12,FALSE)),"")</f>
        <v/>
      </c>
      <c r="L155" s="76"/>
    </row>
    <row r="156" spans="1:12" ht="32.25" customHeight="1">
      <c r="A156" s="6">
        <v>155</v>
      </c>
      <c r="B156" s="18" t="str">
        <f t="shared" si="3"/>
        <v>FoamindoTidak TersediaKonfirmasi155</v>
      </c>
      <c r="C156" s="18" t="str">
        <f>IFERROR(VLOOKUP(B156,'SO OR RSO'!$B$4:$O$1048576,3,FALSE),"")</f>
        <v/>
      </c>
      <c r="D156" s="27" t="str">
        <f>IFERROR(VLOOKUP(B156,'SO OR RSO'!$B$4:$O$1048576,4,FALSE),"")</f>
        <v/>
      </c>
      <c r="E156" s="19" t="str">
        <f>IFERROR(VLOOKUP(B156,'SO OR RSO'!$B$4:$O$1048576,5,FALSE),"")</f>
        <v/>
      </c>
      <c r="F156" s="18" t="str">
        <f>IFERROR(VLOOKUP(B156,'SO OR RSO'!$B$4:$O$1048576,6,FALSE),"")</f>
        <v/>
      </c>
      <c r="G156" s="19" t="str">
        <f>IFERROR(VLOOKUP(B156,'SO OR RSO'!$B$4:$O$1048576,7,FALSE),"")</f>
        <v/>
      </c>
      <c r="H156" s="18" t="str">
        <f>IFERROR(VLOOKUP(B156,'SO OR RSO'!$B$4:$O$1048576,8,FALSE),"")</f>
        <v/>
      </c>
      <c r="I156" s="18" t="str">
        <f>IFERROR(VLOOKUP(B156,'SO OR RSO'!$B$4:$O$1048576,9,FALSE),"")</f>
        <v/>
      </c>
      <c r="J156" s="18" t="str">
        <f>IFERROR(VLOOKUP(B156,'SO OR RSO'!$B$4:$O$1048576,10,FALSE),"")</f>
        <v/>
      </c>
      <c r="K156" s="93" t="str">
        <f>IFERROR(IF(VLOOKUP(B156,'SO OR RSO'!$B$4:$M$1048576,12,FALSE)="","Belum Isi Tanggal",VLOOKUP(B156,'SO OR RSO'!$B$4:$M$1048576,12,FALSE)),"")</f>
        <v/>
      </c>
      <c r="L156" s="76"/>
    </row>
    <row r="157" spans="1:12" ht="32.25" customHeight="1">
      <c r="A157" s="6">
        <v>156</v>
      </c>
      <c r="B157" s="18" t="str">
        <f t="shared" si="3"/>
        <v>FoamindoTidak TersediaKonfirmasi156</v>
      </c>
      <c r="C157" s="18" t="str">
        <f>IFERROR(VLOOKUP(B157,'SO OR RSO'!$B$4:$O$1048576,3,FALSE),"")</f>
        <v/>
      </c>
      <c r="D157" s="27" t="str">
        <f>IFERROR(VLOOKUP(B157,'SO OR RSO'!$B$4:$O$1048576,4,FALSE),"")</f>
        <v/>
      </c>
      <c r="E157" s="19" t="str">
        <f>IFERROR(VLOOKUP(B157,'SO OR RSO'!$B$4:$O$1048576,5,FALSE),"")</f>
        <v/>
      </c>
      <c r="F157" s="18" t="str">
        <f>IFERROR(VLOOKUP(B157,'SO OR RSO'!$B$4:$O$1048576,6,FALSE),"")</f>
        <v/>
      </c>
      <c r="G157" s="19" t="str">
        <f>IFERROR(VLOOKUP(B157,'SO OR RSO'!$B$4:$O$1048576,7,FALSE),"")</f>
        <v/>
      </c>
      <c r="H157" s="18" t="str">
        <f>IFERROR(VLOOKUP(B157,'SO OR RSO'!$B$4:$O$1048576,8,FALSE),"")</f>
        <v/>
      </c>
      <c r="I157" s="18" t="str">
        <f>IFERROR(VLOOKUP(B157,'SO OR RSO'!$B$4:$O$1048576,9,FALSE),"")</f>
        <v/>
      </c>
      <c r="J157" s="18" t="str">
        <f>IFERROR(VLOOKUP(B157,'SO OR RSO'!$B$4:$O$1048576,10,FALSE),"")</f>
        <v/>
      </c>
      <c r="K157" s="93" t="str">
        <f>IFERROR(IF(VLOOKUP(B157,'SO OR RSO'!$B$4:$M$1048576,12,FALSE)="","Belum Isi Tanggal",VLOOKUP(B157,'SO OR RSO'!$B$4:$M$1048576,12,FALSE)),"")</f>
        <v/>
      </c>
      <c r="L157" s="76"/>
    </row>
    <row r="158" spans="1:12" ht="32.25" customHeight="1">
      <c r="A158" s="6">
        <v>157</v>
      </c>
      <c r="B158" s="18" t="str">
        <f t="shared" si="3"/>
        <v>FoamindoTidak TersediaKonfirmasi157</v>
      </c>
      <c r="C158" s="18" t="str">
        <f>IFERROR(VLOOKUP(B158,'SO OR RSO'!$B$4:$O$1048576,3,FALSE),"")</f>
        <v/>
      </c>
      <c r="D158" s="27" t="str">
        <f>IFERROR(VLOOKUP(B158,'SO OR RSO'!$B$4:$O$1048576,4,FALSE),"")</f>
        <v/>
      </c>
      <c r="E158" s="19" t="str">
        <f>IFERROR(VLOOKUP(B158,'SO OR RSO'!$B$4:$O$1048576,5,FALSE),"")</f>
        <v/>
      </c>
      <c r="F158" s="18" t="str">
        <f>IFERROR(VLOOKUP(B158,'SO OR RSO'!$B$4:$O$1048576,6,FALSE),"")</f>
        <v/>
      </c>
      <c r="G158" s="19" t="str">
        <f>IFERROR(VLOOKUP(B158,'SO OR RSO'!$B$4:$O$1048576,7,FALSE),"")</f>
        <v/>
      </c>
      <c r="H158" s="18" t="str">
        <f>IFERROR(VLOOKUP(B158,'SO OR RSO'!$B$4:$O$1048576,8,FALSE),"")</f>
        <v/>
      </c>
      <c r="I158" s="18" t="str">
        <f>IFERROR(VLOOKUP(B158,'SO OR RSO'!$B$4:$O$1048576,9,FALSE),"")</f>
        <v/>
      </c>
      <c r="J158" s="18" t="str">
        <f>IFERROR(VLOOKUP(B158,'SO OR RSO'!$B$4:$O$1048576,10,FALSE),"")</f>
        <v/>
      </c>
      <c r="K158" s="93" t="str">
        <f>IFERROR(IF(VLOOKUP(B158,'SO OR RSO'!$B$4:$M$1048576,12,FALSE)="","Belum Isi Tanggal",VLOOKUP(B158,'SO OR RSO'!$B$4:$M$1048576,12,FALSE)),"")</f>
        <v/>
      </c>
      <c r="L158" s="76"/>
    </row>
    <row r="159" spans="1:12" ht="32.25" customHeight="1">
      <c r="A159" s="6">
        <v>158</v>
      </c>
      <c r="B159" s="18" t="str">
        <f t="shared" si="3"/>
        <v>FoamindoTidak TersediaKonfirmasi158</v>
      </c>
      <c r="C159" s="18" t="str">
        <f>IFERROR(VLOOKUP(B159,'SO OR RSO'!$B$4:$O$1048576,3,FALSE),"")</f>
        <v/>
      </c>
      <c r="D159" s="27" t="str">
        <f>IFERROR(VLOOKUP(B159,'SO OR RSO'!$B$4:$O$1048576,4,FALSE),"")</f>
        <v/>
      </c>
      <c r="E159" s="19" t="str">
        <f>IFERROR(VLOOKUP(B159,'SO OR RSO'!$B$4:$O$1048576,5,FALSE),"")</f>
        <v/>
      </c>
      <c r="F159" s="18" t="str">
        <f>IFERROR(VLOOKUP(B159,'SO OR RSO'!$B$4:$O$1048576,6,FALSE),"")</f>
        <v/>
      </c>
      <c r="G159" s="19" t="str">
        <f>IFERROR(VLOOKUP(B159,'SO OR RSO'!$B$4:$O$1048576,7,FALSE),"")</f>
        <v/>
      </c>
      <c r="H159" s="18" t="str">
        <f>IFERROR(VLOOKUP(B159,'SO OR RSO'!$B$4:$O$1048576,8,FALSE),"")</f>
        <v/>
      </c>
      <c r="I159" s="18" t="str">
        <f>IFERROR(VLOOKUP(B159,'SO OR RSO'!$B$4:$O$1048576,9,FALSE),"")</f>
        <v/>
      </c>
      <c r="J159" s="18" t="str">
        <f>IFERROR(VLOOKUP(B159,'SO OR RSO'!$B$4:$O$1048576,10,FALSE),"")</f>
        <v/>
      </c>
      <c r="K159" s="93" t="str">
        <f>IFERROR(IF(VLOOKUP(B159,'SO OR RSO'!$B$4:$M$1048576,12,FALSE)="","Belum Isi Tanggal",VLOOKUP(B159,'SO OR RSO'!$B$4:$M$1048576,12,FALSE)),"")</f>
        <v/>
      </c>
      <c r="L159" s="76"/>
    </row>
    <row r="160" spans="1:12" ht="32.25" customHeight="1">
      <c r="A160" s="6">
        <v>159</v>
      </c>
      <c r="B160" s="18" t="str">
        <f t="shared" si="3"/>
        <v>FoamindoTidak TersediaKonfirmasi159</v>
      </c>
      <c r="C160" s="18" t="str">
        <f>IFERROR(VLOOKUP(B160,'SO OR RSO'!$B$4:$O$1048576,3,FALSE),"")</f>
        <v/>
      </c>
      <c r="D160" s="27" t="str">
        <f>IFERROR(VLOOKUP(B160,'SO OR RSO'!$B$4:$O$1048576,4,FALSE),"")</f>
        <v/>
      </c>
      <c r="E160" s="19" t="str">
        <f>IFERROR(VLOOKUP(B160,'SO OR RSO'!$B$4:$O$1048576,5,FALSE),"")</f>
        <v/>
      </c>
      <c r="F160" s="18" t="str">
        <f>IFERROR(VLOOKUP(B160,'SO OR RSO'!$B$4:$O$1048576,6,FALSE),"")</f>
        <v/>
      </c>
      <c r="G160" s="19" t="str">
        <f>IFERROR(VLOOKUP(B160,'SO OR RSO'!$B$4:$O$1048576,7,FALSE),"")</f>
        <v/>
      </c>
      <c r="H160" s="18" t="str">
        <f>IFERROR(VLOOKUP(B160,'SO OR RSO'!$B$4:$O$1048576,8,FALSE),"")</f>
        <v/>
      </c>
      <c r="I160" s="18" t="str">
        <f>IFERROR(VLOOKUP(B160,'SO OR RSO'!$B$4:$O$1048576,9,FALSE),"")</f>
        <v/>
      </c>
      <c r="J160" s="18" t="str">
        <f>IFERROR(VLOOKUP(B160,'SO OR RSO'!$B$4:$O$1048576,10,FALSE),"")</f>
        <v/>
      </c>
      <c r="K160" s="93" t="str">
        <f>IFERROR(IF(VLOOKUP(B160,'SO OR RSO'!$B$4:$M$1048576,12,FALSE)="","Belum Isi Tanggal",VLOOKUP(B160,'SO OR RSO'!$B$4:$M$1048576,12,FALSE)),"")</f>
        <v/>
      </c>
      <c r="L160" s="76"/>
    </row>
    <row r="161" spans="1:12" ht="32.25" customHeight="1">
      <c r="A161" s="6">
        <v>160</v>
      </c>
      <c r="B161" s="18" t="str">
        <f t="shared" si="3"/>
        <v>FoamindoTidak TersediaKonfirmasi160</v>
      </c>
      <c r="C161" s="18" t="str">
        <f>IFERROR(VLOOKUP(B161,'SO OR RSO'!$B$4:$O$1048576,3,FALSE),"")</f>
        <v/>
      </c>
      <c r="D161" s="27" t="str">
        <f>IFERROR(VLOOKUP(B161,'SO OR RSO'!$B$4:$O$1048576,4,FALSE),"")</f>
        <v/>
      </c>
      <c r="E161" s="19" t="str">
        <f>IFERROR(VLOOKUP(B161,'SO OR RSO'!$B$4:$O$1048576,5,FALSE),"")</f>
        <v/>
      </c>
      <c r="F161" s="18" t="str">
        <f>IFERROR(VLOOKUP(B161,'SO OR RSO'!$B$4:$O$1048576,6,FALSE),"")</f>
        <v/>
      </c>
      <c r="G161" s="19" t="str">
        <f>IFERROR(VLOOKUP(B161,'SO OR RSO'!$B$4:$O$1048576,7,FALSE),"")</f>
        <v/>
      </c>
      <c r="H161" s="18" t="str">
        <f>IFERROR(VLOOKUP(B161,'SO OR RSO'!$B$4:$O$1048576,8,FALSE),"")</f>
        <v/>
      </c>
      <c r="I161" s="18" t="str">
        <f>IFERROR(VLOOKUP(B161,'SO OR RSO'!$B$4:$O$1048576,9,FALSE),"")</f>
        <v/>
      </c>
      <c r="J161" s="18" t="str">
        <f>IFERROR(VLOOKUP(B161,'SO OR RSO'!$B$4:$O$1048576,10,FALSE),"")</f>
        <v/>
      </c>
      <c r="K161" s="93" t="str">
        <f>IFERROR(IF(VLOOKUP(B161,'SO OR RSO'!$B$4:$M$1048576,12,FALSE)="","Belum Isi Tanggal",VLOOKUP(B161,'SO OR RSO'!$B$4:$M$1048576,12,FALSE)),"")</f>
        <v/>
      </c>
      <c r="L161" s="76"/>
    </row>
    <row r="162" spans="1:12" ht="32.25" customHeight="1">
      <c r="A162" s="6">
        <v>161</v>
      </c>
      <c r="B162" s="18" t="str">
        <f t="shared" si="3"/>
        <v>FoamindoTidak TersediaKonfirmasi161</v>
      </c>
      <c r="C162" s="18" t="str">
        <f>IFERROR(VLOOKUP(B162,'SO OR RSO'!$B$4:$O$1048576,3,FALSE),"")</f>
        <v/>
      </c>
      <c r="D162" s="27" t="str">
        <f>IFERROR(VLOOKUP(B162,'SO OR RSO'!$B$4:$O$1048576,4,FALSE),"")</f>
        <v/>
      </c>
      <c r="E162" s="19" t="str">
        <f>IFERROR(VLOOKUP(B162,'SO OR RSO'!$B$4:$O$1048576,5,FALSE),"")</f>
        <v/>
      </c>
      <c r="F162" s="18" t="str">
        <f>IFERROR(VLOOKUP(B162,'SO OR RSO'!$B$4:$O$1048576,6,FALSE),"")</f>
        <v/>
      </c>
      <c r="G162" s="19" t="str">
        <f>IFERROR(VLOOKUP(B162,'SO OR RSO'!$B$4:$O$1048576,7,FALSE),"")</f>
        <v/>
      </c>
      <c r="H162" s="18" t="str">
        <f>IFERROR(VLOOKUP(B162,'SO OR RSO'!$B$4:$O$1048576,8,FALSE),"")</f>
        <v/>
      </c>
      <c r="I162" s="18" t="str">
        <f>IFERROR(VLOOKUP(B162,'SO OR RSO'!$B$4:$O$1048576,9,FALSE),"")</f>
        <v/>
      </c>
      <c r="J162" s="18" t="str">
        <f>IFERROR(VLOOKUP(B162,'SO OR RSO'!$B$4:$O$1048576,10,FALSE),"")</f>
        <v/>
      </c>
      <c r="K162" s="93" t="str">
        <f>IFERROR(IF(VLOOKUP(B162,'SO OR RSO'!$B$4:$M$1048576,12,FALSE)="","Belum Isi Tanggal",VLOOKUP(B162,'SO OR RSO'!$B$4:$M$1048576,12,FALSE)),"")</f>
        <v/>
      </c>
      <c r="L162" s="76"/>
    </row>
    <row r="163" spans="1:12" ht="32.25" customHeight="1">
      <c r="A163" s="6">
        <v>162</v>
      </c>
      <c r="B163" s="18" t="str">
        <f t="shared" si="3"/>
        <v>FoamindoTidak TersediaKonfirmasi162</v>
      </c>
      <c r="C163" s="18" t="str">
        <f>IFERROR(VLOOKUP(B163,'SO OR RSO'!$B$4:$O$1048576,3,FALSE),"")</f>
        <v/>
      </c>
      <c r="D163" s="27" t="str">
        <f>IFERROR(VLOOKUP(B163,'SO OR RSO'!$B$4:$O$1048576,4,FALSE),"")</f>
        <v/>
      </c>
      <c r="E163" s="19" t="str">
        <f>IFERROR(VLOOKUP(B163,'SO OR RSO'!$B$4:$O$1048576,5,FALSE),"")</f>
        <v/>
      </c>
      <c r="F163" s="18" t="str">
        <f>IFERROR(VLOOKUP(B163,'SO OR RSO'!$B$4:$O$1048576,6,FALSE),"")</f>
        <v/>
      </c>
      <c r="G163" s="19" t="str">
        <f>IFERROR(VLOOKUP(B163,'SO OR RSO'!$B$4:$O$1048576,7,FALSE),"")</f>
        <v/>
      </c>
      <c r="H163" s="18" t="str">
        <f>IFERROR(VLOOKUP(B163,'SO OR RSO'!$B$4:$O$1048576,8,FALSE),"")</f>
        <v/>
      </c>
      <c r="I163" s="18" t="str">
        <f>IFERROR(VLOOKUP(B163,'SO OR RSO'!$B$4:$O$1048576,9,FALSE),"")</f>
        <v/>
      </c>
      <c r="J163" s="18" t="str">
        <f>IFERROR(VLOOKUP(B163,'SO OR RSO'!$B$4:$O$1048576,10,FALSE),"")</f>
        <v/>
      </c>
      <c r="K163" s="93" t="str">
        <f>IFERROR(IF(VLOOKUP(B163,'SO OR RSO'!$B$4:$M$1048576,12,FALSE)="","Belum Isi Tanggal",VLOOKUP(B163,'SO OR RSO'!$B$4:$M$1048576,12,FALSE)),"")</f>
        <v/>
      </c>
      <c r="L163" s="76"/>
    </row>
    <row r="164" spans="1:12" ht="32.25" customHeight="1">
      <c r="A164" s="6">
        <v>163</v>
      </c>
      <c r="B164" s="18" t="str">
        <f t="shared" si="3"/>
        <v>FoamindoTidak TersediaKonfirmasi163</v>
      </c>
      <c r="C164" s="18" t="str">
        <f>IFERROR(VLOOKUP(B164,'SO OR RSO'!$B$4:$O$1048576,3,FALSE),"")</f>
        <v/>
      </c>
      <c r="D164" s="27" t="str">
        <f>IFERROR(VLOOKUP(B164,'SO OR RSO'!$B$4:$O$1048576,4,FALSE),"")</f>
        <v/>
      </c>
      <c r="E164" s="19" t="str">
        <f>IFERROR(VLOOKUP(B164,'SO OR RSO'!$B$4:$O$1048576,5,FALSE),"")</f>
        <v/>
      </c>
      <c r="F164" s="18" t="str">
        <f>IFERROR(VLOOKUP(B164,'SO OR RSO'!$B$4:$O$1048576,6,FALSE),"")</f>
        <v/>
      </c>
      <c r="G164" s="19" t="str">
        <f>IFERROR(VLOOKUP(B164,'SO OR RSO'!$B$4:$O$1048576,7,FALSE),"")</f>
        <v/>
      </c>
      <c r="H164" s="18" t="str">
        <f>IFERROR(VLOOKUP(B164,'SO OR RSO'!$B$4:$O$1048576,8,FALSE),"")</f>
        <v/>
      </c>
      <c r="I164" s="18" t="str">
        <f>IFERROR(VLOOKUP(B164,'SO OR RSO'!$B$4:$O$1048576,9,FALSE),"")</f>
        <v/>
      </c>
      <c r="J164" s="18" t="str">
        <f>IFERROR(VLOOKUP(B164,'SO OR RSO'!$B$4:$O$1048576,10,FALSE),"")</f>
        <v/>
      </c>
      <c r="K164" s="93" t="str">
        <f>IFERROR(IF(VLOOKUP(B164,'SO OR RSO'!$B$4:$M$1048576,12,FALSE)="","Belum Isi Tanggal",VLOOKUP(B164,'SO OR RSO'!$B$4:$M$1048576,12,FALSE)),"")</f>
        <v/>
      </c>
      <c r="L164" s="76"/>
    </row>
    <row r="165" spans="1:12" ht="32.25" customHeight="1">
      <c r="A165" s="6">
        <v>164</v>
      </c>
      <c r="B165" s="18" t="str">
        <f t="shared" si="3"/>
        <v>FoamindoTidak TersediaKonfirmasi164</v>
      </c>
      <c r="C165" s="18" t="str">
        <f>IFERROR(VLOOKUP(B165,'SO OR RSO'!$B$4:$O$1048576,3,FALSE),"")</f>
        <v/>
      </c>
      <c r="D165" s="27" t="str">
        <f>IFERROR(VLOOKUP(B165,'SO OR RSO'!$B$4:$O$1048576,4,FALSE),"")</f>
        <v/>
      </c>
      <c r="E165" s="19" t="str">
        <f>IFERROR(VLOOKUP(B165,'SO OR RSO'!$B$4:$O$1048576,5,FALSE),"")</f>
        <v/>
      </c>
      <c r="F165" s="18" t="str">
        <f>IFERROR(VLOOKUP(B165,'SO OR RSO'!$B$4:$O$1048576,6,FALSE),"")</f>
        <v/>
      </c>
      <c r="G165" s="19" t="str">
        <f>IFERROR(VLOOKUP(B165,'SO OR RSO'!$B$4:$O$1048576,7,FALSE),"")</f>
        <v/>
      </c>
      <c r="H165" s="18" t="str">
        <f>IFERROR(VLOOKUP(B165,'SO OR RSO'!$B$4:$O$1048576,8,FALSE),"")</f>
        <v/>
      </c>
      <c r="I165" s="18" t="str">
        <f>IFERROR(VLOOKUP(B165,'SO OR RSO'!$B$4:$O$1048576,9,FALSE),"")</f>
        <v/>
      </c>
      <c r="J165" s="18" t="str">
        <f>IFERROR(VLOOKUP(B165,'SO OR RSO'!$B$4:$O$1048576,10,FALSE),"")</f>
        <v/>
      </c>
      <c r="K165" s="93" t="str">
        <f>IFERROR(IF(VLOOKUP(B165,'SO OR RSO'!$B$4:$M$1048576,12,FALSE)="","Belum Isi Tanggal",VLOOKUP(B165,'SO OR RSO'!$B$4:$M$1048576,12,FALSE)),"")</f>
        <v/>
      </c>
      <c r="L165" s="76"/>
    </row>
    <row r="166" spans="1:12" ht="32.25" customHeight="1">
      <c r="A166" s="6">
        <v>165</v>
      </c>
      <c r="B166" s="18" t="str">
        <f t="shared" si="3"/>
        <v>FoamindoTidak TersediaKonfirmasi165</v>
      </c>
      <c r="C166" s="18" t="str">
        <f>IFERROR(VLOOKUP(B166,'SO OR RSO'!$B$4:$O$1048576,3,FALSE),"")</f>
        <v/>
      </c>
      <c r="D166" s="27" t="str">
        <f>IFERROR(VLOOKUP(B166,'SO OR RSO'!$B$4:$O$1048576,4,FALSE),"")</f>
        <v/>
      </c>
      <c r="E166" s="19" t="str">
        <f>IFERROR(VLOOKUP(B166,'SO OR RSO'!$B$4:$O$1048576,5,FALSE),"")</f>
        <v/>
      </c>
      <c r="F166" s="18" t="str">
        <f>IFERROR(VLOOKUP(B166,'SO OR RSO'!$B$4:$O$1048576,6,FALSE),"")</f>
        <v/>
      </c>
      <c r="G166" s="19" t="str">
        <f>IFERROR(VLOOKUP(B166,'SO OR RSO'!$B$4:$O$1048576,7,FALSE),"")</f>
        <v/>
      </c>
      <c r="H166" s="18" t="str">
        <f>IFERROR(VLOOKUP(B166,'SO OR RSO'!$B$4:$O$1048576,8,FALSE),"")</f>
        <v/>
      </c>
      <c r="I166" s="18" t="str">
        <f>IFERROR(VLOOKUP(B166,'SO OR RSO'!$B$4:$O$1048576,9,FALSE),"")</f>
        <v/>
      </c>
      <c r="J166" s="18" t="str">
        <f>IFERROR(VLOOKUP(B166,'SO OR RSO'!$B$4:$O$1048576,10,FALSE),"")</f>
        <v/>
      </c>
      <c r="K166" s="93" t="str">
        <f>IFERROR(IF(VLOOKUP(B166,'SO OR RSO'!$B$4:$M$1048576,12,FALSE)="","Belum Isi Tanggal",VLOOKUP(B166,'SO OR RSO'!$B$4:$M$1048576,12,FALSE)),"")</f>
        <v/>
      </c>
      <c r="L166" s="76"/>
    </row>
    <row r="167" spans="1:12" ht="32.25" customHeight="1">
      <c r="A167" s="6">
        <v>166</v>
      </c>
      <c r="B167" s="18" t="str">
        <f t="shared" si="3"/>
        <v>FoamindoTidak TersediaKonfirmasi166</v>
      </c>
      <c r="C167" s="18" t="str">
        <f>IFERROR(VLOOKUP(B167,'SO OR RSO'!$B$4:$O$1048576,3,FALSE),"")</f>
        <v/>
      </c>
      <c r="D167" s="27" t="str">
        <f>IFERROR(VLOOKUP(B167,'SO OR RSO'!$B$4:$O$1048576,4,FALSE),"")</f>
        <v/>
      </c>
      <c r="E167" s="19" t="str">
        <f>IFERROR(VLOOKUP(B167,'SO OR RSO'!$B$4:$O$1048576,5,FALSE),"")</f>
        <v/>
      </c>
      <c r="F167" s="18" t="str">
        <f>IFERROR(VLOOKUP(B167,'SO OR RSO'!$B$4:$O$1048576,6,FALSE),"")</f>
        <v/>
      </c>
      <c r="G167" s="19" t="str">
        <f>IFERROR(VLOOKUP(B167,'SO OR RSO'!$B$4:$O$1048576,7,FALSE),"")</f>
        <v/>
      </c>
      <c r="H167" s="18" t="str">
        <f>IFERROR(VLOOKUP(B167,'SO OR RSO'!$B$4:$O$1048576,8,FALSE),"")</f>
        <v/>
      </c>
      <c r="I167" s="18" t="str">
        <f>IFERROR(VLOOKUP(B167,'SO OR RSO'!$B$4:$O$1048576,9,FALSE),"")</f>
        <v/>
      </c>
      <c r="J167" s="18" t="str">
        <f>IFERROR(VLOOKUP(B167,'SO OR RSO'!$B$4:$O$1048576,10,FALSE),"")</f>
        <v/>
      </c>
      <c r="K167" s="93" t="str">
        <f>IFERROR(IF(VLOOKUP(B167,'SO OR RSO'!$B$4:$M$1048576,12,FALSE)="","Belum Isi Tanggal",VLOOKUP(B167,'SO OR RSO'!$B$4:$M$1048576,12,FALSE)),"")</f>
        <v/>
      </c>
      <c r="L167" s="76"/>
    </row>
    <row r="168" spans="1:12" ht="32.25" customHeight="1">
      <c r="A168" s="6">
        <v>167</v>
      </c>
      <c r="B168" s="18" t="str">
        <f t="shared" si="3"/>
        <v>FoamindoTidak TersediaKonfirmasi167</v>
      </c>
      <c r="C168" s="18" t="str">
        <f>IFERROR(VLOOKUP(B168,'SO OR RSO'!$B$4:$O$1048576,3,FALSE),"")</f>
        <v/>
      </c>
      <c r="D168" s="27" t="str">
        <f>IFERROR(VLOOKUP(B168,'SO OR RSO'!$B$4:$O$1048576,4,FALSE),"")</f>
        <v/>
      </c>
      <c r="E168" s="19" t="str">
        <f>IFERROR(VLOOKUP(B168,'SO OR RSO'!$B$4:$O$1048576,5,FALSE),"")</f>
        <v/>
      </c>
      <c r="F168" s="18" t="str">
        <f>IFERROR(VLOOKUP(B168,'SO OR RSO'!$B$4:$O$1048576,6,FALSE),"")</f>
        <v/>
      </c>
      <c r="G168" s="19" t="str">
        <f>IFERROR(VLOOKUP(B168,'SO OR RSO'!$B$4:$O$1048576,7,FALSE),"")</f>
        <v/>
      </c>
      <c r="H168" s="18" t="str">
        <f>IFERROR(VLOOKUP(B168,'SO OR RSO'!$B$4:$O$1048576,8,FALSE),"")</f>
        <v/>
      </c>
      <c r="I168" s="18" t="str">
        <f>IFERROR(VLOOKUP(B168,'SO OR RSO'!$B$4:$O$1048576,9,FALSE),"")</f>
        <v/>
      </c>
      <c r="J168" s="18" t="str">
        <f>IFERROR(VLOOKUP(B168,'SO OR RSO'!$B$4:$O$1048576,10,FALSE),"")</f>
        <v/>
      </c>
      <c r="K168" s="93" t="str">
        <f>IFERROR(IF(VLOOKUP(B168,'SO OR RSO'!$B$4:$M$1048576,12,FALSE)="","Belum Isi Tanggal",VLOOKUP(B168,'SO OR RSO'!$B$4:$M$1048576,12,FALSE)),"")</f>
        <v/>
      </c>
      <c r="L168" s="76"/>
    </row>
    <row r="169" spans="1:12" ht="32.25" customHeight="1">
      <c r="A169" s="6">
        <v>168</v>
      </c>
      <c r="B169" s="18" t="str">
        <f t="shared" si="3"/>
        <v>FoamindoTidak TersediaKonfirmasi168</v>
      </c>
      <c r="C169" s="18" t="str">
        <f>IFERROR(VLOOKUP(B169,'SO OR RSO'!$B$4:$O$1048576,3,FALSE),"")</f>
        <v/>
      </c>
      <c r="D169" s="27" t="str">
        <f>IFERROR(VLOOKUP(B169,'SO OR RSO'!$B$4:$O$1048576,4,FALSE),"")</f>
        <v/>
      </c>
      <c r="E169" s="19" t="str">
        <f>IFERROR(VLOOKUP(B169,'SO OR RSO'!$B$4:$O$1048576,5,FALSE),"")</f>
        <v/>
      </c>
      <c r="F169" s="18" t="str">
        <f>IFERROR(VLOOKUP(B169,'SO OR RSO'!$B$4:$O$1048576,6,FALSE),"")</f>
        <v/>
      </c>
      <c r="G169" s="19" t="str">
        <f>IFERROR(VLOOKUP(B169,'SO OR RSO'!$B$4:$O$1048576,7,FALSE),"")</f>
        <v/>
      </c>
      <c r="H169" s="18" t="str">
        <f>IFERROR(VLOOKUP(B169,'SO OR RSO'!$B$4:$O$1048576,8,FALSE),"")</f>
        <v/>
      </c>
      <c r="I169" s="18" t="str">
        <f>IFERROR(VLOOKUP(B169,'SO OR RSO'!$B$4:$O$1048576,9,FALSE),"")</f>
        <v/>
      </c>
      <c r="J169" s="18" t="str">
        <f>IFERROR(VLOOKUP(B169,'SO OR RSO'!$B$4:$O$1048576,10,FALSE),"")</f>
        <v/>
      </c>
      <c r="K169" s="93" t="str">
        <f>IFERROR(IF(VLOOKUP(B169,'SO OR RSO'!$B$4:$M$1048576,12,FALSE)="","Belum Isi Tanggal",VLOOKUP(B169,'SO OR RSO'!$B$4:$M$1048576,12,FALSE)),"")</f>
        <v/>
      </c>
      <c r="L169" s="76"/>
    </row>
    <row r="170" spans="1:12" ht="32.25" customHeight="1">
      <c r="A170" s="6">
        <v>169</v>
      </c>
      <c r="B170" s="18" t="str">
        <f t="shared" si="3"/>
        <v>FoamindoTidak TersediaKonfirmasi169</v>
      </c>
      <c r="C170" s="18" t="str">
        <f>IFERROR(VLOOKUP(B170,'SO OR RSO'!$B$4:$O$1048576,3,FALSE),"")</f>
        <v/>
      </c>
      <c r="D170" s="27" t="str">
        <f>IFERROR(VLOOKUP(B170,'SO OR RSO'!$B$4:$O$1048576,4,FALSE),"")</f>
        <v/>
      </c>
      <c r="E170" s="19" t="str">
        <f>IFERROR(VLOOKUP(B170,'SO OR RSO'!$B$4:$O$1048576,5,FALSE),"")</f>
        <v/>
      </c>
      <c r="F170" s="18" t="str">
        <f>IFERROR(VLOOKUP(B170,'SO OR RSO'!$B$4:$O$1048576,6,FALSE),"")</f>
        <v/>
      </c>
      <c r="G170" s="19" t="str">
        <f>IFERROR(VLOOKUP(B170,'SO OR RSO'!$B$4:$O$1048576,7,FALSE),"")</f>
        <v/>
      </c>
      <c r="H170" s="18" t="str">
        <f>IFERROR(VLOOKUP(B170,'SO OR RSO'!$B$4:$O$1048576,8,FALSE),"")</f>
        <v/>
      </c>
      <c r="I170" s="18" t="str">
        <f>IFERROR(VLOOKUP(B170,'SO OR RSO'!$B$4:$O$1048576,9,FALSE),"")</f>
        <v/>
      </c>
      <c r="J170" s="18" t="str">
        <f>IFERROR(VLOOKUP(B170,'SO OR RSO'!$B$4:$O$1048576,10,FALSE),"")</f>
        <v/>
      </c>
      <c r="K170" s="93" t="str">
        <f>IFERROR(IF(VLOOKUP(B170,'SO OR RSO'!$B$4:$M$1048576,12,FALSE)="","Belum Isi Tanggal",VLOOKUP(B170,'SO OR RSO'!$B$4:$M$1048576,12,FALSE)),"")</f>
        <v/>
      </c>
      <c r="L170" s="76"/>
    </row>
    <row r="171" spans="1:12" ht="32.25" customHeight="1">
      <c r="A171" s="6">
        <v>170</v>
      </c>
      <c r="B171" s="18" t="str">
        <f t="shared" si="3"/>
        <v>FoamindoTidak TersediaKonfirmasi170</v>
      </c>
      <c r="C171" s="18" t="str">
        <f>IFERROR(VLOOKUP(B171,'SO OR RSO'!$B$4:$O$1048576,3,FALSE),"")</f>
        <v/>
      </c>
      <c r="D171" s="27" t="str">
        <f>IFERROR(VLOOKUP(B171,'SO OR RSO'!$B$4:$O$1048576,4,FALSE),"")</f>
        <v/>
      </c>
      <c r="E171" s="19" t="str">
        <f>IFERROR(VLOOKUP(B171,'SO OR RSO'!$B$4:$O$1048576,5,FALSE),"")</f>
        <v/>
      </c>
      <c r="F171" s="18" t="str">
        <f>IFERROR(VLOOKUP(B171,'SO OR RSO'!$B$4:$O$1048576,6,FALSE),"")</f>
        <v/>
      </c>
      <c r="G171" s="19" t="str">
        <f>IFERROR(VLOOKUP(B171,'SO OR RSO'!$B$4:$O$1048576,7,FALSE),"")</f>
        <v/>
      </c>
      <c r="H171" s="18" t="str">
        <f>IFERROR(VLOOKUP(B171,'SO OR RSO'!$B$4:$O$1048576,8,FALSE),"")</f>
        <v/>
      </c>
      <c r="I171" s="18" t="str">
        <f>IFERROR(VLOOKUP(B171,'SO OR RSO'!$B$4:$O$1048576,9,FALSE),"")</f>
        <v/>
      </c>
      <c r="J171" s="18" t="str">
        <f>IFERROR(VLOOKUP(B171,'SO OR RSO'!$B$4:$O$1048576,10,FALSE),"")</f>
        <v/>
      </c>
      <c r="K171" s="93" t="str">
        <f>IFERROR(IF(VLOOKUP(B171,'SO OR RSO'!$B$4:$M$1048576,12,FALSE)="","Belum Isi Tanggal",VLOOKUP(B171,'SO OR RSO'!$B$4:$M$1048576,12,FALSE)),"")</f>
        <v/>
      </c>
      <c r="L171" s="76"/>
    </row>
    <row r="172" spans="1:12" ht="32.25" customHeight="1">
      <c r="A172" s="6">
        <v>171</v>
      </c>
      <c r="B172" s="18" t="str">
        <f t="shared" si="3"/>
        <v>FoamindoTidak TersediaKonfirmasi171</v>
      </c>
      <c r="C172" s="18" t="str">
        <f>IFERROR(VLOOKUP(B172,'SO OR RSO'!$B$4:$O$1048576,3,FALSE),"")</f>
        <v/>
      </c>
      <c r="D172" s="27" t="str">
        <f>IFERROR(VLOOKUP(B172,'SO OR RSO'!$B$4:$O$1048576,4,FALSE),"")</f>
        <v/>
      </c>
      <c r="E172" s="19" t="str">
        <f>IFERROR(VLOOKUP(B172,'SO OR RSO'!$B$4:$O$1048576,5,FALSE),"")</f>
        <v/>
      </c>
      <c r="F172" s="18" t="str">
        <f>IFERROR(VLOOKUP(B172,'SO OR RSO'!$B$4:$O$1048576,6,FALSE),"")</f>
        <v/>
      </c>
      <c r="G172" s="19" t="str">
        <f>IFERROR(VLOOKUP(B172,'SO OR RSO'!$B$4:$O$1048576,7,FALSE),"")</f>
        <v/>
      </c>
      <c r="H172" s="18" t="str">
        <f>IFERROR(VLOOKUP(B172,'SO OR RSO'!$B$4:$O$1048576,8,FALSE),"")</f>
        <v/>
      </c>
      <c r="I172" s="18" t="str">
        <f>IFERROR(VLOOKUP(B172,'SO OR RSO'!$B$4:$O$1048576,9,FALSE),"")</f>
        <v/>
      </c>
      <c r="J172" s="18" t="str">
        <f>IFERROR(VLOOKUP(B172,'SO OR RSO'!$B$4:$O$1048576,10,FALSE),"")</f>
        <v/>
      </c>
      <c r="K172" s="93" t="str">
        <f>IFERROR(IF(VLOOKUP(B172,'SO OR RSO'!$B$4:$M$1048576,12,FALSE)="","Belum Isi Tanggal",VLOOKUP(B172,'SO OR RSO'!$B$4:$M$1048576,12,FALSE)),"")</f>
        <v/>
      </c>
      <c r="L172" s="76"/>
    </row>
    <row r="173" spans="1:12" ht="32.25" customHeight="1">
      <c r="A173" s="6">
        <v>172</v>
      </c>
      <c r="B173" s="18" t="str">
        <f t="shared" si="3"/>
        <v>FoamindoTidak TersediaKonfirmasi172</v>
      </c>
      <c r="C173" s="18" t="str">
        <f>IFERROR(VLOOKUP(B173,'SO OR RSO'!$B$4:$O$1048576,3,FALSE),"")</f>
        <v/>
      </c>
      <c r="D173" s="27" t="str">
        <f>IFERROR(VLOOKUP(B173,'SO OR RSO'!$B$4:$O$1048576,4,FALSE),"")</f>
        <v/>
      </c>
      <c r="E173" s="19" t="str">
        <f>IFERROR(VLOOKUP(B173,'SO OR RSO'!$B$4:$O$1048576,5,FALSE),"")</f>
        <v/>
      </c>
      <c r="F173" s="18" t="str">
        <f>IFERROR(VLOOKUP(B173,'SO OR RSO'!$B$4:$O$1048576,6,FALSE),"")</f>
        <v/>
      </c>
      <c r="G173" s="19" t="str">
        <f>IFERROR(VLOOKUP(B173,'SO OR RSO'!$B$4:$O$1048576,7,FALSE),"")</f>
        <v/>
      </c>
      <c r="H173" s="18" t="str">
        <f>IFERROR(VLOOKUP(B173,'SO OR RSO'!$B$4:$O$1048576,8,FALSE),"")</f>
        <v/>
      </c>
      <c r="I173" s="18" t="str">
        <f>IFERROR(VLOOKUP(B173,'SO OR RSO'!$B$4:$O$1048576,9,FALSE),"")</f>
        <v/>
      </c>
      <c r="J173" s="18" t="str">
        <f>IFERROR(VLOOKUP(B173,'SO OR RSO'!$B$4:$O$1048576,10,FALSE),"")</f>
        <v/>
      </c>
      <c r="K173" s="93" t="str">
        <f>IFERROR(IF(VLOOKUP(B173,'SO OR RSO'!$B$4:$M$1048576,12,FALSE)="","Belum Isi Tanggal",VLOOKUP(B173,'SO OR RSO'!$B$4:$M$1048576,12,FALSE)),"")</f>
        <v/>
      </c>
      <c r="L173" s="76"/>
    </row>
    <row r="174" spans="1:12" ht="32.25" customHeight="1">
      <c r="A174" s="6">
        <v>173</v>
      </c>
      <c r="B174" s="18" t="str">
        <f t="shared" si="3"/>
        <v>FoamindoTidak TersediaKonfirmasi173</v>
      </c>
      <c r="C174" s="18" t="str">
        <f>IFERROR(VLOOKUP(B174,'SO OR RSO'!$B$4:$O$1048576,3,FALSE),"")</f>
        <v/>
      </c>
      <c r="D174" s="27" t="str">
        <f>IFERROR(VLOOKUP(B174,'SO OR RSO'!$B$4:$O$1048576,4,FALSE),"")</f>
        <v/>
      </c>
      <c r="E174" s="19" t="str">
        <f>IFERROR(VLOOKUP(B174,'SO OR RSO'!$B$4:$O$1048576,5,FALSE),"")</f>
        <v/>
      </c>
      <c r="F174" s="18" t="str">
        <f>IFERROR(VLOOKUP(B174,'SO OR RSO'!$B$4:$O$1048576,6,FALSE),"")</f>
        <v/>
      </c>
      <c r="G174" s="19" t="str">
        <f>IFERROR(VLOOKUP(B174,'SO OR RSO'!$B$4:$O$1048576,7,FALSE),"")</f>
        <v/>
      </c>
      <c r="H174" s="18" t="str">
        <f>IFERROR(VLOOKUP(B174,'SO OR RSO'!$B$4:$O$1048576,8,FALSE),"")</f>
        <v/>
      </c>
      <c r="I174" s="18" t="str">
        <f>IFERROR(VLOOKUP(B174,'SO OR RSO'!$B$4:$O$1048576,9,FALSE),"")</f>
        <v/>
      </c>
      <c r="J174" s="18" t="str">
        <f>IFERROR(VLOOKUP(B174,'SO OR RSO'!$B$4:$O$1048576,10,FALSE),"")</f>
        <v/>
      </c>
      <c r="K174" s="93" t="str">
        <f>IFERROR(IF(VLOOKUP(B174,'SO OR RSO'!$B$4:$M$1048576,12,FALSE)="","Belum Isi Tanggal",VLOOKUP(B174,'SO OR RSO'!$B$4:$M$1048576,12,FALSE)),"")</f>
        <v/>
      </c>
      <c r="L174" s="76"/>
    </row>
    <row r="175" spans="1:12" ht="32.25" customHeight="1">
      <c r="A175" s="6">
        <v>174</v>
      </c>
      <c r="B175" s="18" t="str">
        <f t="shared" si="3"/>
        <v>FoamindoTidak TersediaKonfirmasi174</v>
      </c>
      <c r="C175" s="18" t="str">
        <f>IFERROR(VLOOKUP(B175,'SO OR RSO'!$B$4:$O$1048576,3,FALSE),"")</f>
        <v/>
      </c>
      <c r="D175" s="27" t="str">
        <f>IFERROR(VLOOKUP(B175,'SO OR RSO'!$B$4:$O$1048576,4,FALSE),"")</f>
        <v/>
      </c>
      <c r="E175" s="19" t="str">
        <f>IFERROR(VLOOKUP(B175,'SO OR RSO'!$B$4:$O$1048576,5,FALSE),"")</f>
        <v/>
      </c>
      <c r="F175" s="18" t="str">
        <f>IFERROR(VLOOKUP(B175,'SO OR RSO'!$B$4:$O$1048576,6,FALSE),"")</f>
        <v/>
      </c>
      <c r="G175" s="19" t="str">
        <f>IFERROR(VLOOKUP(B175,'SO OR RSO'!$B$4:$O$1048576,7,FALSE),"")</f>
        <v/>
      </c>
      <c r="H175" s="18" t="str">
        <f>IFERROR(VLOOKUP(B175,'SO OR RSO'!$B$4:$O$1048576,8,FALSE),"")</f>
        <v/>
      </c>
      <c r="I175" s="18" t="str">
        <f>IFERROR(VLOOKUP(B175,'SO OR RSO'!$B$4:$O$1048576,9,FALSE),"")</f>
        <v/>
      </c>
      <c r="J175" s="18" t="str">
        <f>IFERROR(VLOOKUP(B175,'SO OR RSO'!$B$4:$O$1048576,10,FALSE),"")</f>
        <v/>
      </c>
      <c r="K175" s="93" t="str">
        <f>IFERROR(IF(VLOOKUP(B175,'SO OR RSO'!$B$4:$M$1048576,12,FALSE)="","Belum Isi Tanggal",VLOOKUP(B175,'SO OR RSO'!$B$4:$M$1048576,12,FALSE)),"")</f>
        <v/>
      </c>
      <c r="L175" s="76"/>
    </row>
    <row r="176" spans="1:12" ht="32.25" customHeight="1">
      <c r="A176" s="6">
        <v>175</v>
      </c>
      <c r="B176" s="18" t="str">
        <f t="shared" si="3"/>
        <v>FoamindoTidak TersediaKonfirmasi175</v>
      </c>
      <c r="C176" s="18" t="str">
        <f>IFERROR(VLOOKUP(B176,'SO OR RSO'!$B$4:$O$1048576,3,FALSE),"")</f>
        <v/>
      </c>
      <c r="D176" s="27" t="str">
        <f>IFERROR(VLOOKUP(B176,'SO OR RSO'!$B$4:$O$1048576,4,FALSE),"")</f>
        <v/>
      </c>
      <c r="E176" s="19" t="str">
        <f>IFERROR(VLOOKUP(B176,'SO OR RSO'!$B$4:$O$1048576,5,FALSE),"")</f>
        <v/>
      </c>
      <c r="F176" s="18" t="str">
        <f>IFERROR(VLOOKUP(B176,'SO OR RSO'!$B$4:$O$1048576,6,FALSE),"")</f>
        <v/>
      </c>
      <c r="G176" s="19" t="str">
        <f>IFERROR(VLOOKUP(B176,'SO OR RSO'!$B$4:$O$1048576,7,FALSE),"")</f>
        <v/>
      </c>
      <c r="H176" s="18" t="str">
        <f>IFERROR(VLOOKUP(B176,'SO OR RSO'!$B$4:$O$1048576,8,FALSE),"")</f>
        <v/>
      </c>
      <c r="I176" s="18" t="str">
        <f>IFERROR(VLOOKUP(B176,'SO OR RSO'!$B$4:$O$1048576,9,FALSE),"")</f>
        <v/>
      </c>
      <c r="J176" s="18" t="str">
        <f>IFERROR(VLOOKUP(B176,'SO OR RSO'!$B$4:$O$1048576,10,FALSE),"")</f>
        <v/>
      </c>
      <c r="K176" s="93" t="str">
        <f>IFERROR(IF(VLOOKUP(B176,'SO OR RSO'!$B$4:$M$1048576,12,FALSE)="","Belum Isi Tanggal",VLOOKUP(B176,'SO OR RSO'!$B$4:$M$1048576,12,FALSE)),"")</f>
        <v/>
      </c>
      <c r="L176" s="76"/>
    </row>
    <row r="177" spans="1:12" ht="32.25" customHeight="1">
      <c r="A177" s="6">
        <v>176</v>
      </c>
      <c r="B177" s="18" t="str">
        <f t="shared" si="3"/>
        <v>FoamindoTidak TersediaKonfirmasi176</v>
      </c>
      <c r="C177" s="18" t="str">
        <f>IFERROR(VLOOKUP(B177,'SO OR RSO'!$B$4:$O$1048576,3,FALSE),"")</f>
        <v/>
      </c>
      <c r="D177" s="27" t="str">
        <f>IFERROR(VLOOKUP(B177,'SO OR RSO'!$B$4:$O$1048576,4,FALSE),"")</f>
        <v/>
      </c>
      <c r="E177" s="19" t="str">
        <f>IFERROR(VLOOKUP(B177,'SO OR RSO'!$B$4:$O$1048576,5,FALSE),"")</f>
        <v/>
      </c>
      <c r="F177" s="18" t="str">
        <f>IFERROR(VLOOKUP(B177,'SO OR RSO'!$B$4:$O$1048576,6,FALSE),"")</f>
        <v/>
      </c>
      <c r="G177" s="19" t="str">
        <f>IFERROR(VLOOKUP(B177,'SO OR RSO'!$B$4:$O$1048576,7,FALSE),"")</f>
        <v/>
      </c>
      <c r="H177" s="18" t="str">
        <f>IFERROR(VLOOKUP(B177,'SO OR RSO'!$B$4:$O$1048576,8,FALSE),"")</f>
        <v/>
      </c>
      <c r="I177" s="18" t="str">
        <f>IFERROR(VLOOKUP(B177,'SO OR RSO'!$B$4:$O$1048576,9,FALSE),"")</f>
        <v/>
      </c>
      <c r="J177" s="18" t="str">
        <f>IFERROR(VLOOKUP(B177,'SO OR RSO'!$B$4:$O$1048576,10,FALSE),"")</f>
        <v/>
      </c>
      <c r="K177" s="93" t="str">
        <f>IFERROR(IF(VLOOKUP(B177,'SO OR RSO'!$B$4:$M$1048576,12,FALSE)="","Belum Isi Tanggal",VLOOKUP(B177,'SO OR RSO'!$B$4:$M$1048576,12,FALSE)),"")</f>
        <v/>
      </c>
      <c r="L177" s="76"/>
    </row>
    <row r="178" spans="1:12" ht="32.25" customHeight="1">
      <c r="A178" s="6">
        <v>177</v>
      </c>
      <c r="B178" s="18" t="str">
        <f t="shared" si="3"/>
        <v>FoamindoTidak TersediaKonfirmasi177</v>
      </c>
      <c r="C178" s="18" t="str">
        <f>IFERROR(VLOOKUP(B178,'SO OR RSO'!$B$4:$O$1048576,3,FALSE),"")</f>
        <v/>
      </c>
      <c r="D178" s="27" t="str">
        <f>IFERROR(VLOOKUP(B178,'SO OR RSO'!$B$4:$O$1048576,4,FALSE),"")</f>
        <v/>
      </c>
      <c r="E178" s="19" t="str">
        <f>IFERROR(VLOOKUP(B178,'SO OR RSO'!$B$4:$O$1048576,5,FALSE),"")</f>
        <v/>
      </c>
      <c r="F178" s="18" t="str">
        <f>IFERROR(VLOOKUP(B178,'SO OR RSO'!$B$4:$O$1048576,6,FALSE),"")</f>
        <v/>
      </c>
      <c r="G178" s="19" t="str">
        <f>IFERROR(VLOOKUP(B178,'SO OR RSO'!$B$4:$O$1048576,7,FALSE),"")</f>
        <v/>
      </c>
      <c r="H178" s="18" t="str">
        <f>IFERROR(VLOOKUP(B178,'SO OR RSO'!$B$4:$O$1048576,8,FALSE),"")</f>
        <v/>
      </c>
      <c r="I178" s="18" t="str">
        <f>IFERROR(VLOOKUP(B178,'SO OR RSO'!$B$4:$O$1048576,9,FALSE),"")</f>
        <v/>
      </c>
      <c r="J178" s="18" t="str">
        <f>IFERROR(VLOOKUP(B178,'SO OR RSO'!$B$4:$O$1048576,10,FALSE),"")</f>
        <v/>
      </c>
      <c r="K178" s="93" t="str">
        <f>IFERROR(IF(VLOOKUP(B178,'SO OR RSO'!$B$4:$M$1048576,12,FALSE)="","Belum Isi Tanggal",VLOOKUP(B178,'SO OR RSO'!$B$4:$M$1048576,12,FALSE)),"")</f>
        <v/>
      </c>
      <c r="L178" s="76"/>
    </row>
    <row r="179" spans="1:12" ht="32.25" customHeight="1">
      <c r="A179" s="6">
        <v>178</v>
      </c>
      <c r="B179" s="18" t="str">
        <f t="shared" si="3"/>
        <v>FoamindoTidak TersediaKonfirmasi178</v>
      </c>
      <c r="C179" s="18" t="str">
        <f>IFERROR(VLOOKUP(B179,'SO OR RSO'!$B$4:$O$1048576,3,FALSE),"")</f>
        <v/>
      </c>
      <c r="D179" s="27" t="str">
        <f>IFERROR(VLOOKUP(B179,'SO OR RSO'!$B$4:$O$1048576,4,FALSE),"")</f>
        <v/>
      </c>
      <c r="E179" s="19" t="str">
        <f>IFERROR(VLOOKUP(B179,'SO OR RSO'!$B$4:$O$1048576,5,FALSE),"")</f>
        <v/>
      </c>
      <c r="F179" s="18" t="str">
        <f>IFERROR(VLOOKUP(B179,'SO OR RSO'!$B$4:$O$1048576,6,FALSE),"")</f>
        <v/>
      </c>
      <c r="G179" s="19" t="str">
        <f>IFERROR(VLOOKUP(B179,'SO OR RSO'!$B$4:$O$1048576,7,FALSE),"")</f>
        <v/>
      </c>
      <c r="H179" s="18" t="str">
        <f>IFERROR(VLOOKUP(B179,'SO OR RSO'!$B$4:$O$1048576,8,FALSE),"")</f>
        <v/>
      </c>
      <c r="I179" s="18" t="str">
        <f>IFERROR(VLOOKUP(B179,'SO OR RSO'!$B$4:$O$1048576,9,FALSE),"")</f>
        <v/>
      </c>
      <c r="J179" s="18" t="str">
        <f>IFERROR(VLOOKUP(B179,'SO OR RSO'!$B$4:$O$1048576,10,FALSE),"")</f>
        <v/>
      </c>
      <c r="K179" s="93" t="str">
        <f>IFERROR(IF(VLOOKUP(B179,'SO OR RSO'!$B$4:$M$1048576,12,FALSE)="","Belum Isi Tanggal",VLOOKUP(B179,'SO OR RSO'!$B$4:$M$1048576,12,FALSE)),"")</f>
        <v/>
      </c>
      <c r="L179" s="76"/>
    </row>
    <row r="180" spans="1:12" ht="32.25" customHeight="1">
      <c r="A180" s="6">
        <v>179</v>
      </c>
      <c r="B180" s="18" t="str">
        <f t="shared" si="3"/>
        <v>FoamindoTidak TersediaKonfirmasi179</v>
      </c>
      <c r="C180" s="18" t="str">
        <f>IFERROR(VLOOKUP(B180,'SO OR RSO'!$B$4:$O$1048576,3,FALSE),"")</f>
        <v/>
      </c>
      <c r="D180" s="27" t="str">
        <f>IFERROR(VLOOKUP(B180,'SO OR RSO'!$B$4:$O$1048576,4,FALSE),"")</f>
        <v/>
      </c>
      <c r="E180" s="19" t="str">
        <f>IFERROR(VLOOKUP(B180,'SO OR RSO'!$B$4:$O$1048576,5,FALSE),"")</f>
        <v/>
      </c>
      <c r="F180" s="18" t="str">
        <f>IFERROR(VLOOKUP(B180,'SO OR RSO'!$B$4:$O$1048576,6,FALSE),"")</f>
        <v/>
      </c>
      <c r="G180" s="19" t="str">
        <f>IFERROR(VLOOKUP(B180,'SO OR RSO'!$B$4:$O$1048576,7,FALSE),"")</f>
        <v/>
      </c>
      <c r="H180" s="18" t="str">
        <f>IFERROR(VLOOKUP(B180,'SO OR RSO'!$B$4:$O$1048576,8,FALSE),"")</f>
        <v/>
      </c>
      <c r="I180" s="18" t="str">
        <f>IFERROR(VLOOKUP(B180,'SO OR RSO'!$B$4:$O$1048576,9,FALSE),"")</f>
        <v/>
      </c>
      <c r="J180" s="18" t="str">
        <f>IFERROR(VLOOKUP(B180,'SO OR RSO'!$B$4:$O$1048576,10,FALSE),"")</f>
        <v/>
      </c>
      <c r="K180" s="93" t="str">
        <f>IFERROR(IF(VLOOKUP(B180,'SO OR RSO'!$B$4:$M$1048576,12,FALSE)="","Belum Isi Tanggal",VLOOKUP(B180,'SO OR RSO'!$B$4:$M$1048576,12,FALSE)),"")</f>
        <v/>
      </c>
      <c r="L180" s="76"/>
    </row>
    <row r="181" spans="1:12" ht="32.25" customHeight="1">
      <c r="A181" s="6">
        <v>180</v>
      </c>
      <c r="B181" s="18" t="str">
        <f t="shared" si="3"/>
        <v>FoamindoTidak TersediaKonfirmasi180</v>
      </c>
      <c r="C181" s="18" t="str">
        <f>IFERROR(VLOOKUP(B181,'SO OR RSO'!$B$4:$O$1048576,3,FALSE),"")</f>
        <v/>
      </c>
      <c r="D181" s="27" t="str">
        <f>IFERROR(VLOOKUP(B181,'SO OR RSO'!$B$4:$O$1048576,4,FALSE),"")</f>
        <v/>
      </c>
      <c r="E181" s="19" t="str">
        <f>IFERROR(VLOOKUP(B181,'SO OR RSO'!$B$4:$O$1048576,5,FALSE),"")</f>
        <v/>
      </c>
      <c r="F181" s="18" t="str">
        <f>IFERROR(VLOOKUP(B181,'SO OR RSO'!$B$4:$O$1048576,6,FALSE),"")</f>
        <v/>
      </c>
      <c r="G181" s="19" t="str">
        <f>IFERROR(VLOOKUP(B181,'SO OR RSO'!$B$4:$O$1048576,7,FALSE),"")</f>
        <v/>
      </c>
      <c r="H181" s="18" t="str">
        <f>IFERROR(VLOOKUP(B181,'SO OR RSO'!$B$4:$O$1048576,8,FALSE),"")</f>
        <v/>
      </c>
      <c r="I181" s="18" t="str">
        <f>IFERROR(VLOOKUP(B181,'SO OR RSO'!$B$4:$O$1048576,9,FALSE),"")</f>
        <v/>
      </c>
      <c r="J181" s="18" t="str">
        <f>IFERROR(VLOOKUP(B181,'SO OR RSO'!$B$4:$O$1048576,10,FALSE),"")</f>
        <v/>
      </c>
      <c r="K181" s="93" t="str">
        <f>IFERROR(IF(VLOOKUP(B181,'SO OR RSO'!$B$4:$M$1048576,12,FALSE)="","Belum Isi Tanggal",VLOOKUP(B181,'SO OR RSO'!$B$4:$M$1048576,12,FALSE)),"")</f>
        <v/>
      </c>
      <c r="L181" s="76"/>
    </row>
    <row r="182" spans="1:12" ht="32.25" customHeight="1">
      <c r="A182" s="6">
        <v>181</v>
      </c>
      <c r="B182" s="18" t="str">
        <f t="shared" si="3"/>
        <v>FoamindoTidak TersediaKonfirmasi181</v>
      </c>
      <c r="C182" s="18" t="str">
        <f>IFERROR(VLOOKUP(B182,'SO OR RSO'!$B$4:$O$1048576,3,FALSE),"")</f>
        <v/>
      </c>
      <c r="D182" s="27" t="str">
        <f>IFERROR(VLOOKUP(B182,'SO OR RSO'!$B$4:$O$1048576,4,FALSE),"")</f>
        <v/>
      </c>
      <c r="E182" s="19" t="str">
        <f>IFERROR(VLOOKUP(B182,'SO OR RSO'!$B$4:$O$1048576,5,FALSE),"")</f>
        <v/>
      </c>
      <c r="F182" s="18" t="str">
        <f>IFERROR(VLOOKUP(B182,'SO OR RSO'!$B$4:$O$1048576,6,FALSE),"")</f>
        <v/>
      </c>
      <c r="G182" s="19" t="str">
        <f>IFERROR(VLOOKUP(B182,'SO OR RSO'!$B$4:$O$1048576,7,FALSE),"")</f>
        <v/>
      </c>
      <c r="H182" s="18" t="str">
        <f>IFERROR(VLOOKUP(B182,'SO OR RSO'!$B$4:$O$1048576,8,FALSE),"")</f>
        <v/>
      </c>
      <c r="I182" s="18" t="str">
        <f>IFERROR(VLOOKUP(B182,'SO OR RSO'!$B$4:$O$1048576,9,FALSE),"")</f>
        <v/>
      </c>
      <c r="J182" s="18" t="str">
        <f>IFERROR(VLOOKUP(B182,'SO OR RSO'!$B$4:$O$1048576,10,FALSE),"")</f>
        <v/>
      </c>
      <c r="K182" s="93" t="str">
        <f>IFERROR(IF(VLOOKUP(B182,'SO OR RSO'!$B$4:$M$1048576,12,FALSE)="","Belum Isi Tanggal",VLOOKUP(B182,'SO OR RSO'!$B$4:$M$1048576,12,FALSE)),"")</f>
        <v/>
      </c>
      <c r="L182" s="76"/>
    </row>
    <row r="183" spans="1:12" ht="32.25" customHeight="1">
      <c r="A183" s="6">
        <v>182</v>
      </c>
      <c r="B183" s="18" t="str">
        <f t="shared" si="3"/>
        <v>FoamindoTidak TersediaKonfirmasi182</v>
      </c>
      <c r="C183" s="18" t="str">
        <f>IFERROR(VLOOKUP(B183,'SO OR RSO'!$B$4:$O$1048576,3,FALSE),"")</f>
        <v/>
      </c>
      <c r="D183" s="27" t="str">
        <f>IFERROR(VLOOKUP(B183,'SO OR RSO'!$B$4:$O$1048576,4,FALSE),"")</f>
        <v/>
      </c>
      <c r="E183" s="19" t="str">
        <f>IFERROR(VLOOKUP(B183,'SO OR RSO'!$B$4:$O$1048576,5,FALSE),"")</f>
        <v/>
      </c>
      <c r="F183" s="18" t="str">
        <f>IFERROR(VLOOKUP(B183,'SO OR RSO'!$B$4:$O$1048576,6,FALSE),"")</f>
        <v/>
      </c>
      <c r="G183" s="19" t="str">
        <f>IFERROR(VLOOKUP(B183,'SO OR RSO'!$B$4:$O$1048576,7,FALSE),"")</f>
        <v/>
      </c>
      <c r="H183" s="18" t="str">
        <f>IFERROR(VLOOKUP(B183,'SO OR RSO'!$B$4:$O$1048576,8,FALSE),"")</f>
        <v/>
      </c>
      <c r="I183" s="18" t="str">
        <f>IFERROR(VLOOKUP(B183,'SO OR RSO'!$B$4:$O$1048576,9,FALSE),"")</f>
        <v/>
      </c>
      <c r="J183" s="18" t="str">
        <f>IFERROR(VLOOKUP(B183,'SO OR RSO'!$B$4:$O$1048576,10,FALSE),"")</f>
        <v/>
      </c>
      <c r="K183" s="93" t="str">
        <f>IFERROR(IF(VLOOKUP(B183,'SO OR RSO'!$B$4:$M$1048576,12,FALSE)="","Belum Isi Tanggal",VLOOKUP(B183,'SO OR RSO'!$B$4:$M$1048576,12,FALSE)),"")</f>
        <v/>
      </c>
      <c r="L183" s="76"/>
    </row>
    <row r="184" spans="1:12" ht="32.25" customHeight="1">
      <c r="A184" s="6">
        <v>183</v>
      </c>
      <c r="B184" s="18" t="str">
        <f t="shared" si="3"/>
        <v>FoamindoTidak TersediaKonfirmasi183</v>
      </c>
      <c r="C184" s="18" t="str">
        <f>IFERROR(VLOOKUP(B184,'SO OR RSO'!$B$4:$O$1048576,3,FALSE),"")</f>
        <v/>
      </c>
      <c r="D184" s="27" t="str">
        <f>IFERROR(VLOOKUP(B184,'SO OR RSO'!$B$4:$O$1048576,4,FALSE),"")</f>
        <v/>
      </c>
      <c r="E184" s="19" t="str">
        <f>IFERROR(VLOOKUP(B184,'SO OR RSO'!$B$4:$O$1048576,5,FALSE),"")</f>
        <v/>
      </c>
      <c r="F184" s="18" t="str">
        <f>IFERROR(VLOOKUP(B184,'SO OR RSO'!$B$4:$O$1048576,6,FALSE),"")</f>
        <v/>
      </c>
      <c r="G184" s="19" t="str">
        <f>IFERROR(VLOOKUP(B184,'SO OR RSO'!$B$4:$O$1048576,7,FALSE),"")</f>
        <v/>
      </c>
      <c r="H184" s="18" t="str">
        <f>IFERROR(VLOOKUP(B184,'SO OR RSO'!$B$4:$O$1048576,8,FALSE),"")</f>
        <v/>
      </c>
      <c r="I184" s="18" t="str">
        <f>IFERROR(VLOOKUP(B184,'SO OR RSO'!$B$4:$O$1048576,9,FALSE),"")</f>
        <v/>
      </c>
      <c r="J184" s="18" t="str">
        <f>IFERROR(VLOOKUP(B184,'SO OR RSO'!$B$4:$O$1048576,10,FALSE),"")</f>
        <v/>
      </c>
      <c r="K184" s="93" t="str">
        <f>IFERROR(IF(VLOOKUP(B184,'SO OR RSO'!$B$4:$M$1048576,12,FALSE)="","Belum Isi Tanggal",VLOOKUP(B184,'SO OR RSO'!$B$4:$M$1048576,12,FALSE)),"")</f>
        <v/>
      </c>
      <c r="L184" s="76"/>
    </row>
    <row r="185" spans="1:12" ht="32.25" customHeight="1">
      <c r="A185" s="6">
        <v>184</v>
      </c>
      <c r="B185" s="18" t="str">
        <f t="shared" si="3"/>
        <v>FoamindoTidak TersediaKonfirmasi184</v>
      </c>
      <c r="C185" s="18" t="str">
        <f>IFERROR(VLOOKUP(B185,'SO OR RSO'!$B$4:$O$1048576,3,FALSE),"")</f>
        <v/>
      </c>
      <c r="D185" s="27" t="str">
        <f>IFERROR(VLOOKUP(B185,'SO OR RSO'!$B$4:$O$1048576,4,FALSE),"")</f>
        <v/>
      </c>
      <c r="E185" s="19" t="str">
        <f>IFERROR(VLOOKUP(B185,'SO OR RSO'!$B$4:$O$1048576,5,FALSE),"")</f>
        <v/>
      </c>
      <c r="F185" s="18" t="str">
        <f>IFERROR(VLOOKUP(B185,'SO OR RSO'!$B$4:$O$1048576,6,FALSE),"")</f>
        <v/>
      </c>
      <c r="G185" s="19" t="str">
        <f>IFERROR(VLOOKUP(B185,'SO OR RSO'!$B$4:$O$1048576,7,FALSE),"")</f>
        <v/>
      </c>
      <c r="H185" s="18" t="str">
        <f>IFERROR(VLOOKUP(B185,'SO OR RSO'!$B$4:$O$1048576,8,FALSE),"")</f>
        <v/>
      </c>
      <c r="I185" s="18" t="str">
        <f>IFERROR(VLOOKUP(B185,'SO OR RSO'!$B$4:$O$1048576,9,FALSE),"")</f>
        <v/>
      </c>
      <c r="J185" s="18" t="str">
        <f>IFERROR(VLOOKUP(B185,'SO OR RSO'!$B$4:$O$1048576,10,FALSE),"")</f>
        <v/>
      </c>
      <c r="K185" s="93" t="str">
        <f>IFERROR(IF(VLOOKUP(B185,'SO OR RSO'!$B$4:$M$1048576,12,FALSE)="","Belum Isi Tanggal",VLOOKUP(B185,'SO OR RSO'!$B$4:$M$1048576,12,FALSE)),"")</f>
        <v/>
      </c>
      <c r="L185" s="76"/>
    </row>
    <row r="186" spans="1:12" ht="32.25" customHeight="1">
      <c r="A186" s="6">
        <v>185</v>
      </c>
      <c r="B186" s="18" t="str">
        <f t="shared" si="3"/>
        <v>FoamindoTidak TersediaKonfirmasi185</v>
      </c>
      <c r="C186" s="18" t="str">
        <f>IFERROR(VLOOKUP(B186,'SO OR RSO'!$B$4:$O$1048576,3,FALSE),"")</f>
        <v/>
      </c>
      <c r="D186" s="27" t="str">
        <f>IFERROR(VLOOKUP(B186,'SO OR RSO'!$B$4:$O$1048576,4,FALSE),"")</f>
        <v/>
      </c>
      <c r="E186" s="19" t="str">
        <f>IFERROR(VLOOKUP(B186,'SO OR RSO'!$B$4:$O$1048576,5,FALSE),"")</f>
        <v/>
      </c>
      <c r="F186" s="18" t="str">
        <f>IFERROR(VLOOKUP(B186,'SO OR RSO'!$B$4:$O$1048576,6,FALSE),"")</f>
        <v/>
      </c>
      <c r="G186" s="19" t="str">
        <f>IFERROR(VLOOKUP(B186,'SO OR RSO'!$B$4:$O$1048576,7,FALSE),"")</f>
        <v/>
      </c>
      <c r="H186" s="18" t="str">
        <f>IFERROR(VLOOKUP(B186,'SO OR RSO'!$B$4:$O$1048576,8,FALSE),"")</f>
        <v/>
      </c>
      <c r="I186" s="18" t="str">
        <f>IFERROR(VLOOKUP(B186,'SO OR RSO'!$B$4:$O$1048576,9,FALSE),"")</f>
        <v/>
      </c>
      <c r="J186" s="18" t="str">
        <f>IFERROR(VLOOKUP(B186,'SO OR RSO'!$B$4:$O$1048576,10,FALSE),"")</f>
        <v/>
      </c>
      <c r="K186" s="93" t="str">
        <f>IFERROR(IF(VLOOKUP(B186,'SO OR RSO'!$B$4:$M$1048576,12,FALSE)="","Belum Isi Tanggal",VLOOKUP(B186,'SO OR RSO'!$B$4:$M$1048576,12,FALSE)),"")</f>
        <v/>
      </c>
      <c r="L186" s="76"/>
    </row>
    <row r="187" spans="1:12" ht="32.25" customHeight="1">
      <c r="A187" s="6">
        <v>186</v>
      </c>
      <c r="B187" s="18" t="str">
        <f t="shared" si="3"/>
        <v>FoamindoTidak TersediaKonfirmasi186</v>
      </c>
      <c r="C187" s="18" t="str">
        <f>IFERROR(VLOOKUP(B187,'SO OR RSO'!$B$4:$O$1048576,3,FALSE),"")</f>
        <v/>
      </c>
      <c r="D187" s="27" t="str">
        <f>IFERROR(VLOOKUP(B187,'SO OR RSO'!$B$4:$O$1048576,4,FALSE),"")</f>
        <v/>
      </c>
      <c r="E187" s="19" t="str">
        <f>IFERROR(VLOOKUP(B187,'SO OR RSO'!$B$4:$O$1048576,5,FALSE),"")</f>
        <v/>
      </c>
      <c r="F187" s="18" t="str">
        <f>IFERROR(VLOOKUP(B187,'SO OR RSO'!$B$4:$O$1048576,6,FALSE),"")</f>
        <v/>
      </c>
      <c r="G187" s="19" t="str">
        <f>IFERROR(VLOOKUP(B187,'SO OR RSO'!$B$4:$O$1048576,7,FALSE),"")</f>
        <v/>
      </c>
      <c r="H187" s="18" t="str">
        <f>IFERROR(VLOOKUP(B187,'SO OR RSO'!$B$4:$O$1048576,8,FALSE),"")</f>
        <v/>
      </c>
      <c r="I187" s="18" t="str">
        <f>IFERROR(VLOOKUP(B187,'SO OR RSO'!$B$4:$O$1048576,9,FALSE),"")</f>
        <v/>
      </c>
      <c r="J187" s="18" t="str">
        <f>IFERROR(VLOOKUP(B187,'SO OR RSO'!$B$4:$O$1048576,10,FALSE),"")</f>
        <v/>
      </c>
      <c r="K187" s="93" t="str">
        <f>IFERROR(IF(VLOOKUP(B187,'SO OR RSO'!$B$4:$M$1048576,12,FALSE)="","Belum Isi Tanggal",VLOOKUP(B187,'SO OR RSO'!$B$4:$M$1048576,12,FALSE)),"")</f>
        <v/>
      </c>
      <c r="L187" s="76"/>
    </row>
    <row r="188" spans="1:12" ht="32.25" customHeight="1">
      <c r="A188" s="6">
        <v>187</v>
      </c>
      <c r="B188" s="18" t="str">
        <f t="shared" si="3"/>
        <v>FoamindoTidak TersediaKonfirmasi187</v>
      </c>
      <c r="C188" s="18" t="str">
        <f>IFERROR(VLOOKUP(B188,'SO OR RSO'!$B$4:$O$1048576,3,FALSE),"")</f>
        <v/>
      </c>
      <c r="D188" s="27" t="str">
        <f>IFERROR(VLOOKUP(B188,'SO OR RSO'!$B$4:$O$1048576,4,FALSE),"")</f>
        <v/>
      </c>
      <c r="E188" s="19" t="str">
        <f>IFERROR(VLOOKUP(B188,'SO OR RSO'!$B$4:$O$1048576,5,FALSE),"")</f>
        <v/>
      </c>
      <c r="F188" s="18" t="str">
        <f>IFERROR(VLOOKUP(B188,'SO OR RSO'!$B$4:$O$1048576,6,FALSE),"")</f>
        <v/>
      </c>
      <c r="G188" s="19" t="str">
        <f>IFERROR(VLOOKUP(B188,'SO OR RSO'!$B$4:$O$1048576,7,FALSE),"")</f>
        <v/>
      </c>
      <c r="H188" s="18" t="str">
        <f>IFERROR(VLOOKUP(B188,'SO OR RSO'!$B$4:$O$1048576,8,FALSE),"")</f>
        <v/>
      </c>
      <c r="I188" s="18" t="str">
        <f>IFERROR(VLOOKUP(B188,'SO OR RSO'!$B$4:$O$1048576,9,FALSE),"")</f>
        <v/>
      </c>
      <c r="J188" s="18" t="str">
        <f>IFERROR(VLOOKUP(B188,'SO OR RSO'!$B$4:$O$1048576,10,FALSE),"")</f>
        <v/>
      </c>
      <c r="K188" s="93" t="str">
        <f>IFERROR(IF(VLOOKUP(B188,'SO OR RSO'!$B$4:$M$1048576,12,FALSE)="","Belum Isi Tanggal",VLOOKUP(B188,'SO OR RSO'!$B$4:$M$1048576,12,FALSE)),"")</f>
        <v/>
      </c>
      <c r="L188" s="76"/>
    </row>
    <row r="189" spans="1:12" ht="32.25" customHeight="1">
      <c r="A189" s="6">
        <v>188</v>
      </c>
      <c r="B189" s="18" t="str">
        <f t="shared" si="3"/>
        <v>FoamindoTidak TersediaKonfirmasi188</v>
      </c>
      <c r="C189" s="18" t="str">
        <f>IFERROR(VLOOKUP(B189,'SO OR RSO'!$B$4:$O$1048576,3,FALSE),"")</f>
        <v/>
      </c>
      <c r="D189" s="27" t="str">
        <f>IFERROR(VLOOKUP(B189,'SO OR RSO'!$B$4:$O$1048576,4,FALSE),"")</f>
        <v/>
      </c>
      <c r="E189" s="19" t="str">
        <f>IFERROR(VLOOKUP(B189,'SO OR RSO'!$B$4:$O$1048576,5,FALSE),"")</f>
        <v/>
      </c>
      <c r="F189" s="18" t="str">
        <f>IFERROR(VLOOKUP(B189,'SO OR RSO'!$B$4:$O$1048576,6,FALSE),"")</f>
        <v/>
      </c>
      <c r="G189" s="19" t="str">
        <f>IFERROR(VLOOKUP(B189,'SO OR RSO'!$B$4:$O$1048576,7,FALSE),"")</f>
        <v/>
      </c>
      <c r="H189" s="18" t="str">
        <f>IFERROR(VLOOKUP(B189,'SO OR RSO'!$B$4:$O$1048576,8,FALSE),"")</f>
        <v/>
      </c>
      <c r="I189" s="18" t="str">
        <f>IFERROR(VLOOKUP(B189,'SO OR RSO'!$B$4:$O$1048576,9,FALSE),"")</f>
        <v/>
      </c>
      <c r="J189" s="18" t="str">
        <f>IFERROR(VLOOKUP(B189,'SO OR RSO'!$B$4:$O$1048576,10,FALSE),"")</f>
        <v/>
      </c>
      <c r="K189" s="93" t="str">
        <f>IFERROR(IF(VLOOKUP(B189,'SO OR RSO'!$B$4:$M$1048576,12,FALSE)="","Belum Isi Tanggal",VLOOKUP(B189,'SO OR RSO'!$B$4:$M$1048576,12,FALSE)),"")</f>
        <v/>
      </c>
      <c r="L189" s="76"/>
    </row>
    <row r="190" spans="1:12" ht="32.25" customHeight="1">
      <c r="A190" s="6">
        <v>189</v>
      </c>
      <c r="B190" s="18" t="str">
        <f t="shared" si="3"/>
        <v>FoamindoTidak TersediaKonfirmasi189</v>
      </c>
      <c r="C190" s="18" t="str">
        <f>IFERROR(VLOOKUP(B190,'SO OR RSO'!$B$4:$O$1048576,3,FALSE),"")</f>
        <v/>
      </c>
      <c r="D190" s="27" t="str">
        <f>IFERROR(VLOOKUP(B190,'SO OR RSO'!$B$4:$O$1048576,4,FALSE),"")</f>
        <v/>
      </c>
      <c r="E190" s="19" t="str">
        <f>IFERROR(VLOOKUP(B190,'SO OR RSO'!$B$4:$O$1048576,5,FALSE),"")</f>
        <v/>
      </c>
      <c r="F190" s="18" t="str">
        <f>IFERROR(VLOOKUP(B190,'SO OR RSO'!$B$4:$O$1048576,6,FALSE),"")</f>
        <v/>
      </c>
      <c r="G190" s="19" t="str">
        <f>IFERROR(VLOOKUP(B190,'SO OR RSO'!$B$4:$O$1048576,7,FALSE),"")</f>
        <v/>
      </c>
      <c r="H190" s="18" t="str">
        <f>IFERROR(VLOOKUP(B190,'SO OR RSO'!$B$4:$O$1048576,8,FALSE),"")</f>
        <v/>
      </c>
      <c r="I190" s="18" t="str">
        <f>IFERROR(VLOOKUP(B190,'SO OR RSO'!$B$4:$O$1048576,9,FALSE),"")</f>
        <v/>
      </c>
      <c r="J190" s="18" t="str">
        <f>IFERROR(VLOOKUP(B190,'SO OR RSO'!$B$4:$O$1048576,10,FALSE),"")</f>
        <v/>
      </c>
      <c r="K190" s="93" t="str">
        <f>IFERROR(IF(VLOOKUP(B190,'SO OR RSO'!$B$4:$M$1048576,12,FALSE)="","Belum Isi Tanggal",VLOOKUP(B190,'SO OR RSO'!$B$4:$M$1048576,12,FALSE)),"")</f>
        <v/>
      </c>
      <c r="L190" s="76"/>
    </row>
    <row r="191" spans="1:12" ht="32.25" customHeight="1">
      <c r="A191" s="6">
        <v>190</v>
      </c>
      <c r="B191" s="18" t="str">
        <f t="shared" si="3"/>
        <v>FoamindoTidak TersediaKonfirmasi190</v>
      </c>
      <c r="C191" s="18" t="str">
        <f>IFERROR(VLOOKUP(B191,'SO OR RSO'!$B$4:$O$1048576,3,FALSE),"")</f>
        <v/>
      </c>
      <c r="D191" s="27" t="str">
        <f>IFERROR(VLOOKUP(B191,'SO OR RSO'!$B$4:$O$1048576,4,FALSE),"")</f>
        <v/>
      </c>
      <c r="E191" s="19" t="str">
        <f>IFERROR(VLOOKUP(B191,'SO OR RSO'!$B$4:$O$1048576,5,FALSE),"")</f>
        <v/>
      </c>
      <c r="F191" s="18" t="str">
        <f>IFERROR(VLOOKUP(B191,'SO OR RSO'!$B$4:$O$1048576,6,FALSE),"")</f>
        <v/>
      </c>
      <c r="G191" s="19" t="str">
        <f>IFERROR(VLOOKUP(B191,'SO OR RSO'!$B$4:$O$1048576,7,FALSE),"")</f>
        <v/>
      </c>
      <c r="H191" s="18" t="str">
        <f>IFERROR(VLOOKUP(B191,'SO OR RSO'!$B$4:$O$1048576,8,FALSE),"")</f>
        <v/>
      </c>
      <c r="I191" s="18" t="str">
        <f>IFERROR(VLOOKUP(B191,'SO OR RSO'!$B$4:$O$1048576,9,FALSE),"")</f>
        <v/>
      </c>
      <c r="J191" s="18" t="str">
        <f>IFERROR(VLOOKUP(B191,'SO OR RSO'!$B$4:$O$1048576,10,FALSE),"")</f>
        <v/>
      </c>
      <c r="K191" s="93" t="str">
        <f>IFERROR(IF(VLOOKUP(B191,'SO OR RSO'!$B$4:$M$1048576,12,FALSE)="","Belum Isi Tanggal",VLOOKUP(B191,'SO OR RSO'!$B$4:$M$1048576,12,FALSE)),"")</f>
        <v/>
      </c>
      <c r="L191" s="76"/>
    </row>
    <row r="192" spans="1:12" ht="32.25" customHeight="1">
      <c r="A192" s="6">
        <v>191</v>
      </c>
      <c r="B192" s="18" t="str">
        <f t="shared" si="3"/>
        <v>FoamindoTidak TersediaKonfirmasi191</v>
      </c>
      <c r="C192" s="18" t="str">
        <f>IFERROR(VLOOKUP(B192,'SO OR RSO'!$B$4:$O$1048576,3,FALSE),"")</f>
        <v/>
      </c>
      <c r="D192" s="27" t="str">
        <f>IFERROR(VLOOKUP(B192,'SO OR RSO'!$B$4:$O$1048576,4,FALSE),"")</f>
        <v/>
      </c>
      <c r="E192" s="19" t="str">
        <f>IFERROR(VLOOKUP(B192,'SO OR RSO'!$B$4:$O$1048576,5,FALSE),"")</f>
        <v/>
      </c>
      <c r="F192" s="18" t="str">
        <f>IFERROR(VLOOKUP(B192,'SO OR RSO'!$B$4:$O$1048576,6,FALSE),"")</f>
        <v/>
      </c>
      <c r="G192" s="19" t="str">
        <f>IFERROR(VLOOKUP(B192,'SO OR RSO'!$B$4:$O$1048576,7,FALSE),"")</f>
        <v/>
      </c>
      <c r="H192" s="18" t="str">
        <f>IFERROR(VLOOKUP(B192,'SO OR RSO'!$B$4:$O$1048576,8,FALSE),"")</f>
        <v/>
      </c>
      <c r="I192" s="18" t="str">
        <f>IFERROR(VLOOKUP(B192,'SO OR RSO'!$B$4:$O$1048576,9,FALSE),"")</f>
        <v/>
      </c>
      <c r="J192" s="18" t="str">
        <f>IFERROR(VLOOKUP(B192,'SO OR RSO'!$B$4:$O$1048576,10,FALSE),"")</f>
        <v/>
      </c>
      <c r="K192" s="93" t="str">
        <f>IFERROR(IF(VLOOKUP(B192,'SO OR RSO'!$B$4:$M$1048576,12,FALSE)="","Belum Isi Tanggal",VLOOKUP(B192,'SO OR RSO'!$B$4:$M$1048576,12,FALSE)),"")</f>
        <v/>
      </c>
      <c r="L192" s="76"/>
    </row>
    <row r="193" spans="1:12" ht="32.25" customHeight="1">
      <c r="A193" s="6">
        <v>192</v>
      </c>
      <c r="B193" s="18" t="str">
        <f t="shared" si="3"/>
        <v>FoamindoTidak TersediaKonfirmasi192</v>
      </c>
      <c r="C193" s="18" t="str">
        <f>IFERROR(VLOOKUP(B193,'SO OR RSO'!$B$4:$O$1048576,3,FALSE),"")</f>
        <v/>
      </c>
      <c r="D193" s="27" t="str">
        <f>IFERROR(VLOOKUP(B193,'SO OR RSO'!$B$4:$O$1048576,4,FALSE),"")</f>
        <v/>
      </c>
      <c r="E193" s="19" t="str">
        <f>IFERROR(VLOOKUP(B193,'SO OR RSO'!$B$4:$O$1048576,5,FALSE),"")</f>
        <v/>
      </c>
      <c r="F193" s="18" t="str">
        <f>IFERROR(VLOOKUP(B193,'SO OR RSO'!$B$4:$O$1048576,6,FALSE),"")</f>
        <v/>
      </c>
      <c r="G193" s="19" t="str">
        <f>IFERROR(VLOOKUP(B193,'SO OR RSO'!$B$4:$O$1048576,7,FALSE),"")</f>
        <v/>
      </c>
      <c r="H193" s="18" t="str">
        <f>IFERROR(VLOOKUP(B193,'SO OR RSO'!$B$4:$O$1048576,8,FALSE),"")</f>
        <v/>
      </c>
      <c r="I193" s="18" t="str">
        <f>IFERROR(VLOOKUP(B193,'SO OR RSO'!$B$4:$O$1048576,9,FALSE),"")</f>
        <v/>
      </c>
      <c r="J193" s="18" t="str">
        <f>IFERROR(VLOOKUP(B193,'SO OR RSO'!$B$4:$O$1048576,10,FALSE),"")</f>
        <v/>
      </c>
      <c r="K193" s="93" t="str">
        <f>IFERROR(IF(VLOOKUP(B193,'SO OR RSO'!$B$4:$M$1048576,12,FALSE)="","Belum Isi Tanggal",VLOOKUP(B193,'SO OR RSO'!$B$4:$M$1048576,12,FALSE)),"")</f>
        <v/>
      </c>
      <c r="L193" s="76"/>
    </row>
    <row r="194" spans="1:12" ht="32.25" customHeight="1">
      <c r="A194" s="6">
        <v>193</v>
      </c>
      <c r="B194" s="18" t="str">
        <f t="shared" si="3"/>
        <v>FoamindoTidak TersediaKonfirmasi193</v>
      </c>
      <c r="C194" s="18" t="str">
        <f>IFERROR(VLOOKUP(B194,'SO OR RSO'!$B$4:$O$1048576,3,FALSE),"")</f>
        <v/>
      </c>
      <c r="D194" s="27" t="str">
        <f>IFERROR(VLOOKUP(B194,'SO OR RSO'!$B$4:$O$1048576,4,FALSE),"")</f>
        <v/>
      </c>
      <c r="E194" s="19" t="str">
        <f>IFERROR(VLOOKUP(B194,'SO OR RSO'!$B$4:$O$1048576,5,FALSE),"")</f>
        <v/>
      </c>
      <c r="F194" s="18" t="str">
        <f>IFERROR(VLOOKUP(B194,'SO OR RSO'!$B$4:$O$1048576,6,FALSE),"")</f>
        <v/>
      </c>
      <c r="G194" s="19" t="str">
        <f>IFERROR(VLOOKUP(B194,'SO OR RSO'!$B$4:$O$1048576,7,FALSE),"")</f>
        <v/>
      </c>
      <c r="H194" s="18" t="str">
        <f>IFERROR(VLOOKUP(B194,'SO OR RSO'!$B$4:$O$1048576,8,FALSE),"")</f>
        <v/>
      </c>
      <c r="I194" s="18" t="str">
        <f>IFERROR(VLOOKUP(B194,'SO OR RSO'!$B$4:$O$1048576,9,FALSE),"")</f>
        <v/>
      </c>
      <c r="J194" s="18" t="str">
        <f>IFERROR(VLOOKUP(B194,'SO OR RSO'!$B$4:$O$1048576,10,FALSE),"")</f>
        <v/>
      </c>
      <c r="K194" s="93" t="str">
        <f>IFERROR(IF(VLOOKUP(B194,'SO OR RSO'!$B$4:$M$1048576,12,FALSE)="","Belum Isi Tanggal",VLOOKUP(B194,'SO OR RSO'!$B$4:$M$1048576,12,FALSE)),"")</f>
        <v/>
      </c>
      <c r="L194" s="76"/>
    </row>
    <row r="195" spans="1:12" ht="32.25" customHeight="1">
      <c r="A195" s="6">
        <v>194</v>
      </c>
      <c r="B195" s="18" t="str">
        <f t="shared" si="3"/>
        <v>FoamindoTidak TersediaKonfirmasi194</v>
      </c>
      <c r="C195" s="18" t="str">
        <f>IFERROR(VLOOKUP(B195,'SO OR RSO'!$B$4:$O$1048576,3,FALSE),"")</f>
        <v/>
      </c>
      <c r="D195" s="27" t="str">
        <f>IFERROR(VLOOKUP(B195,'SO OR RSO'!$B$4:$O$1048576,4,FALSE),"")</f>
        <v/>
      </c>
      <c r="E195" s="19" t="str">
        <f>IFERROR(VLOOKUP(B195,'SO OR RSO'!$B$4:$O$1048576,5,FALSE),"")</f>
        <v/>
      </c>
      <c r="F195" s="18" t="str">
        <f>IFERROR(VLOOKUP(B195,'SO OR RSO'!$B$4:$O$1048576,6,FALSE),"")</f>
        <v/>
      </c>
      <c r="G195" s="19" t="str">
        <f>IFERROR(VLOOKUP(B195,'SO OR RSO'!$B$4:$O$1048576,7,FALSE),"")</f>
        <v/>
      </c>
      <c r="H195" s="18" t="str">
        <f>IFERROR(VLOOKUP(B195,'SO OR RSO'!$B$4:$O$1048576,8,FALSE),"")</f>
        <v/>
      </c>
      <c r="I195" s="18" t="str">
        <f>IFERROR(VLOOKUP(B195,'SO OR RSO'!$B$4:$O$1048576,9,FALSE),"")</f>
        <v/>
      </c>
      <c r="J195" s="18" t="str">
        <f>IFERROR(VLOOKUP(B195,'SO OR RSO'!$B$4:$O$1048576,10,FALSE),"")</f>
        <v/>
      </c>
      <c r="K195" s="93" t="str">
        <f>IFERROR(IF(VLOOKUP(B195,'SO OR RSO'!$B$4:$M$1048576,12,FALSE)="","Belum Isi Tanggal",VLOOKUP(B195,'SO OR RSO'!$B$4:$M$1048576,12,FALSE)),"")</f>
        <v/>
      </c>
      <c r="L195" s="76"/>
    </row>
    <row r="196" spans="1:12" ht="32.25" customHeight="1">
      <c r="A196" s="6">
        <v>195</v>
      </c>
      <c r="B196" s="18" t="str">
        <f t="shared" si="3"/>
        <v>FoamindoTidak TersediaKonfirmasi195</v>
      </c>
      <c r="C196" s="18" t="str">
        <f>IFERROR(VLOOKUP(B196,'SO OR RSO'!$B$4:$O$1048576,3,FALSE),"")</f>
        <v/>
      </c>
      <c r="D196" s="27" t="str">
        <f>IFERROR(VLOOKUP(B196,'SO OR RSO'!$B$4:$O$1048576,4,FALSE),"")</f>
        <v/>
      </c>
      <c r="E196" s="19" t="str">
        <f>IFERROR(VLOOKUP(B196,'SO OR RSO'!$B$4:$O$1048576,5,FALSE),"")</f>
        <v/>
      </c>
      <c r="F196" s="18" t="str">
        <f>IFERROR(VLOOKUP(B196,'SO OR RSO'!$B$4:$O$1048576,6,FALSE),"")</f>
        <v/>
      </c>
      <c r="G196" s="19" t="str">
        <f>IFERROR(VLOOKUP(B196,'SO OR RSO'!$B$4:$O$1048576,7,FALSE),"")</f>
        <v/>
      </c>
      <c r="H196" s="18" t="str">
        <f>IFERROR(VLOOKUP(B196,'SO OR RSO'!$B$4:$O$1048576,8,FALSE),"")</f>
        <v/>
      </c>
      <c r="I196" s="18" t="str">
        <f>IFERROR(VLOOKUP(B196,'SO OR RSO'!$B$4:$O$1048576,9,FALSE),"")</f>
        <v/>
      </c>
      <c r="J196" s="18" t="str">
        <f>IFERROR(VLOOKUP(B196,'SO OR RSO'!$B$4:$O$1048576,10,FALSE),"")</f>
        <v/>
      </c>
      <c r="K196" s="93" t="str">
        <f>IFERROR(IF(VLOOKUP(B196,'SO OR RSO'!$B$4:$M$1048576,12,FALSE)="","Belum Isi Tanggal",VLOOKUP(B196,'SO OR RSO'!$B$4:$M$1048576,12,FALSE)),"")</f>
        <v/>
      </c>
      <c r="L196" s="76"/>
    </row>
    <row r="197" spans="1:12" ht="32.25" customHeight="1">
      <c r="A197" s="6">
        <v>196</v>
      </c>
      <c r="B197" s="18" t="str">
        <f t="shared" si="3"/>
        <v>FoamindoTidak TersediaKonfirmasi196</v>
      </c>
      <c r="C197" s="18" t="str">
        <f>IFERROR(VLOOKUP(B197,'SO OR RSO'!$B$4:$O$1048576,3,FALSE),"")</f>
        <v/>
      </c>
      <c r="D197" s="27" t="str">
        <f>IFERROR(VLOOKUP(B197,'SO OR RSO'!$B$4:$O$1048576,4,FALSE),"")</f>
        <v/>
      </c>
      <c r="E197" s="19" t="str">
        <f>IFERROR(VLOOKUP(B197,'SO OR RSO'!$B$4:$O$1048576,5,FALSE),"")</f>
        <v/>
      </c>
      <c r="F197" s="18" t="str">
        <f>IFERROR(VLOOKUP(B197,'SO OR RSO'!$B$4:$O$1048576,6,FALSE),"")</f>
        <v/>
      </c>
      <c r="G197" s="19" t="str">
        <f>IFERROR(VLOOKUP(B197,'SO OR RSO'!$B$4:$O$1048576,7,FALSE),"")</f>
        <v/>
      </c>
      <c r="H197" s="18" t="str">
        <f>IFERROR(VLOOKUP(B197,'SO OR RSO'!$B$4:$O$1048576,8,FALSE),"")</f>
        <v/>
      </c>
      <c r="I197" s="18" t="str">
        <f>IFERROR(VLOOKUP(B197,'SO OR RSO'!$B$4:$O$1048576,9,FALSE),"")</f>
        <v/>
      </c>
      <c r="J197" s="18" t="str">
        <f>IFERROR(VLOOKUP(B197,'SO OR RSO'!$B$4:$O$1048576,10,FALSE),"")</f>
        <v/>
      </c>
      <c r="K197" s="93" t="str">
        <f>IFERROR(IF(VLOOKUP(B197,'SO OR RSO'!$B$4:$M$1048576,12,FALSE)="","Belum Isi Tanggal",VLOOKUP(B197,'SO OR RSO'!$B$4:$M$1048576,12,FALSE)),"")</f>
        <v/>
      </c>
      <c r="L197" s="76"/>
    </row>
    <row r="198" spans="1:12" ht="32.25" customHeight="1">
      <c r="A198" s="6">
        <v>197</v>
      </c>
      <c r="B198" s="18" t="str">
        <f t="shared" si="3"/>
        <v>FoamindoTidak TersediaKonfirmasi197</v>
      </c>
      <c r="C198" s="18" t="str">
        <f>IFERROR(VLOOKUP(B198,'SO OR RSO'!$B$4:$O$1048576,3,FALSE),"")</f>
        <v/>
      </c>
      <c r="D198" s="27" t="str">
        <f>IFERROR(VLOOKUP(B198,'SO OR RSO'!$B$4:$O$1048576,4,FALSE),"")</f>
        <v/>
      </c>
      <c r="E198" s="19" t="str">
        <f>IFERROR(VLOOKUP(B198,'SO OR RSO'!$B$4:$O$1048576,5,FALSE),"")</f>
        <v/>
      </c>
      <c r="F198" s="18" t="str">
        <f>IFERROR(VLOOKUP(B198,'SO OR RSO'!$B$4:$O$1048576,6,FALSE),"")</f>
        <v/>
      </c>
      <c r="G198" s="19" t="str">
        <f>IFERROR(VLOOKUP(B198,'SO OR RSO'!$B$4:$O$1048576,7,FALSE),"")</f>
        <v/>
      </c>
      <c r="H198" s="18" t="str">
        <f>IFERROR(VLOOKUP(B198,'SO OR RSO'!$B$4:$O$1048576,8,FALSE),"")</f>
        <v/>
      </c>
      <c r="I198" s="18" t="str">
        <f>IFERROR(VLOOKUP(B198,'SO OR RSO'!$B$4:$O$1048576,9,FALSE),"")</f>
        <v/>
      </c>
      <c r="J198" s="18" t="str">
        <f>IFERROR(VLOOKUP(B198,'SO OR RSO'!$B$4:$O$1048576,10,FALSE),"")</f>
        <v/>
      </c>
      <c r="K198" s="93" t="str">
        <f>IFERROR(IF(VLOOKUP(B198,'SO OR RSO'!$B$4:$M$1048576,12,FALSE)="","Belum Isi Tanggal",VLOOKUP(B198,'SO OR RSO'!$B$4:$M$1048576,12,FALSE)),"")</f>
        <v/>
      </c>
      <c r="L198" s="76"/>
    </row>
    <row r="199" spans="1:12" ht="32.25" customHeight="1">
      <c r="A199" s="6">
        <v>198</v>
      </c>
      <c r="B199" s="18" t="str">
        <f t="shared" si="3"/>
        <v>FoamindoTidak TersediaKonfirmasi198</v>
      </c>
      <c r="C199" s="18" t="str">
        <f>IFERROR(VLOOKUP(B199,'SO OR RSO'!$B$4:$O$1048576,3,FALSE),"")</f>
        <v/>
      </c>
      <c r="D199" s="27" t="str">
        <f>IFERROR(VLOOKUP(B199,'SO OR RSO'!$B$4:$O$1048576,4,FALSE),"")</f>
        <v/>
      </c>
      <c r="E199" s="19" t="str">
        <f>IFERROR(VLOOKUP(B199,'SO OR RSO'!$B$4:$O$1048576,5,FALSE),"")</f>
        <v/>
      </c>
      <c r="F199" s="18" t="str">
        <f>IFERROR(VLOOKUP(B199,'SO OR RSO'!$B$4:$O$1048576,6,FALSE),"")</f>
        <v/>
      </c>
      <c r="G199" s="19" t="str">
        <f>IFERROR(VLOOKUP(B199,'SO OR RSO'!$B$4:$O$1048576,7,FALSE),"")</f>
        <v/>
      </c>
      <c r="H199" s="18" t="str">
        <f>IFERROR(VLOOKUP(B199,'SO OR RSO'!$B$4:$O$1048576,8,FALSE),"")</f>
        <v/>
      </c>
      <c r="I199" s="18" t="str">
        <f>IFERROR(VLOOKUP(B199,'SO OR RSO'!$B$4:$O$1048576,9,FALSE),"")</f>
        <v/>
      </c>
      <c r="J199" s="18" t="str">
        <f>IFERROR(VLOOKUP(B199,'SO OR RSO'!$B$4:$O$1048576,10,FALSE),"")</f>
        <v/>
      </c>
      <c r="K199" s="93" t="str">
        <f>IFERROR(IF(VLOOKUP(B199,'SO OR RSO'!$B$4:$M$1048576,12,FALSE)="","Belum Isi Tanggal",VLOOKUP(B199,'SO OR RSO'!$B$4:$M$1048576,12,FALSE)),"")</f>
        <v/>
      </c>
      <c r="L199" s="76"/>
    </row>
    <row r="200" spans="1:12" ht="32.25" customHeight="1">
      <c r="A200" s="6">
        <v>199</v>
      </c>
      <c r="B200" s="18" t="str">
        <f t="shared" si="3"/>
        <v>FoamindoTidak TersediaKonfirmasi199</v>
      </c>
      <c r="C200" s="18" t="str">
        <f>IFERROR(VLOOKUP(B200,'SO OR RSO'!$B$4:$O$1048576,3,FALSE),"")</f>
        <v/>
      </c>
      <c r="D200" s="27" t="str">
        <f>IFERROR(VLOOKUP(B200,'SO OR RSO'!$B$4:$O$1048576,4,FALSE),"")</f>
        <v/>
      </c>
      <c r="E200" s="19" t="str">
        <f>IFERROR(VLOOKUP(B200,'SO OR RSO'!$B$4:$O$1048576,5,FALSE),"")</f>
        <v/>
      </c>
      <c r="F200" s="18" t="str">
        <f>IFERROR(VLOOKUP(B200,'SO OR RSO'!$B$4:$O$1048576,6,FALSE),"")</f>
        <v/>
      </c>
      <c r="G200" s="19" t="str">
        <f>IFERROR(VLOOKUP(B200,'SO OR RSO'!$B$4:$O$1048576,7,FALSE),"")</f>
        <v/>
      </c>
      <c r="H200" s="18" t="str">
        <f>IFERROR(VLOOKUP(B200,'SO OR RSO'!$B$4:$O$1048576,8,FALSE),"")</f>
        <v/>
      </c>
      <c r="I200" s="18" t="str">
        <f>IFERROR(VLOOKUP(B200,'SO OR RSO'!$B$4:$O$1048576,9,FALSE),"")</f>
        <v/>
      </c>
      <c r="J200" s="18" t="str">
        <f>IFERROR(VLOOKUP(B200,'SO OR RSO'!$B$4:$O$1048576,10,FALSE),"")</f>
        <v/>
      </c>
      <c r="K200" s="93" t="str">
        <f>IFERROR(IF(VLOOKUP(B200,'SO OR RSO'!$B$4:$M$1048576,12,FALSE)="","Belum Isi Tanggal",VLOOKUP(B200,'SO OR RSO'!$B$4:$M$1048576,12,FALSE)),"")</f>
        <v/>
      </c>
      <c r="L200" s="76"/>
    </row>
    <row r="201" spans="1:12" ht="32.25" customHeight="1">
      <c r="A201" s="6">
        <v>200</v>
      </c>
      <c r="B201" s="18" t="str">
        <f t="shared" si="3"/>
        <v>FoamindoTidak TersediaKonfirmasi200</v>
      </c>
      <c r="C201" s="18" t="str">
        <f>IFERROR(VLOOKUP(B201,'SO OR RSO'!$B$4:$O$1048576,3,FALSE),"")</f>
        <v/>
      </c>
      <c r="D201" s="27" t="str">
        <f>IFERROR(VLOOKUP(B201,'SO OR RSO'!$B$4:$O$1048576,4,FALSE),"")</f>
        <v/>
      </c>
      <c r="E201" s="19" t="str">
        <f>IFERROR(VLOOKUP(B201,'SO OR RSO'!$B$4:$O$1048576,5,FALSE),"")</f>
        <v/>
      </c>
      <c r="F201" s="18" t="str">
        <f>IFERROR(VLOOKUP(B201,'SO OR RSO'!$B$4:$O$1048576,6,FALSE),"")</f>
        <v/>
      </c>
      <c r="G201" s="19" t="str">
        <f>IFERROR(VLOOKUP(B201,'SO OR RSO'!$B$4:$O$1048576,7,FALSE),"")</f>
        <v/>
      </c>
      <c r="H201" s="18" t="str">
        <f>IFERROR(VLOOKUP(B201,'SO OR RSO'!$B$4:$O$1048576,8,FALSE),"")</f>
        <v/>
      </c>
      <c r="I201" s="18" t="str">
        <f>IFERROR(VLOOKUP(B201,'SO OR RSO'!$B$4:$O$1048576,9,FALSE),"")</f>
        <v/>
      </c>
      <c r="J201" s="18" t="str">
        <f>IFERROR(VLOOKUP(B201,'SO OR RSO'!$B$4:$O$1048576,10,FALSE),"")</f>
        <v/>
      </c>
      <c r="K201" s="93" t="str">
        <f>IFERROR(IF(VLOOKUP(B201,'SO OR RSO'!$B$4:$M$1048576,12,FALSE)="","Belum Isi Tanggal",VLOOKUP(B201,'SO OR RSO'!$B$4:$M$1048576,12,FALSE)),"")</f>
        <v/>
      </c>
      <c r="L201" s="76"/>
    </row>
    <row r="202" spans="1:12" ht="32.25" customHeight="1">
      <c r="A202" s="6">
        <v>201</v>
      </c>
      <c r="B202" s="18" t="str">
        <f t="shared" si="3"/>
        <v>FoamindoTidak TersediaKonfirmasi201</v>
      </c>
      <c r="C202" s="18" t="str">
        <f>IFERROR(VLOOKUP(B202,'SO OR RSO'!$B$4:$O$1048576,3,FALSE),"")</f>
        <v/>
      </c>
      <c r="D202" s="27" t="str">
        <f>IFERROR(VLOOKUP(B202,'SO OR RSO'!$B$4:$O$1048576,4,FALSE),"")</f>
        <v/>
      </c>
      <c r="E202" s="19" t="str">
        <f>IFERROR(VLOOKUP(B202,'SO OR RSO'!$B$4:$O$1048576,5,FALSE),"")</f>
        <v/>
      </c>
      <c r="F202" s="18" t="str">
        <f>IFERROR(VLOOKUP(B202,'SO OR RSO'!$B$4:$O$1048576,6,FALSE),"")</f>
        <v/>
      </c>
      <c r="G202" s="19" t="str">
        <f>IFERROR(VLOOKUP(B202,'SO OR RSO'!$B$4:$O$1048576,7,FALSE),"")</f>
        <v/>
      </c>
      <c r="H202" s="18" t="str">
        <f>IFERROR(VLOOKUP(B202,'SO OR RSO'!$B$4:$O$1048576,8,FALSE),"")</f>
        <v/>
      </c>
      <c r="I202" s="18" t="str">
        <f>IFERROR(VLOOKUP(B202,'SO OR RSO'!$B$4:$O$1048576,9,FALSE),"")</f>
        <v/>
      </c>
      <c r="J202" s="18" t="str">
        <f>IFERROR(VLOOKUP(B202,'SO OR RSO'!$B$4:$O$1048576,10,FALSE),"")</f>
        <v/>
      </c>
      <c r="K202" s="93" t="str">
        <f>IFERROR(IF(VLOOKUP(B202,'SO OR RSO'!$B$4:$M$1048576,12,FALSE)="","Belum Isi Tanggal",VLOOKUP(B202,'SO OR RSO'!$B$4:$M$1048576,12,FALSE)),"")</f>
        <v/>
      </c>
      <c r="L202" s="76"/>
    </row>
    <row r="203" spans="1:12" ht="32.25" customHeight="1">
      <c r="A203" s="6">
        <v>202</v>
      </c>
      <c r="B203" s="18" t="str">
        <f t="shared" si="3"/>
        <v>FoamindoTidak TersediaKonfirmasi202</v>
      </c>
      <c r="C203" s="18" t="str">
        <f>IFERROR(VLOOKUP(B203,'SO OR RSO'!$B$4:$O$1048576,3,FALSE),"")</f>
        <v/>
      </c>
      <c r="D203" s="27" t="str">
        <f>IFERROR(VLOOKUP(B203,'SO OR RSO'!$B$4:$O$1048576,4,FALSE),"")</f>
        <v/>
      </c>
      <c r="E203" s="19" t="str">
        <f>IFERROR(VLOOKUP(B203,'SO OR RSO'!$B$4:$O$1048576,5,FALSE),"")</f>
        <v/>
      </c>
      <c r="F203" s="18" t="str">
        <f>IFERROR(VLOOKUP(B203,'SO OR RSO'!$B$4:$O$1048576,6,FALSE),"")</f>
        <v/>
      </c>
      <c r="G203" s="19" t="str">
        <f>IFERROR(VLOOKUP(B203,'SO OR RSO'!$B$4:$O$1048576,7,FALSE),"")</f>
        <v/>
      </c>
      <c r="H203" s="18" t="str">
        <f>IFERROR(VLOOKUP(B203,'SO OR RSO'!$B$4:$O$1048576,8,FALSE),"")</f>
        <v/>
      </c>
      <c r="I203" s="18" t="str">
        <f>IFERROR(VLOOKUP(B203,'SO OR RSO'!$B$4:$O$1048576,9,FALSE),"")</f>
        <v/>
      </c>
      <c r="J203" s="18" t="str">
        <f>IFERROR(VLOOKUP(B203,'SO OR RSO'!$B$4:$O$1048576,10,FALSE),"")</f>
        <v/>
      </c>
      <c r="K203" s="93" t="str">
        <f>IFERROR(IF(VLOOKUP(B203,'SO OR RSO'!$B$4:$M$1048576,12,FALSE)="","Belum Isi Tanggal",VLOOKUP(B203,'SO OR RSO'!$B$4:$M$1048576,12,FALSE)),"")</f>
        <v/>
      </c>
      <c r="L203" s="76"/>
    </row>
    <row r="204" spans="1:12" ht="32.25" customHeight="1">
      <c r="A204" s="6">
        <v>203</v>
      </c>
      <c r="B204" s="18" t="str">
        <f t="shared" si="3"/>
        <v>FoamindoTidak TersediaKonfirmasi203</v>
      </c>
      <c r="C204" s="18" t="str">
        <f>IFERROR(VLOOKUP(B204,'SO OR RSO'!$B$4:$O$1048576,3,FALSE),"")</f>
        <v/>
      </c>
      <c r="D204" s="27" t="str">
        <f>IFERROR(VLOOKUP(B204,'SO OR RSO'!$B$4:$O$1048576,4,FALSE),"")</f>
        <v/>
      </c>
      <c r="E204" s="19" t="str">
        <f>IFERROR(VLOOKUP(B204,'SO OR RSO'!$B$4:$O$1048576,5,FALSE),"")</f>
        <v/>
      </c>
      <c r="F204" s="18" t="str">
        <f>IFERROR(VLOOKUP(B204,'SO OR RSO'!$B$4:$O$1048576,6,FALSE),"")</f>
        <v/>
      </c>
      <c r="G204" s="19" t="str">
        <f>IFERROR(VLOOKUP(B204,'SO OR RSO'!$B$4:$O$1048576,7,FALSE),"")</f>
        <v/>
      </c>
      <c r="H204" s="18" t="str">
        <f>IFERROR(VLOOKUP(B204,'SO OR RSO'!$B$4:$O$1048576,8,FALSE),"")</f>
        <v/>
      </c>
      <c r="I204" s="18" t="str">
        <f>IFERROR(VLOOKUP(B204,'SO OR RSO'!$B$4:$O$1048576,9,FALSE),"")</f>
        <v/>
      </c>
      <c r="J204" s="18" t="str">
        <f>IFERROR(VLOOKUP(B204,'SO OR RSO'!$B$4:$O$1048576,10,FALSE),"")</f>
        <v/>
      </c>
      <c r="K204" s="93" t="str">
        <f>IFERROR(IF(VLOOKUP(B204,'SO OR RSO'!$B$4:$M$1048576,12,FALSE)="","Belum Isi Tanggal",VLOOKUP(B204,'SO OR RSO'!$B$4:$M$1048576,12,FALSE)),"")</f>
        <v/>
      </c>
      <c r="L204" s="76"/>
    </row>
    <row r="205" spans="1:12" ht="32.25" customHeight="1">
      <c r="A205" s="6">
        <v>204</v>
      </c>
      <c r="B205" s="18" t="str">
        <f t="shared" si="3"/>
        <v>FoamindoTidak TersediaKonfirmasi204</v>
      </c>
      <c r="C205" s="18" t="str">
        <f>IFERROR(VLOOKUP(B205,'SO OR RSO'!$B$4:$O$1048576,3,FALSE),"")</f>
        <v/>
      </c>
      <c r="D205" s="27" t="str">
        <f>IFERROR(VLOOKUP(B205,'SO OR RSO'!$B$4:$O$1048576,4,FALSE),"")</f>
        <v/>
      </c>
      <c r="E205" s="19" t="str">
        <f>IFERROR(VLOOKUP(B205,'SO OR RSO'!$B$4:$O$1048576,5,FALSE),"")</f>
        <v/>
      </c>
      <c r="F205" s="18" t="str">
        <f>IFERROR(VLOOKUP(B205,'SO OR RSO'!$B$4:$O$1048576,6,FALSE),"")</f>
        <v/>
      </c>
      <c r="G205" s="19" t="str">
        <f>IFERROR(VLOOKUP(B205,'SO OR RSO'!$B$4:$O$1048576,7,FALSE),"")</f>
        <v/>
      </c>
      <c r="H205" s="18" t="str">
        <f>IFERROR(VLOOKUP(B205,'SO OR RSO'!$B$4:$O$1048576,8,FALSE),"")</f>
        <v/>
      </c>
      <c r="I205" s="18" t="str">
        <f>IFERROR(VLOOKUP(B205,'SO OR RSO'!$B$4:$O$1048576,9,FALSE),"")</f>
        <v/>
      </c>
      <c r="J205" s="18" t="str">
        <f>IFERROR(VLOOKUP(B205,'SO OR RSO'!$B$4:$O$1048576,10,FALSE),"")</f>
        <v/>
      </c>
      <c r="K205" s="93" t="str">
        <f>IFERROR(IF(VLOOKUP(B205,'SO OR RSO'!$B$4:$M$1048576,12,FALSE)="","Belum Isi Tanggal",VLOOKUP(B205,'SO OR RSO'!$B$4:$M$1048576,12,FALSE)),"")</f>
        <v/>
      </c>
      <c r="L205" s="76"/>
    </row>
    <row r="206" spans="1:12" ht="32.25" customHeight="1">
      <c r="A206" s="6">
        <v>205</v>
      </c>
      <c r="B206" s="18" t="str">
        <f t="shared" si="3"/>
        <v>FoamindoTidak TersediaKonfirmasi205</v>
      </c>
      <c r="C206" s="18" t="str">
        <f>IFERROR(VLOOKUP(B206,'SO OR RSO'!$B$4:$O$1048576,3,FALSE),"")</f>
        <v/>
      </c>
      <c r="D206" s="27" t="str">
        <f>IFERROR(VLOOKUP(B206,'SO OR RSO'!$B$4:$O$1048576,4,FALSE),"")</f>
        <v/>
      </c>
      <c r="E206" s="19" t="str">
        <f>IFERROR(VLOOKUP(B206,'SO OR RSO'!$B$4:$O$1048576,5,FALSE),"")</f>
        <v/>
      </c>
      <c r="F206" s="18" t="str">
        <f>IFERROR(VLOOKUP(B206,'SO OR RSO'!$B$4:$O$1048576,6,FALSE),"")</f>
        <v/>
      </c>
      <c r="G206" s="19" t="str">
        <f>IFERROR(VLOOKUP(B206,'SO OR RSO'!$B$4:$O$1048576,7,FALSE),"")</f>
        <v/>
      </c>
      <c r="H206" s="18" t="str">
        <f>IFERROR(VLOOKUP(B206,'SO OR RSO'!$B$4:$O$1048576,8,FALSE),"")</f>
        <v/>
      </c>
      <c r="I206" s="18" t="str">
        <f>IFERROR(VLOOKUP(B206,'SO OR RSO'!$B$4:$O$1048576,9,FALSE),"")</f>
        <v/>
      </c>
      <c r="J206" s="18" t="str">
        <f>IFERROR(VLOOKUP(B206,'SO OR RSO'!$B$4:$O$1048576,10,FALSE),"")</f>
        <v/>
      </c>
      <c r="K206" s="93" t="str">
        <f>IFERROR(IF(VLOOKUP(B206,'SO OR RSO'!$B$4:$M$1048576,12,FALSE)="","Belum Isi Tanggal",VLOOKUP(B206,'SO OR RSO'!$B$4:$M$1048576,12,FALSE)),"")</f>
        <v/>
      </c>
      <c r="L206" s="76"/>
    </row>
    <row r="207" spans="1:12" ht="32.25" customHeight="1">
      <c r="A207" s="6">
        <v>206</v>
      </c>
      <c r="B207" s="18" t="str">
        <f t="shared" si="3"/>
        <v>FoamindoTidak TersediaKonfirmasi206</v>
      </c>
      <c r="C207" s="18" t="str">
        <f>IFERROR(VLOOKUP(B207,'SO OR RSO'!$B$4:$O$1048576,3,FALSE),"")</f>
        <v/>
      </c>
      <c r="D207" s="27" t="str">
        <f>IFERROR(VLOOKUP(B207,'SO OR RSO'!$B$4:$O$1048576,4,FALSE),"")</f>
        <v/>
      </c>
      <c r="E207" s="19" t="str">
        <f>IFERROR(VLOOKUP(B207,'SO OR RSO'!$B$4:$O$1048576,5,FALSE),"")</f>
        <v/>
      </c>
      <c r="F207" s="18" t="str">
        <f>IFERROR(VLOOKUP(B207,'SO OR RSO'!$B$4:$O$1048576,6,FALSE),"")</f>
        <v/>
      </c>
      <c r="G207" s="19" t="str">
        <f>IFERROR(VLOOKUP(B207,'SO OR RSO'!$B$4:$O$1048576,7,FALSE),"")</f>
        <v/>
      </c>
      <c r="H207" s="18" t="str">
        <f>IFERROR(VLOOKUP(B207,'SO OR RSO'!$B$4:$O$1048576,8,FALSE),"")</f>
        <v/>
      </c>
      <c r="I207" s="18" t="str">
        <f>IFERROR(VLOOKUP(B207,'SO OR RSO'!$B$4:$O$1048576,9,FALSE),"")</f>
        <v/>
      </c>
      <c r="J207" s="18" t="str">
        <f>IFERROR(VLOOKUP(B207,'SO OR RSO'!$B$4:$O$1048576,10,FALSE),"")</f>
        <v/>
      </c>
      <c r="K207" s="93" t="str">
        <f>IFERROR(IF(VLOOKUP(B207,'SO OR RSO'!$B$4:$M$1048576,12,FALSE)="","Belum Isi Tanggal",VLOOKUP(B207,'SO OR RSO'!$B$4:$M$1048576,12,FALSE)),"")</f>
        <v/>
      </c>
      <c r="L207" s="76"/>
    </row>
    <row r="208" spans="1:12" ht="32.25" customHeight="1">
      <c r="A208" s="6">
        <v>207</v>
      </c>
      <c r="B208" s="18" t="str">
        <f t="shared" ref="B208:B252" si="4">CONCATENATE($B$1,"Tidak TersediaKonfirmasi",A208)</f>
        <v>FoamindoTidak TersediaKonfirmasi207</v>
      </c>
      <c r="C208" s="18" t="str">
        <f>IFERROR(VLOOKUP(B208,'SO OR RSO'!$B$4:$O$1048576,3,FALSE),"")</f>
        <v/>
      </c>
      <c r="D208" s="27" t="str">
        <f>IFERROR(VLOOKUP(B208,'SO OR RSO'!$B$4:$O$1048576,4,FALSE),"")</f>
        <v/>
      </c>
      <c r="E208" s="19" t="str">
        <f>IFERROR(VLOOKUP(B208,'SO OR RSO'!$B$4:$O$1048576,5,FALSE),"")</f>
        <v/>
      </c>
      <c r="F208" s="18" t="str">
        <f>IFERROR(VLOOKUP(B208,'SO OR RSO'!$B$4:$O$1048576,6,FALSE),"")</f>
        <v/>
      </c>
      <c r="G208" s="19" t="str">
        <f>IFERROR(VLOOKUP(B208,'SO OR RSO'!$B$4:$O$1048576,7,FALSE),"")</f>
        <v/>
      </c>
      <c r="H208" s="18" t="str">
        <f>IFERROR(VLOOKUP(B208,'SO OR RSO'!$B$4:$O$1048576,8,FALSE),"")</f>
        <v/>
      </c>
      <c r="I208" s="18" t="str">
        <f>IFERROR(VLOOKUP(B208,'SO OR RSO'!$B$4:$O$1048576,9,FALSE),"")</f>
        <v/>
      </c>
      <c r="J208" s="18" t="str">
        <f>IFERROR(VLOOKUP(B208,'SO OR RSO'!$B$4:$O$1048576,10,FALSE),"")</f>
        <v/>
      </c>
      <c r="K208" s="93" t="str">
        <f>IFERROR(IF(VLOOKUP(B208,'SO OR RSO'!$B$4:$M$1048576,12,FALSE)="","Belum Isi Tanggal",VLOOKUP(B208,'SO OR RSO'!$B$4:$M$1048576,12,FALSE)),"")</f>
        <v/>
      </c>
      <c r="L208" s="76"/>
    </row>
    <row r="209" spans="1:12" ht="32.25" customHeight="1">
      <c r="A209" s="6">
        <v>208</v>
      </c>
      <c r="B209" s="18" t="str">
        <f t="shared" si="4"/>
        <v>FoamindoTidak TersediaKonfirmasi208</v>
      </c>
      <c r="C209" s="18" t="str">
        <f>IFERROR(VLOOKUP(B209,'SO OR RSO'!$B$4:$O$1048576,3,FALSE),"")</f>
        <v/>
      </c>
      <c r="D209" s="27" t="str">
        <f>IFERROR(VLOOKUP(B209,'SO OR RSO'!$B$4:$O$1048576,4,FALSE),"")</f>
        <v/>
      </c>
      <c r="E209" s="19" t="str">
        <f>IFERROR(VLOOKUP(B209,'SO OR RSO'!$B$4:$O$1048576,5,FALSE),"")</f>
        <v/>
      </c>
      <c r="F209" s="18" t="str">
        <f>IFERROR(VLOOKUP(B209,'SO OR RSO'!$B$4:$O$1048576,6,FALSE),"")</f>
        <v/>
      </c>
      <c r="G209" s="19" t="str">
        <f>IFERROR(VLOOKUP(B209,'SO OR RSO'!$B$4:$O$1048576,7,FALSE),"")</f>
        <v/>
      </c>
      <c r="H209" s="18" t="str">
        <f>IFERROR(VLOOKUP(B209,'SO OR RSO'!$B$4:$O$1048576,8,FALSE),"")</f>
        <v/>
      </c>
      <c r="I209" s="18" t="str">
        <f>IFERROR(VLOOKUP(B209,'SO OR RSO'!$B$4:$O$1048576,9,FALSE),"")</f>
        <v/>
      </c>
      <c r="J209" s="18" t="str">
        <f>IFERROR(VLOOKUP(B209,'SO OR RSO'!$B$4:$O$1048576,10,FALSE),"")</f>
        <v/>
      </c>
      <c r="K209" s="93" t="str">
        <f>IFERROR(IF(VLOOKUP(B209,'SO OR RSO'!$B$4:$M$1048576,12,FALSE)="","Belum Isi Tanggal",VLOOKUP(B209,'SO OR RSO'!$B$4:$M$1048576,12,FALSE)),"")</f>
        <v/>
      </c>
      <c r="L209" s="76"/>
    </row>
    <row r="210" spans="1:12" ht="32.25" customHeight="1">
      <c r="A210" s="6">
        <v>209</v>
      </c>
      <c r="B210" s="18" t="str">
        <f t="shared" si="4"/>
        <v>FoamindoTidak TersediaKonfirmasi209</v>
      </c>
      <c r="C210" s="18" t="str">
        <f>IFERROR(VLOOKUP(B210,'SO OR RSO'!$B$4:$O$1048576,3,FALSE),"")</f>
        <v/>
      </c>
      <c r="D210" s="27" t="str">
        <f>IFERROR(VLOOKUP(B210,'SO OR RSO'!$B$4:$O$1048576,4,FALSE),"")</f>
        <v/>
      </c>
      <c r="E210" s="19" t="str">
        <f>IFERROR(VLOOKUP(B210,'SO OR RSO'!$B$4:$O$1048576,5,FALSE),"")</f>
        <v/>
      </c>
      <c r="F210" s="18" t="str">
        <f>IFERROR(VLOOKUP(B210,'SO OR RSO'!$B$4:$O$1048576,6,FALSE),"")</f>
        <v/>
      </c>
      <c r="G210" s="19" t="str">
        <f>IFERROR(VLOOKUP(B210,'SO OR RSO'!$B$4:$O$1048576,7,FALSE),"")</f>
        <v/>
      </c>
      <c r="H210" s="18" t="str">
        <f>IFERROR(VLOOKUP(B210,'SO OR RSO'!$B$4:$O$1048576,8,FALSE),"")</f>
        <v/>
      </c>
      <c r="I210" s="18" t="str">
        <f>IFERROR(VLOOKUP(B210,'SO OR RSO'!$B$4:$O$1048576,9,FALSE),"")</f>
        <v/>
      </c>
      <c r="J210" s="18" t="str">
        <f>IFERROR(VLOOKUP(B210,'SO OR RSO'!$B$4:$O$1048576,10,FALSE),"")</f>
        <v/>
      </c>
      <c r="K210" s="93" t="str">
        <f>IFERROR(IF(VLOOKUP(B210,'SO OR RSO'!$B$4:$M$1048576,12,FALSE)="","Belum Isi Tanggal",VLOOKUP(B210,'SO OR RSO'!$B$4:$M$1048576,12,FALSE)),"")</f>
        <v/>
      </c>
      <c r="L210" s="76"/>
    </row>
    <row r="211" spans="1:12" ht="32.25" customHeight="1">
      <c r="A211" s="6">
        <v>210</v>
      </c>
      <c r="B211" s="18" t="str">
        <f t="shared" si="4"/>
        <v>FoamindoTidak TersediaKonfirmasi210</v>
      </c>
      <c r="C211" s="18" t="str">
        <f>IFERROR(VLOOKUP(B211,'SO OR RSO'!$B$4:$O$1048576,3,FALSE),"")</f>
        <v/>
      </c>
      <c r="D211" s="27" t="str">
        <f>IFERROR(VLOOKUP(B211,'SO OR RSO'!$B$4:$O$1048576,4,FALSE),"")</f>
        <v/>
      </c>
      <c r="E211" s="19" t="str">
        <f>IFERROR(VLOOKUP(B211,'SO OR RSO'!$B$4:$O$1048576,5,FALSE),"")</f>
        <v/>
      </c>
      <c r="F211" s="18" t="str">
        <f>IFERROR(VLOOKUP(B211,'SO OR RSO'!$B$4:$O$1048576,6,FALSE),"")</f>
        <v/>
      </c>
      <c r="G211" s="19" t="str">
        <f>IFERROR(VLOOKUP(B211,'SO OR RSO'!$B$4:$O$1048576,7,FALSE),"")</f>
        <v/>
      </c>
      <c r="H211" s="18" t="str">
        <f>IFERROR(VLOOKUP(B211,'SO OR RSO'!$B$4:$O$1048576,8,FALSE),"")</f>
        <v/>
      </c>
      <c r="I211" s="18" t="str">
        <f>IFERROR(VLOOKUP(B211,'SO OR RSO'!$B$4:$O$1048576,9,FALSE),"")</f>
        <v/>
      </c>
      <c r="J211" s="18" t="str">
        <f>IFERROR(VLOOKUP(B211,'SO OR RSO'!$B$4:$O$1048576,10,FALSE),"")</f>
        <v/>
      </c>
      <c r="K211" s="93" t="str">
        <f>IFERROR(IF(VLOOKUP(B211,'SO OR RSO'!$B$4:$M$1048576,12,FALSE)="","Belum Isi Tanggal",VLOOKUP(B211,'SO OR RSO'!$B$4:$M$1048576,12,FALSE)),"")</f>
        <v/>
      </c>
      <c r="L211" s="76"/>
    </row>
    <row r="212" spans="1:12" ht="32.25" customHeight="1">
      <c r="A212" s="6">
        <v>211</v>
      </c>
      <c r="B212" s="18" t="str">
        <f t="shared" si="4"/>
        <v>FoamindoTidak TersediaKonfirmasi211</v>
      </c>
      <c r="C212" s="18" t="str">
        <f>IFERROR(VLOOKUP(B212,'SO OR RSO'!$B$4:$O$1048576,3,FALSE),"")</f>
        <v/>
      </c>
      <c r="D212" s="27" t="str">
        <f>IFERROR(VLOOKUP(B212,'SO OR RSO'!$B$4:$O$1048576,4,FALSE),"")</f>
        <v/>
      </c>
      <c r="E212" s="19" t="str">
        <f>IFERROR(VLOOKUP(B212,'SO OR RSO'!$B$4:$O$1048576,5,FALSE),"")</f>
        <v/>
      </c>
      <c r="F212" s="18" t="str">
        <f>IFERROR(VLOOKUP(B212,'SO OR RSO'!$B$4:$O$1048576,6,FALSE),"")</f>
        <v/>
      </c>
      <c r="G212" s="19" t="str">
        <f>IFERROR(VLOOKUP(B212,'SO OR RSO'!$B$4:$O$1048576,7,FALSE),"")</f>
        <v/>
      </c>
      <c r="H212" s="18" t="str">
        <f>IFERROR(VLOOKUP(B212,'SO OR RSO'!$B$4:$O$1048576,8,FALSE),"")</f>
        <v/>
      </c>
      <c r="I212" s="18" t="str">
        <f>IFERROR(VLOOKUP(B212,'SO OR RSO'!$B$4:$O$1048576,9,FALSE),"")</f>
        <v/>
      </c>
      <c r="J212" s="18" t="str">
        <f>IFERROR(VLOOKUP(B212,'SO OR RSO'!$B$4:$O$1048576,10,FALSE),"")</f>
        <v/>
      </c>
      <c r="K212" s="93" t="str">
        <f>IFERROR(IF(VLOOKUP(B212,'SO OR RSO'!$B$4:$M$1048576,12,FALSE)="","Belum Isi Tanggal",VLOOKUP(B212,'SO OR RSO'!$B$4:$M$1048576,12,FALSE)),"")</f>
        <v/>
      </c>
      <c r="L212" s="76"/>
    </row>
    <row r="213" spans="1:12" ht="32.25" customHeight="1">
      <c r="A213" s="6">
        <v>212</v>
      </c>
      <c r="B213" s="18" t="str">
        <f t="shared" si="4"/>
        <v>FoamindoTidak TersediaKonfirmasi212</v>
      </c>
      <c r="C213" s="18" t="str">
        <f>IFERROR(VLOOKUP(B213,'SO OR RSO'!$B$4:$O$1048576,3,FALSE),"")</f>
        <v/>
      </c>
      <c r="D213" s="27" t="str">
        <f>IFERROR(VLOOKUP(B213,'SO OR RSO'!$B$4:$O$1048576,4,FALSE),"")</f>
        <v/>
      </c>
      <c r="E213" s="19" t="str">
        <f>IFERROR(VLOOKUP(B213,'SO OR RSO'!$B$4:$O$1048576,5,FALSE),"")</f>
        <v/>
      </c>
      <c r="F213" s="18" t="str">
        <f>IFERROR(VLOOKUP(B213,'SO OR RSO'!$B$4:$O$1048576,6,FALSE),"")</f>
        <v/>
      </c>
      <c r="G213" s="19" t="str">
        <f>IFERROR(VLOOKUP(B213,'SO OR RSO'!$B$4:$O$1048576,7,FALSE),"")</f>
        <v/>
      </c>
      <c r="H213" s="18" t="str">
        <f>IFERROR(VLOOKUP(B213,'SO OR RSO'!$B$4:$O$1048576,8,FALSE),"")</f>
        <v/>
      </c>
      <c r="I213" s="18" t="str">
        <f>IFERROR(VLOOKUP(B213,'SO OR RSO'!$B$4:$O$1048576,9,FALSE),"")</f>
        <v/>
      </c>
      <c r="J213" s="18" t="str">
        <f>IFERROR(VLOOKUP(B213,'SO OR RSO'!$B$4:$O$1048576,10,FALSE),"")</f>
        <v/>
      </c>
      <c r="K213" s="93" t="str">
        <f>IFERROR(IF(VLOOKUP(B213,'SO OR RSO'!$B$4:$M$1048576,12,FALSE)="","Belum Isi Tanggal",VLOOKUP(B213,'SO OR RSO'!$B$4:$M$1048576,12,FALSE)),"")</f>
        <v/>
      </c>
      <c r="L213" s="76"/>
    </row>
    <row r="214" spans="1:12" ht="32.25" customHeight="1">
      <c r="A214" s="6">
        <v>213</v>
      </c>
      <c r="B214" s="18" t="str">
        <f t="shared" si="4"/>
        <v>FoamindoTidak TersediaKonfirmasi213</v>
      </c>
      <c r="C214" s="18" t="str">
        <f>IFERROR(VLOOKUP(B214,'SO OR RSO'!$B$4:$O$1048576,3,FALSE),"")</f>
        <v/>
      </c>
      <c r="D214" s="27" t="str">
        <f>IFERROR(VLOOKUP(B214,'SO OR RSO'!$B$4:$O$1048576,4,FALSE),"")</f>
        <v/>
      </c>
      <c r="E214" s="19" t="str">
        <f>IFERROR(VLOOKUP(B214,'SO OR RSO'!$B$4:$O$1048576,5,FALSE),"")</f>
        <v/>
      </c>
      <c r="F214" s="18" t="str">
        <f>IFERROR(VLOOKUP(B214,'SO OR RSO'!$B$4:$O$1048576,6,FALSE),"")</f>
        <v/>
      </c>
      <c r="G214" s="19" t="str">
        <f>IFERROR(VLOOKUP(B214,'SO OR RSO'!$B$4:$O$1048576,7,FALSE),"")</f>
        <v/>
      </c>
      <c r="H214" s="18" t="str">
        <f>IFERROR(VLOOKUP(B214,'SO OR RSO'!$B$4:$O$1048576,8,FALSE),"")</f>
        <v/>
      </c>
      <c r="I214" s="18" t="str">
        <f>IFERROR(VLOOKUP(B214,'SO OR RSO'!$B$4:$O$1048576,9,FALSE),"")</f>
        <v/>
      </c>
      <c r="J214" s="18" t="str">
        <f>IFERROR(VLOOKUP(B214,'SO OR RSO'!$B$4:$O$1048576,10,FALSE),"")</f>
        <v/>
      </c>
      <c r="K214" s="93" t="str">
        <f>IFERROR(IF(VLOOKUP(B214,'SO OR RSO'!$B$4:$M$1048576,12,FALSE)="","Belum Isi Tanggal",VLOOKUP(B214,'SO OR RSO'!$B$4:$M$1048576,12,FALSE)),"")</f>
        <v/>
      </c>
      <c r="L214" s="76"/>
    </row>
    <row r="215" spans="1:12" ht="32.25" customHeight="1">
      <c r="A215" s="6">
        <v>214</v>
      </c>
      <c r="B215" s="18" t="str">
        <f t="shared" si="4"/>
        <v>FoamindoTidak TersediaKonfirmasi214</v>
      </c>
      <c r="C215" s="18" t="str">
        <f>IFERROR(VLOOKUP(B215,'SO OR RSO'!$B$4:$O$1048576,3,FALSE),"")</f>
        <v/>
      </c>
      <c r="D215" s="27" t="str">
        <f>IFERROR(VLOOKUP(B215,'SO OR RSO'!$B$4:$O$1048576,4,FALSE),"")</f>
        <v/>
      </c>
      <c r="E215" s="19" t="str">
        <f>IFERROR(VLOOKUP(B215,'SO OR RSO'!$B$4:$O$1048576,5,FALSE),"")</f>
        <v/>
      </c>
      <c r="F215" s="18" t="str">
        <f>IFERROR(VLOOKUP(B215,'SO OR RSO'!$B$4:$O$1048576,6,FALSE),"")</f>
        <v/>
      </c>
      <c r="G215" s="19" t="str">
        <f>IFERROR(VLOOKUP(B215,'SO OR RSO'!$B$4:$O$1048576,7,FALSE),"")</f>
        <v/>
      </c>
      <c r="H215" s="18" t="str">
        <f>IFERROR(VLOOKUP(B215,'SO OR RSO'!$B$4:$O$1048576,8,FALSE),"")</f>
        <v/>
      </c>
      <c r="I215" s="18" t="str">
        <f>IFERROR(VLOOKUP(B215,'SO OR RSO'!$B$4:$O$1048576,9,FALSE),"")</f>
        <v/>
      </c>
      <c r="J215" s="18" t="str">
        <f>IFERROR(VLOOKUP(B215,'SO OR RSO'!$B$4:$O$1048576,10,FALSE),"")</f>
        <v/>
      </c>
      <c r="K215" s="93" t="str">
        <f>IFERROR(IF(VLOOKUP(B215,'SO OR RSO'!$B$4:$M$1048576,12,FALSE)="","Belum Isi Tanggal",VLOOKUP(B215,'SO OR RSO'!$B$4:$M$1048576,12,FALSE)),"")</f>
        <v/>
      </c>
      <c r="L215" s="76"/>
    </row>
    <row r="216" spans="1:12" ht="32.25" customHeight="1">
      <c r="A216" s="6">
        <v>215</v>
      </c>
      <c r="B216" s="18" t="str">
        <f t="shared" si="4"/>
        <v>FoamindoTidak TersediaKonfirmasi215</v>
      </c>
      <c r="C216" s="18" t="str">
        <f>IFERROR(VLOOKUP(B216,'SO OR RSO'!$B$4:$O$1048576,3,FALSE),"")</f>
        <v/>
      </c>
      <c r="D216" s="27" t="str">
        <f>IFERROR(VLOOKUP(B216,'SO OR RSO'!$B$4:$O$1048576,4,FALSE),"")</f>
        <v/>
      </c>
      <c r="E216" s="19" t="str">
        <f>IFERROR(VLOOKUP(B216,'SO OR RSO'!$B$4:$O$1048576,5,FALSE),"")</f>
        <v/>
      </c>
      <c r="F216" s="18" t="str">
        <f>IFERROR(VLOOKUP(B216,'SO OR RSO'!$B$4:$O$1048576,6,FALSE),"")</f>
        <v/>
      </c>
      <c r="G216" s="19" t="str">
        <f>IFERROR(VLOOKUP(B216,'SO OR RSO'!$B$4:$O$1048576,7,FALSE),"")</f>
        <v/>
      </c>
      <c r="H216" s="18" t="str">
        <f>IFERROR(VLOOKUP(B216,'SO OR RSO'!$B$4:$O$1048576,8,FALSE),"")</f>
        <v/>
      </c>
      <c r="I216" s="18" t="str">
        <f>IFERROR(VLOOKUP(B216,'SO OR RSO'!$B$4:$O$1048576,9,FALSE),"")</f>
        <v/>
      </c>
      <c r="J216" s="18" t="str">
        <f>IFERROR(VLOOKUP(B216,'SO OR RSO'!$B$4:$O$1048576,10,FALSE),"")</f>
        <v/>
      </c>
      <c r="K216" s="93" t="str">
        <f>IFERROR(IF(VLOOKUP(B216,'SO OR RSO'!$B$4:$M$1048576,12,FALSE)="","Belum Isi Tanggal",VLOOKUP(B216,'SO OR RSO'!$B$4:$M$1048576,12,FALSE)),"")</f>
        <v/>
      </c>
      <c r="L216" s="76"/>
    </row>
    <row r="217" spans="1:12" ht="32.25" customHeight="1">
      <c r="A217" s="6">
        <v>216</v>
      </c>
      <c r="B217" s="18" t="str">
        <f t="shared" si="4"/>
        <v>FoamindoTidak TersediaKonfirmasi216</v>
      </c>
      <c r="C217" s="18" t="str">
        <f>IFERROR(VLOOKUP(B217,'SO OR RSO'!$B$4:$O$1048576,3,FALSE),"")</f>
        <v/>
      </c>
      <c r="D217" s="27" t="str">
        <f>IFERROR(VLOOKUP(B217,'SO OR RSO'!$B$4:$O$1048576,4,FALSE),"")</f>
        <v/>
      </c>
      <c r="E217" s="19" t="str">
        <f>IFERROR(VLOOKUP(B217,'SO OR RSO'!$B$4:$O$1048576,5,FALSE),"")</f>
        <v/>
      </c>
      <c r="F217" s="18" t="str">
        <f>IFERROR(VLOOKUP(B217,'SO OR RSO'!$B$4:$O$1048576,6,FALSE),"")</f>
        <v/>
      </c>
      <c r="G217" s="19" t="str">
        <f>IFERROR(VLOOKUP(B217,'SO OR RSO'!$B$4:$O$1048576,7,FALSE),"")</f>
        <v/>
      </c>
      <c r="H217" s="18" t="str">
        <f>IFERROR(VLOOKUP(B217,'SO OR RSO'!$B$4:$O$1048576,8,FALSE),"")</f>
        <v/>
      </c>
      <c r="I217" s="18" t="str">
        <f>IFERROR(VLOOKUP(B217,'SO OR RSO'!$B$4:$O$1048576,9,FALSE),"")</f>
        <v/>
      </c>
      <c r="J217" s="18" t="str">
        <f>IFERROR(VLOOKUP(B217,'SO OR RSO'!$B$4:$O$1048576,10,FALSE),"")</f>
        <v/>
      </c>
      <c r="K217" s="93" t="str">
        <f>IFERROR(IF(VLOOKUP(B217,'SO OR RSO'!$B$4:$M$1048576,12,FALSE)="","Belum Isi Tanggal",VLOOKUP(B217,'SO OR RSO'!$B$4:$M$1048576,12,FALSE)),"")</f>
        <v/>
      </c>
      <c r="L217" s="76"/>
    </row>
    <row r="218" spans="1:12" ht="32.25" customHeight="1">
      <c r="A218" s="6">
        <v>217</v>
      </c>
      <c r="B218" s="18" t="str">
        <f t="shared" si="4"/>
        <v>FoamindoTidak TersediaKonfirmasi217</v>
      </c>
      <c r="C218" s="18" t="str">
        <f>IFERROR(VLOOKUP(B218,'SO OR RSO'!$B$4:$O$1048576,3,FALSE),"")</f>
        <v/>
      </c>
      <c r="D218" s="27" t="str">
        <f>IFERROR(VLOOKUP(B218,'SO OR RSO'!$B$4:$O$1048576,4,FALSE),"")</f>
        <v/>
      </c>
      <c r="E218" s="19" t="str">
        <f>IFERROR(VLOOKUP(B218,'SO OR RSO'!$B$4:$O$1048576,5,FALSE),"")</f>
        <v/>
      </c>
      <c r="F218" s="18" t="str">
        <f>IFERROR(VLOOKUP(B218,'SO OR RSO'!$B$4:$O$1048576,6,FALSE),"")</f>
        <v/>
      </c>
      <c r="G218" s="19" t="str">
        <f>IFERROR(VLOOKUP(B218,'SO OR RSO'!$B$4:$O$1048576,7,FALSE),"")</f>
        <v/>
      </c>
      <c r="H218" s="18" t="str">
        <f>IFERROR(VLOOKUP(B218,'SO OR RSO'!$B$4:$O$1048576,8,FALSE),"")</f>
        <v/>
      </c>
      <c r="I218" s="18" t="str">
        <f>IFERROR(VLOOKUP(B218,'SO OR RSO'!$B$4:$O$1048576,9,FALSE),"")</f>
        <v/>
      </c>
      <c r="J218" s="18" t="str">
        <f>IFERROR(VLOOKUP(B218,'SO OR RSO'!$B$4:$O$1048576,10,FALSE),"")</f>
        <v/>
      </c>
      <c r="K218" s="93" t="str">
        <f>IFERROR(IF(VLOOKUP(B218,'SO OR RSO'!$B$4:$M$1048576,12,FALSE)="","Belum Isi Tanggal",VLOOKUP(B218,'SO OR RSO'!$B$4:$M$1048576,12,FALSE)),"")</f>
        <v/>
      </c>
      <c r="L218" s="76"/>
    </row>
    <row r="219" spans="1:12" ht="32.25" customHeight="1">
      <c r="A219" s="6">
        <v>218</v>
      </c>
      <c r="B219" s="18" t="str">
        <f t="shared" si="4"/>
        <v>FoamindoTidak TersediaKonfirmasi218</v>
      </c>
      <c r="C219" s="18" t="str">
        <f>IFERROR(VLOOKUP(B219,'SO OR RSO'!$B$4:$O$1048576,3,FALSE),"")</f>
        <v/>
      </c>
      <c r="D219" s="27" t="str">
        <f>IFERROR(VLOOKUP(B219,'SO OR RSO'!$B$4:$O$1048576,4,FALSE),"")</f>
        <v/>
      </c>
      <c r="E219" s="19" t="str">
        <f>IFERROR(VLOOKUP(B219,'SO OR RSO'!$B$4:$O$1048576,5,FALSE),"")</f>
        <v/>
      </c>
      <c r="F219" s="18" t="str">
        <f>IFERROR(VLOOKUP(B219,'SO OR RSO'!$B$4:$O$1048576,6,FALSE),"")</f>
        <v/>
      </c>
      <c r="G219" s="19" t="str">
        <f>IFERROR(VLOOKUP(B219,'SO OR RSO'!$B$4:$O$1048576,7,FALSE),"")</f>
        <v/>
      </c>
      <c r="H219" s="18" t="str">
        <f>IFERROR(VLOOKUP(B219,'SO OR RSO'!$B$4:$O$1048576,8,FALSE),"")</f>
        <v/>
      </c>
      <c r="I219" s="18" t="str">
        <f>IFERROR(VLOOKUP(B219,'SO OR RSO'!$B$4:$O$1048576,9,FALSE),"")</f>
        <v/>
      </c>
      <c r="J219" s="18" t="str">
        <f>IFERROR(VLOOKUP(B219,'SO OR RSO'!$B$4:$O$1048576,10,FALSE),"")</f>
        <v/>
      </c>
      <c r="K219" s="93" t="str">
        <f>IFERROR(IF(VLOOKUP(B219,'SO OR RSO'!$B$4:$M$1048576,12,FALSE)="","Belum Isi Tanggal",VLOOKUP(B219,'SO OR RSO'!$B$4:$M$1048576,12,FALSE)),"")</f>
        <v/>
      </c>
      <c r="L219" s="76"/>
    </row>
    <row r="220" spans="1:12" ht="32.25" customHeight="1">
      <c r="A220" s="6">
        <v>219</v>
      </c>
      <c r="B220" s="18" t="str">
        <f t="shared" si="4"/>
        <v>FoamindoTidak TersediaKonfirmasi219</v>
      </c>
      <c r="C220" s="18" t="str">
        <f>IFERROR(VLOOKUP(B220,'SO OR RSO'!$B$4:$O$1048576,3,FALSE),"")</f>
        <v/>
      </c>
      <c r="D220" s="27" t="str">
        <f>IFERROR(VLOOKUP(B220,'SO OR RSO'!$B$4:$O$1048576,4,FALSE),"")</f>
        <v/>
      </c>
      <c r="E220" s="19" t="str">
        <f>IFERROR(VLOOKUP(B220,'SO OR RSO'!$B$4:$O$1048576,5,FALSE),"")</f>
        <v/>
      </c>
      <c r="F220" s="18" t="str">
        <f>IFERROR(VLOOKUP(B220,'SO OR RSO'!$B$4:$O$1048576,6,FALSE),"")</f>
        <v/>
      </c>
      <c r="G220" s="19" t="str">
        <f>IFERROR(VLOOKUP(B220,'SO OR RSO'!$B$4:$O$1048576,7,FALSE),"")</f>
        <v/>
      </c>
      <c r="H220" s="18" t="str">
        <f>IFERROR(VLOOKUP(B220,'SO OR RSO'!$B$4:$O$1048576,8,FALSE),"")</f>
        <v/>
      </c>
      <c r="I220" s="18" t="str">
        <f>IFERROR(VLOOKUP(B220,'SO OR RSO'!$B$4:$O$1048576,9,FALSE),"")</f>
        <v/>
      </c>
      <c r="J220" s="18" t="str">
        <f>IFERROR(VLOOKUP(B220,'SO OR RSO'!$B$4:$O$1048576,10,FALSE),"")</f>
        <v/>
      </c>
      <c r="K220" s="93" t="str">
        <f>IFERROR(IF(VLOOKUP(B220,'SO OR RSO'!$B$4:$M$1048576,12,FALSE)="","Belum Isi Tanggal",VLOOKUP(B220,'SO OR RSO'!$B$4:$M$1048576,12,FALSE)),"")</f>
        <v/>
      </c>
      <c r="L220" s="76"/>
    </row>
    <row r="221" spans="1:12" ht="32.25" customHeight="1">
      <c r="A221" s="6">
        <v>220</v>
      </c>
      <c r="B221" s="18" t="str">
        <f t="shared" si="4"/>
        <v>FoamindoTidak TersediaKonfirmasi220</v>
      </c>
      <c r="C221" s="18" t="str">
        <f>IFERROR(VLOOKUP(B221,'SO OR RSO'!$B$4:$O$1048576,3,FALSE),"")</f>
        <v/>
      </c>
      <c r="D221" s="27" t="str">
        <f>IFERROR(VLOOKUP(B221,'SO OR RSO'!$B$4:$O$1048576,4,FALSE),"")</f>
        <v/>
      </c>
      <c r="E221" s="19" t="str">
        <f>IFERROR(VLOOKUP(B221,'SO OR RSO'!$B$4:$O$1048576,5,FALSE),"")</f>
        <v/>
      </c>
      <c r="F221" s="18" t="str">
        <f>IFERROR(VLOOKUP(B221,'SO OR RSO'!$B$4:$O$1048576,6,FALSE),"")</f>
        <v/>
      </c>
      <c r="G221" s="19" t="str">
        <f>IFERROR(VLOOKUP(B221,'SO OR RSO'!$B$4:$O$1048576,7,FALSE),"")</f>
        <v/>
      </c>
      <c r="H221" s="18" t="str">
        <f>IFERROR(VLOOKUP(B221,'SO OR RSO'!$B$4:$O$1048576,8,FALSE),"")</f>
        <v/>
      </c>
      <c r="I221" s="18" t="str">
        <f>IFERROR(VLOOKUP(B221,'SO OR RSO'!$B$4:$O$1048576,9,FALSE),"")</f>
        <v/>
      </c>
      <c r="J221" s="18" t="str">
        <f>IFERROR(VLOOKUP(B221,'SO OR RSO'!$B$4:$O$1048576,10,FALSE),"")</f>
        <v/>
      </c>
      <c r="K221" s="93" t="str">
        <f>IFERROR(IF(VLOOKUP(B221,'SO OR RSO'!$B$4:$M$1048576,12,FALSE)="","Belum Isi Tanggal",VLOOKUP(B221,'SO OR RSO'!$B$4:$M$1048576,12,FALSE)),"")</f>
        <v/>
      </c>
      <c r="L221" s="76"/>
    </row>
    <row r="222" spans="1:12" ht="32.25" customHeight="1">
      <c r="A222" s="6">
        <v>221</v>
      </c>
      <c r="B222" s="18" t="str">
        <f t="shared" si="4"/>
        <v>FoamindoTidak TersediaKonfirmasi221</v>
      </c>
      <c r="C222" s="18" t="str">
        <f>IFERROR(VLOOKUP(B222,'SO OR RSO'!$B$4:$O$1048576,3,FALSE),"")</f>
        <v/>
      </c>
      <c r="D222" s="27" t="str">
        <f>IFERROR(VLOOKUP(B222,'SO OR RSO'!$B$4:$O$1048576,4,FALSE),"")</f>
        <v/>
      </c>
      <c r="E222" s="19" t="str">
        <f>IFERROR(VLOOKUP(B222,'SO OR RSO'!$B$4:$O$1048576,5,FALSE),"")</f>
        <v/>
      </c>
      <c r="F222" s="18" t="str">
        <f>IFERROR(VLOOKUP(B222,'SO OR RSO'!$B$4:$O$1048576,6,FALSE),"")</f>
        <v/>
      </c>
      <c r="G222" s="19" t="str">
        <f>IFERROR(VLOOKUP(B222,'SO OR RSO'!$B$4:$O$1048576,7,FALSE),"")</f>
        <v/>
      </c>
      <c r="H222" s="18" t="str">
        <f>IFERROR(VLOOKUP(B222,'SO OR RSO'!$B$4:$O$1048576,8,FALSE),"")</f>
        <v/>
      </c>
      <c r="I222" s="18" t="str">
        <f>IFERROR(VLOOKUP(B222,'SO OR RSO'!$B$4:$O$1048576,9,FALSE),"")</f>
        <v/>
      </c>
      <c r="J222" s="18" t="str">
        <f>IFERROR(VLOOKUP(B222,'SO OR RSO'!$B$4:$O$1048576,10,FALSE),"")</f>
        <v/>
      </c>
      <c r="K222" s="93" t="str">
        <f>IFERROR(IF(VLOOKUP(B222,'SO OR RSO'!$B$4:$M$1048576,12,FALSE)="","Belum Isi Tanggal",VLOOKUP(B222,'SO OR RSO'!$B$4:$M$1048576,12,FALSE)),"")</f>
        <v/>
      </c>
      <c r="L222" s="76"/>
    </row>
    <row r="223" spans="1:12" ht="32.25" customHeight="1">
      <c r="A223" s="6">
        <v>222</v>
      </c>
      <c r="B223" s="18" t="str">
        <f t="shared" si="4"/>
        <v>FoamindoTidak TersediaKonfirmasi222</v>
      </c>
      <c r="C223" s="18" t="str">
        <f>IFERROR(VLOOKUP(B223,'SO OR RSO'!$B$4:$O$1048576,3,FALSE),"")</f>
        <v/>
      </c>
      <c r="D223" s="27" t="str">
        <f>IFERROR(VLOOKUP(B223,'SO OR RSO'!$B$4:$O$1048576,4,FALSE),"")</f>
        <v/>
      </c>
      <c r="E223" s="19" t="str">
        <f>IFERROR(VLOOKUP(B223,'SO OR RSO'!$B$4:$O$1048576,5,FALSE),"")</f>
        <v/>
      </c>
      <c r="F223" s="18" t="str">
        <f>IFERROR(VLOOKUP(B223,'SO OR RSO'!$B$4:$O$1048576,6,FALSE),"")</f>
        <v/>
      </c>
      <c r="G223" s="19" t="str">
        <f>IFERROR(VLOOKUP(B223,'SO OR RSO'!$B$4:$O$1048576,7,FALSE),"")</f>
        <v/>
      </c>
      <c r="H223" s="18" t="str">
        <f>IFERROR(VLOOKUP(B223,'SO OR RSO'!$B$4:$O$1048576,8,FALSE),"")</f>
        <v/>
      </c>
      <c r="I223" s="18" t="str">
        <f>IFERROR(VLOOKUP(B223,'SO OR RSO'!$B$4:$O$1048576,9,FALSE),"")</f>
        <v/>
      </c>
      <c r="J223" s="18" t="str">
        <f>IFERROR(VLOOKUP(B223,'SO OR RSO'!$B$4:$O$1048576,10,FALSE),"")</f>
        <v/>
      </c>
      <c r="K223" s="93" t="str">
        <f>IFERROR(IF(VLOOKUP(B223,'SO OR RSO'!$B$4:$M$1048576,12,FALSE)="","Belum Isi Tanggal",VLOOKUP(B223,'SO OR RSO'!$B$4:$M$1048576,12,FALSE)),"")</f>
        <v/>
      </c>
      <c r="L223" s="76"/>
    </row>
    <row r="224" spans="1:12" ht="32.25" customHeight="1">
      <c r="A224" s="6">
        <v>223</v>
      </c>
      <c r="B224" s="18" t="str">
        <f t="shared" si="4"/>
        <v>FoamindoTidak TersediaKonfirmasi223</v>
      </c>
      <c r="C224" s="18" t="str">
        <f>IFERROR(VLOOKUP(B224,'SO OR RSO'!$B$4:$O$1048576,3,FALSE),"")</f>
        <v/>
      </c>
      <c r="D224" s="27" t="str">
        <f>IFERROR(VLOOKUP(B224,'SO OR RSO'!$B$4:$O$1048576,4,FALSE),"")</f>
        <v/>
      </c>
      <c r="E224" s="19" t="str">
        <f>IFERROR(VLOOKUP(B224,'SO OR RSO'!$B$4:$O$1048576,5,FALSE),"")</f>
        <v/>
      </c>
      <c r="F224" s="18" t="str">
        <f>IFERROR(VLOOKUP(B224,'SO OR RSO'!$B$4:$O$1048576,6,FALSE),"")</f>
        <v/>
      </c>
      <c r="G224" s="19" t="str">
        <f>IFERROR(VLOOKUP(B224,'SO OR RSO'!$B$4:$O$1048576,7,FALSE),"")</f>
        <v/>
      </c>
      <c r="H224" s="18" t="str">
        <f>IFERROR(VLOOKUP(B224,'SO OR RSO'!$B$4:$O$1048576,8,FALSE),"")</f>
        <v/>
      </c>
      <c r="I224" s="18" t="str">
        <f>IFERROR(VLOOKUP(B224,'SO OR RSO'!$B$4:$O$1048576,9,FALSE),"")</f>
        <v/>
      </c>
      <c r="J224" s="18" t="str">
        <f>IFERROR(VLOOKUP(B224,'SO OR RSO'!$B$4:$O$1048576,10,FALSE),"")</f>
        <v/>
      </c>
      <c r="K224" s="93" t="str">
        <f>IFERROR(IF(VLOOKUP(B224,'SO OR RSO'!$B$4:$M$1048576,12,FALSE)="","Belum Isi Tanggal",VLOOKUP(B224,'SO OR RSO'!$B$4:$M$1048576,12,FALSE)),"")</f>
        <v/>
      </c>
      <c r="L224" s="76"/>
    </row>
    <row r="225" spans="1:12" ht="32.25" customHeight="1">
      <c r="A225" s="6">
        <v>224</v>
      </c>
      <c r="B225" s="18" t="str">
        <f t="shared" si="4"/>
        <v>FoamindoTidak TersediaKonfirmasi224</v>
      </c>
      <c r="C225" s="18" t="str">
        <f>IFERROR(VLOOKUP(B225,'SO OR RSO'!$B$4:$O$1048576,3,FALSE),"")</f>
        <v/>
      </c>
      <c r="D225" s="27" t="str">
        <f>IFERROR(VLOOKUP(B225,'SO OR RSO'!$B$4:$O$1048576,4,FALSE),"")</f>
        <v/>
      </c>
      <c r="E225" s="19" t="str">
        <f>IFERROR(VLOOKUP(B225,'SO OR RSO'!$B$4:$O$1048576,5,FALSE),"")</f>
        <v/>
      </c>
      <c r="F225" s="18" t="str">
        <f>IFERROR(VLOOKUP(B225,'SO OR RSO'!$B$4:$O$1048576,6,FALSE),"")</f>
        <v/>
      </c>
      <c r="G225" s="19" t="str">
        <f>IFERROR(VLOOKUP(B225,'SO OR RSO'!$B$4:$O$1048576,7,FALSE),"")</f>
        <v/>
      </c>
      <c r="H225" s="18" t="str">
        <f>IFERROR(VLOOKUP(B225,'SO OR RSO'!$B$4:$O$1048576,8,FALSE),"")</f>
        <v/>
      </c>
      <c r="I225" s="18" t="str">
        <f>IFERROR(VLOOKUP(B225,'SO OR RSO'!$B$4:$O$1048576,9,FALSE),"")</f>
        <v/>
      </c>
      <c r="J225" s="18" t="str">
        <f>IFERROR(VLOOKUP(B225,'SO OR RSO'!$B$4:$O$1048576,10,FALSE),"")</f>
        <v/>
      </c>
      <c r="K225" s="93" t="str">
        <f>IFERROR(IF(VLOOKUP(B225,'SO OR RSO'!$B$4:$M$1048576,12,FALSE)="","Belum Isi Tanggal",VLOOKUP(B225,'SO OR RSO'!$B$4:$M$1048576,12,FALSE)),"")</f>
        <v/>
      </c>
      <c r="L225" s="76"/>
    </row>
    <row r="226" spans="1:12" ht="32.25" customHeight="1">
      <c r="A226" s="6">
        <v>225</v>
      </c>
      <c r="B226" s="18" t="str">
        <f t="shared" si="4"/>
        <v>FoamindoTidak TersediaKonfirmasi225</v>
      </c>
      <c r="C226" s="18" t="str">
        <f>IFERROR(VLOOKUP(B226,'SO OR RSO'!$B$4:$O$1048576,3,FALSE),"")</f>
        <v/>
      </c>
      <c r="D226" s="27" t="str">
        <f>IFERROR(VLOOKUP(B226,'SO OR RSO'!$B$4:$O$1048576,4,FALSE),"")</f>
        <v/>
      </c>
      <c r="E226" s="19" t="str">
        <f>IFERROR(VLOOKUP(B226,'SO OR RSO'!$B$4:$O$1048576,5,FALSE),"")</f>
        <v/>
      </c>
      <c r="F226" s="18" t="str">
        <f>IFERROR(VLOOKUP(B226,'SO OR RSO'!$B$4:$O$1048576,6,FALSE),"")</f>
        <v/>
      </c>
      <c r="G226" s="19" t="str">
        <f>IFERROR(VLOOKUP(B226,'SO OR RSO'!$B$4:$O$1048576,7,FALSE),"")</f>
        <v/>
      </c>
      <c r="H226" s="18" t="str">
        <f>IFERROR(VLOOKUP(B226,'SO OR RSO'!$B$4:$O$1048576,8,FALSE),"")</f>
        <v/>
      </c>
      <c r="I226" s="18" t="str">
        <f>IFERROR(VLOOKUP(B226,'SO OR RSO'!$B$4:$O$1048576,9,FALSE),"")</f>
        <v/>
      </c>
      <c r="J226" s="18" t="str">
        <f>IFERROR(VLOOKUP(B226,'SO OR RSO'!$B$4:$O$1048576,10,FALSE),"")</f>
        <v/>
      </c>
      <c r="K226" s="93" t="str">
        <f>IFERROR(IF(VLOOKUP(B226,'SO OR RSO'!$B$4:$M$1048576,12,FALSE)="","Belum Isi Tanggal",VLOOKUP(B226,'SO OR RSO'!$B$4:$M$1048576,12,FALSE)),"")</f>
        <v/>
      </c>
      <c r="L226" s="76"/>
    </row>
    <row r="227" spans="1:12" ht="32.25" customHeight="1">
      <c r="A227" s="6">
        <v>226</v>
      </c>
      <c r="B227" s="18" t="str">
        <f t="shared" si="4"/>
        <v>FoamindoTidak TersediaKonfirmasi226</v>
      </c>
      <c r="C227" s="18" t="str">
        <f>IFERROR(VLOOKUP(B227,'SO OR RSO'!$B$4:$O$1048576,3,FALSE),"")</f>
        <v/>
      </c>
      <c r="D227" s="27" t="str">
        <f>IFERROR(VLOOKUP(B227,'SO OR RSO'!$B$4:$O$1048576,4,FALSE),"")</f>
        <v/>
      </c>
      <c r="E227" s="19" t="str">
        <f>IFERROR(VLOOKUP(B227,'SO OR RSO'!$B$4:$O$1048576,5,FALSE),"")</f>
        <v/>
      </c>
      <c r="F227" s="18" t="str">
        <f>IFERROR(VLOOKUP(B227,'SO OR RSO'!$B$4:$O$1048576,6,FALSE),"")</f>
        <v/>
      </c>
      <c r="G227" s="19" t="str">
        <f>IFERROR(VLOOKUP(B227,'SO OR RSO'!$B$4:$O$1048576,7,FALSE),"")</f>
        <v/>
      </c>
      <c r="H227" s="18" t="str">
        <f>IFERROR(VLOOKUP(B227,'SO OR RSO'!$B$4:$O$1048576,8,FALSE),"")</f>
        <v/>
      </c>
      <c r="I227" s="18" t="str">
        <f>IFERROR(VLOOKUP(B227,'SO OR RSO'!$B$4:$O$1048576,9,FALSE),"")</f>
        <v/>
      </c>
      <c r="J227" s="18" t="str">
        <f>IFERROR(VLOOKUP(B227,'SO OR RSO'!$B$4:$O$1048576,10,FALSE),"")</f>
        <v/>
      </c>
      <c r="K227" s="93" t="str">
        <f>IFERROR(IF(VLOOKUP(B227,'SO OR RSO'!$B$4:$M$1048576,12,FALSE)="","Belum Isi Tanggal",VLOOKUP(B227,'SO OR RSO'!$B$4:$M$1048576,12,FALSE)),"")</f>
        <v/>
      </c>
      <c r="L227" s="76"/>
    </row>
    <row r="228" spans="1:12" ht="32.25" customHeight="1">
      <c r="A228" s="6">
        <v>227</v>
      </c>
      <c r="B228" s="18" t="str">
        <f t="shared" si="4"/>
        <v>FoamindoTidak TersediaKonfirmasi227</v>
      </c>
      <c r="C228" s="18" t="str">
        <f>IFERROR(VLOOKUP(B228,'SO OR RSO'!$B$4:$O$1048576,3,FALSE),"")</f>
        <v/>
      </c>
      <c r="D228" s="27" t="str">
        <f>IFERROR(VLOOKUP(B228,'SO OR RSO'!$B$4:$O$1048576,4,FALSE),"")</f>
        <v/>
      </c>
      <c r="E228" s="19" t="str">
        <f>IFERROR(VLOOKUP(B228,'SO OR RSO'!$B$4:$O$1048576,5,FALSE),"")</f>
        <v/>
      </c>
      <c r="F228" s="18" t="str">
        <f>IFERROR(VLOOKUP(B228,'SO OR RSO'!$B$4:$O$1048576,6,FALSE),"")</f>
        <v/>
      </c>
      <c r="G228" s="19" t="str">
        <f>IFERROR(VLOOKUP(B228,'SO OR RSO'!$B$4:$O$1048576,7,FALSE),"")</f>
        <v/>
      </c>
      <c r="H228" s="18" t="str">
        <f>IFERROR(VLOOKUP(B228,'SO OR RSO'!$B$4:$O$1048576,8,FALSE),"")</f>
        <v/>
      </c>
      <c r="I228" s="18" t="str">
        <f>IFERROR(VLOOKUP(B228,'SO OR RSO'!$B$4:$O$1048576,9,FALSE),"")</f>
        <v/>
      </c>
      <c r="J228" s="18" t="str">
        <f>IFERROR(VLOOKUP(B228,'SO OR RSO'!$B$4:$O$1048576,10,FALSE),"")</f>
        <v/>
      </c>
      <c r="K228" s="93" t="str">
        <f>IFERROR(IF(VLOOKUP(B228,'SO OR RSO'!$B$4:$M$1048576,12,FALSE)="","Belum Isi Tanggal",VLOOKUP(B228,'SO OR RSO'!$B$4:$M$1048576,12,FALSE)),"")</f>
        <v/>
      </c>
      <c r="L228" s="76"/>
    </row>
    <row r="229" spans="1:12" ht="32.25" customHeight="1">
      <c r="A229" s="6">
        <v>228</v>
      </c>
      <c r="B229" s="18" t="str">
        <f t="shared" si="4"/>
        <v>FoamindoTidak TersediaKonfirmasi228</v>
      </c>
      <c r="C229" s="18" t="str">
        <f>IFERROR(VLOOKUP(B229,'SO OR RSO'!$B$4:$O$1048576,3,FALSE),"")</f>
        <v/>
      </c>
      <c r="D229" s="27" t="str">
        <f>IFERROR(VLOOKUP(B229,'SO OR RSO'!$B$4:$O$1048576,4,FALSE),"")</f>
        <v/>
      </c>
      <c r="E229" s="19" t="str">
        <f>IFERROR(VLOOKUP(B229,'SO OR RSO'!$B$4:$O$1048576,5,FALSE),"")</f>
        <v/>
      </c>
      <c r="F229" s="18" t="str">
        <f>IFERROR(VLOOKUP(B229,'SO OR RSO'!$B$4:$O$1048576,6,FALSE),"")</f>
        <v/>
      </c>
      <c r="G229" s="19" t="str">
        <f>IFERROR(VLOOKUP(B229,'SO OR RSO'!$B$4:$O$1048576,7,FALSE),"")</f>
        <v/>
      </c>
      <c r="H229" s="18" t="str">
        <f>IFERROR(VLOOKUP(B229,'SO OR RSO'!$B$4:$O$1048576,8,FALSE),"")</f>
        <v/>
      </c>
      <c r="I229" s="18" t="str">
        <f>IFERROR(VLOOKUP(B229,'SO OR RSO'!$B$4:$O$1048576,9,FALSE),"")</f>
        <v/>
      </c>
      <c r="J229" s="18" t="str">
        <f>IFERROR(VLOOKUP(B229,'SO OR RSO'!$B$4:$O$1048576,10,FALSE),"")</f>
        <v/>
      </c>
      <c r="K229" s="93" t="str">
        <f>IFERROR(IF(VLOOKUP(B229,'SO OR RSO'!$B$4:$M$1048576,12,FALSE)="","Belum Isi Tanggal",VLOOKUP(B229,'SO OR RSO'!$B$4:$M$1048576,12,FALSE)),"")</f>
        <v/>
      </c>
      <c r="L229" s="76"/>
    </row>
    <row r="230" spans="1:12" ht="32.25" customHeight="1">
      <c r="A230" s="6">
        <v>229</v>
      </c>
      <c r="B230" s="18" t="str">
        <f t="shared" si="4"/>
        <v>FoamindoTidak TersediaKonfirmasi229</v>
      </c>
      <c r="C230" s="18" t="str">
        <f>IFERROR(VLOOKUP(B230,'SO OR RSO'!$B$4:$O$1048576,3,FALSE),"")</f>
        <v/>
      </c>
      <c r="D230" s="27" t="str">
        <f>IFERROR(VLOOKUP(B230,'SO OR RSO'!$B$4:$O$1048576,4,FALSE),"")</f>
        <v/>
      </c>
      <c r="E230" s="19" t="str">
        <f>IFERROR(VLOOKUP(B230,'SO OR RSO'!$B$4:$O$1048576,5,FALSE),"")</f>
        <v/>
      </c>
      <c r="F230" s="18" t="str">
        <f>IFERROR(VLOOKUP(B230,'SO OR RSO'!$B$4:$O$1048576,6,FALSE),"")</f>
        <v/>
      </c>
      <c r="G230" s="19" t="str">
        <f>IFERROR(VLOOKUP(B230,'SO OR RSO'!$B$4:$O$1048576,7,FALSE),"")</f>
        <v/>
      </c>
      <c r="H230" s="18" t="str">
        <f>IFERROR(VLOOKUP(B230,'SO OR RSO'!$B$4:$O$1048576,8,FALSE),"")</f>
        <v/>
      </c>
      <c r="I230" s="18" t="str">
        <f>IFERROR(VLOOKUP(B230,'SO OR RSO'!$B$4:$O$1048576,9,FALSE),"")</f>
        <v/>
      </c>
      <c r="J230" s="18" t="str">
        <f>IFERROR(VLOOKUP(B230,'SO OR RSO'!$B$4:$O$1048576,10,FALSE),"")</f>
        <v/>
      </c>
      <c r="K230" s="93" t="str">
        <f>IFERROR(IF(VLOOKUP(B230,'SO OR RSO'!$B$4:$M$1048576,12,FALSE)="","Belum Isi Tanggal",VLOOKUP(B230,'SO OR RSO'!$B$4:$M$1048576,12,FALSE)),"")</f>
        <v/>
      </c>
      <c r="L230" s="76"/>
    </row>
    <row r="231" spans="1:12" ht="32.25" customHeight="1">
      <c r="A231" s="6">
        <v>230</v>
      </c>
      <c r="B231" s="18" t="str">
        <f t="shared" si="4"/>
        <v>FoamindoTidak TersediaKonfirmasi230</v>
      </c>
      <c r="C231" s="18" t="str">
        <f>IFERROR(VLOOKUP(B231,'SO OR RSO'!$B$4:$O$1048576,3,FALSE),"")</f>
        <v/>
      </c>
      <c r="D231" s="27" t="str">
        <f>IFERROR(VLOOKUP(B231,'SO OR RSO'!$B$4:$O$1048576,4,FALSE),"")</f>
        <v/>
      </c>
      <c r="E231" s="19" t="str">
        <f>IFERROR(VLOOKUP(B231,'SO OR RSO'!$B$4:$O$1048576,5,FALSE),"")</f>
        <v/>
      </c>
      <c r="F231" s="18" t="str">
        <f>IFERROR(VLOOKUP(B231,'SO OR RSO'!$B$4:$O$1048576,6,FALSE),"")</f>
        <v/>
      </c>
      <c r="G231" s="19" t="str">
        <f>IFERROR(VLOOKUP(B231,'SO OR RSO'!$B$4:$O$1048576,7,FALSE),"")</f>
        <v/>
      </c>
      <c r="H231" s="18" t="str">
        <f>IFERROR(VLOOKUP(B231,'SO OR RSO'!$B$4:$O$1048576,8,FALSE),"")</f>
        <v/>
      </c>
      <c r="I231" s="18" t="str">
        <f>IFERROR(VLOOKUP(B231,'SO OR RSO'!$B$4:$O$1048576,9,FALSE),"")</f>
        <v/>
      </c>
      <c r="J231" s="18" t="str">
        <f>IFERROR(VLOOKUP(B231,'SO OR RSO'!$B$4:$O$1048576,10,FALSE),"")</f>
        <v/>
      </c>
      <c r="K231" s="93" t="str">
        <f>IFERROR(IF(VLOOKUP(B231,'SO OR RSO'!$B$4:$M$1048576,12,FALSE)="","Belum Isi Tanggal",VLOOKUP(B231,'SO OR RSO'!$B$4:$M$1048576,12,FALSE)),"")</f>
        <v/>
      </c>
      <c r="L231" s="76"/>
    </row>
    <row r="232" spans="1:12" ht="32.25" customHeight="1">
      <c r="A232" s="6">
        <v>231</v>
      </c>
      <c r="B232" s="18" t="str">
        <f t="shared" si="4"/>
        <v>FoamindoTidak TersediaKonfirmasi231</v>
      </c>
      <c r="C232" s="18" t="str">
        <f>IFERROR(VLOOKUP(B232,'SO OR RSO'!$B$4:$O$1048576,3,FALSE),"")</f>
        <v/>
      </c>
      <c r="D232" s="27" t="str">
        <f>IFERROR(VLOOKUP(B232,'SO OR RSO'!$B$4:$O$1048576,4,FALSE),"")</f>
        <v/>
      </c>
      <c r="E232" s="19" t="str">
        <f>IFERROR(VLOOKUP(B232,'SO OR RSO'!$B$4:$O$1048576,5,FALSE),"")</f>
        <v/>
      </c>
      <c r="F232" s="18" t="str">
        <f>IFERROR(VLOOKUP(B232,'SO OR RSO'!$B$4:$O$1048576,6,FALSE),"")</f>
        <v/>
      </c>
      <c r="G232" s="19" t="str">
        <f>IFERROR(VLOOKUP(B232,'SO OR RSO'!$B$4:$O$1048576,7,FALSE),"")</f>
        <v/>
      </c>
      <c r="H232" s="18" t="str">
        <f>IFERROR(VLOOKUP(B232,'SO OR RSO'!$B$4:$O$1048576,8,FALSE),"")</f>
        <v/>
      </c>
      <c r="I232" s="18" t="str">
        <f>IFERROR(VLOOKUP(B232,'SO OR RSO'!$B$4:$O$1048576,9,FALSE),"")</f>
        <v/>
      </c>
      <c r="J232" s="18" t="str">
        <f>IFERROR(VLOOKUP(B232,'SO OR RSO'!$B$4:$O$1048576,10,FALSE),"")</f>
        <v/>
      </c>
      <c r="K232" s="93" t="str">
        <f>IFERROR(IF(VLOOKUP(B232,'SO OR RSO'!$B$4:$M$1048576,12,FALSE)="","Belum Isi Tanggal",VLOOKUP(B232,'SO OR RSO'!$B$4:$M$1048576,12,FALSE)),"")</f>
        <v/>
      </c>
      <c r="L232" s="76"/>
    </row>
    <row r="233" spans="1:12" ht="32.25" customHeight="1">
      <c r="A233" s="6">
        <v>232</v>
      </c>
      <c r="B233" s="18" t="str">
        <f t="shared" si="4"/>
        <v>FoamindoTidak TersediaKonfirmasi232</v>
      </c>
      <c r="C233" s="18" t="str">
        <f>IFERROR(VLOOKUP(B233,'SO OR RSO'!$B$4:$O$1048576,3,FALSE),"")</f>
        <v/>
      </c>
      <c r="D233" s="27" t="str">
        <f>IFERROR(VLOOKUP(B233,'SO OR RSO'!$B$4:$O$1048576,4,FALSE),"")</f>
        <v/>
      </c>
      <c r="E233" s="19" t="str">
        <f>IFERROR(VLOOKUP(B233,'SO OR RSO'!$B$4:$O$1048576,5,FALSE),"")</f>
        <v/>
      </c>
      <c r="F233" s="18" t="str">
        <f>IFERROR(VLOOKUP(B233,'SO OR RSO'!$B$4:$O$1048576,6,FALSE),"")</f>
        <v/>
      </c>
      <c r="G233" s="19" t="str">
        <f>IFERROR(VLOOKUP(B233,'SO OR RSO'!$B$4:$O$1048576,7,FALSE),"")</f>
        <v/>
      </c>
      <c r="H233" s="18" t="str">
        <f>IFERROR(VLOOKUP(B233,'SO OR RSO'!$B$4:$O$1048576,8,FALSE),"")</f>
        <v/>
      </c>
      <c r="I233" s="18" t="str">
        <f>IFERROR(VLOOKUP(B233,'SO OR RSO'!$B$4:$O$1048576,9,FALSE),"")</f>
        <v/>
      </c>
      <c r="J233" s="18" t="str">
        <f>IFERROR(VLOOKUP(B233,'SO OR RSO'!$B$4:$O$1048576,10,FALSE),"")</f>
        <v/>
      </c>
      <c r="K233" s="93" t="str">
        <f>IFERROR(IF(VLOOKUP(B233,'SO OR RSO'!$B$4:$M$1048576,12,FALSE)="","Belum Isi Tanggal",VLOOKUP(B233,'SO OR RSO'!$B$4:$M$1048576,12,FALSE)),"")</f>
        <v/>
      </c>
      <c r="L233" s="76"/>
    </row>
    <row r="234" spans="1:12" ht="32.25" customHeight="1">
      <c r="A234" s="6">
        <v>233</v>
      </c>
      <c r="B234" s="18" t="str">
        <f t="shared" si="4"/>
        <v>FoamindoTidak TersediaKonfirmasi233</v>
      </c>
      <c r="C234" s="18" t="str">
        <f>IFERROR(VLOOKUP(B234,'SO OR RSO'!$B$4:$O$1048576,3,FALSE),"")</f>
        <v/>
      </c>
      <c r="D234" s="27" t="str">
        <f>IFERROR(VLOOKUP(B234,'SO OR RSO'!$B$4:$O$1048576,4,FALSE),"")</f>
        <v/>
      </c>
      <c r="E234" s="19" t="str">
        <f>IFERROR(VLOOKUP(B234,'SO OR RSO'!$B$4:$O$1048576,5,FALSE),"")</f>
        <v/>
      </c>
      <c r="F234" s="18" t="str">
        <f>IFERROR(VLOOKUP(B234,'SO OR RSO'!$B$4:$O$1048576,6,FALSE),"")</f>
        <v/>
      </c>
      <c r="G234" s="19" t="str">
        <f>IFERROR(VLOOKUP(B234,'SO OR RSO'!$B$4:$O$1048576,7,FALSE),"")</f>
        <v/>
      </c>
      <c r="H234" s="18" t="str">
        <f>IFERROR(VLOOKUP(B234,'SO OR RSO'!$B$4:$O$1048576,8,FALSE),"")</f>
        <v/>
      </c>
      <c r="I234" s="18" t="str">
        <f>IFERROR(VLOOKUP(B234,'SO OR RSO'!$B$4:$O$1048576,9,FALSE),"")</f>
        <v/>
      </c>
      <c r="J234" s="18" t="str">
        <f>IFERROR(VLOOKUP(B234,'SO OR RSO'!$B$4:$O$1048576,10,FALSE),"")</f>
        <v/>
      </c>
      <c r="K234" s="93" t="str">
        <f>IFERROR(IF(VLOOKUP(B234,'SO OR RSO'!$B$4:$M$1048576,12,FALSE)="","Belum Isi Tanggal",VLOOKUP(B234,'SO OR RSO'!$B$4:$M$1048576,12,FALSE)),"")</f>
        <v/>
      </c>
      <c r="L234" s="76"/>
    </row>
    <row r="235" spans="1:12" ht="32.25" customHeight="1">
      <c r="A235" s="6">
        <v>234</v>
      </c>
      <c r="B235" s="18" t="str">
        <f t="shared" si="4"/>
        <v>FoamindoTidak TersediaKonfirmasi234</v>
      </c>
      <c r="C235" s="18" t="str">
        <f>IFERROR(VLOOKUP(B235,'SO OR RSO'!$B$4:$O$1048576,3,FALSE),"")</f>
        <v/>
      </c>
      <c r="D235" s="27" t="str">
        <f>IFERROR(VLOOKUP(B235,'SO OR RSO'!$B$4:$O$1048576,4,FALSE),"")</f>
        <v/>
      </c>
      <c r="E235" s="19" t="str">
        <f>IFERROR(VLOOKUP(B235,'SO OR RSO'!$B$4:$O$1048576,5,FALSE),"")</f>
        <v/>
      </c>
      <c r="F235" s="18" t="str">
        <f>IFERROR(VLOOKUP(B235,'SO OR RSO'!$B$4:$O$1048576,6,FALSE),"")</f>
        <v/>
      </c>
      <c r="G235" s="19" t="str">
        <f>IFERROR(VLOOKUP(B235,'SO OR RSO'!$B$4:$O$1048576,7,FALSE),"")</f>
        <v/>
      </c>
      <c r="H235" s="18" t="str">
        <f>IFERROR(VLOOKUP(B235,'SO OR RSO'!$B$4:$O$1048576,8,FALSE),"")</f>
        <v/>
      </c>
      <c r="I235" s="18" t="str">
        <f>IFERROR(VLOOKUP(B235,'SO OR RSO'!$B$4:$O$1048576,9,FALSE),"")</f>
        <v/>
      </c>
      <c r="J235" s="18" t="str">
        <f>IFERROR(VLOOKUP(B235,'SO OR RSO'!$B$4:$O$1048576,10,FALSE),"")</f>
        <v/>
      </c>
      <c r="K235" s="93" t="str">
        <f>IFERROR(IF(VLOOKUP(B235,'SO OR RSO'!$B$4:$M$1048576,12,FALSE)="","Belum Isi Tanggal",VLOOKUP(B235,'SO OR RSO'!$B$4:$M$1048576,12,FALSE)),"")</f>
        <v/>
      </c>
      <c r="L235" s="76"/>
    </row>
    <row r="236" spans="1:12" ht="32.25" customHeight="1">
      <c r="A236" s="6">
        <v>235</v>
      </c>
      <c r="B236" s="18" t="str">
        <f t="shared" si="4"/>
        <v>FoamindoTidak TersediaKonfirmasi235</v>
      </c>
      <c r="C236" s="18" t="str">
        <f>IFERROR(VLOOKUP(B236,'SO OR RSO'!$B$4:$O$1048576,3,FALSE),"")</f>
        <v/>
      </c>
      <c r="D236" s="27" t="str">
        <f>IFERROR(VLOOKUP(B236,'SO OR RSO'!$B$4:$O$1048576,4,FALSE),"")</f>
        <v/>
      </c>
      <c r="E236" s="19" t="str">
        <f>IFERROR(VLOOKUP(B236,'SO OR RSO'!$B$4:$O$1048576,5,FALSE),"")</f>
        <v/>
      </c>
      <c r="F236" s="18" t="str">
        <f>IFERROR(VLOOKUP(B236,'SO OR RSO'!$B$4:$O$1048576,6,FALSE),"")</f>
        <v/>
      </c>
      <c r="G236" s="19" t="str">
        <f>IFERROR(VLOOKUP(B236,'SO OR RSO'!$B$4:$O$1048576,7,FALSE),"")</f>
        <v/>
      </c>
      <c r="H236" s="18" t="str">
        <f>IFERROR(VLOOKUP(B236,'SO OR RSO'!$B$4:$O$1048576,8,FALSE),"")</f>
        <v/>
      </c>
      <c r="I236" s="18" t="str">
        <f>IFERROR(VLOOKUP(B236,'SO OR RSO'!$B$4:$O$1048576,9,FALSE),"")</f>
        <v/>
      </c>
      <c r="J236" s="18" t="str">
        <f>IFERROR(VLOOKUP(B236,'SO OR RSO'!$B$4:$O$1048576,10,FALSE),"")</f>
        <v/>
      </c>
      <c r="K236" s="93" t="str">
        <f>IFERROR(IF(VLOOKUP(B236,'SO OR RSO'!$B$4:$M$1048576,12,FALSE)="","Belum Isi Tanggal",VLOOKUP(B236,'SO OR RSO'!$B$4:$M$1048576,12,FALSE)),"")</f>
        <v/>
      </c>
      <c r="L236" s="76"/>
    </row>
    <row r="237" spans="1:12" ht="32.25" customHeight="1">
      <c r="A237" s="6">
        <v>236</v>
      </c>
      <c r="B237" s="18" t="str">
        <f t="shared" si="4"/>
        <v>FoamindoTidak TersediaKonfirmasi236</v>
      </c>
      <c r="C237" s="18" t="str">
        <f>IFERROR(VLOOKUP(B237,'SO OR RSO'!$B$4:$O$1048576,3,FALSE),"")</f>
        <v/>
      </c>
      <c r="D237" s="27" t="str">
        <f>IFERROR(VLOOKUP(B237,'SO OR RSO'!$B$4:$O$1048576,4,FALSE),"")</f>
        <v/>
      </c>
      <c r="E237" s="19" t="str">
        <f>IFERROR(VLOOKUP(B237,'SO OR RSO'!$B$4:$O$1048576,5,FALSE),"")</f>
        <v/>
      </c>
      <c r="F237" s="18" t="str">
        <f>IFERROR(VLOOKUP(B237,'SO OR RSO'!$B$4:$O$1048576,6,FALSE),"")</f>
        <v/>
      </c>
      <c r="G237" s="19" t="str">
        <f>IFERROR(VLOOKUP(B237,'SO OR RSO'!$B$4:$O$1048576,7,FALSE),"")</f>
        <v/>
      </c>
      <c r="H237" s="18" t="str">
        <f>IFERROR(VLOOKUP(B237,'SO OR RSO'!$B$4:$O$1048576,8,FALSE),"")</f>
        <v/>
      </c>
      <c r="I237" s="18" t="str">
        <f>IFERROR(VLOOKUP(B237,'SO OR RSO'!$B$4:$O$1048576,9,FALSE),"")</f>
        <v/>
      </c>
      <c r="J237" s="18" t="str">
        <f>IFERROR(VLOOKUP(B237,'SO OR RSO'!$B$4:$O$1048576,10,FALSE),"")</f>
        <v/>
      </c>
      <c r="K237" s="93" t="str">
        <f>IFERROR(IF(VLOOKUP(B237,'SO OR RSO'!$B$4:$M$1048576,12,FALSE)="","Belum Isi Tanggal",VLOOKUP(B237,'SO OR RSO'!$B$4:$M$1048576,12,FALSE)),"")</f>
        <v/>
      </c>
      <c r="L237" s="76"/>
    </row>
    <row r="238" spans="1:12" ht="32.25" customHeight="1">
      <c r="A238" s="6">
        <v>237</v>
      </c>
      <c r="B238" s="18" t="str">
        <f t="shared" si="4"/>
        <v>FoamindoTidak TersediaKonfirmasi237</v>
      </c>
      <c r="C238" s="18" t="str">
        <f>IFERROR(VLOOKUP(B238,'SO OR RSO'!$B$4:$O$1048576,3,FALSE),"")</f>
        <v/>
      </c>
      <c r="D238" s="27" t="str">
        <f>IFERROR(VLOOKUP(B238,'SO OR RSO'!$B$4:$O$1048576,4,FALSE),"")</f>
        <v/>
      </c>
      <c r="E238" s="19" t="str">
        <f>IFERROR(VLOOKUP(B238,'SO OR RSO'!$B$4:$O$1048576,5,FALSE),"")</f>
        <v/>
      </c>
      <c r="F238" s="18" t="str">
        <f>IFERROR(VLOOKUP(B238,'SO OR RSO'!$B$4:$O$1048576,6,FALSE),"")</f>
        <v/>
      </c>
      <c r="G238" s="19" t="str">
        <f>IFERROR(VLOOKUP(B238,'SO OR RSO'!$B$4:$O$1048576,7,FALSE),"")</f>
        <v/>
      </c>
      <c r="H238" s="18" t="str">
        <f>IFERROR(VLOOKUP(B238,'SO OR RSO'!$B$4:$O$1048576,8,FALSE),"")</f>
        <v/>
      </c>
      <c r="I238" s="18" t="str">
        <f>IFERROR(VLOOKUP(B238,'SO OR RSO'!$B$4:$O$1048576,9,FALSE),"")</f>
        <v/>
      </c>
      <c r="J238" s="18" t="str">
        <f>IFERROR(VLOOKUP(B238,'SO OR RSO'!$B$4:$O$1048576,10,FALSE),"")</f>
        <v/>
      </c>
      <c r="K238" s="93" t="str">
        <f>IFERROR(IF(VLOOKUP(B238,'SO OR RSO'!$B$4:$M$1048576,12,FALSE)="","Belum Isi Tanggal",VLOOKUP(B238,'SO OR RSO'!$B$4:$M$1048576,12,FALSE)),"")</f>
        <v/>
      </c>
      <c r="L238" s="76"/>
    </row>
    <row r="239" spans="1:12" ht="32.25" customHeight="1">
      <c r="A239" s="6">
        <v>238</v>
      </c>
      <c r="B239" s="18" t="str">
        <f t="shared" si="4"/>
        <v>FoamindoTidak TersediaKonfirmasi238</v>
      </c>
      <c r="C239" s="18" t="str">
        <f>IFERROR(VLOOKUP(B239,'SO OR RSO'!$B$4:$O$1048576,3,FALSE),"")</f>
        <v/>
      </c>
      <c r="D239" s="27" t="str">
        <f>IFERROR(VLOOKUP(B239,'SO OR RSO'!$B$4:$O$1048576,4,FALSE),"")</f>
        <v/>
      </c>
      <c r="E239" s="19" t="str">
        <f>IFERROR(VLOOKUP(B239,'SO OR RSO'!$B$4:$O$1048576,5,FALSE),"")</f>
        <v/>
      </c>
      <c r="F239" s="18" t="str">
        <f>IFERROR(VLOOKUP(B239,'SO OR RSO'!$B$4:$O$1048576,6,FALSE),"")</f>
        <v/>
      </c>
      <c r="G239" s="19" t="str">
        <f>IFERROR(VLOOKUP(B239,'SO OR RSO'!$B$4:$O$1048576,7,FALSE),"")</f>
        <v/>
      </c>
      <c r="H239" s="18" t="str">
        <f>IFERROR(VLOOKUP(B239,'SO OR RSO'!$B$4:$O$1048576,8,FALSE),"")</f>
        <v/>
      </c>
      <c r="I239" s="18" t="str">
        <f>IFERROR(VLOOKUP(B239,'SO OR RSO'!$B$4:$O$1048576,9,FALSE),"")</f>
        <v/>
      </c>
      <c r="J239" s="18" t="str">
        <f>IFERROR(VLOOKUP(B239,'SO OR RSO'!$B$4:$O$1048576,10,FALSE),"")</f>
        <v/>
      </c>
      <c r="K239" s="93" t="str">
        <f>IFERROR(IF(VLOOKUP(B239,'SO OR RSO'!$B$4:$M$1048576,12,FALSE)="","Belum Isi Tanggal",VLOOKUP(B239,'SO OR RSO'!$B$4:$M$1048576,12,FALSE)),"")</f>
        <v/>
      </c>
      <c r="L239" s="76"/>
    </row>
    <row r="240" spans="1:12" ht="32.25" customHeight="1">
      <c r="A240" s="6">
        <v>239</v>
      </c>
      <c r="B240" s="18" t="str">
        <f t="shared" si="4"/>
        <v>FoamindoTidak TersediaKonfirmasi239</v>
      </c>
      <c r="C240" s="18" t="str">
        <f>IFERROR(VLOOKUP(B240,'SO OR RSO'!$B$4:$O$1048576,3,FALSE),"")</f>
        <v/>
      </c>
      <c r="D240" s="27" t="str">
        <f>IFERROR(VLOOKUP(B240,'SO OR RSO'!$B$4:$O$1048576,4,FALSE),"")</f>
        <v/>
      </c>
      <c r="E240" s="19" t="str">
        <f>IFERROR(VLOOKUP(B240,'SO OR RSO'!$B$4:$O$1048576,5,FALSE),"")</f>
        <v/>
      </c>
      <c r="F240" s="18" t="str">
        <f>IFERROR(VLOOKUP(B240,'SO OR RSO'!$B$4:$O$1048576,6,FALSE),"")</f>
        <v/>
      </c>
      <c r="G240" s="19" t="str">
        <f>IFERROR(VLOOKUP(B240,'SO OR RSO'!$B$4:$O$1048576,7,FALSE),"")</f>
        <v/>
      </c>
      <c r="H240" s="18" t="str">
        <f>IFERROR(VLOOKUP(B240,'SO OR RSO'!$B$4:$O$1048576,8,FALSE),"")</f>
        <v/>
      </c>
      <c r="I240" s="18" t="str">
        <f>IFERROR(VLOOKUP(B240,'SO OR RSO'!$B$4:$O$1048576,9,FALSE),"")</f>
        <v/>
      </c>
      <c r="J240" s="18" t="str">
        <f>IFERROR(VLOOKUP(B240,'SO OR RSO'!$B$4:$O$1048576,10,FALSE),"")</f>
        <v/>
      </c>
      <c r="K240" s="93" t="str">
        <f>IFERROR(IF(VLOOKUP(B240,'SO OR RSO'!$B$4:$M$1048576,12,FALSE)="","Belum Isi Tanggal",VLOOKUP(B240,'SO OR RSO'!$B$4:$M$1048576,12,FALSE)),"")</f>
        <v/>
      </c>
      <c r="L240" s="76"/>
    </row>
    <row r="241" spans="1:12" ht="32.25" customHeight="1">
      <c r="A241" s="6">
        <v>240</v>
      </c>
      <c r="B241" s="18" t="str">
        <f t="shared" si="4"/>
        <v>FoamindoTidak TersediaKonfirmasi240</v>
      </c>
      <c r="C241" s="18" t="str">
        <f>IFERROR(VLOOKUP(B241,'SO OR RSO'!$B$4:$O$1048576,3,FALSE),"")</f>
        <v/>
      </c>
      <c r="D241" s="27" t="str">
        <f>IFERROR(VLOOKUP(B241,'SO OR RSO'!$B$4:$O$1048576,4,FALSE),"")</f>
        <v/>
      </c>
      <c r="E241" s="19" t="str">
        <f>IFERROR(VLOOKUP(B241,'SO OR RSO'!$B$4:$O$1048576,5,FALSE),"")</f>
        <v/>
      </c>
      <c r="F241" s="18" t="str">
        <f>IFERROR(VLOOKUP(B241,'SO OR RSO'!$B$4:$O$1048576,6,FALSE),"")</f>
        <v/>
      </c>
      <c r="G241" s="19" t="str">
        <f>IFERROR(VLOOKUP(B241,'SO OR RSO'!$B$4:$O$1048576,7,FALSE),"")</f>
        <v/>
      </c>
      <c r="H241" s="18" t="str">
        <f>IFERROR(VLOOKUP(B241,'SO OR RSO'!$B$4:$O$1048576,8,FALSE),"")</f>
        <v/>
      </c>
      <c r="I241" s="18" t="str">
        <f>IFERROR(VLOOKUP(B241,'SO OR RSO'!$B$4:$O$1048576,9,FALSE),"")</f>
        <v/>
      </c>
      <c r="J241" s="18" t="str">
        <f>IFERROR(VLOOKUP(B241,'SO OR RSO'!$B$4:$O$1048576,10,FALSE),"")</f>
        <v/>
      </c>
      <c r="K241" s="93" t="str">
        <f>IFERROR(IF(VLOOKUP(B241,'SO OR RSO'!$B$4:$M$1048576,12,FALSE)="","Belum Isi Tanggal",VLOOKUP(B241,'SO OR RSO'!$B$4:$M$1048576,12,FALSE)),"")</f>
        <v/>
      </c>
      <c r="L241" s="76"/>
    </row>
    <row r="242" spans="1:12" ht="32.25" customHeight="1">
      <c r="A242" s="6">
        <v>241</v>
      </c>
      <c r="B242" s="18" t="str">
        <f t="shared" si="4"/>
        <v>FoamindoTidak TersediaKonfirmasi241</v>
      </c>
      <c r="C242" s="18" t="str">
        <f>IFERROR(VLOOKUP(B242,'SO OR RSO'!$B$4:$O$1048576,3,FALSE),"")</f>
        <v/>
      </c>
      <c r="D242" s="27" t="str">
        <f>IFERROR(VLOOKUP(B242,'SO OR RSO'!$B$4:$O$1048576,4,FALSE),"")</f>
        <v/>
      </c>
      <c r="E242" s="19" t="str">
        <f>IFERROR(VLOOKUP(B242,'SO OR RSO'!$B$4:$O$1048576,5,FALSE),"")</f>
        <v/>
      </c>
      <c r="F242" s="18" t="str">
        <f>IFERROR(VLOOKUP(B242,'SO OR RSO'!$B$4:$O$1048576,6,FALSE),"")</f>
        <v/>
      </c>
      <c r="G242" s="19" t="str">
        <f>IFERROR(VLOOKUP(B242,'SO OR RSO'!$B$4:$O$1048576,7,FALSE),"")</f>
        <v/>
      </c>
      <c r="H242" s="18" t="str">
        <f>IFERROR(VLOOKUP(B242,'SO OR RSO'!$B$4:$O$1048576,8,FALSE),"")</f>
        <v/>
      </c>
      <c r="I242" s="18" t="str">
        <f>IFERROR(VLOOKUP(B242,'SO OR RSO'!$B$4:$O$1048576,9,FALSE),"")</f>
        <v/>
      </c>
      <c r="J242" s="18" t="str">
        <f>IFERROR(VLOOKUP(B242,'SO OR RSO'!$B$4:$O$1048576,10,FALSE),"")</f>
        <v/>
      </c>
      <c r="K242" s="93" t="str">
        <f>IFERROR(IF(VLOOKUP(B242,'SO OR RSO'!$B$4:$M$1048576,12,FALSE)="","Belum Isi Tanggal",VLOOKUP(B242,'SO OR RSO'!$B$4:$M$1048576,12,FALSE)),"")</f>
        <v/>
      </c>
      <c r="L242" s="76"/>
    </row>
    <row r="243" spans="1:12" ht="32.25" customHeight="1">
      <c r="A243" s="6">
        <v>242</v>
      </c>
      <c r="B243" s="18" t="str">
        <f t="shared" si="4"/>
        <v>FoamindoTidak TersediaKonfirmasi242</v>
      </c>
      <c r="C243" s="18" t="str">
        <f>IFERROR(VLOOKUP(B243,'SO OR RSO'!$B$4:$O$1048576,3,FALSE),"")</f>
        <v/>
      </c>
      <c r="D243" s="27" t="str">
        <f>IFERROR(VLOOKUP(B243,'SO OR RSO'!$B$4:$O$1048576,4,FALSE),"")</f>
        <v/>
      </c>
      <c r="E243" s="19" t="str">
        <f>IFERROR(VLOOKUP(B243,'SO OR RSO'!$B$4:$O$1048576,5,FALSE),"")</f>
        <v/>
      </c>
      <c r="F243" s="18" t="str">
        <f>IFERROR(VLOOKUP(B243,'SO OR RSO'!$B$4:$O$1048576,6,FALSE),"")</f>
        <v/>
      </c>
      <c r="G243" s="19" t="str">
        <f>IFERROR(VLOOKUP(B243,'SO OR RSO'!$B$4:$O$1048576,7,FALSE),"")</f>
        <v/>
      </c>
      <c r="H243" s="18" t="str">
        <f>IFERROR(VLOOKUP(B243,'SO OR RSO'!$B$4:$O$1048576,8,FALSE),"")</f>
        <v/>
      </c>
      <c r="I243" s="18" t="str">
        <f>IFERROR(VLOOKUP(B243,'SO OR RSO'!$B$4:$O$1048576,9,FALSE),"")</f>
        <v/>
      </c>
      <c r="J243" s="18" t="str">
        <f>IFERROR(VLOOKUP(B243,'SO OR RSO'!$B$4:$O$1048576,10,FALSE),"")</f>
        <v/>
      </c>
      <c r="K243" s="93" t="str">
        <f>IFERROR(IF(VLOOKUP(B243,'SO OR RSO'!$B$4:$M$1048576,12,FALSE)="","Belum Isi Tanggal",VLOOKUP(B243,'SO OR RSO'!$B$4:$M$1048576,12,FALSE)),"")</f>
        <v/>
      </c>
      <c r="L243" s="76"/>
    </row>
    <row r="244" spans="1:12" ht="32.25" customHeight="1">
      <c r="A244" s="6">
        <v>243</v>
      </c>
      <c r="B244" s="18" t="str">
        <f t="shared" si="4"/>
        <v>FoamindoTidak TersediaKonfirmasi243</v>
      </c>
      <c r="C244" s="18" t="str">
        <f>IFERROR(VLOOKUP(B244,'SO OR RSO'!$B$4:$O$1048576,3,FALSE),"")</f>
        <v/>
      </c>
      <c r="D244" s="27" t="str">
        <f>IFERROR(VLOOKUP(B244,'SO OR RSO'!$B$4:$O$1048576,4,FALSE),"")</f>
        <v/>
      </c>
      <c r="E244" s="19" t="str">
        <f>IFERROR(VLOOKUP(B244,'SO OR RSO'!$B$4:$O$1048576,5,FALSE),"")</f>
        <v/>
      </c>
      <c r="F244" s="18" t="str">
        <f>IFERROR(VLOOKUP(B244,'SO OR RSO'!$B$4:$O$1048576,6,FALSE),"")</f>
        <v/>
      </c>
      <c r="G244" s="19" t="str">
        <f>IFERROR(VLOOKUP(B244,'SO OR RSO'!$B$4:$O$1048576,7,FALSE),"")</f>
        <v/>
      </c>
      <c r="H244" s="18" t="str">
        <f>IFERROR(VLOOKUP(B244,'SO OR RSO'!$B$4:$O$1048576,8,FALSE),"")</f>
        <v/>
      </c>
      <c r="I244" s="18" t="str">
        <f>IFERROR(VLOOKUP(B244,'SO OR RSO'!$B$4:$O$1048576,9,FALSE),"")</f>
        <v/>
      </c>
      <c r="J244" s="18" t="str">
        <f>IFERROR(VLOOKUP(B244,'SO OR RSO'!$B$4:$O$1048576,10,FALSE),"")</f>
        <v/>
      </c>
      <c r="K244" s="93" t="str">
        <f>IFERROR(IF(VLOOKUP(B244,'SO OR RSO'!$B$4:$M$1048576,12,FALSE)="","Belum Isi Tanggal",VLOOKUP(B244,'SO OR RSO'!$B$4:$M$1048576,12,FALSE)),"")</f>
        <v/>
      </c>
      <c r="L244" s="76"/>
    </row>
    <row r="245" spans="1:12" ht="32.25" customHeight="1">
      <c r="A245" s="6">
        <v>244</v>
      </c>
      <c r="B245" s="18" t="str">
        <f t="shared" si="4"/>
        <v>FoamindoTidak TersediaKonfirmasi244</v>
      </c>
      <c r="C245" s="18" t="str">
        <f>IFERROR(VLOOKUP(B245,'SO OR RSO'!$B$4:$O$1048576,3,FALSE),"")</f>
        <v/>
      </c>
      <c r="D245" s="27" t="str">
        <f>IFERROR(VLOOKUP(B245,'SO OR RSO'!$B$4:$O$1048576,4,FALSE),"")</f>
        <v/>
      </c>
      <c r="E245" s="19" t="str">
        <f>IFERROR(VLOOKUP(B245,'SO OR RSO'!$B$4:$O$1048576,5,FALSE),"")</f>
        <v/>
      </c>
      <c r="F245" s="18" t="str">
        <f>IFERROR(VLOOKUP(B245,'SO OR RSO'!$B$4:$O$1048576,6,FALSE),"")</f>
        <v/>
      </c>
      <c r="G245" s="19" t="str">
        <f>IFERROR(VLOOKUP(B245,'SO OR RSO'!$B$4:$O$1048576,7,FALSE),"")</f>
        <v/>
      </c>
      <c r="H245" s="18" t="str">
        <f>IFERROR(VLOOKUP(B245,'SO OR RSO'!$B$4:$O$1048576,8,FALSE),"")</f>
        <v/>
      </c>
      <c r="I245" s="18" t="str">
        <f>IFERROR(VLOOKUP(B245,'SO OR RSO'!$B$4:$O$1048576,9,FALSE),"")</f>
        <v/>
      </c>
      <c r="J245" s="18" t="str">
        <f>IFERROR(VLOOKUP(B245,'SO OR RSO'!$B$4:$O$1048576,10,FALSE),"")</f>
        <v/>
      </c>
      <c r="K245" s="93" t="str">
        <f>IFERROR(IF(VLOOKUP(B245,'SO OR RSO'!$B$4:$M$1048576,12,FALSE)="","Belum Isi Tanggal",VLOOKUP(B245,'SO OR RSO'!$B$4:$M$1048576,12,FALSE)),"")</f>
        <v/>
      </c>
      <c r="L245" s="76"/>
    </row>
    <row r="246" spans="1:12" ht="32.25" customHeight="1">
      <c r="A246" s="6">
        <v>245</v>
      </c>
      <c r="B246" s="18" t="str">
        <f t="shared" si="4"/>
        <v>FoamindoTidak TersediaKonfirmasi245</v>
      </c>
      <c r="C246" s="18" t="str">
        <f>IFERROR(VLOOKUP(B246,'SO OR RSO'!$B$4:$O$1048576,3,FALSE),"")</f>
        <v/>
      </c>
      <c r="D246" s="27" t="str">
        <f>IFERROR(VLOOKUP(B246,'SO OR RSO'!$B$4:$O$1048576,4,FALSE),"")</f>
        <v/>
      </c>
      <c r="E246" s="19" t="str">
        <f>IFERROR(VLOOKUP(B246,'SO OR RSO'!$B$4:$O$1048576,5,FALSE),"")</f>
        <v/>
      </c>
      <c r="F246" s="18" t="str">
        <f>IFERROR(VLOOKUP(B246,'SO OR RSO'!$B$4:$O$1048576,6,FALSE),"")</f>
        <v/>
      </c>
      <c r="G246" s="19" t="str">
        <f>IFERROR(VLOOKUP(B246,'SO OR RSO'!$B$4:$O$1048576,7,FALSE),"")</f>
        <v/>
      </c>
      <c r="H246" s="18" t="str">
        <f>IFERROR(VLOOKUP(B246,'SO OR RSO'!$B$4:$O$1048576,8,FALSE),"")</f>
        <v/>
      </c>
      <c r="I246" s="18" t="str">
        <f>IFERROR(VLOOKUP(B246,'SO OR RSO'!$B$4:$O$1048576,9,FALSE),"")</f>
        <v/>
      </c>
      <c r="J246" s="18" t="str">
        <f>IFERROR(VLOOKUP(B246,'SO OR RSO'!$B$4:$O$1048576,10,FALSE),"")</f>
        <v/>
      </c>
      <c r="K246" s="93" t="str">
        <f>IFERROR(IF(VLOOKUP(B246,'SO OR RSO'!$B$4:$M$1048576,12,FALSE)="","Belum Isi Tanggal",VLOOKUP(B246,'SO OR RSO'!$B$4:$M$1048576,12,FALSE)),"")</f>
        <v/>
      </c>
      <c r="L246" s="76"/>
    </row>
    <row r="247" spans="1:12" ht="32.25" customHeight="1">
      <c r="A247" s="6">
        <v>246</v>
      </c>
      <c r="B247" s="18" t="str">
        <f t="shared" si="4"/>
        <v>FoamindoTidak TersediaKonfirmasi246</v>
      </c>
      <c r="C247" s="18" t="str">
        <f>IFERROR(VLOOKUP(B247,'SO OR RSO'!$B$4:$O$1048576,3,FALSE),"")</f>
        <v/>
      </c>
      <c r="D247" s="27" t="str">
        <f>IFERROR(VLOOKUP(B247,'SO OR RSO'!$B$4:$O$1048576,4,FALSE),"")</f>
        <v/>
      </c>
      <c r="E247" s="19" t="str">
        <f>IFERROR(VLOOKUP(B247,'SO OR RSO'!$B$4:$O$1048576,5,FALSE),"")</f>
        <v/>
      </c>
      <c r="F247" s="18" t="str">
        <f>IFERROR(VLOOKUP(B247,'SO OR RSO'!$B$4:$O$1048576,6,FALSE),"")</f>
        <v/>
      </c>
      <c r="G247" s="19" t="str">
        <f>IFERROR(VLOOKUP(B247,'SO OR RSO'!$B$4:$O$1048576,7,FALSE),"")</f>
        <v/>
      </c>
      <c r="H247" s="18" t="str">
        <f>IFERROR(VLOOKUP(B247,'SO OR RSO'!$B$4:$O$1048576,8,FALSE),"")</f>
        <v/>
      </c>
      <c r="I247" s="18" t="str">
        <f>IFERROR(VLOOKUP(B247,'SO OR RSO'!$B$4:$O$1048576,9,FALSE),"")</f>
        <v/>
      </c>
      <c r="J247" s="18" t="str">
        <f>IFERROR(VLOOKUP(B247,'SO OR RSO'!$B$4:$O$1048576,10,FALSE),"")</f>
        <v/>
      </c>
      <c r="K247" s="93" t="str">
        <f>IFERROR(IF(VLOOKUP(B247,'SO OR RSO'!$B$4:$M$1048576,12,FALSE)="","Belum Isi Tanggal",VLOOKUP(B247,'SO OR RSO'!$B$4:$M$1048576,12,FALSE)),"")</f>
        <v/>
      </c>
      <c r="L247" s="76"/>
    </row>
    <row r="248" spans="1:12" ht="32.25" customHeight="1">
      <c r="A248" s="6">
        <v>247</v>
      </c>
      <c r="B248" s="18" t="str">
        <f t="shared" si="4"/>
        <v>FoamindoTidak TersediaKonfirmasi247</v>
      </c>
      <c r="C248" s="18" t="str">
        <f>IFERROR(VLOOKUP(B248,'SO OR RSO'!$B$4:$O$1048576,3,FALSE),"")</f>
        <v/>
      </c>
      <c r="D248" s="27" t="str">
        <f>IFERROR(VLOOKUP(B248,'SO OR RSO'!$B$4:$O$1048576,4,FALSE),"")</f>
        <v/>
      </c>
      <c r="E248" s="19" t="str">
        <f>IFERROR(VLOOKUP(B248,'SO OR RSO'!$B$4:$O$1048576,5,FALSE),"")</f>
        <v/>
      </c>
      <c r="F248" s="18" t="str">
        <f>IFERROR(VLOOKUP(B248,'SO OR RSO'!$B$4:$O$1048576,6,FALSE),"")</f>
        <v/>
      </c>
      <c r="G248" s="19" t="str">
        <f>IFERROR(VLOOKUP(B248,'SO OR RSO'!$B$4:$O$1048576,7,FALSE),"")</f>
        <v/>
      </c>
      <c r="H248" s="18" t="str">
        <f>IFERROR(VLOOKUP(B248,'SO OR RSO'!$B$4:$O$1048576,8,FALSE),"")</f>
        <v/>
      </c>
      <c r="I248" s="18" t="str">
        <f>IFERROR(VLOOKUP(B248,'SO OR RSO'!$B$4:$O$1048576,9,FALSE),"")</f>
        <v/>
      </c>
      <c r="J248" s="18" t="str">
        <f>IFERROR(VLOOKUP(B248,'SO OR RSO'!$B$4:$O$1048576,10,FALSE),"")</f>
        <v/>
      </c>
      <c r="K248" s="93" t="str">
        <f>IFERROR(IF(VLOOKUP(B248,'SO OR RSO'!$B$4:$M$1048576,12,FALSE)="","Belum Isi Tanggal",VLOOKUP(B248,'SO OR RSO'!$B$4:$M$1048576,12,FALSE)),"")</f>
        <v/>
      </c>
      <c r="L248" s="76"/>
    </row>
    <row r="249" spans="1:12" ht="32.25" customHeight="1">
      <c r="A249" s="6">
        <v>248</v>
      </c>
      <c r="B249" s="18" t="str">
        <f t="shared" si="4"/>
        <v>FoamindoTidak TersediaKonfirmasi248</v>
      </c>
      <c r="C249" s="18" t="str">
        <f>IFERROR(VLOOKUP(B249,'SO OR RSO'!$B$4:$O$1048576,3,FALSE),"")</f>
        <v/>
      </c>
      <c r="D249" s="27" t="str">
        <f>IFERROR(VLOOKUP(B249,'SO OR RSO'!$B$4:$O$1048576,4,FALSE),"")</f>
        <v/>
      </c>
      <c r="E249" s="19" t="str">
        <f>IFERROR(VLOOKUP(B249,'SO OR RSO'!$B$4:$O$1048576,5,FALSE),"")</f>
        <v/>
      </c>
      <c r="F249" s="18" t="str">
        <f>IFERROR(VLOOKUP(B249,'SO OR RSO'!$B$4:$O$1048576,6,FALSE),"")</f>
        <v/>
      </c>
      <c r="G249" s="19" t="str">
        <f>IFERROR(VLOOKUP(B249,'SO OR RSO'!$B$4:$O$1048576,7,FALSE),"")</f>
        <v/>
      </c>
      <c r="H249" s="18" t="str">
        <f>IFERROR(VLOOKUP(B249,'SO OR RSO'!$B$4:$O$1048576,8,FALSE),"")</f>
        <v/>
      </c>
      <c r="I249" s="18" t="str">
        <f>IFERROR(VLOOKUP(B249,'SO OR RSO'!$B$4:$O$1048576,9,FALSE),"")</f>
        <v/>
      </c>
      <c r="J249" s="18" t="str">
        <f>IFERROR(VLOOKUP(B249,'SO OR RSO'!$B$4:$O$1048576,10,FALSE),"")</f>
        <v/>
      </c>
      <c r="K249" s="93" t="str">
        <f>IFERROR(IF(VLOOKUP(B249,'SO OR RSO'!$B$4:$M$1048576,12,FALSE)="","Belum Isi Tanggal",VLOOKUP(B249,'SO OR RSO'!$B$4:$M$1048576,12,FALSE)),"")</f>
        <v/>
      </c>
      <c r="L249" s="76"/>
    </row>
    <row r="250" spans="1:12" ht="32.25" customHeight="1">
      <c r="A250" s="6">
        <v>249</v>
      </c>
      <c r="B250" s="18" t="str">
        <f t="shared" si="4"/>
        <v>FoamindoTidak TersediaKonfirmasi249</v>
      </c>
      <c r="C250" s="18" t="str">
        <f>IFERROR(VLOOKUP(B250,'SO OR RSO'!$B$4:$O$1048576,3,FALSE),"")</f>
        <v/>
      </c>
      <c r="D250" s="27" t="str">
        <f>IFERROR(VLOOKUP(B250,'SO OR RSO'!$B$4:$O$1048576,4,FALSE),"")</f>
        <v/>
      </c>
      <c r="E250" s="19" t="str">
        <f>IFERROR(VLOOKUP(B250,'SO OR RSO'!$B$4:$O$1048576,5,FALSE),"")</f>
        <v/>
      </c>
      <c r="F250" s="18" t="str">
        <f>IFERROR(VLOOKUP(B250,'SO OR RSO'!$B$4:$O$1048576,6,FALSE),"")</f>
        <v/>
      </c>
      <c r="G250" s="19" t="str">
        <f>IFERROR(VLOOKUP(B250,'SO OR RSO'!$B$4:$O$1048576,7,FALSE),"")</f>
        <v/>
      </c>
      <c r="H250" s="18" t="str">
        <f>IFERROR(VLOOKUP(B250,'SO OR RSO'!$B$4:$O$1048576,8,FALSE),"")</f>
        <v/>
      </c>
      <c r="I250" s="18" t="str">
        <f>IFERROR(VLOOKUP(B250,'SO OR RSO'!$B$4:$O$1048576,9,FALSE),"")</f>
        <v/>
      </c>
      <c r="J250" s="18" t="str">
        <f>IFERROR(VLOOKUP(B250,'SO OR RSO'!$B$4:$O$1048576,10,FALSE),"")</f>
        <v/>
      </c>
      <c r="K250" s="93" t="str">
        <f>IFERROR(IF(VLOOKUP(B250,'SO OR RSO'!$B$4:$M$1048576,12,FALSE)="","Belum Isi Tanggal",VLOOKUP(B250,'SO OR RSO'!$B$4:$M$1048576,12,FALSE)),"")</f>
        <v/>
      </c>
      <c r="L250" s="76"/>
    </row>
    <row r="251" spans="1:12" ht="32.25" customHeight="1">
      <c r="A251" s="6">
        <v>250</v>
      </c>
      <c r="B251" s="18" t="str">
        <f t="shared" si="4"/>
        <v>FoamindoTidak TersediaKonfirmasi250</v>
      </c>
      <c r="C251" s="18" t="str">
        <f>IFERROR(VLOOKUP(B251,'SO OR RSO'!$B$4:$O$1048576,3,FALSE),"")</f>
        <v/>
      </c>
      <c r="D251" s="27" t="str">
        <f>IFERROR(VLOOKUP(B251,'SO OR RSO'!$B$4:$O$1048576,4,FALSE),"")</f>
        <v/>
      </c>
      <c r="E251" s="19" t="str">
        <f>IFERROR(VLOOKUP(B251,'SO OR RSO'!$B$4:$O$1048576,5,FALSE),"")</f>
        <v/>
      </c>
      <c r="F251" s="18" t="str">
        <f>IFERROR(VLOOKUP(B251,'SO OR RSO'!$B$4:$O$1048576,6,FALSE),"")</f>
        <v/>
      </c>
      <c r="G251" s="19" t="str">
        <f>IFERROR(VLOOKUP(B251,'SO OR RSO'!$B$4:$O$1048576,7,FALSE),"")</f>
        <v/>
      </c>
      <c r="H251" s="18" t="str">
        <f>IFERROR(VLOOKUP(B251,'SO OR RSO'!$B$4:$O$1048576,8,FALSE),"")</f>
        <v/>
      </c>
      <c r="I251" s="18" t="str">
        <f>IFERROR(VLOOKUP(B251,'SO OR RSO'!$B$4:$O$1048576,9,FALSE),"")</f>
        <v/>
      </c>
      <c r="J251" s="18" t="str">
        <f>IFERROR(VLOOKUP(B251,'SO OR RSO'!$B$4:$O$1048576,10,FALSE),"")</f>
        <v/>
      </c>
      <c r="K251" s="93" t="str">
        <f>IFERROR(IF(VLOOKUP(B251,'SO OR RSO'!$B$4:$M$1048576,12,FALSE)="","Belum Isi Tanggal",VLOOKUP(B251,'SO OR RSO'!$B$4:$M$1048576,12,FALSE)),"")</f>
        <v/>
      </c>
      <c r="L251" s="76"/>
    </row>
    <row r="252" spans="1:12" ht="32.25" customHeight="1">
      <c r="A252" s="6">
        <v>251</v>
      </c>
      <c r="B252" s="18" t="str">
        <f t="shared" si="4"/>
        <v>FoamindoTidak TersediaKonfirmasi251</v>
      </c>
      <c r="C252" s="18" t="str">
        <f>IFERROR(VLOOKUP(B252,'SO OR RSO'!$B$4:$O$1048576,3,FALSE),"")</f>
        <v/>
      </c>
      <c r="D252" s="27" t="str">
        <f>IFERROR(VLOOKUP(B252,'SO OR RSO'!$B$4:$O$1048576,4,FALSE),"")</f>
        <v/>
      </c>
      <c r="E252" s="19" t="str">
        <f>IFERROR(VLOOKUP(B252,'SO OR RSO'!$B$4:$O$1048576,5,FALSE),"")</f>
        <v/>
      </c>
      <c r="F252" s="18" t="str">
        <f>IFERROR(VLOOKUP(B252,'SO OR RSO'!$B$4:$O$1048576,6,FALSE),"")</f>
        <v/>
      </c>
      <c r="G252" s="19" t="str">
        <f>IFERROR(VLOOKUP(B252,'SO OR RSO'!$B$4:$O$1048576,7,FALSE),"")</f>
        <v/>
      </c>
      <c r="H252" s="18" t="str">
        <f>IFERROR(VLOOKUP(B252,'SO OR RSO'!$B$4:$O$1048576,8,FALSE),"")</f>
        <v/>
      </c>
      <c r="I252" s="18" t="str">
        <f>IFERROR(VLOOKUP(B252,'SO OR RSO'!$B$4:$O$1048576,9,FALSE),"")</f>
        <v/>
      </c>
      <c r="J252" s="18" t="str">
        <f>IFERROR(VLOOKUP(B252,'SO OR RSO'!$B$4:$O$1048576,10,FALSE),"")</f>
        <v/>
      </c>
      <c r="K252" s="93" t="str">
        <f>IFERROR(IF(VLOOKUP(B252,'SO OR RSO'!$B$4:$M$1048576,12,FALSE)="","Belum Isi Tanggal",VLOOKUP(B252,'SO OR RSO'!$B$4:$M$1048576,12,FALSE)),"")</f>
        <v/>
      </c>
      <c r="L252" s="76"/>
    </row>
  </sheetData>
  <sheetProtection sheet="1" objects="1" scenarios="1" selectLockedCells="1"/>
  <conditionalFormatting sqref="A2:A1048576">
    <cfRule type="expression" dxfId="44" priority="35">
      <formula>L2="Menunggu Bahan Baku"</formula>
    </cfRule>
    <cfRule type="expression" dxfId="43" priority="36">
      <formula>L2="Sudah Tersedia"</formula>
    </cfRule>
    <cfRule type="expression" dxfId="42" priority="10">
      <formula>K2="Belum Isi Tanggal"</formula>
    </cfRule>
  </conditionalFormatting>
  <conditionalFormatting sqref="B2:B1048576">
    <cfRule type="expression" dxfId="41" priority="31">
      <formula>L2="Selesai"</formula>
    </cfRule>
    <cfRule type="expression" dxfId="40" priority="32">
      <formula>L2="Selesai Sebagian"</formula>
    </cfRule>
    <cfRule type="expression" dxfId="39" priority="33">
      <formula>L2="Proses Quilting"</formula>
    </cfRule>
    <cfRule type="expression" dxfId="38" priority="34">
      <formula>L2="Rencana Kirim Kain"</formula>
    </cfRule>
  </conditionalFormatting>
  <conditionalFormatting sqref="C2:C1048576">
    <cfRule type="expression" dxfId="37" priority="29">
      <formula>L2="Menunggu Bahan Baku"</formula>
    </cfRule>
    <cfRule type="expression" dxfId="36" priority="30">
      <formula>L2="Sudah Tersedia"</formula>
    </cfRule>
    <cfRule type="expression" dxfId="35" priority="9">
      <formula>K2="Belum Isi Tanggal"</formula>
    </cfRule>
  </conditionalFormatting>
  <conditionalFormatting sqref="D2:D1048576">
    <cfRule type="expression" dxfId="34" priority="27">
      <formula>L2="Menunggu Bahan Baku"</formula>
    </cfRule>
    <cfRule type="expression" dxfId="33" priority="28">
      <formula>L2="Sudah Tersedia"</formula>
    </cfRule>
    <cfRule type="expression" dxfId="30" priority="8">
      <formula>K2="Belum Isi Tanggal"</formula>
    </cfRule>
  </conditionalFormatting>
  <conditionalFormatting sqref="E2:E1048576">
    <cfRule type="expression" dxfId="28" priority="25">
      <formula>L2="Menunggu Bahan Baku"</formula>
    </cfRule>
    <cfRule type="expression" dxfId="29" priority="26">
      <formula>L2="Sudah Tersedia"</formula>
    </cfRule>
    <cfRule type="expression" dxfId="27" priority="7">
      <formula>K2="Belum Isi Tanggal"</formula>
    </cfRule>
  </conditionalFormatting>
  <conditionalFormatting sqref="F2:F1048576">
    <cfRule type="expression" dxfId="25" priority="23">
      <formula>L2="Menunggu Bahan Baku"</formula>
    </cfRule>
    <cfRule type="expression" dxfId="26" priority="24">
      <formula>L2="Sudah Tersedia"</formula>
    </cfRule>
    <cfRule type="expression" dxfId="24" priority="6">
      <formula>K2="Belum Isi Tanggal"</formula>
    </cfRule>
  </conditionalFormatting>
  <conditionalFormatting sqref="G2:G1048576">
    <cfRule type="expression" dxfId="22" priority="21">
      <formula>L2="Menunggu Bahan Baku"</formula>
    </cfRule>
    <cfRule type="expression" dxfId="23" priority="22">
      <formula>L2="Sudah Tersedia"</formula>
    </cfRule>
    <cfRule type="expression" dxfId="21" priority="5">
      <formula>K2="Belum Isi Tanggal"</formula>
    </cfRule>
  </conditionalFormatting>
  <conditionalFormatting sqref="H2:H1048576">
    <cfRule type="expression" dxfId="19" priority="19">
      <formula>L2="Menunggu Bahan Baku"</formula>
    </cfRule>
    <cfRule type="expression" dxfId="20" priority="20">
      <formula>L2="Sudah Tersedia"</formula>
    </cfRule>
    <cfRule type="expression" dxfId="18" priority="4">
      <formula>K2="Belum Isi Tanggal"</formula>
    </cfRule>
  </conditionalFormatting>
  <conditionalFormatting sqref="I2:I1048576">
    <cfRule type="expression" dxfId="16" priority="17">
      <formula>L2="Menunggu Bahan Baku"</formula>
    </cfRule>
    <cfRule type="expression" dxfId="17" priority="18">
      <formula>L2="Sudah Tersedia"</formula>
    </cfRule>
    <cfRule type="expression" dxfId="15" priority="3">
      <formula>K2="Belum Isi Tanggal"</formula>
    </cfRule>
  </conditionalFormatting>
  <conditionalFormatting sqref="J2:J1048576">
    <cfRule type="expression" dxfId="13" priority="15">
      <formula>L2="Menunggu Bahan Baku"</formula>
    </cfRule>
    <cfRule type="expression" dxfId="14" priority="16">
      <formula>L2="Sudah Tersedia"</formula>
    </cfRule>
    <cfRule type="expression" dxfId="12" priority="2">
      <formula>K2="Belum Isi Tanggal"</formula>
    </cfRule>
  </conditionalFormatting>
  <conditionalFormatting sqref="K2:K1048576">
    <cfRule type="expression" dxfId="10" priority="13">
      <formula>L2="Menunggu Bahan Baku"</formula>
    </cfRule>
    <cfRule type="expression" dxfId="11" priority="14">
      <formula>L2="Sudah Tersedia"</formula>
    </cfRule>
    <cfRule type="expression" dxfId="9" priority="1">
      <formula>K2="Belum Isi Tanggal"</formula>
    </cfRule>
  </conditionalFormatting>
  <conditionalFormatting sqref="L2:L1048576">
    <cfRule type="expression" dxfId="32" priority="11">
      <formula>L2="Menunggu Bahan Baku"</formula>
    </cfRule>
    <cfRule type="expression" dxfId="31" priority="12">
      <formula>L2="Sudah Tersedia"</formula>
    </cfRule>
  </conditionalFormatting>
  <dataValidations count="1">
    <dataValidation type="list" allowBlank="1" showInputMessage="1" showErrorMessage="1" sqref="L2:L252">
      <formula1>Tools!$H$2:$H$3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A1:K651"/>
  <sheetViews>
    <sheetView workbookViewId="0">
      <pane ySplit="1" topLeftCell="A2" activePane="bottomLeft" state="frozen"/>
      <selection pane="bottomLeft" activeCell="K4" sqref="K4"/>
    </sheetView>
  </sheetViews>
  <sheetFormatPr defaultRowHeight="19.5" customHeight="1"/>
  <cols>
    <col min="1" max="1" width="4.7109375" style="7" customWidth="1"/>
    <col min="2" max="2" width="13.28515625" style="74" customWidth="1"/>
    <col min="3" max="3" width="17.28515625" style="75" customWidth="1"/>
    <col min="4" max="4" width="26" style="23" customWidth="1"/>
    <col min="5" max="5" width="20.28515625" style="75" bestFit="1" customWidth="1"/>
    <col min="6" max="6" width="39.5703125" style="24" customWidth="1"/>
    <col min="7" max="7" width="9.85546875" style="78" customWidth="1"/>
    <col min="8" max="8" width="8" style="23" customWidth="1"/>
    <col min="9" max="9" width="15.42578125" style="75" customWidth="1"/>
    <col min="10" max="10" width="12.140625" style="75" customWidth="1"/>
    <col min="11" max="11" width="21.85546875" style="81" customWidth="1"/>
    <col min="12" max="16384" width="9.140625" style="2"/>
  </cols>
  <sheetData>
    <row r="1" spans="1:11" s="1" customFormat="1" ht="34.5" customHeight="1" thickBot="1">
      <c r="A1" s="3" t="s">
        <v>0</v>
      </c>
      <c r="B1" s="13" t="s">
        <v>18</v>
      </c>
      <c r="C1" s="16" t="s">
        <v>26</v>
      </c>
      <c r="D1" s="16" t="s">
        <v>5</v>
      </c>
      <c r="E1" s="16" t="s">
        <v>8</v>
      </c>
      <c r="F1" s="16" t="s">
        <v>2</v>
      </c>
      <c r="G1" s="17" t="s">
        <v>19</v>
      </c>
      <c r="H1" s="16" t="s">
        <v>7</v>
      </c>
      <c r="I1" s="16" t="s">
        <v>4</v>
      </c>
      <c r="J1" s="16" t="s">
        <v>11</v>
      </c>
      <c r="K1" s="16" t="s">
        <v>995</v>
      </c>
    </row>
    <row r="2" spans="1:11" ht="24" customHeight="1">
      <c r="A2" s="5">
        <v>1</v>
      </c>
      <c r="B2" s="71"/>
      <c r="C2" s="71" t="s">
        <v>971</v>
      </c>
      <c r="D2" s="18" t="str">
        <f>IFERROR(VLOOKUP(C2,'SO OR RSO'!$D$4:$F$1048576,3,FALSE),"")</f>
        <v>Abadi Baru</v>
      </c>
      <c r="E2" s="54" t="s">
        <v>43</v>
      </c>
      <c r="F2" s="50" t="str">
        <f>IFERROR(VLOOKUP(E2,'Database KQ'!$B$2:$D$1048576,2,FALSE),"")</f>
        <v>KQ CN KATUN 0.3 BONEKA MERAH 1459</v>
      </c>
      <c r="G2" s="76">
        <v>200</v>
      </c>
      <c r="H2" s="18" t="str">
        <f>IFERROR(VLOOKUP(E2,'Database KQ'!$B$2:$D$1048576,3,FALSE),"")</f>
        <v>MTR</v>
      </c>
      <c r="I2" s="54" t="s">
        <v>21</v>
      </c>
      <c r="J2" s="54" t="s">
        <v>12</v>
      </c>
      <c r="K2" s="79"/>
    </row>
    <row r="3" spans="1:11" ht="24" customHeight="1">
      <c r="A3" s="6">
        <v>2</v>
      </c>
      <c r="B3" s="71"/>
      <c r="C3" s="72"/>
      <c r="D3" s="18" t="str">
        <f>IFERROR(VLOOKUP(C3,'SO OR RSO'!$D$4:$F$1048576,3,FALSE),"")</f>
        <v/>
      </c>
      <c r="E3" s="72"/>
      <c r="F3" s="50" t="str">
        <f>IFERROR(VLOOKUP(E3,'Database KQ'!$B$2:$D$1048576,2,FALSE),"")</f>
        <v/>
      </c>
      <c r="G3" s="77"/>
      <c r="H3" s="18" t="str">
        <f>IFERROR(VLOOKUP(E3,'Database KQ'!$B$2:$D$1048576,3,FALSE),"")</f>
        <v/>
      </c>
      <c r="I3" s="54"/>
      <c r="J3" s="54"/>
      <c r="K3" s="80"/>
    </row>
    <row r="4" spans="1:11" ht="24" customHeight="1">
      <c r="A4" s="6">
        <v>3</v>
      </c>
      <c r="B4" s="71"/>
      <c r="C4" s="72"/>
      <c r="D4" s="18" t="str">
        <f>IFERROR(VLOOKUP(C4,'SO OR RSO'!$D$4:$F$1048576,3,FALSE),"")</f>
        <v/>
      </c>
      <c r="E4" s="72"/>
      <c r="F4" s="50" t="str">
        <f>IFERROR(VLOOKUP(E4,'Database KQ'!$B$2:$D$1048576,2,FALSE),"")</f>
        <v/>
      </c>
      <c r="G4" s="77"/>
      <c r="H4" s="18" t="str">
        <f>IFERROR(VLOOKUP(E4,'Database KQ'!$B$2:$D$1048576,3,FALSE),"")</f>
        <v/>
      </c>
      <c r="I4" s="72"/>
      <c r="J4" s="54"/>
      <c r="K4" s="80"/>
    </row>
    <row r="5" spans="1:11" ht="24" customHeight="1">
      <c r="A5" s="6">
        <v>4</v>
      </c>
      <c r="B5" s="71"/>
      <c r="C5" s="72"/>
      <c r="D5" s="18" t="str">
        <f>IFERROR(VLOOKUP(C5,'SO OR RSO'!$D$4:$F$1048576,3,FALSE),"")</f>
        <v/>
      </c>
      <c r="E5" s="72"/>
      <c r="F5" s="50" t="str">
        <f>IFERROR(VLOOKUP(E5,'Database KQ'!$B$2:$D$1048576,2,FALSE),"")</f>
        <v/>
      </c>
      <c r="G5" s="77"/>
      <c r="H5" s="18" t="str">
        <f>IFERROR(VLOOKUP(E5,'Database KQ'!$B$2:$D$1048576,3,FALSE),"")</f>
        <v/>
      </c>
      <c r="I5" s="72"/>
      <c r="J5" s="54"/>
      <c r="K5" s="80"/>
    </row>
    <row r="6" spans="1:11" ht="24" customHeight="1">
      <c r="A6" s="6">
        <v>5</v>
      </c>
      <c r="B6" s="71"/>
      <c r="C6" s="72"/>
      <c r="D6" s="18" t="str">
        <f>IFERROR(VLOOKUP(C6,'SO OR RSO'!$D$4:$F$1048576,3,FALSE),"")</f>
        <v/>
      </c>
      <c r="E6" s="72"/>
      <c r="F6" s="50" t="str">
        <f>IFERROR(VLOOKUP(E6,'Database KQ'!$B$2:$D$1048576,2,FALSE),"")</f>
        <v/>
      </c>
      <c r="G6" s="77"/>
      <c r="H6" s="18" t="str">
        <f>IFERROR(VLOOKUP(E6,'Database KQ'!$B$2:$D$1048576,3,FALSE),"")</f>
        <v/>
      </c>
      <c r="I6" s="72"/>
      <c r="J6" s="54"/>
      <c r="K6" s="80"/>
    </row>
    <row r="7" spans="1:11" ht="24" customHeight="1">
      <c r="A7" s="6">
        <v>6</v>
      </c>
      <c r="B7" s="73"/>
      <c r="C7" s="72"/>
      <c r="D7" s="18" t="str">
        <f>IFERROR(VLOOKUP(C7,'SO OR RSO'!$D$4:$F$1048576,3,FALSE),"")</f>
        <v/>
      </c>
      <c r="E7" s="72"/>
      <c r="F7" s="50" t="str">
        <f>IFERROR(VLOOKUP(E7,'Database KQ'!$B$2:$D$1048576,2,FALSE),"")</f>
        <v/>
      </c>
      <c r="G7" s="77"/>
      <c r="H7" s="18" t="str">
        <f>IFERROR(VLOOKUP(E7,'Database KQ'!$B$2:$D$1048576,3,FALSE),"")</f>
        <v/>
      </c>
      <c r="I7" s="72"/>
      <c r="J7" s="54"/>
      <c r="K7" s="80"/>
    </row>
    <row r="8" spans="1:11" ht="24" customHeight="1">
      <c r="A8" s="6">
        <v>7</v>
      </c>
      <c r="B8" s="73"/>
      <c r="C8" s="72"/>
      <c r="D8" s="18" t="str">
        <f>IFERROR(VLOOKUP(C8,'SO OR RSO'!$D$4:$F$1048576,3,FALSE),"")</f>
        <v/>
      </c>
      <c r="E8" s="72"/>
      <c r="F8" s="50" t="str">
        <f>IFERROR(VLOOKUP(E8,'Database KQ'!$B$2:$D$1048576,2,FALSE),"")</f>
        <v/>
      </c>
      <c r="G8" s="77"/>
      <c r="H8" s="18" t="str">
        <f>IFERROR(VLOOKUP(E8,'Database KQ'!$B$2:$D$1048576,3,FALSE),"")</f>
        <v/>
      </c>
      <c r="I8" s="72"/>
      <c r="J8" s="54"/>
      <c r="K8" s="80"/>
    </row>
    <row r="9" spans="1:11" ht="24" customHeight="1">
      <c r="A9" s="6">
        <v>8</v>
      </c>
      <c r="B9" s="73"/>
      <c r="C9" s="72"/>
      <c r="D9" s="18" t="str">
        <f>IFERROR(VLOOKUP(C9,'SO OR RSO'!$D$4:$F$1048576,3,FALSE),"")</f>
        <v/>
      </c>
      <c r="E9" s="72"/>
      <c r="F9" s="50" t="str">
        <f>IFERROR(VLOOKUP(E9,'Database KQ'!$B$2:$D$1048576,2,FALSE),"")</f>
        <v/>
      </c>
      <c r="G9" s="77"/>
      <c r="H9" s="18" t="str">
        <f>IFERROR(VLOOKUP(E9,'Database KQ'!$B$2:$D$1048576,3,FALSE),"")</f>
        <v/>
      </c>
      <c r="I9" s="72"/>
      <c r="J9" s="54"/>
      <c r="K9" s="80"/>
    </row>
    <row r="10" spans="1:11" ht="24" customHeight="1">
      <c r="A10" s="6">
        <v>9</v>
      </c>
      <c r="B10" s="73"/>
      <c r="C10" s="72"/>
      <c r="D10" s="18" t="str">
        <f>IFERROR(VLOOKUP(C10,'SO OR RSO'!$D$4:$F$1048576,3,FALSE),"")</f>
        <v/>
      </c>
      <c r="E10" s="72"/>
      <c r="F10" s="50" t="str">
        <f>IFERROR(VLOOKUP(E10,'Database KQ'!$B$2:$D$1048576,2,FALSE),"")</f>
        <v/>
      </c>
      <c r="G10" s="77"/>
      <c r="H10" s="18" t="str">
        <f>IFERROR(VLOOKUP(E10,'Database KQ'!$B$2:$D$1048576,3,FALSE),"")</f>
        <v/>
      </c>
      <c r="I10" s="72"/>
      <c r="J10" s="54"/>
      <c r="K10" s="80"/>
    </row>
    <row r="11" spans="1:11" ht="24" customHeight="1">
      <c r="A11" s="6">
        <v>10</v>
      </c>
      <c r="B11" s="73"/>
      <c r="C11" s="72"/>
      <c r="D11" s="18" t="str">
        <f>IFERROR(VLOOKUP(C11,'SO OR RSO'!$D$4:$F$1048576,3,FALSE),"")</f>
        <v/>
      </c>
      <c r="E11" s="72"/>
      <c r="F11" s="50" t="str">
        <f>IFERROR(VLOOKUP(E11,'Database KQ'!$B$2:$D$1048576,2,FALSE),"")</f>
        <v/>
      </c>
      <c r="G11" s="77"/>
      <c r="H11" s="18" t="str">
        <f>IFERROR(VLOOKUP(E11,'Database KQ'!$B$2:$D$1048576,3,FALSE),"")</f>
        <v/>
      </c>
      <c r="I11" s="72"/>
      <c r="J11" s="54"/>
      <c r="K11" s="80"/>
    </row>
    <row r="12" spans="1:11" ht="24" customHeight="1">
      <c r="A12" s="6">
        <v>11</v>
      </c>
      <c r="B12" s="73"/>
      <c r="C12" s="72"/>
      <c r="D12" s="18" t="str">
        <f>IFERROR(VLOOKUP(C12,'SO OR RSO'!$D$4:$F$1048576,3,FALSE),"")</f>
        <v/>
      </c>
      <c r="E12" s="72"/>
      <c r="F12" s="50" t="str">
        <f>IFERROR(VLOOKUP(E12,'Database KQ'!$B$2:$D$1048576,2,FALSE),"")</f>
        <v/>
      </c>
      <c r="G12" s="77"/>
      <c r="H12" s="18" t="str">
        <f>IFERROR(VLOOKUP(E12,'Database KQ'!$B$2:$D$1048576,3,FALSE),"")</f>
        <v/>
      </c>
      <c r="I12" s="72"/>
      <c r="J12" s="54"/>
      <c r="K12" s="80"/>
    </row>
    <row r="13" spans="1:11" ht="24" customHeight="1">
      <c r="A13" s="6">
        <v>12</v>
      </c>
      <c r="B13" s="73"/>
      <c r="C13" s="72"/>
      <c r="D13" s="18" t="str">
        <f>IFERROR(VLOOKUP(C13,'SO OR RSO'!$D$4:$F$1048576,3,FALSE),"")</f>
        <v/>
      </c>
      <c r="E13" s="72"/>
      <c r="F13" s="50" t="str">
        <f>IFERROR(VLOOKUP(E13,'Database KQ'!$B$2:$D$1048576,2,FALSE),"")</f>
        <v/>
      </c>
      <c r="G13" s="77"/>
      <c r="H13" s="18" t="str">
        <f>IFERROR(VLOOKUP(E13,'Database KQ'!$B$2:$D$1048576,3,FALSE),"")</f>
        <v/>
      </c>
      <c r="I13" s="72"/>
      <c r="J13" s="54"/>
      <c r="K13" s="80"/>
    </row>
    <row r="14" spans="1:11" ht="24" customHeight="1">
      <c r="A14" s="6">
        <v>13</v>
      </c>
      <c r="B14" s="73"/>
      <c r="C14" s="72"/>
      <c r="D14" s="18" t="str">
        <f>IFERROR(VLOOKUP(C14,'SO OR RSO'!$D$4:$F$1048576,3,FALSE),"")</f>
        <v/>
      </c>
      <c r="E14" s="72"/>
      <c r="F14" s="50" t="str">
        <f>IFERROR(VLOOKUP(E14,'Database KQ'!$B$2:$D$1048576,2,FALSE),"")</f>
        <v/>
      </c>
      <c r="G14" s="77"/>
      <c r="H14" s="18" t="str">
        <f>IFERROR(VLOOKUP(E14,'Database KQ'!$B$2:$D$1048576,3,FALSE),"")</f>
        <v/>
      </c>
      <c r="I14" s="72"/>
      <c r="J14" s="54"/>
      <c r="K14" s="80"/>
    </row>
    <row r="15" spans="1:11" ht="24" customHeight="1">
      <c r="A15" s="6">
        <v>14</v>
      </c>
      <c r="B15" s="73"/>
      <c r="C15" s="72"/>
      <c r="D15" s="18" t="str">
        <f>IFERROR(VLOOKUP(C15,'SO OR RSO'!$D$4:$F$1048576,3,FALSE),"")</f>
        <v/>
      </c>
      <c r="E15" s="72"/>
      <c r="F15" s="50" t="str">
        <f>IFERROR(VLOOKUP(E15,'Database KQ'!$B$2:$D$1048576,2,FALSE),"")</f>
        <v/>
      </c>
      <c r="G15" s="77"/>
      <c r="H15" s="18" t="str">
        <f>IFERROR(VLOOKUP(E15,'Database KQ'!$B$2:$D$1048576,3,FALSE),"")</f>
        <v/>
      </c>
      <c r="I15" s="72"/>
      <c r="J15" s="54"/>
      <c r="K15" s="80"/>
    </row>
    <row r="16" spans="1:11" ht="24" customHeight="1">
      <c r="A16" s="6">
        <v>15</v>
      </c>
      <c r="B16" s="73"/>
      <c r="C16" s="72"/>
      <c r="D16" s="18" t="str">
        <f>IFERROR(VLOOKUP(C16,'SO OR RSO'!$D$4:$F$1048576,3,FALSE),"")</f>
        <v/>
      </c>
      <c r="E16" s="72"/>
      <c r="F16" s="50" t="str">
        <f>IFERROR(VLOOKUP(E16,'Database KQ'!$B$2:$D$1048576,2,FALSE),"")</f>
        <v/>
      </c>
      <c r="G16" s="77"/>
      <c r="H16" s="18" t="str">
        <f>IFERROR(VLOOKUP(E16,'Database KQ'!$B$2:$D$1048576,3,FALSE),"")</f>
        <v/>
      </c>
      <c r="I16" s="72"/>
      <c r="J16" s="54"/>
      <c r="K16" s="80"/>
    </row>
    <row r="17" spans="1:11" ht="24" customHeight="1">
      <c r="A17" s="6">
        <v>16</v>
      </c>
      <c r="B17" s="73"/>
      <c r="C17" s="72"/>
      <c r="D17" s="18" t="str">
        <f>IFERROR(VLOOKUP(C17,'SO OR RSO'!$D$4:$F$1048576,3,FALSE),"")</f>
        <v/>
      </c>
      <c r="E17" s="72"/>
      <c r="F17" s="50" t="str">
        <f>IFERROR(VLOOKUP(E17,'Database KQ'!$B$2:$D$1048576,2,FALSE),"")</f>
        <v/>
      </c>
      <c r="G17" s="77"/>
      <c r="H17" s="18" t="str">
        <f>IFERROR(VLOOKUP(E17,'Database KQ'!$B$2:$D$1048576,3,FALSE),"")</f>
        <v/>
      </c>
      <c r="I17" s="72"/>
      <c r="J17" s="54"/>
      <c r="K17" s="80"/>
    </row>
    <row r="18" spans="1:11" ht="24" customHeight="1">
      <c r="A18" s="6">
        <v>17</v>
      </c>
      <c r="B18" s="73"/>
      <c r="C18" s="72"/>
      <c r="D18" s="18" t="str">
        <f>IFERROR(VLOOKUP(C18,'SO OR RSO'!$D$4:$F$1048576,3,FALSE),"")</f>
        <v/>
      </c>
      <c r="E18" s="72"/>
      <c r="F18" s="50" t="str">
        <f>IFERROR(VLOOKUP(E18,'Database KQ'!$B$2:$D$1048576,2,FALSE),"")</f>
        <v/>
      </c>
      <c r="G18" s="77"/>
      <c r="H18" s="18" t="str">
        <f>IFERROR(VLOOKUP(E18,'Database KQ'!$B$2:$D$1048576,3,FALSE),"")</f>
        <v/>
      </c>
      <c r="I18" s="72"/>
      <c r="J18" s="54"/>
      <c r="K18" s="80"/>
    </row>
    <row r="19" spans="1:11" ht="24" customHeight="1">
      <c r="A19" s="6">
        <v>18</v>
      </c>
      <c r="B19" s="73"/>
      <c r="C19" s="72"/>
      <c r="D19" s="18" t="str">
        <f>IFERROR(VLOOKUP(C19,'SO OR RSO'!$D$4:$F$1048576,3,FALSE),"")</f>
        <v/>
      </c>
      <c r="E19" s="72"/>
      <c r="F19" s="50" t="str">
        <f>IFERROR(VLOOKUP(E19,'Database KQ'!$B$2:$D$1048576,2,FALSE),"")</f>
        <v/>
      </c>
      <c r="G19" s="77"/>
      <c r="H19" s="18" t="str">
        <f>IFERROR(VLOOKUP(E19,'Database KQ'!$B$2:$D$1048576,3,FALSE),"")</f>
        <v/>
      </c>
      <c r="I19" s="72"/>
      <c r="J19" s="54"/>
      <c r="K19" s="80"/>
    </row>
    <row r="20" spans="1:11" ht="24" customHeight="1">
      <c r="A20" s="6">
        <v>19</v>
      </c>
      <c r="B20" s="73"/>
      <c r="C20" s="72"/>
      <c r="D20" s="18" t="str">
        <f>IFERROR(VLOOKUP(C20,'SO OR RSO'!$D$4:$F$1048576,3,FALSE),"")</f>
        <v/>
      </c>
      <c r="E20" s="72"/>
      <c r="F20" s="50" t="str">
        <f>IFERROR(VLOOKUP(E20,'Database KQ'!$B$2:$D$1048576,2,FALSE),"")</f>
        <v/>
      </c>
      <c r="G20" s="77"/>
      <c r="H20" s="18" t="str">
        <f>IFERROR(VLOOKUP(E20,'Database KQ'!$B$2:$D$1048576,3,FALSE),"")</f>
        <v/>
      </c>
      <c r="I20" s="72"/>
      <c r="J20" s="54"/>
      <c r="K20" s="80"/>
    </row>
    <row r="21" spans="1:11" ht="24" customHeight="1">
      <c r="A21" s="6">
        <v>20</v>
      </c>
      <c r="B21" s="73"/>
      <c r="C21" s="72"/>
      <c r="D21" s="18" t="str">
        <f>IFERROR(VLOOKUP(C21,'SO OR RSO'!$D$4:$F$1048576,3,FALSE),"")</f>
        <v/>
      </c>
      <c r="E21" s="72"/>
      <c r="F21" s="50" t="str">
        <f>IFERROR(VLOOKUP(E21,'Database KQ'!$B$2:$D$1048576,2,FALSE),"")</f>
        <v/>
      </c>
      <c r="G21" s="77"/>
      <c r="H21" s="18" t="str">
        <f>IFERROR(VLOOKUP(E21,'Database KQ'!$B$2:$D$1048576,3,FALSE),"")</f>
        <v/>
      </c>
      <c r="I21" s="72"/>
      <c r="J21" s="54"/>
      <c r="K21" s="80"/>
    </row>
    <row r="22" spans="1:11" ht="24" customHeight="1">
      <c r="A22" s="6">
        <v>21</v>
      </c>
      <c r="B22" s="73"/>
      <c r="C22" s="72"/>
      <c r="D22" s="18" t="str">
        <f>IFERROR(VLOOKUP(C22,'SO OR RSO'!$D$4:$F$1048576,3,FALSE),"")</f>
        <v/>
      </c>
      <c r="E22" s="72"/>
      <c r="F22" s="50" t="str">
        <f>IFERROR(VLOOKUP(E22,'Database KQ'!$B$2:$D$1048576,2,FALSE),"")</f>
        <v/>
      </c>
      <c r="G22" s="77"/>
      <c r="H22" s="18" t="str">
        <f>IFERROR(VLOOKUP(E22,'Database KQ'!$B$2:$D$1048576,3,FALSE),"")</f>
        <v/>
      </c>
      <c r="I22" s="72"/>
      <c r="J22" s="54"/>
      <c r="K22" s="80"/>
    </row>
    <row r="23" spans="1:11" ht="24" customHeight="1">
      <c r="A23" s="6">
        <v>22</v>
      </c>
      <c r="B23" s="73"/>
      <c r="C23" s="72"/>
      <c r="D23" s="18" t="str">
        <f>IFERROR(VLOOKUP(C23,'SO OR RSO'!$D$4:$F$1048576,3,FALSE),"")</f>
        <v/>
      </c>
      <c r="E23" s="72"/>
      <c r="F23" s="50" t="str">
        <f>IFERROR(VLOOKUP(E23,'Database KQ'!$B$2:$D$1048576,2,FALSE),"")</f>
        <v/>
      </c>
      <c r="G23" s="77"/>
      <c r="H23" s="18" t="str">
        <f>IFERROR(VLOOKUP(E23,'Database KQ'!$B$2:$D$1048576,3,FALSE),"")</f>
        <v/>
      </c>
      <c r="I23" s="72"/>
      <c r="J23" s="54"/>
      <c r="K23" s="80"/>
    </row>
    <row r="24" spans="1:11" ht="24" customHeight="1">
      <c r="A24" s="6">
        <v>23</v>
      </c>
      <c r="B24" s="73"/>
      <c r="C24" s="72"/>
      <c r="D24" s="18" t="str">
        <f>IFERROR(VLOOKUP(C24,'SO OR RSO'!$D$4:$F$1048576,3,FALSE),"")</f>
        <v/>
      </c>
      <c r="E24" s="72"/>
      <c r="F24" s="50" t="str">
        <f>IFERROR(VLOOKUP(E24,'Database KQ'!$B$2:$D$1048576,2,FALSE),"")</f>
        <v/>
      </c>
      <c r="G24" s="77"/>
      <c r="H24" s="18" t="str">
        <f>IFERROR(VLOOKUP(E24,'Database KQ'!$B$2:$D$1048576,3,FALSE),"")</f>
        <v/>
      </c>
      <c r="I24" s="72"/>
      <c r="J24" s="54"/>
      <c r="K24" s="80"/>
    </row>
    <row r="25" spans="1:11" ht="24" customHeight="1">
      <c r="A25" s="6">
        <v>24</v>
      </c>
      <c r="B25" s="73"/>
      <c r="C25" s="72"/>
      <c r="D25" s="18" t="str">
        <f>IFERROR(VLOOKUP(C25,'SO OR RSO'!$D$4:$F$1048576,3,FALSE),"")</f>
        <v/>
      </c>
      <c r="E25" s="72"/>
      <c r="F25" s="50" t="str">
        <f>IFERROR(VLOOKUP(E25,'Database KQ'!$B$2:$D$1048576,2,FALSE),"")</f>
        <v/>
      </c>
      <c r="G25" s="77"/>
      <c r="H25" s="18" t="str">
        <f>IFERROR(VLOOKUP(E25,'Database KQ'!$B$2:$D$1048576,3,FALSE),"")</f>
        <v/>
      </c>
      <c r="I25" s="72"/>
      <c r="J25" s="54"/>
      <c r="K25" s="80"/>
    </row>
    <row r="26" spans="1:11" ht="24" customHeight="1">
      <c r="A26" s="6">
        <v>25</v>
      </c>
      <c r="B26" s="73"/>
      <c r="C26" s="72"/>
      <c r="D26" s="18" t="str">
        <f>IFERROR(VLOOKUP(C26,'SO OR RSO'!$D$4:$F$1048576,3,FALSE),"")</f>
        <v/>
      </c>
      <c r="E26" s="72"/>
      <c r="F26" s="50" t="str">
        <f>IFERROR(VLOOKUP(E26,'Database KQ'!$B$2:$D$1048576,2,FALSE),"")</f>
        <v/>
      </c>
      <c r="G26" s="77"/>
      <c r="H26" s="18" t="str">
        <f>IFERROR(VLOOKUP(E26,'Database KQ'!$B$2:$D$1048576,3,FALSE),"")</f>
        <v/>
      </c>
      <c r="I26" s="72"/>
      <c r="J26" s="54"/>
      <c r="K26" s="80"/>
    </row>
    <row r="27" spans="1:11" ht="24" customHeight="1">
      <c r="A27" s="6">
        <v>26</v>
      </c>
      <c r="B27" s="73"/>
      <c r="C27" s="72"/>
      <c r="D27" s="18" t="str">
        <f>IFERROR(VLOOKUP(C27,'SO OR RSO'!$D$4:$F$1048576,3,FALSE),"")</f>
        <v/>
      </c>
      <c r="E27" s="72"/>
      <c r="F27" s="50" t="str">
        <f>IFERROR(VLOOKUP(E27,'Database KQ'!$B$2:$D$1048576,2,FALSE),"")</f>
        <v/>
      </c>
      <c r="G27" s="77"/>
      <c r="H27" s="18" t="str">
        <f>IFERROR(VLOOKUP(E27,'Database KQ'!$B$2:$D$1048576,3,FALSE),"")</f>
        <v/>
      </c>
      <c r="I27" s="72"/>
      <c r="J27" s="54"/>
      <c r="K27" s="80"/>
    </row>
    <row r="28" spans="1:11" ht="24" customHeight="1">
      <c r="A28" s="6">
        <v>27</v>
      </c>
      <c r="B28" s="73"/>
      <c r="C28" s="72"/>
      <c r="D28" s="18" t="str">
        <f>IFERROR(VLOOKUP(C28,'SO OR RSO'!$D$4:$F$1048576,3,FALSE),"")</f>
        <v/>
      </c>
      <c r="E28" s="72"/>
      <c r="F28" s="50" t="str">
        <f>IFERROR(VLOOKUP(E28,'Database KQ'!$B$2:$D$1048576,2,FALSE),"")</f>
        <v/>
      </c>
      <c r="G28" s="77"/>
      <c r="H28" s="18" t="str">
        <f>IFERROR(VLOOKUP(E28,'Database KQ'!$B$2:$D$1048576,3,FALSE),"")</f>
        <v/>
      </c>
      <c r="I28" s="72"/>
      <c r="J28" s="54"/>
      <c r="K28" s="80"/>
    </row>
    <row r="29" spans="1:11" ht="24" customHeight="1">
      <c r="A29" s="6">
        <v>28</v>
      </c>
      <c r="B29" s="73"/>
      <c r="C29" s="72"/>
      <c r="D29" s="18" t="str">
        <f>IFERROR(VLOOKUP(C29,'SO OR RSO'!$D$4:$F$1048576,3,FALSE),"")</f>
        <v/>
      </c>
      <c r="E29" s="72"/>
      <c r="F29" s="50" t="str">
        <f>IFERROR(VLOOKUP(E29,'Database KQ'!$B$2:$D$1048576,2,FALSE),"")</f>
        <v/>
      </c>
      <c r="G29" s="77"/>
      <c r="H29" s="18" t="str">
        <f>IFERROR(VLOOKUP(E29,'Database KQ'!$B$2:$D$1048576,3,FALSE),"")</f>
        <v/>
      </c>
      <c r="I29" s="72"/>
      <c r="J29" s="54"/>
      <c r="K29" s="80"/>
    </row>
    <row r="30" spans="1:11" ht="24" customHeight="1">
      <c r="A30" s="6">
        <v>29</v>
      </c>
      <c r="B30" s="73"/>
      <c r="C30" s="72"/>
      <c r="D30" s="18" t="str">
        <f>IFERROR(VLOOKUP(C30,'SO OR RSO'!$D$4:$F$1048576,3,FALSE),"")</f>
        <v/>
      </c>
      <c r="E30" s="72"/>
      <c r="F30" s="50" t="str">
        <f>IFERROR(VLOOKUP(E30,'Database KQ'!$B$2:$D$1048576,2,FALSE),"")</f>
        <v/>
      </c>
      <c r="G30" s="77"/>
      <c r="H30" s="18" t="str">
        <f>IFERROR(VLOOKUP(E30,'Database KQ'!$B$2:$D$1048576,3,FALSE),"")</f>
        <v/>
      </c>
      <c r="I30" s="72"/>
      <c r="J30" s="54"/>
      <c r="K30" s="80"/>
    </row>
    <row r="31" spans="1:11" ht="24" customHeight="1">
      <c r="A31" s="6">
        <v>30</v>
      </c>
      <c r="B31" s="73"/>
      <c r="C31" s="72"/>
      <c r="D31" s="18" t="str">
        <f>IFERROR(VLOOKUP(C31,'SO OR RSO'!$D$4:$F$1048576,3,FALSE),"")</f>
        <v/>
      </c>
      <c r="E31" s="72"/>
      <c r="F31" s="50" t="str">
        <f>IFERROR(VLOOKUP(E31,'Database KQ'!$B$2:$D$1048576,2,FALSE),"")</f>
        <v/>
      </c>
      <c r="G31" s="77"/>
      <c r="H31" s="18" t="str">
        <f>IFERROR(VLOOKUP(E31,'Database KQ'!$B$2:$D$1048576,3,FALSE),"")</f>
        <v/>
      </c>
      <c r="I31" s="72"/>
      <c r="J31" s="54"/>
      <c r="K31" s="80"/>
    </row>
    <row r="32" spans="1:11" ht="24" customHeight="1">
      <c r="A32" s="6">
        <v>31</v>
      </c>
      <c r="B32" s="73"/>
      <c r="C32" s="72"/>
      <c r="D32" s="18" t="str">
        <f>IFERROR(VLOOKUP(C32,'SO OR RSO'!$D$4:$F$1048576,3,FALSE),"")</f>
        <v/>
      </c>
      <c r="E32" s="72"/>
      <c r="F32" s="50" t="str">
        <f>IFERROR(VLOOKUP(E32,'Database KQ'!$B$2:$D$1048576,2,FALSE),"")</f>
        <v/>
      </c>
      <c r="G32" s="77"/>
      <c r="H32" s="18" t="str">
        <f>IFERROR(VLOOKUP(E32,'Database KQ'!$B$2:$D$1048576,3,FALSE),"")</f>
        <v/>
      </c>
      <c r="I32" s="72"/>
      <c r="J32" s="54"/>
      <c r="K32" s="80"/>
    </row>
    <row r="33" spans="1:11" ht="24" customHeight="1">
      <c r="A33" s="6">
        <v>32</v>
      </c>
      <c r="B33" s="73"/>
      <c r="C33" s="72"/>
      <c r="D33" s="18" t="str">
        <f>IFERROR(VLOOKUP(C33,'SO OR RSO'!$D$4:$F$1048576,3,FALSE),"")</f>
        <v/>
      </c>
      <c r="E33" s="72"/>
      <c r="F33" s="50" t="str">
        <f>IFERROR(VLOOKUP(E33,'Database KQ'!$B$2:$D$1048576,2,FALSE),"")</f>
        <v/>
      </c>
      <c r="G33" s="77"/>
      <c r="H33" s="18" t="str">
        <f>IFERROR(VLOOKUP(E33,'Database KQ'!$B$2:$D$1048576,3,FALSE),"")</f>
        <v/>
      </c>
      <c r="I33" s="72"/>
      <c r="J33" s="54"/>
      <c r="K33" s="80"/>
    </row>
    <row r="34" spans="1:11" ht="24" customHeight="1">
      <c r="A34" s="6">
        <v>33</v>
      </c>
      <c r="B34" s="73"/>
      <c r="C34" s="72"/>
      <c r="D34" s="18" t="str">
        <f>IFERROR(VLOOKUP(C34,'SO OR RSO'!$D$4:$F$1048576,3,FALSE),"")</f>
        <v/>
      </c>
      <c r="E34" s="72"/>
      <c r="F34" s="50" t="str">
        <f>IFERROR(VLOOKUP(E34,'Database KQ'!$B$2:$D$1048576,2,FALSE),"")</f>
        <v/>
      </c>
      <c r="G34" s="77"/>
      <c r="H34" s="18" t="str">
        <f>IFERROR(VLOOKUP(E34,'Database KQ'!$B$2:$D$1048576,3,FALSE),"")</f>
        <v/>
      </c>
      <c r="I34" s="72"/>
      <c r="J34" s="54"/>
      <c r="K34" s="80"/>
    </row>
    <row r="35" spans="1:11" ht="24" customHeight="1">
      <c r="A35" s="6">
        <v>34</v>
      </c>
      <c r="B35" s="73"/>
      <c r="C35" s="72"/>
      <c r="D35" s="18" t="str">
        <f>IFERROR(VLOOKUP(C35,'SO OR RSO'!$D$4:$F$1048576,3,FALSE),"")</f>
        <v/>
      </c>
      <c r="E35" s="72"/>
      <c r="F35" s="50" t="str">
        <f>IFERROR(VLOOKUP(E35,'Database KQ'!$B$2:$D$1048576,2,FALSE),"")</f>
        <v/>
      </c>
      <c r="G35" s="77"/>
      <c r="H35" s="18" t="str">
        <f>IFERROR(VLOOKUP(E35,'Database KQ'!$B$2:$D$1048576,3,FALSE),"")</f>
        <v/>
      </c>
      <c r="I35" s="72"/>
      <c r="J35" s="54"/>
      <c r="K35" s="80"/>
    </row>
    <row r="36" spans="1:11" ht="24" customHeight="1">
      <c r="A36" s="6">
        <v>35</v>
      </c>
      <c r="B36" s="73"/>
      <c r="C36" s="72"/>
      <c r="D36" s="18" t="str">
        <f>IFERROR(VLOOKUP(C36,'SO OR RSO'!$D$4:$F$1048576,3,FALSE),"")</f>
        <v/>
      </c>
      <c r="E36" s="72"/>
      <c r="F36" s="50" t="str">
        <f>IFERROR(VLOOKUP(E36,'Database KQ'!$B$2:$D$1048576,2,FALSE),"")</f>
        <v/>
      </c>
      <c r="G36" s="77"/>
      <c r="H36" s="18" t="str">
        <f>IFERROR(VLOOKUP(E36,'Database KQ'!$B$2:$D$1048576,3,FALSE),"")</f>
        <v/>
      </c>
      <c r="I36" s="72"/>
      <c r="J36" s="54"/>
      <c r="K36" s="80"/>
    </row>
    <row r="37" spans="1:11" ht="24" customHeight="1">
      <c r="A37" s="6">
        <v>36</v>
      </c>
      <c r="B37" s="73"/>
      <c r="C37" s="72"/>
      <c r="D37" s="18" t="str">
        <f>IFERROR(VLOOKUP(C37,'SO OR RSO'!$D$4:$F$1048576,3,FALSE),"")</f>
        <v/>
      </c>
      <c r="E37" s="72"/>
      <c r="F37" s="50" t="str">
        <f>IFERROR(VLOOKUP(E37,'Database KQ'!$B$2:$D$1048576,2,FALSE),"")</f>
        <v/>
      </c>
      <c r="G37" s="77"/>
      <c r="H37" s="18" t="str">
        <f>IFERROR(VLOOKUP(E37,'Database KQ'!$B$2:$D$1048576,3,FALSE),"")</f>
        <v/>
      </c>
      <c r="I37" s="72"/>
      <c r="J37" s="54"/>
      <c r="K37" s="80"/>
    </row>
    <row r="38" spans="1:11" ht="24" customHeight="1">
      <c r="A38" s="6">
        <v>37</v>
      </c>
      <c r="B38" s="73"/>
      <c r="C38" s="72"/>
      <c r="D38" s="18" t="str">
        <f>IFERROR(VLOOKUP(C38,'SO OR RSO'!$D$4:$F$1048576,3,FALSE),"")</f>
        <v/>
      </c>
      <c r="E38" s="72"/>
      <c r="F38" s="50" t="str">
        <f>IFERROR(VLOOKUP(E38,'Database KQ'!$B$2:$D$1048576,2,FALSE),"")</f>
        <v/>
      </c>
      <c r="G38" s="77"/>
      <c r="H38" s="18" t="str">
        <f>IFERROR(VLOOKUP(E38,'Database KQ'!$B$2:$D$1048576,3,FALSE),"")</f>
        <v/>
      </c>
      <c r="I38" s="72"/>
      <c r="J38" s="54"/>
      <c r="K38" s="80"/>
    </row>
    <row r="39" spans="1:11" ht="24" customHeight="1">
      <c r="A39" s="6">
        <v>38</v>
      </c>
      <c r="B39" s="73"/>
      <c r="C39" s="72"/>
      <c r="D39" s="18" t="str">
        <f>IFERROR(VLOOKUP(C39,'SO OR RSO'!$D$4:$F$1048576,3,FALSE),"")</f>
        <v/>
      </c>
      <c r="E39" s="72"/>
      <c r="F39" s="50" t="str">
        <f>IFERROR(VLOOKUP(E39,'Database KQ'!$B$2:$D$1048576,2,FALSE),"")</f>
        <v/>
      </c>
      <c r="G39" s="77"/>
      <c r="H39" s="18" t="str">
        <f>IFERROR(VLOOKUP(E39,'Database KQ'!$B$2:$D$1048576,3,FALSE),"")</f>
        <v/>
      </c>
      <c r="I39" s="72"/>
      <c r="J39" s="54"/>
      <c r="K39" s="80"/>
    </row>
    <row r="40" spans="1:11" ht="24" customHeight="1">
      <c r="A40" s="6">
        <v>39</v>
      </c>
      <c r="B40" s="73"/>
      <c r="C40" s="72"/>
      <c r="D40" s="18" t="str">
        <f>IFERROR(VLOOKUP(C40,'SO OR RSO'!$D$4:$F$1048576,3,FALSE),"")</f>
        <v/>
      </c>
      <c r="E40" s="72"/>
      <c r="F40" s="50" t="str">
        <f>IFERROR(VLOOKUP(E40,'Database KQ'!$B$2:$D$1048576,2,FALSE),"")</f>
        <v/>
      </c>
      <c r="G40" s="77"/>
      <c r="H40" s="18" t="str">
        <f>IFERROR(VLOOKUP(E40,'Database KQ'!$B$2:$D$1048576,3,FALSE),"")</f>
        <v/>
      </c>
      <c r="I40" s="72"/>
      <c r="J40" s="54"/>
      <c r="K40" s="80"/>
    </row>
    <row r="41" spans="1:11" ht="24" customHeight="1">
      <c r="A41" s="6">
        <v>40</v>
      </c>
      <c r="B41" s="73"/>
      <c r="C41" s="72"/>
      <c r="D41" s="18" t="str">
        <f>IFERROR(VLOOKUP(C41,'SO OR RSO'!$D$4:$F$1048576,3,FALSE),"")</f>
        <v/>
      </c>
      <c r="E41" s="72"/>
      <c r="F41" s="50" t="str">
        <f>IFERROR(VLOOKUP(E41,'Database KQ'!$B$2:$D$1048576,2,FALSE),"")</f>
        <v/>
      </c>
      <c r="G41" s="77"/>
      <c r="H41" s="18" t="str">
        <f>IFERROR(VLOOKUP(E41,'Database KQ'!$B$2:$D$1048576,3,FALSE),"")</f>
        <v/>
      </c>
      <c r="I41" s="72"/>
      <c r="J41" s="54"/>
      <c r="K41" s="80"/>
    </row>
    <row r="42" spans="1:11" ht="24" customHeight="1">
      <c r="A42" s="6">
        <v>41</v>
      </c>
      <c r="B42" s="73"/>
      <c r="C42" s="72"/>
      <c r="D42" s="18" t="str">
        <f>IFERROR(VLOOKUP(C42,'SO OR RSO'!$D$4:$F$1048576,3,FALSE),"")</f>
        <v/>
      </c>
      <c r="E42" s="72"/>
      <c r="F42" s="50" t="str">
        <f>IFERROR(VLOOKUP(E42,'Database KQ'!$B$2:$D$1048576,2,FALSE),"")</f>
        <v/>
      </c>
      <c r="G42" s="77"/>
      <c r="H42" s="18" t="str">
        <f>IFERROR(VLOOKUP(E42,'Database KQ'!$B$2:$D$1048576,3,FALSE),"")</f>
        <v/>
      </c>
      <c r="I42" s="72"/>
      <c r="J42" s="54"/>
      <c r="K42" s="80"/>
    </row>
    <row r="43" spans="1:11" ht="24" customHeight="1">
      <c r="A43" s="6">
        <v>42</v>
      </c>
      <c r="B43" s="73"/>
      <c r="C43" s="72"/>
      <c r="D43" s="18" t="str">
        <f>IFERROR(VLOOKUP(C43,'SO OR RSO'!$D$4:$F$1048576,3,FALSE),"")</f>
        <v/>
      </c>
      <c r="E43" s="72"/>
      <c r="F43" s="50" t="str">
        <f>IFERROR(VLOOKUP(E43,'Database KQ'!$B$2:$D$1048576,2,FALSE),"")</f>
        <v/>
      </c>
      <c r="G43" s="77"/>
      <c r="H43" s="18" t="str">
        <f>IFERROR(VLOOKUP(E43,'Database KQ'!$B$2:$D$1048576,3,FALSE),"")</f>
        <v/>
      </c>
      <c r="I43" s="72"/>
      <c r="J43" s="54"/>
      <c r="K43" s="80"/>
    </row>
    <row r="44" spans="1:11" ht="24" customHeight="1">
      <c r="A44" s="6">
        <v>43</v>
      </c>
      <c r="B44" s="73"/>
      <c r="C44" s="72"/>
      <c r="D44" s="18" t="str">
        <f>IFERROR(VLOOKUP(C44,'SO OR RSO'!$D$4:$F$1048576,3,FALSE),"")</f>
        <v/>
      </c>
      <c r="E44" s="72"/>
      <c r="F44" s="50" t="str">
        <f>IFERROR(VLOOKUP(E44,'Database KQ'!$B$2:$D$1048576,2,FALSE),"")</f>
        <v/>
      </c>
      <c r="G44" s="77"/>
      <c r="H44" s="18" t="str">
        <f>IFERROR(VLOOKUP(E44,'Database KQ'!$B$2:$D$1048576,3,FALSE),"")</f>
        <v/>
      </c>
      <c r="I44" s="72"/>
      <c r="J44" s="54"/>
      <c r="K44" s="80"/>
    </row>
    <row r="45" spans="1:11" ht="24" customHeight="1">
      <c r="A45" s="6">
        <v>44</v>
      </c>
      <c r="B45" s="73"/>
      <c r="C45" s="72"/>
      <c r="D45" s="18" t="str">
        <f>IFERROR(VLOOKUP(C45,'SO OR RSO'!$D$4:$F$1048576,3,FALSE),"")</f>
        <v/>
      </c>
      <c r="E45" s="72"/>
      <c r="F45" s="50" t="str">
        <f>IFERROR(VLOOKUP(E45,'Database KQ'!$B$2:$D$1048576,2,FALSE),"")</f>
        <v/>
      </c>
      <c r="G45" s="77"/>
      <c r="H45" s="18" t="str">
        <f>IFERROR(VLOOKUP(E45,'Database KQ'!$B$2:$D$1048576,3,FALSE),"")</f>
        <v/>
      </c>
      <c r="I45" s="72"/>
      <c r="J45" s="54"/>
      <c r="K45" s="80"/>
    </row>
    <row r="46" spans="1:11" ht="24" customHeight="1">
      <c r="A46" s="6">
        <v>45</v>
      </c>
      <c r="B46" s="73"/>
      <c r="C46" s="72"/>
      <c r="D46" s="18" t="str">
        <f>IFERROR(VLOOKUP(C46,'SO OR RSO'!$D$4:$F$1048576,3,FALSE),"")</f>
        <v/>
      </c>
      <c r="E46" s="72"/>
      <c r="F46" s="50" t="str">
        <f>IFERROR(VLOOKUP(E46,'Database KQ'!$B$2:$D$1048576,2,FALSE),"")</f>
        <v/>
      </c>
      <c r="G46" s="77"/>
      <c r="H46" s="18" t="str">
        <f>IFERROR(VLOOKUP(E46,'Database KQ'!$B$2:$D$1048576,3,FALSE),"")</f>
        <v/>
      </c>
      <c r="I46" s="72"/>
      <c r="J46" s="54"/>
      <c r="K46" s="80"/>
    </row>
    <row r="47" spans="1:11" ht="24" customHeight="1">
      <c r="A47" s="6">
        <v>46</v>
      </c>
      <c r="B47" s="73"/>
      <c r="C47" s="72"/>
      <c r="D47" s="18" t="str">
        <f>IFERROR(VLOOKUP(C47,'SO OR RSO'!$D$4:$F$1048576,3,FALSE),"")</f>
        <v/>
      </c>
      <c r="E47" s="72"/>
      <c r="F47" s="50" t="str">
        <f>IFERROR(VLOOKUP(E47,'Database KQ'!$B$2:$D$1048576,2,FALSE),"")</f>
        <v/>
      </c>
      <c r="G47" s="77"/>
      <c r="H47" s="18" t="str">
        <f>IFERROR(VLOOKUP(E47,'Database KQ'!$B$2:$D$1048576,3,FALSE),"")</f>
        <v/>
      </c>
      <c r="I47" s="72"/>
      <c r="J47" s="54"/>
      <c r="K47" s="80"/>
    </row>
    <row r="48" spans="1:11" ht="24" customHeight="1">
      <c r="A48" s="6">
        <v>47</v>
      </c>
      <c r="B48" s="73"/>
      <c r="C48" s="72"/>
      <c r="D48" s="18" t="str">
        <f>IFERROR(VLOOKUP(C48,'SO OR RSO'!$D$4:$F$1048576,3,FALSE),"")</f>
        <v/>
      </c>
      <c r="E48" s="72"/>
      <c r="F48" s="50" t="str">
        <f>IFERROR(VLOOKUP(E48,'Database KQ'!$B$2:$D$1048576,2,FALSE),"")</f>
        <v/>
      </c>
      <c r="G48" s="77"/>
      <c r="H48" s="18" t="str">
        <f>IFERROR(VLOOKUP(E48,'Database KQ'!$B$2:$D$1048576,3,FALSE),"")</f>
        <v/>
      </c>
      <c r="I48" s="72"/>
      <c r="J48" s="54"/>
      <c r="K48" s="80"/>
    </row>
    <row r="49" spans="1:11" ht="24" customHeight="1">
      <c r="A49" s="6">
        <v>48</v>
      </c>
      <c r="B49" s="73"/>
      <c r="C49" s="72"/>
      <c r="D49" s="18" t="str">
        <f>IFERROR(VLOOKUP(C49,'SO OR RSO'!$D$4:$F$1048576,3,FALSE),"")</f>
        <v/>
      </c>
      <c r="E49" s="72"/>
      <c r="F49" s="50" t="str">
        <f>IFERROR(VLOOKUP(E49,'Database KQ'!$B$2:$D$1048576,2,FALSE),"")</f>
        <v/>
      </c>
      <c r="G49" s="77"/>
      <c r="H49" s="18" t="str">
        <f>IFERROR(VLOOKUP(E49,'Database KQ'!$B$2:$D$1048576,3,FALSE),"")</f>
        <v/>
      </c>
      <c r="I49" s="72"/>
      <c r="J49" s="54"/>
      <c r="K49" s="80"/>
    </row>
    <row r="50" spans="1:11" ht="24" customHeight="1">
      <c r="A50" s="6">
        <v>49</v>
      </c>
      <c r="B50" s="73"/>
      <c r="C50" s="72"/>
      <c r="D50" s="18" t="str">
        <f>IFERROR(VLOOKUP(C50,'SO OR RSO'!$D$4:$F$1048576,3,FALSE),"")</f>
        <v/>
      </c>
      <c r="E50" s="72"/>
      <c r="F50" s="50" t="str">
        <f>IFERROR(VLOOKUP(E50,'Database KQ'!$B$2:$D$1048576,2,FALSE),"")</f>
        <v/>
      </c>
      <c r="G50" s="77"/>
      <c r="H50" s="18" t="str">
        <f>IFERROR(VLOOKUP(E50,'Database KQ'!$B$2:$D$1048576,3,FALSE),"")</f>
        <v/>
      </c>
      <c r="I50" s="72"/>
      <c r="J50" s="54"/>
      <c r="K50" s="80"/>
    </row>
    <row r="51" spans="1:11" ht="24" customHeight="1">
      <c r="A51" s="6">
        <v>50</v>
      </c>
      <c r="B51" s="73"/>
      <c r="C51" s="72"/>
      <c r="D51" s="18" t="str">
        <f>IFERROR(VLOOKUP(C51,'SO OR RSO'!$D$4:$F$1048576,3,FALSE),"")</f>
        <v/>
      </c>
      <c r="E51" s="72"/>
      <c r="F51" s="50" t="str">
        <f>IFERROR(VLOOKUP(E51,'Database KQ'!$B$2:$D$1048576,2,FALSE),"")</f>
        <v/>
      </c>
      <c r="G51" s="77"/>
      <c r="H51" s="18" t="str">
        <f>IFERROR(VLOOKUP(E51,'Database KQ'!$B$2:$D$1048576,3,FALSE),"")</f>
        <v/>
      </c>
      <c r="I51" s="72"/>
      <c r="J51" s="54"/>
      <c r="K51" s="80"/>
    </row>
    <row r="52" spans="1:11" ht="24" customHeight="1">
      <c r="A52" s="6">
        <v>51</v>
      </c>
      <c r="B52" s="73"/>
      <c r="C52" s="72"/>
      <c r="D52" s="18" t="str">
        <f>IFERROR(VLOOKUP(C52,'SO OR RSO'!$D$4:$F$1048576,3,FALSE),"")</f>
        <v/>
      </c>
      <c r="E52" s="72"/>
      <c r="F52" s="50" t="str">
        <f>IFERROR(VLOOKUP(E52,'Database KQ'!$B$2:$D$1048576,2,FALSE),"")</f>
        <v/>
      </c>
      <c r="G52" s="77"/>
      <c r="H52" s="18" t="str">
        <f>IFERROR(VLOOKUP(E52,'Database KQ'!$B$2:$D$1048576,3,FALSE),"")</f>
        <v/>
      </c>
      <c r="I52" s="72"/>
      <c r="J52" s="54"/>
      <c r="K52" s="80"/>
    </row>
    <row r="53" spans="1:11" ht="24" customHeight="1">
      <c r="A53" s="6">
        <v>52</v>
      </c>
      <c r="B53" s="73"/>
      <c r="C53" s="72"/>
      <c r="D53" s="18" t="str">
        <f>IFERROR(VLOOKUP(C53,'SO OR RSO'!$D$4:$F$1048576,3,FALSE),"")</f>
        <v/>
      </c>
      <c r="E53" s="72"/>
      <c r="F53" s="50" t="str">
        <f>IFERROR(VLOOKUP(E53,'Database KQ'!$B$2:$D$1048576,2,FALSE),"")</f>
        <v/>
      </c>
      <c r="G53" s="77"/>
      <c r="H53" s="18" t="str">
        <f>IFERROR(VLOOKUP(E53,'Database KQ'!$B$2:$D$1048576,3,FALSE),"")</f>
        <v/>
      </c>
      <c r="I53" s="72"/>
      <c r="J53" s="54"/>
      <c r="K53" s="80"/>
    </row>
    <row r="54" spans="1:11" ht="24" customHeight="1">
      <c r="A54" s="6">
        <v>53</v>
      </c>
      <c r="B54" s="73"/>
      <c r="C54" s="72"/>
      <c r="D54" s="18" t="str">
        <f>IFERROR(VLOOKUP(C54,'SO OR RSO'!$D$4:$F$1048576,3,FALSE),"")</f>
        <v/>
      </c>
      <c r="E54" s="72"/>
      <c r="F54" s="50" t="str">
        <f>IFERROR(VLOOKUP(E54,'Database KQ'!$B$2:$D$1048576,2,FALSE),"")</f>
        <v/>
      </c>
      <c r="G54" s="77"/>
      <c r="H54" s="18" t="str">
        <f>IFERROR(VLOOKUP(E54,'Database KQ'!$B$2:$D$1048576,3,FALSE),"")</f>
        <v/>
      </c>
      <c r="I54" s="72"/>
      <c r="J54" s="54"/>
      <c r="K54" s="80"/>
    </row>
    <row r="55" spans="1:11" ht="24" customHeight="1">
      <c r="A55" s="6">
        <v>54</v>
      </c>
      <c r="B55" s="73"/>
      <c r="C55" s="72"/>
      <c r="D55" s="18" t="str">
        <f>IFERROR(VLOOKUP(C55,'SO OR RSO'!$D$4:$F$1048576,3,FALSE),"")</f>
        <v/>
      </c>
      <c r="E55" s="72"/>
      <c r="F55" s="50" t="str">
        <f>IFERROR(VLOOKUP(E55,'Database KQ'!$B$2:$D$1048576,2,FALSE),"")</f>
        <v/>
      </c>
      <c r="G55" s="77"/>
      <c r="H55" s="18" t="str">
        <f>IFERROR(VLOOKUP(E55,'Database KQ'!$B$2:$D$1048576,3,FALSE),"")</f>
        <v/>
      </c>
      <c r="I55" s="72"/>
      <c r="J55" s="54"/>
      <c r="K55" s="80"/>
    </row>
    <row r="56" spans="1:11" ht="24" customHeight="1">
      <c r="A56" s="6">
        <v>55</v>
      </c>
      <c r="B56" s="73"/>
      <c r="C56" s="72"/>
      <c r="D56" s="18" t="str">
        <f>IFERROR(VLOOKUP(C56,'SO OR RSO'!$D$4:$F$1048576,3,FALSE),"")</f>
        <v/>
      </c>
      <c r="E56" s="72"/>
      <c r="F56" s="50" t="str">
        <f>IFERROR(VLOOKUP(E56,'Database KQ'!$B$2:$D$1048576,2,FALSE),"")</f>
        <v/>
      </c>
      <c r="G56" s="77"/>
      <c r="H56" s="18" t="str">
        <f>IFERROR(VLOOKUP(E56,'Database KQ'!$B$2:$D$1048576,3,FALSE),"")</f>
        <v/>
      </c>
      <c r="I56" s="72"/>
      <c r="J56" s="54"/>
      <c r="K56" s="80"/>
    </row>
    <row r="57" spans="1:11" ht="24" customHeight="1">
      <c r="A57" s="6">
        <v>56</v>
      </c>
      <c r="B57" s="73"/>
      <c r="C57" s="72"/>
      <c r="D57" s="18" t="str">
        <f>IFERROR(VLOOKUP(C57,'SO OR RSO'!$D$4:$F$1048576,3,FALSE),"")</f>
        <v/>
      </c>
      <c r="E57" s="72"/>
      <c r="F57" s="50" t="str">
        <f>IFERROR(VLOOKUP(E57,'Database KQ'!$B$2:$D$1048576,2,FALSE),"")</f>
        <v/>
      </c>
      <c r="G57" s="77"/>
      <c r="H57" s="18" t="str">
        <f>IFERROR(VLOOKUP(E57,'Database KQ'!$B$2:$D$1048576,3,FALSE),"")</f>
        <v/>
      </c>
      <c r="I57" s="72"/>
      <c r="J57" s="54"/>
      <c r="K57" s="80"/>
    </row>
    <row r="58" spans="1:11" ht="24" customHeight="1">
      <c r="A58" s="6">
        <v>57</v>
      </c>
      <c r="B58" s="73"/>
      <c r="C58" s="72"/>
      <c r="D58" s="18" t="str">
        <f>IFERROR(VLOOKUP(C58,'SO OR RSO'!$D$4:$F$1048576,3,FALSE),"")</f>
        <v/>
      </c>
      <c r="E58" s="72"/>
      <c r="F58" s="50" t="str">
        <f>IFERROR(VLOOKUP(E58,'Database KQ'!$B$2:$D$1048576,2,FALSE),"")</f>
        <v/>
      </c>
      <c r="G58" s="77"/>
      <c r="H58" s="18" t="str">
        <f>IFERROR(VLOOKUP(E58,'Database KQ'!$B$2:$D$1048576,3,FALSE),"")</f>
        <v/>
      </c>
      <c r="I58" s="72"/>
      <c r="J58" s="54"/>
      <c r="K58" s="80"/>
    </row>
    <row r="59" spans="1:11" ht="24" customHeight="1">
      <c r="A59" s="6">
        <v>58</v>
      </c>
      <c r="B59" s="73"/>
      <c r="C59" s="72"/>
      <c r="D59" s="18" t="str">
        <f>IFERROR(VLOOKUP(C59,'SO OR RSO'!$D$4:$F$1048576,3,FALSE),"")</f>
        <v/>
      </c>
      <c r="E59" s="72"/>
      <c r="F59" s="50" t="str">
        <f>IFERROR(VLOOKUP(E59,'Database KQ'!$B$2:$D$1048576,2,FALSE),"")</f>
        <v/>
      </c>
      <c r="G59" s="77"/>
      <c r="H59" s="18" t="str">
        <f>IFERROR(VLOOKUP(E59,'Database KQ'!$B$2:$D$1048576,3,FALSE),"")</f>
        <v/>
      </c>
      <c r="I59" s="72"/>
      <c r="J59" s="54"/>
      <c r="K59" s="80"/>
    </row>
    <row r="60" spans="1:11" ht="24" customHeight="1">
      <c r="A60" s="6">
        <v>59</v>
      </c>
      <c r="B60" s="73"/>
      <c r="C60" s="72"/>
      <c r="D60" s="18" t="str">
        <f>IFERROR(VLOOKUP(C60,'SO OR RSO'!$D$4:$F$1048576,3,FALSE),"")</f>
        <v/>
      </c>
      <c r="E60" s="72"/>
      <c r="F60" s="50" t="str">
        <f>IFERROR(VLOOKUP(E60,'Database KQ'!$B$2:$D$1048576,2,FALSE),"")</f>
        <v/>
      </c>
      <c r="G60" s="77"/>
      <c r="H60" s="18" t="str">
        <f>IFERROR(VLOOKUP(E60,'Database KQ'!$B$2:$D$1048576,3,FALSE),"")</f>
        <v/>
      </c>
      <c r="I60" s="72"/>
      <c r="J60" s="54"/>
      <c r="K60" s="80"/>
    </row>
    <row r="61" spans="1:11" ht="24" customHeight="1">
      <c r="A61" s="6">
        <v>60</v>
      </c>
      <c r="B61" s="73"/>
      <c r="C61" s="72"/>
      <c r="D61" s="18" t="str">
        <f>IFERROR(VLOOKUP(C61,'SO OR RSO'!$D$4:$F$1048576,3,FALSE),"")</f>
        <v/>
      </c>
      <c r="E61" s="72"/>
      <c r="F61" s="50" t="str">
        <f>IFERROR(VLOOKUP(E61,'Database KQ'!$B$2:$D$1048576,2,FALSE),"")</f>
        <v/>
      </c>
      <c r="G61" s="77"/>
      <c r="H61" s="18" t="str">
        <f>IFERROR(VLOOKUP(E61,'Database KQ'!$B$2:$D$1048576,3,FALSE),"")</f>
        <v/>
      </c>
      <c r="I61" s="72"/>
      <c r="J61" s="54"/>
      <c r="K61" s="80"/>
    </row>
    <row r="62" spans="1:11" ht="24" customHeight="1">
      <c r="A62" s="6">
        <v>61</v>
      </c>
      <c r="B62" s="73"/>
      <c r="C62" s="72"/>
      <c r="D62" s="18" t="str">
        <f>IFERROR(VLOOKUP(C62,'SO OR RSO'!$D$4:$F$1048576,3,FALSE),"")</f>
        <v/>
      </c>
      <c r="E62" s="72"/>
      <c r="F62" s="50" t="str">
        <f>IFERROR(VLOOKUP(E62,'Database KQ'!$B$2:$D$1048576,2,FALSE),"")</f>
        <v/>
      </c>
      <c r="G62" s="77"/>
      <c r="H62" s="18" t="str">
        <f>IFERROR(VLOOKUP(E62,'Database KQ'!$B$2:$D$1048576,3,FALSE),"")</f>
        <v/>
      </c>
      <c r="I62" s="72"/>
      <c r="J62" s="54"/>
      <c r="K62" s="80"/>
    </row>
    <row r="63" spans="1:11" ht="24" customHeight="1">
      <c r="A63" s="6">
        <v>62</v>
      </c>
      <c r="B63" s="73"/>
      <c r="C63" s="72"/>
      <c r="D63" s="18" t="str">
        <f>IFERROR(VLOOKUP(C63,'SO OR RSO'!$D$4:$F$1048576,3,FALSE),"")</f>
        <v/>
      </c>
      <c r="E63" s="72"/>
      <c r="F63" s="50" t="str">
        <f>IFERROR(VLOOKUP(E63,'Database KQ'!$B$2:$D$1048576,2,FALSE),"")</f>
        <v/>
      </c>
      <c r="G63" s="77"/>
      <c r="H63" s="18" t="str">
        <f>IFERROR(VLOOKUP(E63,'Database KQ'!$B$2:$D$1048576,3,FALSE),"")</f>
        <v/>
      </c>
      <c r="I63" s="72"/>
      <c r="J63" s="54"/>
      <c r="K63" s="80"/>
    </row>
    <row r="64" spans="1:11" ht="24" customHeight="1">
      <c r="A64" s="6">
        <v>63</v>
      </c>
      <c r="B64" s="73"/>
      <c r="C64" s="72"/>
      <c r="D64" s="18" t="str">
        <f>IFERROR(VLOOKUP(C64,'SO OR RSO'!$D$4:$F$1048576,3,FALSE),"")</f>
        <v/>
      </c>
      <c r="E64" s="72"/>
      <c r="F64" s="50" t="str">
        <f>IFERROR(VLOOKUP(E64,'Database KQ'!$B$2:$D$1048576,2,FALSE),"")</f>
        <v/>
      </c>
      <c r="G64" s="77"/>
      <c r="H64" s="18" t="str">
        <f>IFERROR(VLOOKUP(E64,'Database KQ'!$B$2:$D$1048576,3,FALSE),"")</f>
        <v/>
      </c>
      <c r="I64" s="72"/>
      <c r="J64" s="54"/>
      <c r="K64" s="80"/>
    </row>
    <row r="65" spans="1:11" ht="24" customHeight="1">
      <c r="A65" s="6">
        <v>64</v>
      </c>
      <c r="B65" s="73"/>
      <c r="C65" s="72"/>
      <c r="D65" s="18" t="str">
        <f>IFERROR(VLOOKUP(C65,'SO OR RSO'!$D$4:$F$1048576,3,FALSE),"")</f>
        <v/>
      </c>
      <c r="E65" s="72"/>
      <c r="F65" s="50" t="str">
        <f>IFERROR(VLOOKUP(E65,'Database KQ'!$B$2:$D$1048576,2,FALSE),"")</f>
        <v/>
      </c>
      <c r="G65" s="77"/>
      <c r="H65" s="18" t="str">
        <f>IFERROR(VLOOKUP(E65,'Database KQ'!$B$2:$D$1048576,3,FALSE),"")</f>
        <v/>
      </c>
      <c r="I65" s="72"/>
      <c r="J65" s="54"/>
      <c r="K65" s="80"/>
    </row>
    <row r="66" spans="1:11" ht="24" customHeight="1">
      <c r="A66" s="6">
        <v>65</v>
      </c>
      <c r="B66" s="73"/>
      <c r="C66" s="72"/>
      <c r="D66" s="18" t="str">
        <f>IFERROR(VLOOKUP(C66,'SO OR RSO'!$D$4:$F$1048576,3,FALSE),"")</f>
        <v/>
      </c>
      <c r="E66" s="72"/>
      <c r="F66" s="50" t="str">
        <f>IFERROR(VLOOKUP(E66,'Database KQ'!$B$2:$D$1048576,2,FALSE),"")</f>
        <v/>
      </c>
      <c r="G66" s="77"/>
      <c r="H66" s="18" t="str">
        <f>IFERROR(VLOOKUP(E66,'Database KQ'!$B$2:$D$1048576,3,FALSE),"")</f>
        <v/>
      </c>
      <c r="I66" s="72"/>
      <c r="J66" s="54"/>
      <c r="K66" s="80"/>
    </row>
    <row r="67" spans="1:11" ht="24" customHeight="1">
      <c r="A67" s="6">
        <v>66</v>
      </c>
      <c r="B67" s="73"/>
      <c r="C67" s="72"/>
      <c r="D67" s="18" t="str">
        <f>IFERROR(VLOOKUP(C67,'SO OR RSO'!$D$4:$F$1048576,3,FALSE),"")</f>
        <v/>
      </c>
      <c r="E67" s="72"/>
      <c r="F67" s="50" t="str">
        <f>IFERROR(VLOOKUP(E67,'Database KQ'!$B$2:$D$1048576,2,FALSE),"")</f>
        <v/>
      </c>
      <c r="G67" s="77"/>
      <c r="H67" s="18" t="str">
        <f>IFERROR(VLOOKUP(E67,'Database KQ'!$B$2:$D$1048576,3,FALSE),"")</f>
        <v/>
      </c>
      <c r="I67" s="72"/>
      <c r="J67" s="54"/>
      <c r="K67" s="80"/>
    </row>
    <row r="68" spans="1:11" ht="24" customHeight="1">
      <c r="A68" s="6">
        <v>67</v>
      </c>
      <c r="B68" s="73"/>
      <c r="C68" s="72"/>
      <c r="D68" s="18" t="str">
        <f>IFERROR(VLOOKUP(C68,'SO OR RSO'!$D$4:$F$1048576,3,FALSE),"")</f>
        <v/>
      </c>
      <c r="E68" s="72"/>
      <c r="F68" s="50" t="str">
        <f>IFERROR(VLOOKUP(E68,'Database KQ'!$B$2:$D$1048576,2,FALSE),"")</f>
        <v/>
      </c>
      <c r="G68" s="77"/>
      <c r="H68" s="18" t="str">
        <f>IFERROR(VLOOKUP(E68,'Database KQ'!$B$2:$D$1048576,3,FALSE),"")</f>
        <v/>
      </c>
      <c r="I68" s="72"/>
      <c r="J68" s="54"/>
      <c r="K68" s="80"/>
    </row>
    <row r="69" spans="1:11" ht="24" customHeight="1">
      <c r="A69" s="6">
        <v>68</v>
      </c>
      <c r="B69" s="73"/>
      <c r="C69" s="72"/>
      <c r="D69" s="18" t="str">
        <f>IFERROR(VLOOKUP(C69,'SO OR RSO'!$D$4:$F$1048576,3,FALSE),"")</f>
        <v/>
      </c>
      <c r="E69" s="72"/>
      <c r="F69" s="50" t="str">
        <f>IFERROR(VLOOKUP(E69,'Database KQ'!$B$2:$D$1048576,2,FALSE),"")</f>
        <v/>
      </c>
      <c r="G69" s="77"/>
      <c r="H69" s="18" t="str">
        <f>IFERROR(VLOOKUP(E69,'Database KQ'!$B$2:$D$1048576,3,FALSE),"")</f>
        <v/>
      </c>
      <c r="I69" s="72"/>
      <c r="J69" s="54"/>
      <c r="K69" s="80"/>
    </row>
    <row r="70" spans="1:11" ht="24" customHeight="1">
      <c r="A70" s="6">
        <v>69</v>
      </c>
      <c r="B70" s="73"/>
      <c r="C70" s="72"/>
      <c r="D70" s="18" t="str">
        <f>IFERROR(VLOOKUP(C70,'SO OR RSO'!$D$4:$F$1048576,3,FALSE),"")</f>
        <v/>
      </c>
      <c r="E70" s="72"/>
      <c r="F70" s="50" t="str">
        <f>IFERROR(VLOOKUP(E70,'Database KQ'!$B$2:$D$1048576,2,FALSE),"")</f>
        <v/>
      </c>
      <c r="G70" s="77"/>
      <c r="H70" s="18" t="str">
        <f>IFERROR(VLOOKUP(E70,'Database KQ'!$B$2:$D$1048576,3,FALSE),"")</f>
        <v/>
      </c>
      <c r="I70" s="72"/>
      <c r="J70" s="54"/>
      <c r="K70" s="80"/>
    </row>
    <row r="71" spans="1:11" ht="24" customHeight="1">
      <c r="A71" s="6">
        <v>70</v>
      </c>
      <c r="B71" s="73"/>
      <c r="C71" s="72"/>
      <c r="D71" s="18" t="str">
        <f>IFERROR(VLOOKUP(C71,'SO OR RSO'!$D$4:$F$1048576,3,FALSE),"")</f>
        <v/>
      </c>
      <c r="E71" s="72"/>
      <c r="F71" s="50" t="str">
        <f>IFERROR(VLOOKUP(E71,'Database KQ'!$B$2:$D$1048576,2,FALSE),"")</f>
        <v/>
      </c>
      <c r="G71" s="77"/>
      <c r="H71" s="18" t="str">
        <f>IFERROR(VLOOKUP(E71,'Database KQ'!$B$2:$D$1048576,3,FALSE),"")</f>
        <v/>
      </c>
      <c r="I71" s="72"/>
      <c r="J71" s="54"/>
      <c r="K71" s="80"/>
    </row>
    <row r="72" spans="1:11" ht="24" customHeight="1">
      <c r="A72" s="6">
        <v>71</v>
      </c>
      <c r="B72" s="73"/>
      <c r="C72" s="72"/>
      <c r="D72" s="18" t="str">
        <f>IFERROR(VLOOKUP(C72,'SO OR RSO'!$D$4:$F$1048576,3,FALSE),"")</f>
        <v/>
      </c>
      <c r="E72" s="72"/>
      <c r="F72" s="50" t="str">
        <f>IFERROR(VLOOKUP(E72,'Database KQ'!$B$2:$D$1048576,2,FALSE),"")</f>
        <v/>
      </c>
      <c r="G72" s="77"/>
      <c r="H72" s="18" t="str">
        <f>IFERROR(VLOOKUP(E72,'Database KQ'!$B$2:$D$1048576,3,FALSE),"")</f>
        <v/>
      </c>
      <c r="I72" s="72"/>
      <c r="J72" s="54"/>
      <c r="K72" s="80"/>
    </row>
    <row r="73" spans="1:11" ht="24" customHeight="1">
      <c r="A73" s="6">
        <v>72</v>
      </c>
      <c r="B73" s="73"/>
      <c r="C73" s="72"/>
      <c r="D73" s="18" t="str">
        <f>IFERROR(VLOOKUP(C73,'SO OR RSO'!$D$4:$F$1048576,3,FALSE),"")</f>
        <v/>
      </c>
      <c r="E73" s="72"/>
      <c r="F73" s="50" t="str">
        <f>IFERROR(VLOOKUP(E73,'Database KQ'!$B$2:$D$1048576,2,FALSE),"")</f>
        <v/>
      </c>
      <c r="G73" s="77"/>
      <c r="H73" s="18" t="str">
        <f>IFERROR(VLOOKUP(E73,'Database KQ'!$B$2:$D$1048576,3,FALSE),"")</f>
        <v/>
      </c>
      <c r="I73" s="72"/>
      <c r="J73" s="54"/>
      <c r="K73" s="80"/>
    </row>
    <row r="74" spans="1:11" ht="24" customHeight="1">
      <c r="A74" s="6">
        <v>73</v>
      </c>
      <c r="B74" s="73"/>
      <c r="C74" s="72"/>
      <c r="D74" s="18" t="str">
        <f>IFERROR(VLOOKUP(C74,'SO OR RSO'!$D$4:$F$1048576,3,FALSE),"")</f>
        <v/>
      </c>
      <c r="E74" s="72"/>
      <c r="F74" s="50" t="str">
        <f>IFERROR(VLOOKUP(E74,'Database KQ'!$B$2:$D$1048576,2,FALSE),"")</f>
        <v/>
      </c>
      <c r="G74" s="77"/>
      <c r="H74" s="18" t="str">
        <f>IFERROR(VLOOKUP(E74,'Database KQ'!$B$2:$D$1048576,3,FALSE),"")</f>
        <v/>
      </c>
      <c r="I74" s="72"/>
      <c r="J74" s="54"/>
      <c r="K74" s="80"/>
    </row>
    <row r="75" spans="1:11" ht="24" customHeight="1">
      <c r="A75" s="6">
        <v>74</v>
      </c>
      <c r="B75" s="73"/>
      <c r="C75" s="72"/>
      <c r="D75" s="18" t="str">
        <f>IFERROR(VLOOKUP(C75,'SO OR RSO'!$D$4:$F$1048576,3,FALSE),"")</f>
        <v/>
      </c>
      <c r="E75" s="72"/>
      <c r="F75" s="50" t="str">
        <f>IFERROR(VLOOKUP(E75,'Database KQ'!$B$2:$D$1048576,2,FALSE),"")</f>
        <v/>
      </c>
      <c r="G75" s="77"/>
      <c r="H75" s="18" t="str">
        <f>IFERROR(VLOOKUP(E75,'Database KQ'!$B$2:$D$1048576,3,FALSE),"")</f>
        <v/>
      </c>
      <c r="I75" s="72"/>
      <c r="J75" s="54"/>
      <c r="K75" s="80"/>
    </row>
    <row r="76" spans="1:11" ht="24" customHeight="1">
      <c r="A76" s="6">
        <v>75</v>
      </c>
      <c r="B76" s="73"/>
      <c r="C76" s="72"/>
      <c r="D76" s="18" t="str">
        <f>IFERROR(VLOOKUP(C76,'SO OR RSO'!$D$4:$F$1048576,3,FALSE),"")</f>
        <v/>
      </c>
      <c r="E76" s="72"/>
      <c r="F76" s="50" t="str">
        <f>IFERROR(VLOOKUP(E76,'Database KQ'!$B$2:$D$1048576,2,FALSE),"")</f>
        <v/>
      </c>
      <c r="G76" s="77"/>
      <c r="H76" s="18" t="str">
        <f>IFERROR(VLOOKUP(E76,'Database KQ'!$B$2:$D$1048576,3,FALSE),"")</f>
        <v/>
      </c>
      <c r="I76" s="72"/>
      <c r="J76" s="54"/>
      <c r="K76" s="80"/>
    </row>
    <row r="77" spans="1:11" ht="24" customHeight="1">
      <c r="A77" s="6">
        <v>76</v>
      </c>
      <c r="B77" s="73"/>
      <c r="C77" s="72"/>
      <c r="D77" s="18" t="str">
        <f>IFERROR(VLOOKUP(C77,'SO OR RSO'!$D$4:$F$1048576,3,FALSE),"")</f>
        <v/>
      </c>
      <c r="E77" s="72"/>
      <c r="F77" s="50" t="str">
        <f>IFERROR(VLOOKUP(E77,'Database KQ'!$B$2:$D$1048576,2,FALSE),"")</f>
        <v/>
      </c>
      <c r="G77" s="77"/>
      <c r="H77" s="18" t="str">
        <f>IFERROR(VLOOKUP(E77,'Database KQ'!$B$2:$D$1048576,3,FALSE),"")</f>
        <v/>
      </c>
      <c r="I77" s="72"/>
      <c r="J77" s="54"/>
      <c r="K77" s="80"/>
    </row>
    <row r="78" spans="1:11" ht="24" customHeight="1">
      <c r="A78" s="6">
        <v>77</v>
      </c>
      <c r="B78" s="73"/>
      <c r="C78" s="72"/>
      <c r="D78" s="18" t="str">
        <f>IFERROR(VLOOKUP(C78,'SO OR RSO'!$D$4:$F$1048576,3,FALSE),"")</f>
        <v/>
      </c>
      <c r="E78" s="72"/>
      <c r="F78" s="50" t="str">
        <f>IFERROR(VLOOKUP(E78,'Database KQ'!$B$2:$D$1048576,2,FALSE),"")</f>
        <v/>
      </c>
      <c r="G78" s="77"/>
      <c r="H78" s="18" t="str">
        <f>IFERROR(VLOOKUP(E78,'Database KQ'!$B$2:$D$1048576,3,FALSE),"")</f>
        <v/>
      </c>
      <c r="I78" s="72"/>
      <c r="J78" s="54"/>
      <c r="K78" s="80"/>
    </row>
    <row r="79" spans="1:11" ht="24" customHeight="1">
      <c r="A79" s="6">
        <v>78</v>
      </c>
      <c r="B79" s="73"/>
      <c r="C79" s="72"/>
      <c r="D79" s="18" t="str">
        <f>IFERROR(VLOOKUP(C79,'SO OR RSO'!$D$4:$F$1048576,3,FALSE),"")</f>
        <v/>
      </c>
      <c r="E79" s="72"/>
      <c r="F79" s="50" t="str">
        <f>IFERROR(VLOOKUP(E79,'Database KQ'!$B$2:$D$1048576,2,FALSE),"")</f>
        <v/>
      </c>
      <c r="G79" s="77"/>
      <c r="H79" s="18" t="str">
        <f>IFERROR(VLOOKUP(E79,'Database KQ'!$B$2:$D$1048576,3,FALSE),"")</f>
        <v/>
      </c>
      <c r="I79" s="72"/>
      <c r="J79" s="54"/>
      <c r="K79" s="80"/>
    </row>
    <row r="80" spans="1:11" ht="24" customHeight="1">
      <c r="A80" s="6">
        <v>79</v>
      </c>
      <c r="B80" s="73"/>
      <c r="C80" s="72"/>
      <c r="D80" s="18" t="str">
        <f>IFERROR(VLOOKUP(C80,'SO OR RSO'!$D$4:$F$1048576,3,FALSE),"")</f>
        <v/>
      </c>
      <c r="E80" s="72"/>
      <c r="F80" s="50" t="str">
        <f>IFERROR(VLOOKUP(E80,'Database KQ'!$B$2:$D$1048576,2,FALSE),"")</f>
        <v/>
      </c>
      <c r="G80" s="77"/>
      <c r="H80" s="18" t="str">
        <f>IFERROR(VLOOKUP(E80,'Database KQ'!$B$2:$D$1048576,3,FALSE),"")</f>
        <v/>
      </c>
      <c r="I80" s="72"/>
      <c r="J80" s="54"/>
      <c r="K80" s="80"/>
    </row>
    <row r="81" spans="1:11" ht="24" customHeight="1">
      <c r="A81" s="6">
        <v>80</v>
      </c>
      <c r="B81" s="73"/>
      <c r="C81" s="72"/>
      <c r="D81" s="18" t="str">
        <f>IFERROR(VLOOKUP(C81,'SO OR RSO'!$D$4:$F$1048576,3,FALSE),"")</f>
        <v/>
      </c>
      <c r="E81" s="72"/>
      <c r="F81" s="50" t="str">
        <f>IFERROR(VLOOKUP(E81,'Database KQ'!$B$2:$D$1048576,2,FALSE),"")</f>
        <v/>
      </c>
      <c r="G81" s="77"/>
      <c r="H81" s="18" t="str">
        <f>IFERROR(VLOOKUP(E81,'Database KQ'!$B$2:$D$1048576,3,FALSE),"")</f>
        <v/>
      </c>
      <c r="I81" s="72"/>
      <c r="J81" s="54"/>
      <c r="K81" s="80"/>
    </row>
    <row r="82" spans="1:11" ht="24" customHeight="1">
      <c r="A82" s="6">
        <v>81</v>
      </c>
      <c r="B82" s="73"/>
      <c r="C82" s="72"/>
      <c r="D82" s="18" t="str">
        <f>IFERROR(VLOOKUP(C82,'SO OR RSO'!$D$4:$F$1048576,3,FALSE),"")</f>
        <v/>
      </c>
      <c r="E82" s="72"/>
      <c r="F82" s="50" t="str">
        <f>IFERROR(VLOOKUP(E82,'Database KQ'!$B$2:$D$1048576,2,FALSE),"")</f>
        <v/>
      </c>
      <c r="G82" s="77"/>
      <c r="H82" s="18" t="str">
        <f>IFERROR(VLOOKUP(E82,'Database KQ'!$B$2:$D$1048576,3,FALSE),"")</f>
        <v/>
      </c>
      <c r="I82" s="72"/>
      <c r="J82" s="54"/>
      <c r="K82" s="80"/>
    </row>
    <row r="83" spans="1:11" ht="24" customHeight="1">
      <c r="A83" s="6">
        <v>82</v>
      </c>
      <c r="B83" s="73"/>
      <c r="C83" s="72"/>
      <c r="D83" s="18" t="str">
        <f>IFERROR(VLOOKUP(C83,'SO OR RSO'!$D$4:$F$1048576,3,FALSE),"")</f>
        <v/>
      </c>
      <c r="E83" s="72"/>
      <c r="F83" s="50" t="str">
        <f>IFERROR(VLOOKUP(E83,'Database KQ'!$B$2:$D$1048576,2,FALSE),"")</f>
        <v/>
      </c>
      <c r="G83" s="77"/>
      <c r="H83" s="18" t="str">
        <f>IFERROR(VLOOKUP(E83,'Database KQ'!$B$2:$D$1048576,3,FALSE),"")</f>
        <v/>
      </c>
      <c r="I83" s="72"/>
      <c r="J83" s="54"/>
      <c r="K83" s="80"/>
    </row>
    <row r="84" spans="1:11" ht="24" customHeight="1">
      <c r="A84" s="6">
        <v>83</v>
      </c>
      <c r="B84" s="73"/>
      <c r="C84" s="72"/>
      <c r="D84" s="18" t="str">
        <f>IFERROR(VLOOKUP(C84,'SO OR RSO'!$D$4:$F$1048576,3,FALSE),"")</f>
        <v/>
      </c>
      <c r="E84" s="72"/>
      <c r="F84" s="50" t="str">
        <f>IFERROR(VLOOKUP(E84,'Database KQ'!$B$2:$D$1048576,2,FALSE),"")</f>
        <v/>
      </c>
      <c r="G84" s="77"/>
      <c r="H84" s="18" t="str">
        <f>IFERROR(VLOOKUP(E84,'Database KQ'!$B$2:$D$1048576,3,FALSE),"")</f>
        <v/>
      </c>
      <c r="I84" s="72"/>
      <c r="J84" s="54"/>
      <c r="K84" s="80"/>
    </row>
    <row r="85" spans="1:11" ht="24" customHeight="1">
      <c r="A85" s="6">
        <v>84</v>
      </c>
      <c r="B85" s="73"/>
      <c r="C85" s="72"/>
      <c r="D85" s="18" t="str">
        <f>IFERROR(VLOOKUP(C85,'SO OR RSO'!$D$4:$F$1048576,3,FALSE),"")</f>
        <v/>
      </c>
      <c r="E85" s="72"/>
      <c r="F85" s="50" t="str">
        <f>IFERROR(VLOOKUP(E85,'Database KQ'!$B$2:$D$1048576,2,FALSE),"")</f>
        <v/>
      </c>
      <c r="G85" s="77"/>
      <c r="H85" s="18" t="str">
        <f>IFERROR(VLOOKUP(E85,'Database KQ'!$B$2:$D$1048576,3,FALSE),"")</f>
        <v/>
      </c>
      <c r="I85" s="72"/>
      <c r="J85" s="54"/>
      <c r="K85" s="80"/>
    </row>
    <row r="86" spans="1:11" ht="24" customHeight="1">
      <c r="A86" s="6">
        <v>85</v>
      </c>
      <c r="B86" s="73"/>
      <c r="C86" s="72"/>
      <c r="D86" s="18" t="str">
        <f>IFERROR(VLOOKUP(C86,'SO OR RSO'!$D$4:$F$1048576,3,FALSE),"")</f>
        <v/>
      </c>
      <c r="E86" s="72"/>
      <c r="F86" s="50" t="str">
        <f>IFERROR(VLOOKUP(E86,'Database KQ'!$B$2:$D$1048576,2,FALSE),"")</f>
        <v/>
      </c>
      <c r="G86" s="77"/>
      <c r="H86" s="18" t="str">
        <f>IFERROR(VLOOKUP(E86,'Database KQ'!$B$2:$D$1048576,3,FALSE),"")</f>
        <v/>
      </c>
      <c r="I86" s="72"/>
      <c r="J86" s="54"/>
      <c r="K86" s="80"/>
    </row>
    <row r="87" spans="1:11" ht="24" customHeight="1">
      <c r="A87" s="6">
        <v>86</v>
      </c>
      <c r="B87" s="73"/>
      <c r="C87" s="72"/>
      <c r="D87" s="18" t="str">
        <f>IFERROR(VLOOKUP(C87,'SO OR RSO'!$D$4:$F$1048576,3,FALSE),"")</f>
        <v/>
      </c>
      <c r="E87" s="72"/>
      <c r="F87" s="50" t="str">
        <f>IFERROR(VLOOKUP(E87,'Database KQ'!$B$2:$D$1048576,2,FALSE),"")</f>
        <v/>
      </c>
      <c r="G87" s="77"/>
      <c r="H87" s="18" t="str">
        <f>IFERROR(VLOOKUP(E87,'Database KQ'!$B$2:$D$1048576,3,FALSE),"")</f>
        <v/>
      </c>
      <c r="I87" s="72"/>
      <c r="J87" s="54"/>
      <c r="K87" s="80"/>
    </row>
    <row r="88" spans="1:11" ht="24" customHeight="1">
      <c r="A88" s="6">
        <v>87</v>
      </c>
      <c r="B88" s="73"/>
      <c r="C88" s="72"/>
      <c r="D88" s="18" t="str">
        <f>IFERROR(VLOOKUP(C88,'SO OR RSO'!$D$4:$F$1048576,3,FALSE),"")</f>
        <v/>
      </c>
      <c r="E88" s="72"/>
      <c r="F88" s="50" t="str">
        <f>IFERROR(VLOOKUP(E88,'Database KQ'!$B$2:$D$1048576,2,FALSE),"")</f>
        <v/>
      </c>
      <c r="G88" s="77"/>
      <c r="H88" s="18" t="str">
        <f>IFERROR(VLOOKUP(E88,'Database KQ'!$B$2:$D$1048576,3,FALSE),"")</f>
        <v/>
      </c>
      <c r="I88" s="72"/>
      <c r="J88" s="54"/>
      <c r="K88" s="80"/>
    </row>
    <row r="89" spans="1:11" ht="24" customHeight="1">
      <c r="A89" s="6">
        <v>88</v>
      </c>
      <c r="B89" s="73"/>
      <c r="C89" s="72"/>
      <c r="D89" s="18" t="str">
        <f>IFERROR(VLOOKUP(C89,'SO OR RSO'!$D$4:$F$1048576,3,FALSE),"")</f>
        <v/>
      </c>
      <c r="E89" s="72"/>
      <c r="F89" s="50" t="str">
        <f>IFERROR(VLOOKUP(E89,'Database KQ'!$B$2:$D$1048576,2,FALSE),"")</f>
        <v/>
      </c>
      <c r="G89" s="77"/>
      <c r="H89" s="18" t="str">
        <f>IFERROR(VLOOKUP(E89,'Database KQ'!$B$2:$D$1048576,3,FALSE),"")</f>
        <v/>
      </c>
      <c r="I89" s="72"/>
      <c r="J89" s="54"/>
      <c r="K89" s="80"/>
    </row>
    <row r="90" spans="1:11" ht="24" customHeight="1">
      <c r="A90" s="6">
        <v>89</v>
      </c>
      <c r="B90" s="73"/>
      <c r="C90" s="72"/>
      <c r="D90" s="18" t="str">
        <f>IFERROR(VLOOKUP(C90,'SO OR RSO'!$D$4:$F$1048576,3,FALSE),"")</f>
        <v/>
      </c>
      <c r="E90" s="72"/>
      <c r="F90" s="50" t="str">
        <f>IFERROR(VLOOKUP(E90,'Database KQ'!$B$2:$D$1048576,2,FALSE),"")</f>
        <v/>
      </c>
      <c r="G90" s="77"/>
      <c r="H90" s="18" t="str">
        <f>IFERROR(VLOOKUP(E90,'Database KQ'!$B$2:$D$1048576,3,FALSE),"")</f>
        <v/>
      </c>
      <c r="I90" s="72"/>
      <c r="J90" s="54"/>
      <c r="K90" s="80"/>
    </row>
    <row r="91" spans="1:11" ht="24" customHeight="1">
      <c r="A91" s="6">
        <v>90</v>
      </c>
      <c r="B91" s="73"/>
      <c r="C91" s="72"/>
      <c r="D91" s="18" t="str">
        <f>IFERROR(VLOOKUP(C91,'SO OR RSO'!$D$4:$F$1048576,3,FALSE),"")</f>
        <v/>
      </c>
      <c r="E91" s="72"/>
      <c r="F91" s="50" t="str">
        <f>IFERROR(VLOOKUP(E91,'Database KQ'!$B$2:$D$1048576,2,FALSE),"")</f>
        <v/>
      </c>
      <c r="G91" s="77"/>
      <c r="H91" s="18" t="str">
        <f>IFERROR(VLOOKUP(E91,'Database KQ'!$B$2:$D$1048576,3,FALSE),"")</f>
        <v/>
      </c>
      <c r="I91" s="72"/>
      <c r="J91" s="54"/>
      <c r="K91" s="80"/>
    </row>
    <row r="92" spans="1:11" ht="24" customHeight="1">
      <c r="A92" s="6">
        <v>91</v>
      </c>
      <c r="B92" s="73"/>
      <c r="C92" s="72"/>
      <c r="D92" s="18" t="str">
        <f>IFERROR(VLOOKUP(C92,'SO OR RSO'!$D$4:$F$1048576,3,FALSE),"")</f>
        <v/>
      </c>
      <c r="E92" s="72"/>
      <c r="F92" s="50" t="str">
        <f>IFERROR(VLOOKUP(E92,'Database KQ'!$B$2:$D$1048576,2,FALSE),"")</f>
        <v/>
      </c>
      <c r="G92" s="77"/>
      <c r="H92" s="18" t="str">
        <f>IFERROR(VLOOKUP(E92,'Database KQ'!$B$2:$D$1048576,3,FALSE),"")</f>
        <v/>
      </c>
      <c r="I92" s="72"/>
      <c r="J92" s="54"/>
      <c r="K92" s="80"/>
    </row>
    <row r="93" spans="1:11" ht="24" customHeight="1">
      <c r="A93" s="6">
        <v>92</v>
      </c>
      <c r="B93" s="73"/>
      <c r="C93" s="72"/>
      <c r="D93" s="18" t="str">
        <f>IFERROR(VLOOKUP(C93,'SO OR RSO'!$D$4:$F$1048576,3,FALSE),"")</f>
        <v/>
      </c>
      <c r="E93" s="72"/>
      <c r="F93" s="50" t="str">
        <f>IFERROR(VLOOKUP(E93,'Database KQ'!$B$2:$D$1048576,2,FALSE),"")</f>
        <v/>
      </c>
      <c r="G93" s="77"/>
      <c r="H93" s="18" t="str">
        <f>IFERROR(VLOOKUP(E93,'Database KQ'!$B$2:$D$1048576,3,FALSE),"")</f>
        <v/>
      </c>
      <c r="I93" s="72"/>
      <c r="J93" s="54"/>
      <c r="K93" s="80"/>
    </row>
    <row r="94" spans="1:11" ht="24" customHeight="1">
      <c r="A94" s="6">
        <v>93</v>
      </c>
      <c r="B94" s="73"/>
      <c r="C94" s="72"/>
      <c r="D94" s="18" t="str">
        <f>IFERROR(VLOOKUP(C94,'SO OR RSO'!$D$4:$F$1048576,3,FALSE),"")</f>
        <v/>
      </c>
      <c r="E94" s="72"/>
      <c r="F94" s="50" t="str">
        <f>IFERROR(VLOOKUP(E94,'Database KQ'!$B$2:$D$1048576,2,FALSE),"")</f>
        <v/>
      </c>
      <c r="G94" s="77"/>
      <c r="H94" s="18" t="str">
        <f>IFERROR(VLOOKUP(E94,'Database KQ'!$B$2:$D$1048576,3,FALSE),"")</f>
        <v/>
      </c>
      <c r="I94" s="72"/>
      <c r="J94" s="54"/>
      <c r="K94" s="80"/>
    </row>
    <row r="95" spans="1:11" ht="24" customHeight="1">
      <c r="A95" s="6">
        <v>94</v>
      </c>
      <c r="B95" s="73"/>
      <c r="C95" s="72"/>
      <c r="D95" s="18" t="str">
        <f>IFERROR(VLOOKUP(C95,'SO OR RSO'!$D$4:$F$1048576,3,FALSE),"")</f>
        <v/>
      </c>
      <c r="E95" s="72"/>
      <c r="F95" s="50" t="str">
        <f>IFERROR(VLOOKUP(E95,'Database KQ'!$B$2:$D$1048576,2,FALSE),"")</f>
        <v/>
      </c>
      <c r="G95" s="77"/>
      <c r="H95" s="18" t="str">
        <f>IFERROR(VLOOKUP(E95,'Database KQ'!$B$2:$D$1048576,3,FALSE),"")</f>
        <v/>
      </c>
      <c r="I95" s="72"/>
      <c r="J95" s="54"/>
      <c r="K95" s="80"/>
    </row>
    <row r="96" spans="1:11" ht="24" customHeight="1">
      <c r="A96" s="6">
        <v>95</v>
      </c>
      <c r="B96" s="73"/>
      <c r="C96" s="72"/>
      <c r="D96" s="18" t="str">
        <f>IFERROR(VLOOKUP(C96,'SO OR RSO'!$D$4:$F$1048576,3,FALSE),"")</f>
        <v/>
      </c>
      <c r="E96" s="72"/>
      <c r="F96" s="50" t="str">
        <f>IFERROR(VLOOKUP(E96,'Database KQ'!$B$2:$D$1048576,2,FALSE),"")</f>
        <v/>
      </c>
      <c r="G96" s="77"/>
      <c r="H96" s="18" t="str">
        <f>IFERROR(VLOOKUP(E96,'Database KQ'!$B$2:$D$1048576,3,FALSE),"")</f>
        <v/>
      </c>
      <c r="I96" s="72"/>
      <c r="J96" s="54"/>
      <c r="K96" s="80"/>
    </row>
    <row r="97" spans="1:11" ht="24" customHeight="1">
      <c r="A97" s="6">
        <v>96</v>
      </c>
      <c r="B97" s="73"/>
      <c r="C97" s="72"/>
      <c r="D97" s="18" t="str">
        <f>IFERROR(VLOOKUP(C97,'SO OR RSO'!$D$4:$F$1048576,3,FALSE),"")</f>
        <v/>
      </c>
      <c r="E97" s="72"/>
      <c r="F97" s="50" t="str">
        <f>IFERROR(VLOOKUP(E97,'Database KQ'!$B$2:$D$1048576,2,FALSE),"")</f>
        <v/>
      </c>
      <c r="G97" s="77"/>
      <c r="H97" s="18" t="str">
        <f>IFERROR(VLOOKUP(E97,'Database KQ'!$B$2:$D$1048576,3,FALSE),"")</f>
        <v/>
      </c>
      <c r="I97" s="72"/>
      <c r="J97" s="54"/>
      <c r="K97" s="80"/>
    </row>
    <row r="98" spans="1:11" ht="24" customHeight="1">
      <c r="A98" s="6">
        <v>97</v>
      </c>
      <c r="B98" s="73"/>
      <c r="C98" s="72"/>
      <c r="D98" s="18" t="str">
        <f>IFERROR(VLOOKUP(C98,'SO OR RSO'!$D$4:$F$1048576,3,FALSE),"")</f>
        <v/>
      </c>
      <c r="E98" s="72"/>
      <c r="F98" s="50" t="str">
        <f>IFERROR(VLOOKUP(E98,'Database KQ'!$B$2:$D$1048576,2,FALSE),"")</f>
        <v/>
      </c>
      <c r="G98" s="77"/>
      <c r="H98" s="18" t="str">
        <f>IFERROR(VLOOKUP(E98,'Database KQ'!$B$2:$D$1048576,3,FALSE),"")</f>
        <v/>
      </c>
      <c r="I98" s="72"/>
      <c r="J98" s="54"/>
      <c r="K98" s="80"/>
    </row>
    <row r="99" spans="1:11" ht="24" customHeight="1">
      <c r="A99" s="6">
        <v>98</v>
      </c>
      <c r="B99" s="73"/>
      <c r="C99" s="72"/>
      <c r="D99" s="18" t="str">
        <f>IFERROR(VLOOKUP(C99,'SO OR RSO'!$D$4:$F$1048576,3,FALSE),"")</f>
        <v/>
      </c>
      <c r="E99" s="72"/>
      <c r="F99" s="50" t="str">
        <f>IFERROR(VLOOKUP(E99,'Database KQ'!$B$2:$D$1048576,2,FALSE),"")</f>
        <v/>
      </c>
      <c r="G99" s="77"/>
      <c r="H99" s="18" t="str">
        <f>IFERROR(VLOOKUP(E99,'Database KQ'!$B$2:$D$1048576,3,FALSE),"")</f>
        <v/>
      </c>
      <c r="I99" s="72"/>
      <c r="J99" s="54"/>
      <c r="K99" s="80"/>
    </row>
    <row r="100" spans="1:11" ht="24" customHeight="1">
      <c r="A100" s="6">
        <v>99</v>
      </c>
      <c r="B100" s="73"/>
      <c r="C100" s="72"/>
      <c r="D100" s="18" t="str">
        <f>IFERROR(VLOOKUP(C100,'SO OR RSO'!$D$4:$F$1048576,3,FALSE),"")</f>
        <v/>
      </c>
      <c r="E100" s="72"/>
      <c r="F100" s="50" t="str">
        <f>IFERROR(VLOOKUP(E100,'Database KQ'!$B$2:$D$1048576,2,FALSE),"")</f>
        <v/>
      </c>
      <c r="G100" s="77"/>
      <c r="H100" s="18" t="str">
        <f>IFERROR(VLOOKUP(E100,'Database KQ'!$B$2:$D$1048576,3,FALSE),"")</f>
        <v/>
      </c>
      <c r="I100" s="72"/>
      <c r="J100" s="54"/>
      <c r="K100" s="80"/>
    </row>
    <row r="101" spans="1:11" ht="24" customHeight="1">
      <c r="A101" s="6">
        <v>100</v>
      </c>
      <c r="B101" s="73"/>
      <c r="C101" s="72"/>
      <c r="D101" s="18" t="str">
        <f>IFERROR(VLOOKUP(C101,'SO OR RSO'!$D$4:$F$1048576,3,FALSE),"")</f>
        <v/>
      </c>
      <c r="E101" s="72"/>
      <c r="F101" s="50" t="str">
        <f>IFERROR(VLOOKUP(E101,'Database KQ'!$B$2:$D$1048576,2,FALSE),"")</f>
        <v/>
      </c>
      <c r="G101" s="77"/>
      <c r="H101" s="18" t="str">
        <f>IFERROR(VLOOKUP(E101,'Database KQ'!$B$2:$D$1048576,3,FALSE),"")</f>
        <v/>
      </c>
      <c r="I101" s="72"/>
      <c r="J101" s="54"/>
      <c r="K101" s="80"/>
    </row>
    <row r="102" spans="1:11" ht="24" customHeight="1">
      <c r="A102" s="6">
        <v>101</v>
      </c>
      <c r="B102" s="73"/>
      <c r="C102" s="72"/>
      <c r="D102" s="18" t="str">
        <f>IFERROR(VLOOKUP(C102,'SO OR RSO'!$D$4:$F$1048576,3,FALSE),"")</f>
        <v/>
      </c>
      <c r="E102" s="72"/>
      <c r="F102" s="50" t="str">
        <f>IFERROR(VLOOKUP(E102,'Database KQ'!$B$2:$D$1048576,2,FALSE),"")</f>
        <v/>
      </c>
      <c r="G102" s="77"/>
      <c r="H102" s="18" t="str">
        <f>IFERROR(VLOOKUP(E102,'Database KQ'!$B$2:$D$1048576,3,FALSE),"")</f>
        <v/>
      </c>
      <c r="I102" s="72"/>
      <c r="J102" s="54"/>
      <c r="K102" s="80"/>
    </row>
    <row r="103" spans="1:11" ht="24" customHeight="1">
      <c r="A103" s="6">
        <v>102</v>
      </c>
      <c r="B103" s="73"/>
      <c r="C103" s="72"/>
      <c r="D103" s="18" t="str">
        <f>IFERROR(VLOOKUP(C103,'SO OR RSO'!$D$4:$F$1048576,3,FALSE),"")</f>
        <v/>
      </c>
      <c r="E103" s="72"/>
      <c r="F103" s="50" t="str">
        <f>IFERROR(VLOOKUP(E103,'Database KQ'!$B$2:$D$1048576,2,FALSE),"")</f>
        <v/>
      </c>
      <c r="G103" s="77"/>
      <c r="H103" s="18" t="str">
        <f>IFERROR(VLOOKUP(E103,'Database KQ'!$B$2:$D$1048576,3,FALSE),"")</f>
        <v/>
      </c>
      <c r="I103" s="72"/>
      <c r="J103" s="54"/>
      <c r="K103" s="80"/>
    </row>
    <row r="104" spans="1:11" ht="24" customHeight="1">
      <c r="A104" s="6">
        <v>103</v>
      </c>
      <c r="B104" s="73"/>
      <c r="C104" s="72"/>
      <c r="D104" s="18" t="str">
        <f>IFERROR(VLOOKUP(C104,'SO OR RSO'!$D$4:$F$1048576,3,FALSE),"")</f>
        <v/>
      </c>
      <c r="E104" s="72"/>
      <c r="F104" s="50" t="str">
        <f>IFERROR(VLOOKUP(E104,'Database KQ'!$B$2:$D$1048576,2,FALSE),"")</f>
        <v/>
      </c>
      <c r="G104" s="77"/>
      <c r="H104" s="18" t="str">
        <f>IFERROR(VLOOKUP(E104,'Database KQ'!$B$2:$D$1048576,3,FALSE),"")</f>
        <v/>
      </c>
      <c r="I104" s="72"/>
      <c r="J104" s="54"/>
      <c r="K104" s="80"/>
    </row>
    <row r="105" spans="1:11" ht="24" customHeight="1">
      <c r="A105" s="6">
        <v>104</v>
      </c>
      <c r="B105" s="73"/>
      <c r="C105" s="72"/>
      <c r="D105" s="18" t="str">
        <f>IFERROR(VLOOKUP(C105,'SO OR RSO'!$D$4:$F$1048576,3,FALSE),"")</f>
        <v/>
      </c>
      <c r="E105" s="72"/>
      <c r="F105" s="50" t="str">
        <f>IFERROR(VLOOKUP(E105,'Database KQ'!$B$2:$D$1048576,2,FALSE),"")</f>
        <v/>
      </c>
      <c r="G105" s="77"/>
      <c r="H105" s="18" t="str">
        <f>IFERROR(VLOOKUP(E105,'Database KQ'!$B$2:$D$1048576,3,FALSE),"")</f>
        <v/>
      </c>
      <c r="I105" s="72"/>
      <c r="J105" s="54"/>
      <c r="K105" s="80"/>
    </row>
    <row r="106" spans="1:11" ht="24" customHeight="1">
      <c r="A106" s="6">
        <v>105</v>
      </c>
      <c r="B106" s="73"/>
      <c r="C106" s="72"/>
      <c r="D106" s="18" t="str">
        <f>IFERROR(VLOOKUP(C106,'SO OR RSO'!$D$4:$F$1048576,3,FALSE),"")</f>
        <v/>
      </c>
      <c r="E106" s="72"/>
      <c r="F106" s="50" t="str">
        <f>IFERROR(VLOOKUP(E106,'Database KQ'!$B$2:$D$1048576,2,FALSE),"")</f>
        <v/>
      </c>
      <c r="G106" s="77"/>
      <c r="H106" s="18" t="str">
        <f>IFERROR(VLOOKUP(E106,'Database KQ'!$B$2:$D$1048576,3,FALSE),"")</f>
        <v/>
      </c>
      <c r="I106" s="72"/>
      <c r="J106" s="54"/>
      <c r="K106" s="80"/>
    </row>
    <row r="107" spans="1:11" ht="24" customHeight="1">
      <c r="A107" s="6">
        <v>106</v>
      </c>
      <c r="B107" s="73"/>
      <c r="C107" s="72"/>
      <c r="D107" s="18" t="str">
        <f>IFERROR(VLOOKUP(C107,'SO OR RSO'!$D$4:$F$1048576,3,FALSE),"")</f>
        <v/>
      </c>
      <c r="E107" s="72"/>
      <c r="F107" s="50" t="str">
        <f>IFERROR(VLOOKUP(E107,'Database KQ'!$B$2:$D$1048576,2,FALSE),"")</f>
        <v/>
      </c>
      <c r="G107" s="77"/>
      <c r="H107" s="18" t="str">
        <f>IFERROR(VLOOKUP(E107,'Database KQ'!$B$2:$D$1048576,3,FALSE),"")</f>
        <v/>
      </c>
      <c r="I107" s="72"/>
      <c r="J107" s="54"/>
      <c r="K107" s="80"/>
    </row>
    <row r="108" spans="1:11" ht="24" customHeight="1">
      <c r="A108" s="6">
        <v>107</v>
      </c>
      <c r="B108" s="73"/>
      <c r="C108" s="72"/>
      <c r="D108" s="18" t="str">
        <f>IFERROR(VLOOKUP(C108,'SO OR RSO'!$D$4:$F$1048576,3,FALSE),"")</f>
        <v/>
      </c>
      <c r="E108" s="72"/>
      <c r="F108" s="50" t="str">
        <f>IFERROR(VLOOKUP(E108,'Database KQ'!$B$2:$D$1048576,2,FALSE),"")</f>
        <v/>
      </c>
      <c r="G108" s="77"/>
      <c r="H108" s="18" t="str">
        <f>IFERROR(VLOOKUP(E108,'Database KQ'!$B$2:$D$1048576,3,FALSE),"")</f>
        <v/>
      </c>
      <c r="I108" s="72"/>
      <c r="J108" s="54"/>
      <c r="K108" s="80"/>
    </row>
    <row r="109" spans="1:11" ht="24" customHeight="1">
      <c r="A109" s="6">
        <v>108</v>
      </c>
      <c r="B109" s="73"/>
      <c r="C109" s="72"/>
      <c r="D109" s="18" t="str">
        <f>IFERROR(VLOOKUP(C109,'SO OR RSO'!$D$4:$F$1048576,3,FALSE),"")</f>
        <v/>
      </c>
      <c r="E109" s="72"/>
      <c r="F109" s="50" t="str">
        <f>IFERROR(VLOOKUP(E109,'Database KQ'!$B$2:$D$1048576,2,FALSE),"")</f>
        <v/>
      </c>
      <c r="G109" s="77"/>
      <c r="H109" s="18" t="str">
        <f>IFERROR(VLOOKUP(E109,'Database KQ'!$B$2:$D$1048576,3,FALSE),"")</f>
        <v/>
      </c>
      <c r="I109" s="72"/>
      <c r="J109" s="54"/>
      <c r="K109" s="80"/>
    </row>
    <row r="110" spans="1:11" ht="24" customHeight="1">
      <c r="A110" s="6">
        <v>109</v>
      </c>
      <c r="B110" s="73"/>
      <c r="C110" s="72"/>
      <c r="D110" s="18" t="str">
        <f>IFERROR(VLOOKUP(C110,'SO OR RSO'!$D$4:$F$1048576,3,FALSE),"")</f>
        <v/>
      </c>
      <c r="E110" s="72"/>
      <c r="F110" s="50" t="str">
        <f>IFERROR(VLOOKUP(E110,'Database KQ'!$B$2:$D$1048576,2,FALSE),"")</f>
        <v/>
      </c>
      <c r="G110" s="77"/>
      <c r="H110" s="18" t="str">
        <f>IFERROR(VLOOKUP(E110,'Database KQ'!$B$2:$D$1048576,3,FALSE),"")</f>
        <v/>
      </c>
      <c r="I110" s="72"/>
      <c r="J110" s="54"/>
      <c r="K110" s="80"/>
    </row>
    <row r="111" spans="1:11" ht="24" customHeight="1">
      <c r="A111" s="6">
        <v>110</v>
      </c>
      <c r="B111" s="73"/>
      <c r="C111" s="72"/>
      <c r="D111" s="18" t="str">
        <f>IFERROR(VLOOKUP(C111,'SO OR RSO'!$D$4:$F$1048576,3,FALSE),"")</f>
        <v/>
      </c>
      <c r="E111" s="72"/>
      <c r="F111" s="50" t="str">
        <f>IFERROR(VLOOKUP(E111,'Database KQ'!$B$2:$D$1048576,2,FALSE),"")</f>
        <v/>
      </c>
      <c r="G111" s="77"/>
      <c r="H111" s="18" t="str">
        <f>IFERROR(VLOOKUP(E111,'Database KQ'!$B$2:$D$1048576,3,FALSE),"")</f>
        <v/>
      </c>
      <c r="I111" s="72"/>
      <c r="J111" s="54"/>
      <c r="K111" s="80"/>
    </row>
    <row r="112" spans="1:11" ht="24" customHeight="1">
      <c r="A112" s="6">
        <v>111</v>
      </c>
      <c r="B112" s="73"/>
      <c r="C112" s="72"/>
      <c r="D112" s="18" t="str">
        <f>IFERROR(VLOOKUP(C112,'SO OR RSO'!$D$4:$F$1048576,3,FALSE),"")</f>
        <v/>
      </c>
      <c r="E112" s="72"/>
      <c r="F112" s="50" t="str">
        <f>IFERROR(VLOOKUP(E112,'Database KQ'!$B$2:$D$1048576,2,FALSE),"")</f>
        <v/>
      </c>
      <c r="G112" s="77"/>
      <c r="H112" s="18" t="str">
        <f>IFERROR(VLOOKUP(E112,'Database KQ'!$B$2:$D$1048576,3,FALSE),"")</f>
        <v/>
      </c>
      <c r="I112" s="72"/>
      <c r="J112" s="54"/>
      <c r="K112" s="80"/>
    </row>
    <row r="113" spans="1:11" ht="24" customHeight="1">
      <c r="A113" s="6">
        <v>112</v>
      </c>
      <c r="B113" s="73"/>
      <c r="C113" s="72"/>
      <c r="D113" s="18" t="str">
        <f>IFERROR(VLOOKUP(C113,'SO OR RSO'!$D$4:$F$1048576,3,FALSE),"")</f>
        <v/>
      </c>
      <c r="E113" s="72"/>
      <c r="F113" s="50" t="str">
        <f>IFERROR(VLOOKUP(E113,'Database KQ'!$B$2:$D$1048576,2,FALSE),"")</f>
        <v/>
      </c>
      <c r="G113" s="77"/>
      <c r="H113" s="18" t="str">
        <f>IFERROR(VLOOKUP(E113,'Database KQ'!$B$2:$D$1048576,3,FALSE),"")</f>
        <v/>
      </c>
      <c r="I113" s="72"/>
      <c r="J113" s="54"/>
      <c r="K113" s="80"/>
    </row>
    <row r="114" spans="1:11" ht="24" customHeight="1">
      <c r="A114" s="6">
        <v>113</v>
      </c>
      <c r="B114" s="73"/>
      <c r="C114" s="72"/>
      <c r="D114" s="18" t="str">
        <f>IFERROR(VLOOKUP(C114,'SO OR RSO'!$D$4:$F$1048576,3,FALSE),"")</f>
        <v/>
      </c>
      <c r="E114" s="72"/>
      <c r="F114" s="50" t="str">
        <f>IFERROR(VLOOKUP(E114,'Database KQ'!$B$2:$D$1048576,2,FALSE),"")</f>
        <v/>
      </c>
      <c r="G114" s="77"/>
      <c r="H114" s="18" t="str">
        <f>IFERROR(VLOOKUP(E114,'Database KQ'!$B$2:$D$1048576,3,FALSE),"")</f>
        <v/>
      </c>
      <c r="I114" s="72"/>
      <c r="J114" s="54"/>
      <c r="K114" s="80"/>
    </row>
    <row r="115" spans="1:11" ht="24" customHeight="1">
      <c r="A115" s="6">
        <v>114</v>
      </c>
      <c r="B115" s="73"/>
      <c r="C115" s="72"/>
      <c r="D115" s="18" t="str">
        <f>IFERROR(VLOOKUP(C115,'SO OR RSO'!$D$4:$F$1048576,3,FALSE),"")</f>
        <v/>
      </c>
      <c r="E115" s="72"/>
      <c r="F115" s="50" t="str">
        <f>IFERROR(VLOOKUP(E115,'Database KQ'!$B$2:$D$1048576,2,FALSE),"")</f>
        <v/>
      </c>
      <c r="G115" s="77"/>
      <c r="H115" s="18" t="str">
        <f>IFERROR(VLOOKUP(E115,'Database KQ'!$B$2:$D$1048576,3,FALSE),"")</f>
        <v/>
      </c>
      <c r="I115" s="72"/>
      <c r="J115" s="54"/>
      <c r="K115" s="80"/>
    </row>
    <row r="116" spans="1:11" ht="24" customHeight="1">
      <c r="A116" s="6">
        <v>115</v>
      </c>
      <c r="B116" s="73"/>
      <c r="C116" s="72"/>
      <c r="D116" s="18" t="str">
        <f>IFERROR(VLOOKUP(C116,'SO OR RSO'!$D$4:$F$1048576,3,FALSE),"")</f>
        <v/>
      </c>
      <c r="E116" s="72"/>
      <c r="F116" s="50" t="str">
        <f>IFERROR(VLOOKUP(E116,'Database KQ'!$B$2:$D$1048576,2,FALSE),"")</f>
        <v/>
      </c>
      <c r="G116" s="77"/>
      <c r="H116" s="18" t="str">
        <f>IFERROR(VLOOKUP(E116,'Database KQ'!$B$2:$D$1048576,3,FALSE),"")</f>
        <v/>
      </c>
      <c r="I116" s="72"/>
      <c r="J116" s="54"/>
      <c r="K116" s="80"/>
    </row>
    <row r="117" spans="1:11" ht="24" customHeight="1">
      <c r="A117" s="6">
        <v>116</v>
      </c>
      <c r="B117" s="73"/>
      <c r="C117" s="72"/>
      <c r="D117" s="18" t="str">
        <f>IFERROR(VLOOKUP(C117,'SO OR RSO'!$D$4:$F$1048576,3,FALSE),"")</f>
        <v/>
      </c>
      <c r="E117" s="72"/>
      <c r="F117" s="50" t="str">
        <f>IFERROR(VLOOKUP(E117,'Database KQ'!$B$2:$D$1048576,2,FALSE),"")</f>
        <v/>
      </c>
      <c r="G117" s="77"/>
      <c r="H117" s="18" t="str">
        <f>IFERROR(VLOOKUP(E117,'Database KQ'!$B$2:$D$1048576,3,FALSE),"")</f>
        <v/>
      </c>
      <c r="I117" s="72"/>
      <c r="J117" s="54"/>
      <c r="K117" s="80"/>
    </row>
    <row r="118" spans="1:11" ht="24" customHeight="1">
      <c r="A118" s="6">
        <v>117</v>
      </c>
      <c r="B118" s="73"/>
      <c r="C118" s="72"/>
      <c r="D118" s="18" t="str">
        <f>IFERROR(VLOOKUP(C118,'SO OR RSO'!$D$4:$F$1048576,3,FALSE),"")</f>
        <v/>
      </c>
      <c r="E118" s="72"/>
      <c r="F118" s="50" t="str">
        <f>IFERROR(VLOOKUP(E118,'Database KQ'!$B$2:$D$1048576,2,FALSE),"")</f>
        <v/>
      </c>
      <c r="G118" s="77"/>
      <c r="H118" s="18" t="str">
        <f>IFERROR(VLOOKUP(E118,'Database KQ'!$B$2:$D$1048576,3,FALSE),"")</f>
        <v/>
      </c>
      <c r="I118" s="72"/>
      <c r="J118" s="54"/>
      <c r="K118" s="80"/>
    </row>
    <row r="119" spans="1:11" ht="24" customHeight="1">
      <c r="A119" s="6">
        <v>118</v>
      </c>
      <c r="B119" s="73"/>
      <c r="C119" s="72"/>
      <c r="D119" s="18" t="str">
        <f>IFERROR(VLOOKUP(C119,'SO OR RSO'!$D$4:$F$1048576,3,FALSE),"")</f>
        <v/>
      </c>
      <c r="E119" s="72"/>
      <c r="F119" s="50" t="str">
        <f>IFERROR(VLOOKUP(E119,'Database KQ'!$B$2:$D$1048576,2,FALSE),"")</f>
        <v/>
      </c>
      <c r="G119" s="77"/>
      <c r="H119" s="18" t="str">
        <f>IFERROR(VLOOKUP(E119,'Database KQ'!$B$2:$D$1048576,3,FALSE),"")</f>
        <v/>
      </c>
      <c r="I119" s="72"/>
      <c r="J119" s="54"/>
      <c r="K119" s="80"/>
    </row>
    <row r="120" spans="1:11" ht="24" customHeight="1">
      <c r="A120" s="6">
        <v>119</v>
      </c>
      <c r="B120" s="73"/>
      <c r="C120" s="72"/>
      <c r="D120" s="18" t="str">
        <f>IFERROR(VLOOKUP(C120,'SO OR RSO'!$D$4:$F$1048576,3,FALSE),"")</f>
        <v/>
      </c>
      <c r="E120" s="72"/>
      <c r="F120" s="50" t="str">
        <f>IFERROR(VLOOKUP(E120,'Database KQ'!$B$2:$D$1048576,2,FALSE),"")</f>
        <v/>
      </c>
      <c r="G120" s="77"/>
      <c r="H120" s="18" t="str">
        <f>IFERROR(VLOOKUP(E120,'Database KQ'!$B$2:$D$1048576,3,FALSE),"")</f>
        <v/>
      </c>
      <c r="I120" s="72"/>
      <c r="J120" s="54"/>
      <c r="K120" s="80"/>
    </row>
    <row r="121" spans="1:11" ht="24" customHeight="1">
      <c r="A121" s="6">
        <v>120</v>
      </c>
      <c r="B121" s="73"/>
      <c r="C121" s="72"/>
      <c r="D121" s="18" t="str">
        <f>IFERROR(VLOOKUP(C121,'SO OR RSO'!$D$4:$F$1048576,3,FALSE),"")</f>
        <v/>
      </c>
      <c r="E121" s="72"/>
      <c r="F121" s="50" t="str">
        <f>IFERROR(VLOOKUP(E121,'Database KQ'!$B$2:$D$1048576,2,FALSE),"")</f>
        <v/>
      </c>
      <c r="G121" s="77"/>
      <c r="H121" s="18" t="str">
        <f>IFERROR(VLOOKUP(E121,'Database KQ'!$B$2:$D$1048576,3,FALSE),"")</f>
        <v/>
      </c>
      <c r="I121" s="72"/>
      <c r="J121" s="54"/>
      <c r="K121" s="80"/>
    </row>
    <row r="122" spans="1:11" ht="24" customHeight="1">
      <c r="A122" s="6">
        <v>121</v>
      </c>
      <c r="B122" s="73"/>
      <c r="C122" s="72"/>
      <c r="D122" s="18" t="str">
        <f>IFERROR(VLOOKUP(C122,'SO OR RSO'!$D$4:$F$1048576,3,FALSE),"")</f>
        <v/>
      </c>
      <c r="E122" s="72"/>
      <c r="F122" s="50" t="str">
        <f>IFERROR(VLOOKUP(E122,'Database KQ'!$B$2:$D$1048576,2,FALSE),"")</f>
        <v/>
      </c>
      <c r="G122" s="77"/>
      <c r="H122" s="18" t="str">
        <f>IFERROR(VLOOKUP(E122,'Database KQ'!$B$2:$D$1048576,3,FALSE),"")</f>
        <v/>
      </c>
      <c r="I122" s="72"/>
      <c r="J122" s="54"/>
      <c r="K122" s="80"/>
    </row>
    <row r="123" spans="1:11" ht="24" customHeight="1">
      <c r="A123" s="6">
        <v>122</v>
      </c>
      <c r="B123" s="73"/>
      <c r="C123" s="72"/>
      <c r="D123" s="18" t="str">
        <f>IFERROR(VLOOKUP(C123,'SO OR RSO'!$D$4:$F$1048576,3,FALSE),"")</f>
        <v/>
      </c>
      <c r="E123" s="72"/>
      <c r="F123" s="50" t="str">
        <f>IFERROR(VLOOKUP(E123,'Database KQ'!$B$2:$D$1048576,2,FALSE),"")</f>
        <v/>
      </c>
      <c r="G123" s="77"/>
      <c r="H123" s="18" t="str">
        <f>IFERROR(VLOOKUP(E123,'Database KQ'!$B$2:$D$1048576,3,FALSE),"")</f>
        <v/>
      </c>
      <c r="I123" s="72"/>
      <c r="J123" s="54"/>
      <c r="K123" s="80"/>
    </row>
    <row r="124" spans="1:11" ht="24" customHeight="1">
      <c r="A124" s="6">
        <v>123</v>
      </c>
      <c r="B124" s="73"/>
      <c r="C124" s="72"/>
      <c r="D124" s="18" t="str">
        <f>IFERROR(VLOOKUP(C124,'SO OR RSO'!$D$4:$F$1048576,3,FALSE),"")</f>
        <v/>
      </c>
      <c r="E124" s="72"/>
      <c r="F124" s="50" t="str">
        <f>IFERROR(VLOOKUP(E124,'Database KQ'!$B$2:$D$1048576,2,FALSE),"")</f>
        <v/>
      </c>
      <c r="G124" s="77"/>
      <c r="H124" s="18" t="str">
        <f>IFERROR(VLOOKUP(E124,'Database KQ'!$B$2:$D$1048576,3,FALSE),"")</f>
        <v/>
      </c>
      <c r="I124" s="72"/>
      <c r="J124" s="54"/>
      <c r="K124" s="80"/>
    </row>
    <row r="125" spans="1:11" ht="24" customHeight="1">
      <c r="A125" s="6">
        <v>124</v>
      </c>
      <c r="B125" s="73"/>
      <c r="C125" s="72"/>
      <c r="D125" s="18" t="str">
        <f>IFERROR(VLOOKUP(C125,'SO OR RSO'!$D$4:$F$1048576,3,FALSE),"")</f>
        <v/>
      </c>
      <c r="E125" s="72"/>
      <c r="F125" s="50" t="str">
        <f>IFERROR(VLOOKUP(E125,'Database KQ'!$B$2:$D$1048576,2,FALSE),"")</f>
        <v/>
      </c>
      <c r="G125" s="77"/>
      <c r="H125" s="18" t="str">
        <f>IFERROR(VLOOKUP(E125,'Database KQ'!$B$2:$D$1048576,3,FALSE),"")</f>
        <v/>
      </c>
      <c r="I125" s="72"/>
      <c r="J125" s="54"/>
      <c r="K125" s="80"/>
    </row>
    <row r="126" spans="1:11" ht="24" customHeight="1">
      <c r="A126" s="6">
        <v>125</v>
      </c>
      <c r="B126" s="73"/>
      <c r="C126" s="72"/>
      <c r="D126" s="18" t="str">
        <f>IFERROR(VLOOKUP(C126,'SO OR RSO'!$D$4:$F$1048576,3,FALSE),"")</f>
        <v/>
      </c>
      <c r="E126" s="72"/>
      <c r="F126" s="50" t="str">
        <f>IFERROR(VLOOKUP(E126,'Database KQ'!$B$2:$D$1048576,2,FALSE),"")</f>
        <v/>
      </c>
      <c r="G126" s="77"/>
      <c r="H126" s="18" t="str">
        <f>IFERROR(VLOOKUP(E126,'Database KQ'!$B$2:$D$1048576,3,FALSE),"")</f>
        <v/>
      </c>
      <c r="I126" s="72"/>
      <c r="J126" s="54"/>
      <c r="K126" s="80"/>
    </row>
    <row r="127" spans="1:11" ht="24" customHeight="1">
      <c r="A127" s="6">
        <v>126</v>
      </c>
      <c r="B127" s="73"/>
      <c r="C127" s="72"/>
      <c r="D127" s="18" t="str">
        <f>IFERROR(VLOOKUP(C127,'SO OR RSO'!$D$4:$F$1048576,3,FALSE),"")</f>
        <v/>
      </c>
      <c r="E127" s="72"/>
      <c r="F127" s="50" t="str">
        <f>IFERROR(VLOOKUP(E127,'Database KQ'!$B$2:$D$1048576,2,FALSE),"")</f>
        <v/>
      </c>
      <c r="G127" s="77"/>
      <c r="H127" s="18" t="str">
        <f>IFERROR(VLOOKUP(E127,'Database KQ'!$B$2:$D$1048576,3,FALSE),"")</f>
        <v/>
      </c>
      <c r="I127" s="72"/>
      <c r="J127" s="54"/>
      <c r="K127" s="80"/>
    </row>
    <row r="128" spans="1:11" ht="24" customHeight="1">
      <c r="A128" s="6">
        <v>127</v>
      </c>
      <c r="B128" s="73"/>
      <c r="C128" s="72"/>
      <c r="D128" s="18" t="str">
        <f>IFERROR(VLOOKUP(C128,'SO OR RSO'!$D$4:$F$1048576,3,FALSE),"")</f>
        <v/>
      </c>
      <c r="E128" s="72"/>
      <c r="F128" s="50" t="str">
        <f>IFERROR(VLOOKUP(E128,'Database KQ'!$B$2:$D$1048576,2,FALSE),"")</f>
        <v/>
      </c>
      <c r="G128" s="77"/>
      <c r="H128" s="18" t="str">
        <f>IFERROR(VLOOKUP(E128,'Database KQ'!$B$2:$D$1048576,3,FALSE),"")</f>
        <v/>
      </c>
      <c r="I128" s="72"/>
      <c r="J128" s="54"/>
      <c r="K128" s="80"/>
    </row>
    <row r="129" spans="1:11" ht="24" customHeight="1">
      <c r="A129" s="6">
        <v>128</v>
      </c>
      <c r="B129" s="73"/>
      <c r="C129" s="72"/>
      <c r="D129" s="18" t="str">
        <f>IFERROR(VLOOKUP(C129,'SO OR RSO'!$D$4:$F$1048576,3,FALSE),"")</f>
        <v/>
      </c>
      <c r="E129" s="72"/>
      <c r="F129" s="50" t="str">
        <f>IFERROR(VLOOKUP(E129,'Database KQ'!$B$2:$D$1048576,2,FALSE),"")</f>
        <v/>
      </c>
      <c r="G129" s="77"/>
      <c r="H129" s="18" t="str">
        <f>IFERROR(VLOOKUP(E129,'Database KQ'!$B$2:$D$1048576,3,FALSE),"")</f>
        <v/>
      </c>
      <c r="I129" s="72"/>
      <c r="J129" s="54"/>
      <c r="K129" s="80"/>
    </row>
    <row r="130" spans="1:11" ht="24" customHeight="1">
      <c r="A130" s="6">
        <v>129</v>
      </c>
      <c r="B130" s="73"/>
      <c r="C130" s="72"/>
      <c r="D130" s="18" t="str">
        <f>IFERROR(VLOOKUP(C130,'SO OR RSO'!$D$4:$F$1048576,3,FALSE),"")</f>
        <v/>
      </c>
      <c r="E130" s="72"/>
      <c r="F130" s="50" t="str">
        <f>IFERROR(VLOOKUP(E130,'Database KQ'!$B$2:$D$1048576,2,FALSE),"")</f>
        <v/>
      </c>
      <c r="G130" s="77"/>
      <c r="H130" s="18" t="str">
        <f>IFERROR(VLOOKUP(E130,'Database KQ'!$B$2:$D$1048576,3,FALSE),"")</f>
        <v/>
      </c>
      <c r="I130" s="72"/>
      <c r="J130" s="54"/>
      <c r="K130" s="80"/>
    </row>
    <row r="131" spans="1:11" ht="24" customHeight="1">
      <c r="A131" s="6">
        <v>130</v>
      </c>
      <c r="B131" s="73"/>
      <c r="C131" s="72"/>
      <c r="D131" s="18" t="str">
        <f>IFERROR(VLOOKUP(C131,'SO OR RSO'!$D$4:$F$1048576,3,FALSE),"")</f>
        <v/>
      </c>
      <c r="E131" s="72"/>
      <c r="F131" s="50" t="str">
        <f>IFERROR(VLOOKUP(E131,'Database KQ'!$B$2:$D$1048576,2,FALSE),"")</f>
        <v/>
      </c>
      <c r="G131" s="77"/>
      <c r="H131" s="18" t="str">
        <f>IFERROR(VLOOKUP(E131,'Database KQ'!$B$2:$D$1048576,3,FALSE),"")</f>
        <v/>
      </c>
      <c r="I131" s="72"/>
      <c r="J131" s="54"/>
      <c r="K131" s="80"/>
    </row>
    <row r="132" spans="1:11" ht="24" customHeight="1">
      <c r="A132" s="6">
        <v>131</v>
      </c>
      <c r="B132" s="73"/>
      <c r="C132" s="72"/>
      <c r="D132" s="18" t="str">
        <f>IFERROR(VLOOKUP(C132,'SO OR RSO'!$D$4:$F$1048576,3,FALSE),"")</f>
        <v/>
      </c>
      <c r="E132" s="72"/>
      <c r="F132" s="50" t="str">
        <f>IFERROR(VLOOKUP(E132,'Database KQ'!$B$2:$D$1048576,2,FALSE),"")</f>
        <v/>
      </c>
      <c r="G132" s="77"/>
      <c r="H132" s="18" t="str">
        <f>IFERROR(VLOOKUP(E132,'Database KQ'!$B$2:$D$1048576,3,FALSE),"")</f>
        <v/>
      </c>
      <c r="I132" s="72"/>
      <c r="J132" s="54"/>
      <c r="K132" s="80"/>
    </row>
    <row r="133" spans="1:11" ht="24" customHeight="1">
      <c r="A133" s="6">
        <v>132</v>
      </c>
      <c r="B133" s="73"/>
      <c r="C133" s="72"/>
      <c r="D133" s="18" t="str">
        <f>IFERROR(VLOOKUP(C133,'SO OR RSO'!$D$4:$F$1048576,3,FALSE),"")</f>
        <v/>
      </c>
      <c r="E133" s="72"/>
      <c r="F133" s="50" t="str">
        <f>IFERROR(VLOOKUP(E133,'Database KQ'!$B$2:$D$1048576,2,FALSE),"")</f>
        <v/>
      </c>
      <c r="G133" s="77"/>
      <c r="H133" s="18" t="str">
        <f>IFERROR(VLOOKUP(E133,'Database KQ'!$B$2:$D$1048576,3,FALSE),"")</f>
        <v/>
      </c>
      <c r="I133" s="72"/>
      <c r="J133" s="54"/>
      <c r="K133" s="80"/>
    </row>
    <row r="134" spans="1:11" ht="24" customHeight="1">
      <c r="A134" s="6">
        <v>133</v>
      </c>
      <c r="B134" s="73"/>
      <c r="C134" s="72"/>
      <c r="D134" s="18" t="str">
        <f>IFERROR(VLOOKUP(C134,'SO OR RSO'!$D$4:$F$1048576,3,FALSE),"")</f>
        <v/>
      </c>
      <c r="E134" s="72"/>
      <c r="F134" s="50" t="str">
        <f>IFERROR(VLOOKUP(E134,'Database KQ'!$B$2:$D$1048576,2,FALSE),"")</f>
        <v/>
      </c>
      <c r="G134" s="77"/>
      <c r="H134" s="18" t="str">
        <f>IFERROR(VLOOKUP(E134,'Database KQ'!$B$2:$D$1048576,3,FALSE),"")</f>
        <v/>
      </c>
      <c r="I134" s="72"/>
      <c r="J134" s="54"/>
      <c r="K134" s="80"/>
    </row>
    <row r="135" spans="1:11" ht="24" customHeight="1">
      <c r="A135" s="6">
        <v>134</v>
      </c>
      <c r="B135" s="73"/>
      <c r="C135" s="72"/>
      <c r="D135" s="18" t="str">
        <f>IFERROR(VLOOKUP(C135,'SO OR RSO'!$D$4:$F$1048576,3,FALSE),"")</f>
        <v/>
      </c>
      <c r="E135" s="72"/>
      <c r="F135" s="50" t="str">
        <f>IFERROR(VLOOKUP(E135,'Database KQ'!$B$2:$D$1048576,2,FALSE),"")</f>
        <v/>
      </c>
      <c r="G135" s="77"/>
      <c r="H135" s="18" t="str">
        <f>IFERROR(VLOOKUP(E135,'Database KQ'!$B$2:$D$1048576,3,FALSE),"")</f>
        <v/>
      </c>
      <c r="I135" s="72"/>
      <c r="J135" s="54"/>
      <c r="K135" s="80"/>
    </row>
    <row r="136" spans="1:11" ht="24" customHeight="1">
      <c r="A136" s="6">
        <v>135</v>
      </c>
      <c r="B136" s="73"/>
      <c r="C136" s="72"/>
      <c r="D136" s="18" t="str">
        <f>IFERROR(VLOOKUP(C136,'SO OR RSO'!$D$4:$F$1048576,3,FALSE),"")</f>
        <v/>
      </c>
      <c r="E136" s="72"/>
      <c r="F136" s="50" t="str">
        <f>IFERROR(VLOOKUP(E136,'Database KQ'!$B$2:$D$1048576,2,FALSE),"")</f>
        <v/>
      </c>
      <c r="G136" s="77"/>
      <c r="H136" s="18" t="str">
        <f>IFERROR(VLOOKUP(E136,'Database KQ'!$B$2:$D$1048576,3,FALSE),"")</f>
        <v/>
      </c>
      <c r="I136" s="72"/>
      <c r="J136" s="54"/>
      <c r="K136" s="80"/>
    </row>
    <row r="137" spans="1:11" ht="24" customHeight="1">
      <c r="A137" s="6">
        <v>136</v>
      </c>
      <c r="B137" s="73"/>
      <c r="C137" s="72"/>
      <c r="D137" s="18" t="str">
        <f>IFERROR(VLOOKUP(C137,'SO OR RSO'!$D$4:$F$1048576,3,FALSE),"")</f>
        <v/>
      </c>
      <c r="E137" s="72"/>
      <c r="F137" s="50" t="str">
        <f>IFERROR(VLOOKUP(E137,'Database KQ'!$B$2:$D$1048576,2,FALSE),"")</f>
        <v/>
      </c>
      <c r="G137" s="77"/>
      <c r="H137" s="18" t="str">
        <f>IFERROR(VLOOKUP(E137,'Database KQ'!$B$2:$D$1048576,3,FALSE),"")</f>
        <v/>
      </c>
      <c r="I137" s="72"/>
      <c r="J137" s="54"/>
      <c r="K137" s="80"/>
    </row>
    <row r="138" spans="1:11" ht="24" customHeight="1">
      <c r="A138" s="6">
        <v>137</v>
      </c>
      <c r="B138" s="73"/>
      <c r="C138" s="72"/>
      <c r="D138" s="18" t="str">
        <f>IFERROR(VLOOKUP(C138,'SO OR RSO'!$D$4:$F$1048576,3,FALSE),"")</f>
        <v/>
      </c>
      <c r="E138" s="72"/>
      <c r="F138" s="50" t="str">
        <f>IFERROR(VLOOKUP(E138,'Database KQ'!$B$2:$D$1048576,2,FALSE),"")</f>
        <v/>
      </c>
      <c r="G138" s="77"/>
      <c r="H138" s="18" t="str">
        <f>IFERROR(VLOOKUP(E138,'Database KQ'!$B$2:$D$1048576,3,FALSE),"")</f>
        <v/>
      </c>
      <c r="I138" s="72"/>
      <c r="J138" s="54"/>
      <c r="K138" s="80"/>
    </row>
    <row r="139" spans="1:11" ht="24" customHeight="1">
      <c r="A139" s="6">
        <v>138</v>
      </c>
      <c r="B139" s="73"/>
      <c r="C139" s="72"/>
      <c r="D139" s="18" t="str">
        <f>IFERROR(VLOOKUP(C139,'SO OR RSO'!$D$4:$F$1048576,3,FALSE),"")</f>
        <v/>
      </c>
      <c r="E139" s="72"/>
      <c r="F139" s="50" t="str">
        <f>IFERROR(VLOOKUP(E139,'Database KQ'!$B$2:$D$1048576,2,FALSE),"")</f>
        <v/>
      </c>
      <c r="G139" s="77"/>
      <c r="H139" s="18" t="str">
        <f>IFERROR(VLOOKUP(E139,'Database KQ'!$B$2:$D$1048576,3,FALSE),"")</f>
        <v/>
      </c>
      <c r="I139" s="72"/>
      <c r="J139" s="54"/>
      <c r="K139" s="80"/>
    </row>
    <row r="140" spans="1:11" ht="24" customHeight="1">
      <c r="A140" s="6">
        <v>139</v>
      </c>
      <c r="B140" s="73"/>
      <c r="C140" s="72"/>
      <c r="D140" s="18" t="str">
        <f>IFERROR(VLOOKUP(C140,'SO OR RSO'!$D$4:$F$1048576,3,FALSE),"")</f>
        <v/>
      </c>
      <c r="E140" s="72"/>
      <c r="F140" s="50" t="str">
        <f>IFERROR(VLOOKUP(E140,'Database KQ'!$B$2:$D$1048576,2,FALSE),"")</f>
        <v/>
      </c>
      <c r="G140" s="77"/>
      <c r="H140" s="18" t="str">
        <f>IFERROR(VLOOKUP(E140,'Database KQ'!$B$2:$D$1048576,3,FALSE),"")</f>
        <v/>
      </c>
      <c r="I140" s="72"/>
      <c r="J140" s="54"/>
      <c r="K140" s="80"/>
    </row>
    <row r="141" spans="1:11" ht="24" customHeight="1">
      <c r="A141" s="6">
        <v>140</v>
      </c>
      <c r="B141" s="73"/>
      <c r="C141" s="72"/>
      <c r="D141" s="18" t="str">
        <f>IFERROR(VLOOKUP(C141,'SO OR RSO'!$D$4:$F$1048576,3,FALSE),"")</f>
        <v/>
      </c>
      <c r="E141" s="72"/>
      <c r="F141" s="50" t="str">
        <f>IFERROR(VLOOKUP(E141,'Database KQ'!$B$2:$D$1048576,2,FALSE),"")</f>
        <v/>
      </c>
      <c r="G141" s="77"/>
      <c r="H141" s="18" t="str">
        <f>IFERROR(VLOOKUP(E141,'Database KQ'!$B$2:$D$1048576,3,FALSE),"")</f>
        <v/>
      </c>
      <c r="I141" s="72"/>
      <c r="J141" s="54"/>
      <c r="K141" s="80"/>
    </row>
    <row r="142" spans="1:11" ht="24" customHeight="1">
      <c r="A142" s="6">
        <v>141</v>
      </c>
      <c r="B142" s="73"/>
      <c r="C142" s="72"/>
      <c r="D142" s="18" t="str">
        <f>IFERROR(VLOOKUP(C142,'SO OR RSO'!$D$4:$F$1048576,3,FALSE),"")</f>
        <v/>
      </c>
      <c r="E142" s="72"/>
      <c r="F142" s="50" t="str">
        <f>IFERROR(VLOOKUP(E142,'Database KQ'!$B$2:$D$1048576,2,FALSE),"")</f>
        <v/>
      </c>
      <c r="G142" s="77"/>
      <c r="H142" s="18" t="str">
        <f>IFERROR(VLOOKUP(E142,'Database KQ'!$B$2:$D$1048576,3,FALSE),"")</f>
        <v/>
      </c>
      <c r="I142" s="72"/>
      <c r="J142" s="54"/>
      <c r="K142" s="80"/>
    </row>
    <row r="143" spans="1:11" ht="24" customHeight="1">
      <c r="A143" s="6">
        <v>142</v>
      </c>
      <c r="B143" s="73"/>
      <c r="C143" s="72"/>
      <c r="D143" s="18" t="str">
        <f>IFERROR(VLOOKUP(C143,'SO OR RSO'!$D$4:$F$1048576,3,FALSE),"")</f>
        <v/>
      </c>
      <c r="E143" s="72"/>
      <c r="F143" s="50" t="str">
        <f>IFERROR(VLOOKUP(E143,'Database KQ'!$B$2:$D$1048576,2,FALSE),"")</f>
        <v/>
      </c>
      <c r="G143" s="77"/>
      <c r="H143" s="18" t="str">
        <f>IFERROR(VLOOKUP(E143,'Database KQ'!$B$2:$D$1048576,3,FALSE),"")</f>
        <v/>
      </c>
      <c r="I143" s="72"/>
      <c r="J143" s="54"/>
      <c r="K143" s="80"/>
    </row>
    <row r="144" spans="1:11" ht="24" customHeight="1">
      <c r="A144" s="6">
        <v>143</v>
      </c>
      <c r="B144" s="73"/>
      <c r="C144" s="72"/>
      <c r="D144" s="18" t="str">
        <f>IFERROR(VLOOKUP(C144,'SO OR RSO'!$D$4:$F$1048576,3,FALSE),"")</f>
        <v/>
      </c>
      <c r="E144" s="72"/>
      <c r="F144" s="50" t="str">
        <f>IFERROR(VLOOKUP(E144,'Database KQ'!$B$2:$D$1048576,2,FALSE),"")</f>
        <v/>
      </c>
      <c r="G144" s="77"/>
      <c r="H144" s="18" t="str">
        <f>IFERROR(VLOOKUP(E144,'Database KQ'!$B$2:$D$1048576,3,FALSE),"")</f>
        <v/>
      </c>
      <c r="I144" s="72"/>
      <c r="J144" s="54"/>
      <c r="K144" s="80"/>
    </row>
    <row r="145" spans="1:11" ht="24" customHeight="1">
      <c r="A145" s="6">
        <v>144</v>
      </c>
      <c r="B145" s="73"/>
      <c r="C145" s="72"/>
      <c r="D145" s="18" t="str">
        <f>IFERROR(VLOOKUP(C145,'SO OR RSO'!$D$4:$F$1048576,3,FALSE),"")</f>
        <v/>
      </c>
      <c r="E145" s="72"/>
      <c r="F145" s="50" t="str">
        <f>IFERROR(VLOOKUP(E145,'Database KQ'!$B$2:$D$1048576,2,FALSE),"")</f>
        <v/>
      </c>
      <c r="G145" s="77"/>
      <c r="H145" s="18" t="str">
        <f>IFERROR(VLOOKUP(E145,'Database KQ'!$B$2:$D$1048576,3,FALSE),"")</f>
        <v/>
      </c>
      <c r="I145" s="72"/>
      <c r="J145" s="54"/>
      <c r="K145" s="80"/>
    </row>
    <row r="146" spans="1:11" ht="24" customHeight="1">
      <c r="A146" s="6">
        <v>145</v>
      </c>
      <c r="B146" s="73"/>
      <c r="C146" s="72"/>
      <c r="D146" s="18" t="str">
        <f>IFERROR(VLOOKUP(C146,'SO OR RSO'!$D$4:$F$1048576,3,FALSE),"")</f>
        <v/>
      </c>
      <c r="E146" s="72"/>
      <c r="F146" s="50" t="str">
        <f>IFERROR(VLOOKUP(E146,'Database KQ'!$B$2:$D$1048576,2,FALSE),"")</f>
        <v/>
      </c>
      <c r="G146" s="77"/>
      <c r="H146" s="18" t="str">
        <f>IFERROR(VLOOKUP(E146,'Database KQ'!$B$2:$D$1048576,3,FALSE),"")</f>
        <v/>
      </c>
      <c r="I146" s="72"/>
      <c r="J146" s="54"/>
      <c r="K146" s="80"/>
    </row>
    <row r="147" spans="1:11" ht="24" customHeight="1">
      <c r="A147" s="6">
        <v>146</v>
      </c>
      <c r="B147" s="73"/>
      <c r="C147" s="72"/>
      <c r="D147" s="18" t="str">
        <f>IFERROR(VLOOKUP(C147,'SO OR RSO'!$D$4:$F$1048576,3,FALSE),"")</f>
        <v/>
      </c>
      <c r="E147" s="72"/>
      <c r="F147" s="50" t="str">
        <f>IFERROR(VLOOKUP(E147,'Database KQ'!$B$2:$D$1048576,2,FALSE),"")</f>
        <v/>
      </c>
      <c r="G147" s="77"/>
      <c r="H147" s="18" t="str">
        <f>IFERROR(VLOOKUP(E147,'Database KQ'!$B$2:$D$1048576,3,FALSE),"")</f>
        <v/>
      </c>
      <c r="I147" s="72"/>
      <c r="J147" s="54"/>
      <c r="K147" s="80"/>
    </row>
    <row r="148" spans="1:11" ht="24" customHeight="1">
      <c r="A148" s="6">
        <v>147</v>
      </c>
      <c r="B148" s="73"/>
      <c r="C148" s="72"/>
      <c r="D148" s="18" t="str">
        <f>IFERROR(VLOOKUP(C148,'SO OR RSO'!$D$4:$F$1048576,3,FALSE),"")</f>
        <v/>
      </c>
      <c r="E148" s="72"/>
      <c r="F148" s="50" t="str">
        <f>IFERROR(VLOOKUP(E148,'Database KQ'!$B$2:$D$1048576,2,FALSE),"")</f>
        <v/>
      </c>
      <c r="G148" s="77"/>
      <c r="H148" s="18" t="str">
        <f>IFERROR(VLOOKUP(E148,'Database KQ'!$B$2:$D$1048576,3,FALSE),"")</f>
        <v/>
      </c>
      <c r="I148" s="72"/>
      <c r="J148" s="54"/>
      <c r="K148" s="80"/>
    </row>
    <row r="149" spans="1:11" ht="24" customHeight="1">
      <c r="A149" s="6">
        <v>148</v>
      </c>
      <c r="B149" s="73"/>
      <c r="C149" s="72"/>
      <c r="D149" s="18" t="str">
        <f>IFERROR(VLOOKUP(C149,'SO OR RSO'!$D$4:$F$1048576,3,FALSE),"")</f>
        <v/>
      </c>
      <c r="E149" s="72"/>
      <c r="F149" s="50" t="str">
        <f>IFERROR(VLOOKUP(E149,'Database KQ'!$B$2:$D$1048576,2,FALSE),"")</f>
        <v/>
      </c>
      <c r="G149" s="77"/>
      <c r="H149" s="18" t="str">
        <f>IFERROR(VLOOKUP(E149,'Database KQ'!$B$2:$D$1048576,3,FALSE),"")</f>
        <v/>
      </c>
      <c r="I149" s="72"/>
      <c r="J149" s="54"/>
      <c r="K149" s="80"/>
    </row>
    <row r="150" spans="1:11" ht="24" customHeight="1">
      <c r="A150" s="6">
        <v>149</v>
      </c>
      <c r="B150" s="73"/>
      <c r="C150" s="72"/>
      <c r="D150" s="18" t="str">
        <f>IFERROR(VLOOKUP(C150,'SO OR RSO'!$D$4:$F$1048576,3,FALSE),"")</f>
        <v/>
      </c>
      <c r="E150" s="72"/>
      <c r="F150" s="50" t="str">
        <f>IFERROR(VLOOKUP(E150,'Database KQ'!$B$2:$D$1048576,2,FALSE),"")</f>
        <v/>
      </c>
      <c r="G150" s="77"/>
      <c r="H150" s="18" t="str">
        <f>IFERROR(VLOOKUP(E150,'Database KQ'!$B$2:$D$1048576,3,FALSE),"")</f>
        <v/>
      </c>
      <c r="I150" s="72"/>
      <c r="J150" s="54"/>
      <c r="K150" s="80"/>
    </row>
    <row r="151" spans="1:11" ht="24" customHeight="1">
      <c r="A151" s="6">
        <v>150</v>
      </c>
      <c r="B151" s="73"/>
      <c r="C151" s="72"/>
      <c r="D151" s="18" t="str">
        <f>IFERROR(VLOOKUP(C151,'SO OR RSO'!$D$4:$F$1048576,3,FALSE),"")</f>
        <v/>
      </c>
      <c r="E151" s="72"/>
      <c r="F151" s="50" t="str">
        <f>IFERROR(VLOOKUP(E151,'Database KQ'!$B$2:$D$1048576,2,FALSE),"")</f>
        <v/>
      </c>
      <c r="G151" s="77"/>
      <c r="H151" s="18" t="str">
        <f>IFERROR(VLOOKUP(E151,'Database KQ'!$B$2:$D$1048576,3,FALSE),"")</f>
        <v/>
      </c>
      <c r="I151" s="72"/>
      <c r="J151" s="54"/>
      <c r="K151" s="80"/>
    </row>
    <row r="152" spans="1:11" ht="24" customHeight="1">
      <c r="A152" s="6">
        <v>151</v>
      </c>
      <c r="B152" s="73"/>
      <c r="C152" s="72"/>
      <c r="D152" s="18" t="str">
        <f>IFERROR(VLOOKUP(C152,'SO OR RSO'!$D$4:$F$1048576,3,FALSE),"")</f>
        <v/>
      </c>
      <c r="E152" s="72"/>
      <c r="F152" s="50" t="str">
        <f>IFERROR(VLOOKUP(E152,'Database KQ'!$B$2:$D$1048576,2,FALSE),"")</f>
        <v/>
      </c>
      <c r="G152" s="77"/>
      <c r="H152" s="18" t="str">
        <f>IFERROR(VLOOKUP(E152,'Database KQ'!$B$2:$D$1048576,3,FALSE),"")</f>
        <v/>
      </c>
      <c r="I152" s="72"/>
      <c r="J152" s="54"/>
      <c r="K152" s="80"/>
    </row>
    <row r="153" spans="1:11" ht="24" customHeight="1">
      <c r="A153" s="6">
        <v>152</v>
      </c>
      <c r="B153" s="73"/>
      <c r="C153" s="72"/>
      <c r="D153" s="18" t="str">
        <f>IFERROR(VLOOKUP(C153,'SO OR RSO'!$D$4:$F$1048576,3,FALSE),"")</f>
        <v/>
      </c>
      <c r="E153" s="72"/>
      <c r="F153" s="50" t="str">
        <f>IFERROR(VLOOKUP(E153,'Database KQ'!$B$2:$D$1048576,2,FALSE),"")</f>
        <v/>
      </c>
      <c r="G153" s="77"/>
      <c r="H153" s="18" t="str">
        <f>IFERROR(VLOOKUP(E153,'Database KQ'!$B$2:$D$1048576,3,FALSE),"")</f>
        <v/>
      </c>
      <c r="I153" s="72"/>
      <c r="J153" s="54"/>
      <c r="K153" s="80"/>
    </row>
    <row r="154" spans="1:11" ht="24" customHeight="1">
      <c r="A154" s="6">
        <v>153</v>
      </c>
      <c r="B154" s="73"/>
      <c r="C154" s="72"/>
      <c r="D154" s="18" t="str">
        <f>IFERROR(VLOOKUP(C154,'SO OR RSO'!$D$4:$F$1048576,3,FALSE),"")</f>
        <v/>
      </c>
      <c r="E154" s="72"/>
      <c r="F154" s="50" t="str">
        <f>IFERROR(VLOOKUP(E154,'Database KQ'!$B$2:$D$1048576,2,FALSE),"")</f>
        <v/>
      </c>
      <c r="G154" s="77"/>
      <c r="H154" s="18" t="str">
        <f>IFERROR(VLOOKUP(E154,'Database KQ'!$B$2:$D$1048576,3,FALSE),"")</f>
        <v/>
      </c>
      <c r="I154" s="72"/>
      <c r="J154" s="54"/>
      <c r="K154" s="80"/>
    </row>
    <row r="155" spans="1:11" ht="24" customHeight="1">
      <c r="A155" s="6">
        <v>154</v>
      </c>
      <c r="B155" s="73"/>
      <c r="C155" s="72"/>
      <c r="D155" s="18" t="str">
        <f>IFERROR(VLOOKUP(C155,'SO OR RSO'!$D$4:$F$1048576,3,FALSE),"")</f>
        <v/>
      </c>
      <c r="E155" s="72"/>
      <c r="F155" s="50" t="str">
        <f>IFERROR(VLOOKUP(E155,'Database KQ'!$B$2:$D$1048576,2,FALSE),"")</f>
        <v/>
      </c>
      <c r="G155" s="77"/>
      <c r="H155" s="18" t="str">
        <f>IFERROR(VLOOKUP(E155,'Database KQ'!$B$2:$D$1048576,3,FALSE),"")</f>
        <v/>
      </c>
      <c r="I155" s="72"/>
      <c r="J155" s="54"/>
      <c r="K155" s="80"/>
    </row>
    <row r="156" spans="1:11" ht="24" customHeight="1">
      <c r="A156" s="6">
        <v>155</v>
      </c>
      <c r="B156" s="73"/>
      <c r="C156" s="72"/>
      <c r="D156" s="18" t="str">
        <f>IFERROR(VLOOKUP(C156,'SO OR RSO'!$D$4:$F$1048576,3,FALSE),"")</f>
        <v/>
      </c>
      <c r="E156" s="72"/>
      <c r="F156" s="50" t="str">
        <f>IFERROR(VLOOKUP(E156,'Database KQ'!$B$2:$D$1048576,2,FALSE),"")</f>
        <v/>
      </c>
      <c r="G156" s="77"/>
      <c r="H156" s="18" t="str">
        <f>IFERROR(VLOOKUP(E156,'Database KQ'!$B$2:$D$1048576,3,FALSE),"")</f>
        <v/>
      </c>
      <c r="I156" s="72"/>
      <c r="J156" s="54"/>
      <c r="K156" s="80"/>
    </row>
    <row r="157" spans="1:11" ht="24" customHeight="1">
      <c r="A157" s="6">
        <v>156</v>
      </c>
      <c r="B157" s="73"/>
      <c r="C157" s="72"/>
      <c r="D157" s="18" t="str">
        <f>IFERROR(VLOOKUP(C157,'SO OR RSO'!$D$4:$F$1048576,3,FALSE),"")</f>
        <v/>
      </c>
      <c r="E157" s="72"/>
      <c r="F157" s="50" t="str">
        <f>IFERROR(VLOOKUP(E157,'Database KQ'!$B$2:$D$1048576,2,FALSE),"")</f>
        <v/>
      </c>
      <c r="G157" s="77"/>
      <c r="H157" s="18" t="str">
        <f>IFERROR(VLOOKUP(E157,'Database KQ'!$B$2:$D$1048576,3,FALSE),"")</f>
        <v/>
      </c>
      <c r="I157" s="72"/>
      <c r="J157" s="54"/>
      <c r="K157" s="80"/>
    </row>
    <row r="158" spans="1:11" ht="24" customHeight="1">
      <c r="A158" s="6">
        <v>157</v>
      </c>
      <c r="B158" s="73"/>
      <c r="C158" s="72"/>
      <c r="D158" s="18" t="str">
        <f>IFERROR(VLOOKUP(C158,'SO OR RSO'!$D$4:$F$1048576,3,FALSE),"")</f>
        <v/>
      </c>
      <c r="E158" s="72"/>
      <c r="F158" s="50" t="str">
        <f>IFERROR(VLOOKUP(E158,'Database KQ'!$B$2:$D$1048576,2,FALSE),"")</f>
        <v/>
      </c>
      <c r="G158" s="77"/>
      <c r="H158" s="18" t="str">
        <f>IFERROR(VLOOKUP(E158,'Database KQ'!$B$2:$D$1048576,3,FALSE),"")</f>
        <v/>
      </c>
      <c r="I158" s="72"/>
      <c r="J158" s="54"/>
      <c r="K158" s="80"/>
    </row>
    <row r="159" spans="1:11" ht="24" customHeight="1">
      <c r="A159" s="6">
        <v>158</v>
      </c>
      <c r="B159" s="73"/>
      <c r="C159" s="72"/>
      <c r="D159" s="18" t="str">
        <f>IFERROR(VLOOKUP(C159,'SO OR RSO'!$D$4:$F$1048576,3,FALSE),"")</f>
        <v/>
      </c>
      <c r="E159" s="72"/>
      <c r="F159" s="50" t="str">
        <f>IFERROR(VLOOKUP(E159,'Database KQ'!$B$2:$D$1048576,2,FALSE),"")</f>
        <v/>
      </c>
      <c r="G159" s="77"/>
      <c r="H159" s="18" t="str">
        <f>IFERROR(VLOOKUP(E159,'Database KQ'!$B$2:$D$1048576,3,FALSE),"")</f>
        <v/>
      </c>
      <c r="I159" s="72"/>
      <c r="J159" s="54"/>
      <c r="K159" s="80"/>
    </row>
    <row r="160" spans="1:11" ht="24" customHeight="1">
      <c r="A160" s="6">
        <v>159</v>
      </c>
      <c r="B160" s="73"/>
      <c r="C160" s="72"/>
      <c r="D160" s="18" t="str">
        <f>IFERROR(VLOOKUP(C160,'SO OR RSO'!$D$4:$F$1048576,3,FALSE),"")</f>
        <v/>
      </c>
      <c r="E160" s="72"/>
      <c r="F160" s="50" t="str">
        <f>IFERROR(VLOOKUP(E160,'Database KQ'!$B$2:$D$1048576,2,FALSE),"")</f>
        <v/>
      </c>
      <c r="G160" s="77"/>
      <c r="H160" s="18" t="str">
        <f>IFERROR(VLOOKUP(E160,'Database KQ'!$B$2:$D$1048576,3,FALSE),"")</f>
        <v/>
      </c>
      <c r="I160" s="72"/>
      <c r="J160" s="54"/>
      <c r="K160" s="80"/>
    </row>
    <row r="161" spans="1:11" ht="24" customHeight="1">
      <c r="A161" s="6">
        <v>160</v>
      </c>
      <c r="B161" s="73"/>
      <c r="C161" s="72"/>
      <c r="D161" s="18" t="str">
        <f>IFERROR(VLOOKUP(C161,'SO OR RSO'!$D$4:$F$1048576,3,FALSE),"")</f>
        <v/>
      </c>
      <c r="E161" s="72"/>
      <c r="F161" s="50" t="str">
        <f>IFERROR(VLOOKUP(E161,'Database KQ'!$B$2:$D$1048576,2,FALSE),"")</f>
        <v/>
      </c>
      <c r="G161" s="77"/>
      <c r="H161" s="18" t="str">
        <f>IFERROR(VLOOKUP(E161,'Database KQ'!$B$2:$D$1048576,3,FALSE),"")</f>
        <v/>
      </c>
      <c r="I161" s="72"/>
      <c r="J161" s="54"/>
      <c r="K161" s="80"/>
    </row>
    <row r="162" spans="1:11" ht="24" customHeight="1">
      <c r="A162" s="6">
        <v>161</v>
      </c>
      <c r="B162" s="73"/>
      <c r="C162" s="72"/>
      <c r="D162" s="18" t="str">
        <f>IFERROR(VLOOKUP(C162,'SO OR RSO'!$D$4:$F$1048576,3,FALSE),"")</f>
        <v/>
      </c>
      <c r="E162" s="72"/>
      <c r="F162" s="50" t="str">
        <f>IFERROR(VLOOKUP(E162,'Database KQ'!$B$2:$D$1048576,2,FALSE),"")</f>
        <v/>
      </c>
      <c r="G162" s="77"/>
      <c r="H162" s="18" t="str">
        <f>IFERROR(VLOOKUP(E162,'Database KQ'!$B$2:$D$1048576,3,FALSE),"")</f>
        <v/>
      </c>
      <c r="I162" s="72"/>
      <c r="J162" s="54"/>
      <c r="K162" s="80"/>
    </row>
    <row r="163" spans="1:11" ht="24" customHeight="1">
      <c r="A163" s="6">
        <v>162</v>
      </c>
      <c r="B163" s="73"/>
      <c r="C163" s="72"/>
      <c r="D163" s="18" t="str">
        <f>IFERROR(VLOOKUP(C163,'SO OR RSO'!$D$4:$F$1048576,3,FALSE),"")</f>
        <v/>
      </c>
      <c r="E163" s="72"/>
      <c r="F163" s="50" t="str">
        <f>IFERROR(VLOOKUP(E163,'Database KQ'!$B$2:$D$1048576,2,FALSE),"")</f>
        <v/>
      </c>
      <c r="G163" s="77"/>
      <c r="H163" s="18" t="str">
        <f>IFERROR(VLOOKUP(E163,'Database KQ'!$B$2:$D$1048576,3,FALSE),"")</f>
        <v/>
      </c>
      <c r="I163" s="72"/>
      <c r="J163" s="54"/>
      <c r="K163" s="80"/>
    </row>
    <row r="164" spans="1:11" ht="24" customHeight="1">
      <c r="A164" s="6">
        <v>163</v>
      </c>
      <c r="B164" s="73"/>
      <c r="C164" s="72"/>
      <c r="D164" s="18" t="str">
        <f>IFERROR(VLOOKUP(C164,'SO OR RSO'!$D$4:$F$1048576,3,FALSE),"")</f>
        <v/>
      </c>
      <c r="E164" s="72"/>
      <c r="F164" s="50" t="str">
        <f>IFERROR(VLOOKUP(E164,'Database KQ'!$B$2:$D$1048576,2,FALSE),"")</f>
        <v/>
      </c>
      <c r="G164" s="77"/>
      <c r="H164" s="18" t="str">
        <f>IFERROR(VLOOKUP(E164,'Database KQ'!$B$2:$D$1048576,3,FALSE),"")</f>
        <v/>
      </c>
      <c r="I164" s="72"/>
      <c r="J164" s="54"/>
      <c r="K164" s="80"/>
    </row>
    <row r="165" spans="1:11" ht="24" customHeight="1">
      <c r="A165" s="6">
        <v>164</v>
      </c>
      <c r="B165" s="73"/>
      <c r="C165" s="72"/>
      <c r="D165" s="18" t="str">
        <f>IFERROR(VLOOKUP(C165,'SO OR RSO'!$D$4:$F$1048576,3,FALSE),"")</f>
        <v/>
      </c>
      <c r="E165" s="72"/>
      <c r="F165" s="50" t="str">
        <f>IFERROR(VLOOKUP(E165,'Database KQ'!$B$2:$D$1048576,2,FALSE),"")</f>
        <v/>
      </c>
      <c r="G165" s="77"/>
      <c r="H165" s="18" t="str">
        <f>IFERROR(VLOOKUP(E165,'Database KQ'!$B$2:$D$1048576,3,FALSE),"")</f>
        <v/>
      </c>
      <c r="I165" s="72"/>
      <c r="J165" s="54"/>
      <c r="K165" s="80"/>
    </row>
    <row r="166" spans="1:11" ht="24" customHeight="1">
      <c r="A166" s="6">
        <v>165</v>
      </c>
      <c r="B166" s="73"/>
      <c r="C166" s="72"/>
      <c r="D166" s="18" t="str">
        <f>IFERROR(VLOOKUP(C166,'SO OR RSO'!$D$4:$F$1048576,3,FALSE),"")</f>
        <v/>
      </c>
      <c r="E166" s="72"/>
      <c r="F166" s="50" t="str">
        <f>IFERROR(VLOOKUP(E166,'Database KQ'!$B$2:$D$1048576,2,FALSE),"")</f>
        <v/>
      </c>
      <c r="G166" s="77"/>
      <c r="H166" s="18" t="str">
        <f>IFERROR(VLOOKUP(E166,'Database KQ'!$B$2:$D$1048576,3,FALSE),"")</f>
        <v/>
      </c>
      <c r="I166" s="72"/>
      <c r="J166" s="54"/>
      <c r="K166" s="80"/>
    </row>
    <row r="167" spans="1:11" ht="24" customHeight="1">
      <c r="A167" s="6">
        <v>166</v>
      </c>
      <c r="B167" s="73"/>
      <c r="C167" s="72"/>
      <c r="D167" s="18" t="str">
        <f>IFERROR(VLOOKUP(C167,'SO OR RSO'!$D$4:$F$1048576,3,FALSE),"")</f>
        <v/>
      </c>
      <c r="E167" s="72"/>
      <c r="F167" s="50" t="str">
        <f>IFERROR(VLOOKUP(E167,'Database KQ'!$B$2:$D$1048576,2,FALSE),"")</f>
        <v/>
      </c>
      <c r="G167" s="77"/>
      <c r="H167" s="18" t="str">
        <f>IFERROR(VLOOKUP(E167,'Database KQ'!$B$2:$D$1048576,3,FALSE),"")</f>
        <v/>
      </c>
      <c r="I167" s="72"/>
      <c r="J167" s="54"/>
      <c r="K167" s="80"/>
    </row>
    <row r="168" spans="1:11" ht="24" customHeight="1">
      <c r="A168" s="6">
        <v>167</v>
      </c>
      <c r="B168" s="73"/>
      <c r="C168" s="72"/>
      <c r="D168" s="18" t="str">
        <f>IFERROR(VLOOKUP(C168,'SO OR RSO'!$D$4:$F$1048576,3,FALSE),"")</f>
        <v/>
      </c>
      <c r="E168" s="72"/>
      <c r="F168" s="50" t="str">
        <f>IFERROR(VLOOKUP(E168,'Database KQ'!$B$2:$D$1048576,2,FALSE),"")</f>
        <v/>
      </c>
      <c r="G168" s="77"/>
      <c r="H168" s="18" t="str">
        <f>IFERROR(VLOOKUP(E168,'Database KQ'!$B$2:$D$1048576,3,FALSE),"")</f>
        <v/>
      </c>
      <c r="I168" s="72"/>
      <c r="J168" s="54"/>
      <c r="K168" s="80"/>
    </row>
    <row r="169" spans="1:11" ht="24" customHeight="1">
      <c r="A169" s="6">
        <v>168</v>
      </c>
      <c r="B169" s="73"/>
      <c r="C169" s="72"/>
      <c r="D169" s="18" t="str">
        <f>IFERROR(VLOOKUP(C169,'SO OR RSO'!$D$4:$F$1048576,3,FALSE),"")</f>
        <v/>
      </c>
      <c r="E169" s="72"/>
      <c r="F169" s="50" t="str">
        <f>IFERROR(VLOOKUP(E169,'Database KQ'!$B$2:$D$1048576,2,FALSE),"")</f>
        <v/>
      </c>
      <c r="G169" s="77"/>
      <c r="H169" s="18" t="str">
        <f>IFERROR(VLOOKUP(E169,'Database KQ'!$B$2:$D$1048576,3,FALSE),"")</f>
        <v/>
      </c>
      <c r="I169" s="72"/>
      <c r="J169" s="54"/>
      <c r="K169" s="80"/>
    </row>
    <row r="170" spans="1:11" ht="24" customHeight="1">
      <c r="A170" s="6">
        <v>169</v>
      </c>
      <c r="B170" s="73"/>
      <c r="C170" s="72"/>
      <c r="D170" s="18" t="str">
        <f>IFERROR(VLOOKUP(C170,'SO OR RSO'!$D$4:$F$1048576,3,FALSE),"")</f>
        <v/>
      </c>
      <c r="E170" s="72"/>
      <c r="F170" s="50" t="str">
        <f>IFERROR(VLOOKUP(E170,'Database KQ'!$B$2:$D$1048576,2,FALSE),"")</f>
        <v/>
      </c>
      <c r="G170" s="77"/>
      <c r="H170" s="18" t="str">
        <f>IFERROR(VLOOKUP(E170,'Database KQ'!$B$2:$D$1048576,3,FALSE),"")</f>
        <v/>
      </c>
      <c r="I170" s="72"/>
      <c r="J170" s="54"/>
      <c r="K170" s="80"/>
    </row>
    <row r="171" spans="1:11" ht="24" customHeight="1">
      <c r="A171" s="6">
        <v>170</v>
      </c>
      <c r="B171" s="73"/>
      <c r="C171" s="72"/>
      <c r="D171" s="18" t="str">
        <f>IFERROR(VLOOKUP(C171,'SO OR RSO'!$D$4:$F$1048576,3,FALSE),"")</f>
        <v/>
      </c>
      <c r="E171" s="72"/>
      <c r="F171" s="50" t="str">
        <f>IFERROR(VLOOKUP(E171,'Database KQ'!$B$2:$D$1048576,2,FALSE),"")</f>
        <v/>
      </c>
      <c r="G171" s="77"/>
      <c r="H171" s="18" t="str">
        <f>IFERROR(VLOOKUP(E171,'Database KQ'!$B$2:$D$1048576,3,FALSE),"")</f>
        <v/>
      </c>
      <c r="I171" s="72"/>
      <c r="J171" s="54"/>
      <c r="K171" s="80"/>
    </row>
    <row r="172" spans="1:11" ht="24" customHeight="1">
      <c r="A172" s="6">
        <v>171</v>
      </c>
      <c r="B172" s="73"/>
      <c r="C172" s="72"/>
      <c r="D172" s="18" t="str">
        <f>IFERROR(VLOOKUP(C172,'SO OR RSO'!$D$4:$F$1048576,3,FALSE),"")</f>
        <v/>
      </c>
      <c r="E172" s="72"/>
      <c r="F172" s="50" t="str">
        <f>IFERROR(VLOOKUP(E172,'Database KQ'!$B$2:$D$1048576,2,FALSE),"")</f>
        <v/>
      </c>
      <c r="G172" s="77"/>
      <c r="H172" s="18" t="str">
        <f>IFERROR(VLOOKUP(E172,'Database KQ'!$B$2:$D$1048576,3,FALSE),"")</f>
        <v/>
      </c>
      <c r="I172" s="72"/>
      <c r="J172" s="54"/>
      <c r="K172" s="80"/>
    </row>
    <row r="173" spans="1:11" ht="24" customHeight="1">
      <c r="A173" s="6">
        <v>172</v>
      </c>
      <c r="B173" s="73"/>
      <c r="C173" s="72"/>
      <c r="D173" s="18" t="str">
        <f>IFERROR(VLOOKUP(C173,'SO OR RSO'!$D$4:$F$1048576,3,FALSE),"")</f>
        <v/>
      </c>
      <c r="E173" s="72"/>
      <c r="F173" s="50" t="str">
        <f>IFERROR(VLOOKUP(E173,'Database KQ'!$B$2:$D$1048576,2,FALSE),"")</f>
        <v/>
      </c>
      <c r="G173" s="77"/>
      <c r="H173" s="18" t="str">
        <f>IFERROR(VLOOKUP(E173,'Database KQ'!$B$2:$D$1048576,3,FALSE),"")</f>
        <v/>
      </c>
      <c r="I173" s="72"/>
      <c r="J173" s="54"/>
      <c r="K173" s="80"/>
    </row>
    <row r="174" spans="1:11" ht="24" customHeight="1">
      <c r="A174" s="6">
        <v>173</v>
      </c>
      <c r="B174" s="73"/>
      <c r="C174" s="72"/>
      <c r="D174" s="18" t="str">
        <f>IFERROR(VLOOKUP(C174,'SO OR RSO'!$D$4:$F$1048576,3,FALSE),"")</f>
        <v/>
      </c>
      <c r="E174" s="72"/>
      <c r="F174" s="50" t="str">
        <f>IFERROR(VLOOKUP(E174,'Database KQ'!$B$2:$D$1048576,2,FALSE),"")</f>
        <v/>
      </c>
      <c r="G174" s="77"/>
      <c r="H174" s="18" t="str">
        <f>IFERROR(VLOOKUP(E174,'Database KQ'!$B$2:$D$1048576,3,FALSE),"")</f>
        <v/>
      </c>
      <c r="I174" s="72"/>
      <c r="J174" s="54"/>
      <c r="K174" s="80"/>
    </row>
    <row r="175" spans="1:11" ht="24" customHeight="1">
      <c r="A175" s="6">
        <v>174</v>
      </c>
      <c r="B175" s="73"/>
      <c r="C175" s="72"/>
      <c r="D175" s="18" t="str">
        <f>IFERROR(VLOOKUP(C175,'SO OR RSO'!$D$4:$F$1048576,3,FALSE),"")</f>
        <v/>
      </c>
      <c r="E175" s="72"/>
      <c r="F175" s="50" t="str">
        <f>IFERROR(VLOOKUP(E175,'Database KQ'!$B$2:$D$1048576,2,FALSE),"")</f>
        <v/>
      </c>
      <c r="G175" s="77"/>
      <c r="H175" s="18" t="str">
        <f>IFERROR(VLOOKUP(E175,'Database KQ'!$B$2:$D$1048576,3,FALSE),"")</f>
        <v/>
      </c>
      <c r="I175" s="72"/>
      <c r="J175" s="54"/>
      <c r="K175" s="80"/>
    </row>
    <row r="176" spans="1:11" ht="24" customHeight="1">
      <c r="A176" s="6">
        <v>175</v>
      </c>
      <c r="B176" s="73"/>
      <c r="C176" s="72"/>
      <c r="D176" s="18" t="str">
        <f>IFERROR(VLOOKUP(C176,'SO OR RSO'!$D$4:$F$1048576,3,FALSE),"")</f>
        <v/>
      </c>
      <c r="E176" s="72"/>
      <c r="F176" s="50" t="str">
        <f>IFERROR(VLOOKUP(E176,'Database KQ'!$B$2:$D$1048576,2,FALSE),"")</f>
        <v/>
      </c>
      <c r="G176" s="77"/>
      <c r="H176" s="18" t="str">
        <f>IFERROR(VLOOKUP(E176,'Database KQ'!$B$2:$D$1048576,3,FALSE),"")</f>
        <v/>
      </c>
      <c r="I176" s="72"/>
      <c r="J176" s="54"/>
      <c r="K176" s="80"/>
    </row>
    <row r="177" spans="1:11" ht="24" customHeight="1">
      <c r="A177" s="6">
        <v>176</v>
      </c>
      <c r="B177" s="73"/>
      <c r="C177" s="72"/>
      <c r="D177" s="18" t="str">
        <f>IFERROR(VLOOKUP(C177,'SO OR RSO'!$D$4:$F$1048576,3,FALSE),"")</f>
        <v/>
      </c>
      <c r="E177" s="72"/>
      <c r="F177" s="50" t="str">
        <f>IFERROR(VLOOKUP(E177,'Database KQ'!$B$2:$D$1048576,2,FALSE),"")</f>
        <v/>
      </c>
      <c r="G177" s="77"/>
      <c r="H177" s="18" t="str">
        <f>IFERROR(VLOOKUP(E177,'Database KQ'!$B$2:$D$1048576,3,FALSE),"")</f>
        <v/>
      </c>
      <c r="I177" s="72"/>
      <c r="J177" s="54"/>
      <c r="K177" s="80"/>
    </row>
    <row r="178" spans="1:11" ht="24" customHeight="1">
      <c r="A178" s="6">
        <v>177</v>
      </c>
      <c r="B178" s="73"/>
      <c r="C178" s="72"/>
      <c r="D178" s="18" t="str">
        <f>IFERROR(VLOOKUP(C178,'SO OR RSO'!$D$4:$F$1048576,3,FALSE),"")</f>
        <v/>
      </c>
      <c r="E178" s="72"/>
      <c r="F178" s="50" t="str">
        <f>IFERROR(VLOOKUP(E178,'Database KQ'!$B$2:$D$1048576,2,FALSE),"")</f>
        <v/>
      </c>
      <c r="G178" s="77"/>
      <c r="H178" s="18" t="str">
        <f>IFERROR(VLOOKUP(E178,'Database KQ'!$B$2:$D$1048576,3,FALSE),"")</f>
        <v/>
      </c>
      <c r="I178" s="72"/>
      <c r="J178" s="54"/>
      <c r="K178" s="80"/>
    </row>
    <row r="179" spans="1:11" ht="24" customHeight="1">
      <c r="A179" s="6">
        <v>178</v>
      </c>
      <c r="B179" s="73"/>
      <c r="C179" s="72"/>
      <c r="D179" s="18" t="str">
        <f>IFERROR(VLOOKUP(C179,'SO OR RSO'!$D$4:$F$1048576,3,FALSE),"")</f>
        <v/>
      </c>
      <c r="E179" s="72"/>
      <c r="F179" s="50" t="str">
        <f>IFERROR(VLOOKUP(E179,'Database KQ'!$B$2:$D$1048576,2,FALSE),"")</f>
        <v/>
      </c>
      <c r="G179" s="77"/>
      <c r="H179" s="18" t="str">
        <f>IFERROR(VLOOKUP(E179,'Database KQ'!$B$2:$D$1048576,3,FALSE),"")</f>
        <v/>
      </c>
      <c r="I179" s="72"/>
      <c r="J179" s="54"/>
      <c r="K179" s="80"/>
    </row>
    <row r="180" spans="1:11" ht="24" customHeight="1">
      <c r="A180" s="6">
        <v>179</v>
      </c>
      <c r="B180" s="73"/>
      <c r="C180" s="72"/>
      <c r="D180" s="18" t="str">
        <f>IFERROR(VLOOKUP(C180,'SO OR RSO'!$D$4:$F$1048576,3,FALSE),"")</f>
        <v/>
      </c>
      <c r="E180" s="72"/>
      <c r="F180" s="50" t="str">
        <f>IFERROR(VLOOKUP(E180,'Database KQ'!$B$2:$D$1048576,2,FALSE),"")</f>
        <v/>
      </c>
      <c r="G180" s="77"/>
      <c r="H180" s="18" t="str">
        <f>IFERROR(VLOOKUP(E180,'Database KQ'!$B$2:$D$1048576,3,FALSE),"")</f>
        <v/>
      </c>
      <c r="I180" s="72"/>
      <c r="J180" s="54"/>
      <c r="K180" s="80"/>
    </row>
    <row r="181" spans="1:11" ht="24" customHeight="1">
      <c r="A181" s="6">
        <v>180</v>
      </c>
      <c r="B181" s="73"/>
      <c r="C181" s="72"/>
      <c r="D181" s="18" t="str">
        <f>IFERROR(VLOOKUP(C181,'SO OR RSO'!$D$4:$F$1048576,3,FALSE),"")</f>
        <v/>
      </c>
      <c r="E181" s="72"/>
      <c r="F181" s="50" t="str">
        <f>IFERROR(VLOOKUP(E181,'Database KQ'!$B$2:$D$1048576,2,FALSE),"")</f>
        <v/>
      </c>
      <c r="G181" s="77"/>
      <c r="H181" s="18" t="str">
        <f>IFERROR(VLOOKUP(E181,'Database KQ'!$B$2:$D$1048576,3,FALSE),"")</f>
        <v/>
      </c>
      <c r="I181" s="72"/>
      <c r="J181" s="54"/>
      <c r="K181" s="80"/>
    </row>
    <row r="182" spans="1:11" ht="24" customHeight="1">
      <c r="A182" s="6">
        <v>181</v>
      </c>
      <c r="B182" s="73"/>
      <c r="C182" s="72"/>
      <c r="D182" s="18" t="str">
        <f>IFERROR(VLOOKUP(C182,'SO OR RSO'!$D$4:$F$1048576,3,FALSE),"")</f>
        <v/>
      </c>
      <c r="E182" s="72"/>
      <c r="F182" s="50" t="str">
        <f>IFERROR(VLOOKUP(E182,'Database KQ'!$B$2:$D$1048576,2,FALSE),"")</f>
        <v/>
      </c>
      <c r="G182" s="77"/>
      <c r="H182" s="18" t="str">
        <f>IFERROR(VLOOKUP(E182,'Database KQ'!$B$2:$D$1048576,3,FALSE),"")</f>
        <v/>
      </c>
      <c r="I182" s="72"/>
      <c r="J182" s="54"/>
      <c r="K182" s="80"/>
    </row>
    <row r="183" spans="1:11" ht="24" customHeight="1">
      <c r="A183" s="6">
        <v>182</v>
      </c>
      <c r="B183" s="73"/>
      <c r="C183" s="72"/>
      <c r="D183" s="18" t="str">
        <f>IFERROR(VLOOKUP(C183,'SO OR RSO'!$D$4:$F$1048576,3,FALSE),"")</f>
        <v/>
      </c>
      <c r="E183" s="72"/>
      <c r="F183" s="50" t="str">
        <f>IFERROR(VLOOKUP(E183,'Database KQ'!$B$2:$D$1048576,2,FALSE),"")</f>
        <v/>
      </c>
      <c r="G183" s="77"/>
      <c r="H183" s="18" t="str">
        <f>IFERROR(VLOOKUP(E183,'Database KQ'!$B$2:$D$1048576,3,FALSE),"")</f>
        <v/>
      </c>
      <c r="I183" s="72"/>
      <c r="J183" s="54"/>
      <c r="K183" s="80"/>
    </row>
    <row r="184" spans="1:11" ht="24" customHeight="1">
      <c r="A184" s="6">
        <v>183</v>
      </c>
      <c r="B184" s="73"/>
      <c r="C184" s="72"/>
      <c r="D184" s="18" t="str">
        <f>IFERROR(VLOOKUP(C184,'SO OR RSO'!$D$4:$F$1048576,3,FALSE),"")</f>
        <v/>
      </c>
      <c r="E184" s="72"/>
      <c r="F184" s="50" t="str">
        <f>IFERROR(VLOOKUP(E184,'Database KQ'!$B$2:$D$1048576,2,FALSE),"")</f>
        <v/>
      </c>
      <c r="G184" s="77"/>
      <c r="H184" s="18" t="str">
        <f>IFERROR(VLOOKUP(E184,'Database KQ'!$B$2:$D$1048576,3,FALSE),"")</f>
        <v/>
      </c>
      <c r="I184" s="72"/>
      <c r="J184" s="54"/>
      <c r="K184" s="80"/>
    </row>
    <row r="185" spans="1:11" ht="24" customHeight="1">
      <c r="A185" s="6">
        <v>184</v>
      </c>
      <c r="B185" s="73"/>
      <c r="C185" s="72"/>
      <c r="D185" s="18" t="str">
        <f>IFERROR(VLOOKUP(C185,'SO OR RSO'!$D$4:$F$1048576,3,FALSE),"")</f>
        <v/>
      </c>
      <c r="E185" s="72"/>
      <c r="F185" s="50" t="str">
        <f>IFERROR(VLOOKUP(E185,'Database KQ'!$B$2:$D$1048576,2,FALSE),"")</f>
        <v/>
      </c>
      <c r="G185" s="77"/>
      <c r="H185" s="18" t="str">
        <f>IFERROR(VLOOKUP(E185,'Database KQ'!$B$2:$D$1048576,3,FALSE),"")</f>
        <v/>
      </c>
      <c r="I185" s="72"/>
      <c r="J185" s="54"/>
      <c r="K185" s="80"/>
    </row>
    <row r="186" spans="1:11" ht="24" customHeight="1">
      <c r="A186" s="6">
        <v>185</v>
      </c>
      <c r="B186" s="73"/>
      <c r="C186" s="72"/>
      <c r="D186" s="18" t="str">
        <f>IFERROR(VLOOKUP(C186,'SO OR RSO'!$D$4:$F$1048576,3,FALSE),"")</f>
        <v/>
      </c>
      <c r="E186" s="72"/>
      <c r="F186" s="50" t="str">
        <f>IFERROR(VLOOKUP(E186,'Database KQ'!$B$2:$D$1048576,2,FALSE),"")</f>
        <v/>
      </c>
      <c r="G186" s="77"/>
      <c r="H186" s="18" t="str">
        <f>IFERROR(VLOOKUP(E186,'Database KQ'!$B$2:$D$1048576,3,FALSE),"")</f>
        <v/>
      </c>
      <c r="I186" s="72"/>
      <c r="J186" s="54"/>
      <c r="K186" s="80"/>
    </row>
    <row r="187" spans="1:11" ht="24" customHeight="1">
      <c r="A187" s="6">
        <v>186</v>
      </c>
      <c r="B187" s="73"/>
      <c r="C187" s="72"/>
      <c r="D187" s="18" t="str">
        <f>IFERROR(VLOOKUP(C187,'SO OR RSO'!$D$4:$F$1048576,3,FALSE),"")</f>
        <v/>
      </c>
      <c r="E187" s="72"/>
      <c r="F187" s="50" t="str">
        <f>IFERROR(VLOOKUP(E187,'Database KQ'!$B$2:$D$1048576,2,FALSE),"")</f>
        <v/>
      </c>
      <c r="G187" s="77"/>
      <c r="H187" s="18" t="str">
        <f>IFERROR(VLOOKUP(E187,'Database KQ'!$B$2:$D$1048576,3,FALSE),"")</f>
        <v/>
      </c>
      <c r="I187" s="72"/>
      <c r="J187" s="54"/>
      <c r="K187" s="80"/>
    </row>
    <row r="188" spans="1:11" ht="24" customHeight="1">
      <c r="A188" s="6">
        <v>187</v>
      </c>
      <c r="B188" s="73"/>
      <c r="C188" s="72"/>
      <c r="D188" s="18" t="str">
        <f>IFERROR(VLOOKUP(C188,'SO OR RSO'!$D$4:$F$1048576,3,FALSE),"")</f>
        <v/>
      </c>
      <c r="E188" s="72"/>
      <c r="F188" s="50" t="str">
        <f>IFERROR(VLOOKUP(E188,'Database KQ'!$B$2:$D$1048576,2,FALSE),"")</f>
        <v/>
      </c>
      <c r="G188" s="77"/>
      <c r="H188" s="18" t="str">
        <f>IFERROR(VLOOKUP(E188,'Database KQ'!$B$2:$D$1048576,3,FALSE),"")</f>
        <v/>
      </c>
      <c r="I188" s="72"/>
      <c r="J188" s="54"/>
      <c r="K188" s="80"/>
    </row>
    <row r="189" spans="1:11" ht="24" customHeight="1">
      <c r="A189" s="6">
        <v>188</v>
      </c>
      <c r="B189" s="73"/>
      <c r="C189" s="72"/>
      <c r="D189" s="18" t="str">
        <f>IFERROR(VLOOKUP(C189,'SO OR RSO'!$D$4:$F$1048576,3,FALSE),"")</f>
        <v/>
      </c>
      <c r="E189" s="72"/>
      <c r="F189" s="50" t="str">
        <f>IFERROR(VLOOKUP(E189,'Database KQ'!$B$2:$D$1048576,2,FALSE),"")</f>
        <v/>
      </c>
      <c r="G189" s="77"/>
      <c r="H189" s="18" t="str">
        <f>IFERROR(VLOOKUP(E189,'Database KQ'!$B$2:$D$1048576,3,FALSE),"")</f>
        <v/>
      </c>
      <c r="I189" s="72"/>
      <c r="J189" s="54"/>
      <c r="K189" s="80"/>
    </row>
    <row r="190" spans="1:11" ht="24" customHeight="1">
      <c r="A190" s="6">
        <v>189</v>
      </c>
      <c r="B190" s="73"/>
      <c r="C190" s="72"/>
      <c r="D190" s="18" t="str">
        <f>IFERROR(VLOOKUP(C190,'SO OR RSO'!$D$4:$F$1048576,3,FALSE),"")</f>
        <v/>
      </c>
      <c r="E190" s="72"/>
      <c r="F190" s="50" t="str">
        <f>IFERROR(VLOOKUP(E190,'Database KQ'!$B$2:$D$1048576,2,FALSE),"")</f>
        <v/>
      </c>
      <c r="G190" s="77"/>
      <c r="H190" s="18" t="str">
        <f>IFERROR(VLOOKUP(E190,'Database KQ'!$B$2:$D$1048576,3,FALSE),"")</f>
        <v/>
      </c>
      <c r="I190" s="72"/>
      <c r="J190" s="54"/>
      <c r="K190" s="80"/>
    </row>
    <row r="191" spans="1:11" ht="24" customHeight="1">
      <c r="A191" s="6">
        <v>190</v>
      </c>
      <c r="B191" s="73"/>
      <c r="C191" s="72"/>
      <c r="D191" s="18" t="str">
        <f>IFERROR(VLOOKUP(C191,'SO OR RSO'!$D$4:$F$1048576,3,FALSE),"")</f>
        <v/>
      </c>
      <c r="E191" s="72"/>
      <c r="F191" s="50" t="str">
        <f>IFERROR(VLOOKUP(E191,'Database KQ'!$B$2:$D$1048576,2,FALSE),"")</f>
        <v/>
      </c>
      <c r="G191" s="77"/>
      <c r="H191" s="18" t="str">
        <f>IFERROR(VLOOKUP(E191,'Database KQ'!$B$2:$D$1048576,3,FALSE),"")</f>
        <v/>
      </c>
      <c r="I191" s="72"/>
      <c r="J191" s="54"/>
      <c r="K191" s="80"/>
    </row>
    <row r="192" spans="1:11" ht="24" customHeight="1">
      <c r="A192" s="6">
        <v>191</v>
      </c>
      <c r="B192" s="73"/>
      <c r="C192" s="72"/>
      <c r="D192" s="18" t="str">
        <f>IFERROR(VLOOKUP(C192,'SO OR RSO'!$D$4:$F$1048576,3,FALSE),"")</f>
        <v/>
      </c>
      <c r="E192" s="72"/>
      <c r="F192" s="50" t="str">
        <f>IFERROR(VLOOKUP(E192,'Database KQ'!$B$2:$D$1048576,2,FALSE),"")</f>
        <v/>
      </c>
      <c r="G192" s="77"/>
      <c r="H192" s="18" t="str">
        <f>IFERROR(VLOOKUP(E192,'Database KQ'!$B$2:$D$1048576,3,FALSE),"")</f>
        <v/>
      </c>
      <c r="I192" s="72"/>
      <c r="J192" s="54"/>
      <c r="K192" s="80"/>
    </row>
    <row r="193" spans="1:11" ht="24" customHeight="1">
      <c r="A193" s="6">
        <v>192</v>
      </c>
      <c r="B193" s="73"/>
      <c r="C193" s="72"/>
      <c r="D193" s="18" t="str">
        <f>IFERROR(VLOOKUP(C193,'SO OR RSO'!$D$4:$F$1048576,3,FALSE),"")</f>
        <v/>
      </c>
      <c r="E193" s="72"/>
      <c r="F193" s="50" t="str">
        <f>IFERROR(VLOOKUP(E193,'Database KQ'!$B$2:$D$1048576,2,FALSE),"")</f>
        <v/>
      </c>
      <c r="G193" s="77"/>
      <c r="H193" s="18" t="str">
        <f>IFERROR(VLOOKUP(E193,'Database KQ'!$B$2:$D$1048576,3,FALSE),"")</f>
        <v/>
      </c>
      <c r="I193" s="72"/>
      <c r="J193" s="54"/>
      <c r="K193" s="80"/>
    </row>
    <row r="194" spans="1:11" ht="24" customHeight="1">
      <c r="A194" s="6">
        <v>193</v>
      </c>
      <c r="B194" s="73"/>
      <c r="C194" s="72"/>
      <c r="D194" s="18" t="str">
        <f>IFERROR(VLOOKUP(C194,'SO OR RSO'!$D$4:$F$1048576,3,FALSE),"")</f>
        <v/>
      </c>
      <c r="E194" s="72"/>
      <c r="F194" s="50" t="str">
        <f>IFERROR(VLOOKUP(E194,'Database KQ'!$B$2:$D$1048576,2,FALSE),"")</f>
        <v/>
      </c>
      <c r="G194" s="77"/>
      <c r="H194" s="18" t="str">
        <f>IFERROR(VLOOKUP(E194,'Database KQ'!$B$2:$D$1048576,3,FALSE),"")</f>
        <v/>
      </c>
      <c r="I194" s="72"/>
      <c r="J194" s="54"/>
      <c r="K194" s="80"/>
    </row>
    <row r="195" spans="1:11" ht="24" customHeight="1">
      <c r="A195" s="6">
        <v>194</v>
      </c>
      <c r="B195" s="73"/>
      <c r="C195" s="72"/>
      <c r="D195" s="18" t="str">
        <f>IFERROR(VLOOKUP(C195,'SO OR RSO'!$D$4:$F$1048576,3,FALSE),"")</f>
        <v/>
      </c>
      <c r="E195" s="72"/>
      <c r="F195" s="50" t="str">
        <f>IFERROR(VLOOKUP(E195,'Database KQ'!$B$2:$D$1048576,2,FALSE),"")</f>
        <v/>
      </c>
      <c r="G195" s="77"/>
      <c r="H195" s="18" t="str">
        <f>IFERROR(VLOOKUP(E195,'Database KQ'!$B$2:$D$1048576,3,FALSE),"")</f>
        <v/>
      </c>
      <c r="I195" s="72"/>
      <c r="J195" s="54"/>
      <c r="K195" s="80"/>
    </row>
    <row r="196" spans="1:11" ht="24" customHeight="1">
      <c r="A196" s="6">
        <v>195</v>
      </c>
      <c r="B196" s="73"/>
      <c r="C196" s="72"/>
      <c r="D196" s="18" t="str">
        <f>IFERROR(VLOOKUP(C196,'SO OR RSO'!$D$4:$F$1048576,3,FALSE),"")</f>
        <v/>
      </c>
      <c r="E196" s="72"/>
      <c r="F196" s="50" t="str">
        <f>IFERROR(VLOOKUP(E196,'Database KQ'!$B$2:$D$1048576,2,FALSE),"")</f>
        <v/>
      </c>
      <c r="G196" s="77"/>
      <c r="H196" s="18" t="str">
        <f>IFERROR(VLOOKUP(E196,'Database KQ'!$B$2:$D$1048576,3,FALSE),"")</f>
        <v/>
      </c>
      <c r="I196" s="72"/>
      <c r="J196" s="54"/>
      <c r="K196" s="80"/>
    </row>
    <row r="197" spans="1:11" ht="24" customHeight="1">
      <c r="A197" s="6">
        <v>196</v>
      </c>
      <c r="B197" s="73"/>
      <c r="C197" s="72"/>
      <c r="D197" s="18" t="str">
        <f>IFERROR(VLOOKUP(C197,'SO OR RSO'!$D$4:$F$1048576,3,FALSE),"")</f>
        <v/>
      </c>
      <c r="E197" s="72"/>
      <c r="F197" s="50" t="str">
        <f>IFERROR(VLOOKUP(E197,'Database KQ'!$B$2:$D$1048576,2,FALSE),"")</f>
        <v/>
      </c>
      <c r="G197" s="77"/>
      <c r="H197" s="18" t="str">
        <f>IFERROR(VLOOKUP(E197,'Database KQ'!$B$2:$D$1048576,3,FALSE),"")</f>
        <v/>
      </c>
      <c r="I197" s="72"/>
      <c r="J197" s="54"/>
      <c r="K197" s="80"/>
    </row>
    <row r="198" spans="1:11" ht="24" customHeight="1">
      <c r="A198" s="6">
        <v>197</v>
      </c>
      <c r="B198" s="73"/>
      <c r="C198" s="72"/>
      <c r="D198" s="18" t="str">
        <f>IFERROR(VLOOKUP(C198,'SO OR RSO'!$D$4:$F$1048576,3,FALSE),"")</f>
        <v/>
      </c>
      <c r="E198" s="72"/>
      <c r="F198" s="50" t="str">
        <f>IFERROR(VLOOKUP(E198,'Database KQ'!$B$2:$D$1048576,2,FALSE),"")</f>
        <v/>
      </c>
      <c r="G198" s="77"/>
      <c r="H198" s="18" t="str">
        <f>IFERROR(VLOOKUP(E198,'Database KQ'!$B$2:$D$1048576,3,FALSE),"")</f>
        <v/>
      </c>
      <c r="I198" s="72"/>
      <c r="J198" s="54"/>
      <c r="K198" s="80"/>
    </row>
    <row r="199" spans="1:11" ht="24" customHeight="1">
      <c r="A199" s="6">
        <v>198</v>
      </c>
      <c r="B199" s="73"/>
      <c r="C199" s="72"/>
      <c r="D199" s="18" t="str">
        <f>IFERROR(VLOOKUP(C199,'SO OR RSO'!$D$4:$F$1048576,3,FALSE),"")</f>
        <v/>
      </c>
      <c r="E199" s="72"/>
      <c r="F199" s="50" t="str">
        <f>IFERROR(VLOOKUP(E199,'Database KQ'!$B$2:$D$1048576,2,FALSE),"")</f>
        <v/>
      </c>
      <c r="G199" s="77"/>
      <c r="H199" s="18" t="str">
        <f>IFERROR(VLOOKUP(E199,'Database KQ'!$B$2:$D$1048576,3,FALSE),"")</f>
        <v/>
      </c>
      <c r="I199" s="72"/>
      <c r="J199" s="54"/>
      <c r="K199" s="80"/>
    </row>
    <row r="200" spans="1:11" ht="24" customHeight="1">
      <c r="A200" s="6">
        <v>199</v>
      </c>
      <c r="B200" s="73"/>
      <c r="C200" s="72"/>
      <c r="D200" s="18" t="str">
        <f>IFERROR(VLOOKUP(C200,'SO OR RSO'!$D$4:$F$1048576,3,FALSE),"")</f>
        <v/>
      </c>
      <c r="E200" s="72"/>
      <c r="F200" s="50" t="str">
        <f>IFERROR(VLOOKUP(E200,'Database KQ'!$B$2:$D$1048576,2,FALSE),"")</f>
        <v/>
      </c>
      <c r="G200" s="77"/>
      <c r="H200" s="18" t="str">
        <f>IFERROR(VLOOKUP(E200,'Database KQ'!$B$2:$D$1048576,3,FALSE),"")</f>
        <v/>
      </c>
      <c r="I200" s="72"/>
      <c r="J200" s="54"/>
      <c r="K200" s="80"/>
    </row>
    <row r="201" spans="1:11" ht="24" customHeight="1">
      <c r="A201" s="6">
        <v>200</v>
      </c>
      <c r="B201" s="73"/>
      <c r="C201" s="72"/>
      <c r="D201" s="18" t="str">
        <f>IFERROR(VLOOKUP(C201,'SO OR RSO'!$D$4:$F$1048576,3,FALSE),"")</f>
        <v/>
      </c>
      <c r="E201" s="72"/>
      <c r="F201" s="50" t="str">
        <f>IFERROR(VLOOKUP(E201,'Database KQ'!$B$2:$D$1048576,2,FALSE),"")</f>
        <v/>
      </c>
      <c r="G201" s="77"/>
      <c r="H201" s="18" t="str">
        <f>IFERROR(VLOOKUP(E201,'Database KQ'!$B$2:$D$1048576,3,FALSE),"")</f>
        <v/>
      </c>
      <c r="I201" s="72"/>
      <c r="J201" s="54"/>
      <c r="K201" s="80"/>
    </row>
    <row r="202" spans="1:11" ht="24" customHeight="1">
      <c r="A202" s="6">
        <v>201</v>
      </c>
      <c r="B202" s="73"/>
      <c r="C202" s="72"/>
      <c r="D202" s="18" t="str">
        <f>IFERROR(VLOOKUP(C202,'SO OR RSO'!$D$4:$F$1048576,3,FALSE),"")</f>
        <v/>
      </c>
      <c r="E202" s="72"/>
      <c r="F202" s="50" t="str">
        <f>IFERROR(VLOOKUP(E202,'Database KQ'!$B$2:$D$1048576,2,FALSE),"")</f>
        <v/>
      </c>
      <c r="G202" s="77"/>
      <c r="H202" s="18" t="str">
        <f>IFERROR(VLOOKUP(E202,'Database KQ'!$B$2:$D$1048576,3,FALSE),"")</f>
        <v/>
      </c>
      <c r="I202" s="72"/>
      <c r="J202" s="54"/>
      <c r="K202" s="80"/>
    </row>
    <row r="203" spans="1:11" ht="24" customHeight="1">
      <c r="A203" s="6">
        <v>202</v>
      </c>
      <c r="B203" s="73"/>
      <c r="C203" s="72"/>
      <c r="D203" s="18" t="str">
        <f>IFERROR(VLOOKUP(C203,'SO OR RSO'!$D$4:$F$1048576,3,FALSE),"")</f>
        <v/>
      </c>
      <c r="E203" s="72"/>
      <c r="F203" s="50" t="str">
        <f>IFERROR(VLOOKUP(E203,'Database KQ'!$B$2:$D$1048576,2,FALSE),"")</f>
        <v/>
      </c>
      <c r="G203" s="77"/>
      <c r="H203" s="18" t="str">
        <f>IFERROR(VLOOKUP(E203,'Database KQ'!$B$2:$D$1048576,3,FALSE),"")</f>
        <v/>
      </c>
      <c r="I203" s="72"/>
      <c r="J203" s="54"/>
      <c r="K203" s="80"/>
    </row>
    <row r="204" spans="1:11" ht="24" customHeight="1">
      <c r="A204" s="6">
        <v>203</v>
      </c>
      <c r="B204" s="73"/>
      <c r="C204" s="72"/>
      <c r="D204" s="18" t="str">
        <f>IFERROR(VLOOKUP(C204,'SO OR RSO'!$D$4:$F$1048576,3,FALSE),"")</f>
        <v/>
      </c>
      <c r="E204" s="72"/>
      <c r="F204" s="50" t="str">
        <f>IFERROR(VLOOKUP(E204,'Database KQ'!$B$2:$D$1048576,2,FALSE),"")</f>
        <v/>
      </c>
      <c r="G204" s="77"/>
      <c r="H204" s="18" t="str">
        <f>IFERROR(VLOOKUP(E204,'Database KQ'!$B$2:$D$1048576,3,FALSE),"")</f>
        <v/>
      </c>
      <c r="I204" s="72"/>
      <c r="J204" s="54"/>
      <c r="K204" s="80"/>
    </row>
    <row r="205" spans="1:11" ht="24" customHeight="1">
      <c r="A205" s="6">
        <v>204</v>
      </c>
      <c r="B205" s="73"/>
      <c r="C205" s="72"/>
      <c r="D205" s="18" t="str">
        <f>IFERROR(VLOOKUP(C205,'SO OR RSO'!$D$4:$F$1048576,3,FALSE),"")</f>
        <v/>
      </c>
      <c r="E205" s="72"/>
      <c r="F205" s="50" t="str">
        <f>IFERROR(VLOOKUP(E205,'Database KQ'!$B$2:$D$1048576,2,FALSE),"")</f>
        <v/>
      </c>
      <c r="G205" s="77"/>
      <c r="H205" s="18" t="str">
        <f>IFERROR(VLOOKUP(E205,'Database KQ'!$B$2:$D$1048576,3,FALSE),"")</f>
        <v/>
      </c>
      <c r="I205" s="72"/>
      <c r="J205" s="54"/>
      <c r="K205" s="80"/>
    </row>
    <row r="206" spans="1:11" ht="24" customHeight="1">
      <c r="A206" s="6">
        <v>205</v>
      </c>
      <c r="B206" s="73"/>
      <c r="C206" s="72"/>
      <c r="D206" s="18" t="str">
        <f>IFERROR(VLOOKUP(C206,'SO OR RSO'!$D$4:$F$1048576,3,FALSE),"")</f>
        <v/>
      </c>
      <c r="E206" s="72"/>
      <c r="F206" s="50" t="str">
        <f>IFERROR(VLOOKUP(E206,'Database KQ'!$B$2:$D$1048576,2,FALSE),"")</f>
        <v/>
      </c>
      <c r="G206" s="77"/>
      <c r="H206" s="18" t="str">
        <f>IFERROR(VLOOKUP(E206,'Database KQ'!$B$2:$D$1048576,3,FALSE),"")</f>
        <v/>
      </c>
      <c r="I206" s="72"/>
      <c r="J206" s="54"/>
      <c r="K206" s="80"/>
    </row>
    <row r="207" spans="1:11" ht="24" customHeight="1">
      <c r="A207" s="6">
        <v>206</v>
      </c>
      <c r="B207" s="73"/>
      <c r="C207" s="72"/>
      <c r="D207" s="18" t="str">
        <f>IFERROR(VLOOKUP(C207,'SO OR RSO'!$D$4:$F$1048576,3,FALSE),"")</f>
        <v/>
      </c>
      <c r="E207" s="72"/>
      <c r="F207" s="50" t="str">
        <f>IFERROR(VLOOKUP(E207,'Database KQ'!$B$2:$D$1048576,2,FALSE),"")</f>
        <v/>
      </c>
      <c r="G207" s="77"/>
      <c r="H207" s="18" t="str">
        <f>IFERROR(VLOOKUP(E207,'Database KQ'!$B$2:$D$1048576,3,FALSE),"")</f>
        <v/>
      </c>
      <c r="I207" s="72"/>
      <c r="J207" s="54"/>
      <c r="K207" s="80"/>
    </row>
    <row r="208" spans="1:11" ht="24" customHeight="1">
      <c r="A208" s="6">
        <v>207</v>
      </c>
      <c r="B208" s="73"/>
      <c r="C208" s="72"/>
      <c r="D208" s="18" t="str">
        <f>IFERROR(VLOOKUP(C208,'SO OR RSO'!$D$4:$F$1048576,3,FALSE),"")</f>
        <v/>
      </c>
      <c r="E208" s="72"/>
      <c r="F208" s="50" t="str">
        <f>IFERROR(VLOOKUP(E208,'Database KQ'!$B$2:$D$1048576,2,FALSE),"")</f>
        <v/>
      </c>
      <c r="G208" s="77"/>
      <c r="H208" s="18" t="str">
        <f>IFERROR(VLOOKUP(E208,'Database KQ'!$B$2:$D$1048576,3,FALSE),"")</f>
        <v/>
      </c>
      <c r="I208" s="72"/>
      <c r="J208" s="54"/>
      <c r="K208" s="80"/>
    </row>
    <row r="209" spans="1:11" ht="24" customHeight="1">
      <c r="A209" s="6">
        <v>208</v>
      </c>
      <c r="B209" s="73"/>
      <c r="C209" s="72"/>
      <c r="D209" s="18" t="str">
        <f>IFERROR(VLOOKUP(C209,'SO OR RSO'!$D$4:$F$1048576,3,FALSE),"")</f>
        <v/>
      </c>
      <c r="E209" s="72"/>
      <c r="F209" s="50" t="str">
        <f>IFERROR(VLOOKUP(E209,'Database KQ'!$B$2:$D$1048576,2,FALSE),"")</f>
        <v/>
      </c>
      <c r="G209" s="77"/>
      <c r="H209" s="18" t="str">
        <f>IFERROR(VLOOKUP(E209,'Database KQ'!$B$2:$D$1048576,3,FALSE),"")</f>
        <v/>
      </c>
      <c r="I209" s="72"/>
      <c r="J209" s="54"/>
      <c r="K209" s="80"/>
    </row>
    <row r="210" spans="1:11" ht="24" customHeight="1">
      <c r="A210" s="6">
        <v>209</v>
      </c>
      <c r="B210" s="73"/>
      <c r="C210" s="72"/>
      <c r="D210" s="18" t="str">
        <f>IFERROR(VLOOKUP(C210,'SO OR RSO'!$D$4:$F$1048576,3,FALSE),"")</f>
        <v/>
      </c>
      <c r="E210" s="72"/>
      <c r="F210" s="50" t="str">
        <f>IFERROR(VLOOKUP(E210,'Database KQ'!$B$2:$D$1048576,2,FALSE),"")</f>
        <v/>
      </c>
      <c r="G210" s="77"/>
      <c r="H210" s="18" t="str">
        <f>IFERROR(VLOOKUP(E210,'Database KQ'!$B$2:$D$1048576,3,FALSE),"")</f>
        <v/>
      </c>
      <c r="I210" s="72"/>
      <c r="J210" s="54"/>
      <c r="K210" s="80"/>
    </row>
    <row r="211" spans="1:11" ht="24" customHeight="1">
      <c r="A211" s="6">
        <v>210</v>
      </c>
      <c r="B211" s="73"/>
      <c r="C211" s="72"/>
      <c r="D211" s="18" t="str">
        <f>IFERROR(VLOOKUP(C211,'SO OR RSO'!$D$4:$F$1048576,3,FALSE),"")</f>
        <v/>
      </c>
      <c r="E211" s="72"/>
      <c r="F211" s="50" t="str">
        <f>IFERROR(VLOOKUP(E211,'Database KQ'!$B$2:$D$1048576,2,FALSE),"")</f>
        <v/>
      </c>
      <c r="G211" s="77"/>
      <c r="H211" s="18" t="str">
        <f>IFERROR(VLOOKUP(E211,'Database KQ'!$B$2:$D$1048576,3,FALSE),"")</f>
        <v/>
      </c>
      <c r="I211" s="72"/>
      <c r="J211" s="54"/>
      <c r="K211" s="80"/>
    </row>
    <row r="212" spans="1:11" ht="24" customHeight="1">
      <c r="A212" s="6">
        <v>211</v>
      </c>
      <c r="B212" s="73"/>
      <c r="C212" s="72"/>
      <c r="D212" s="18" t="str">
        <f>IFERROR(VLOOKUP(C212,'SO OR RSO'!$D$4:$F$1048576,3,FALSE),"")</f>
        <v/>
      </c>
      <c r="E212" s="72"/>
      <c r="F212" s="50" t="str">
        <f>IFERROR(VLOOKUP(E212,'Database KQ'!$B$2:$D$1048576,2,FALSE),"")</f>
        <v/>
      </c>
      <c r="G212" s="77"/>
      <c r="H212" s="18" t="str">
        <f>IFERROR(VLOOKUP(E212,'Database KQ'!$B$2:$D$1048576,3,FALSE),"")</f>
        <v/>
      </c>
      <c r="I212" s="72"/>
      <c r="J212" s="54"/>
      <c r="K212" s="80"/>
    </row>
    <row r="213" spans="1:11" ht="24" customHeight="1">
      <c r="A213" s="6">
        <v>212</v>
      </c>
      <c r="B213" s="73"/>
      <c r="C213" s="72"/>
      <c r="D213" s="18" t="str">
        <f>IFERROR(VLOOKUP(C213,'SO OR RSO'!$D$4:$F$1048576,3,FALSE),"")</f>
        <v/>
      </c>
      <c r="E213" s="72"/>
      <c r="F213" s="50" t="str">
        <f>IFERROR(VLOOKUP(E213,'Database KQ'!$B$2:$D$1048576,2,FALSE),"")</f>
        <v/>
      </c>
      <c r="G213" s="77"/>
      <c r="H213" s="18" t="str">
        <f>IFERROR(VLOOKUP(E213,'Database KQ'!$B$2:$D$1048576,3,FALSE),"")</f>
        <v/>
      </c>
      <c r="I213" s="72"/>
      <c r="J213" s="54"/>
      <c r="K213" s="80"/>
    </row>
    <row r="214" spans="1:11" ht="24" customHeight="1">
      <c r="A214" s="6">
        <v>213</v>
      </c>
      <c r="B214" s="73"/>
      <c r="C214" s="72"/>
      <c r="D214" s="18" t="str">
        <f>IFERROR(VLOOKUP(C214,'SO OR RSO'!$D$4:$F$1048576,3,FALSE),"")</f>
        <v/>
      </c>
      <c r="E214" s="72"/>
      <c r="F214" s="50" t="str">
        <f>IFERROR(VLOOKUP(E214,'Database KQ'!$B$2:$D$1048576,2,FALSE),"")</f>
        <v/>
      </c>
      <c r="G214" s="77"/>
      <c r="H214" s="18" t="str">
        <f>IFERROR(VLOOKUP(E214,'Database KQ'!$B$2:$D$1048576,3,FALSE),"")</f>
        <v/>
      </c>
      <c r="I214" s="72"/>
      <c r="J214" s="54"/>
      <c r="K214" s="80"/>
    </row>
    <row r="215" spans="1:11" ht="24" customHeight="1">
      <c r="A215" s="6">
        <v>214</v>
      </c>
      <c r="B215" s="73"/>
      <c r="C215" s="72"/>
      <c r="D215" s="18" t="str">
        <f>IFERROR(VLOOKUP(C215,'SO OR RSO'!$D$4:$F$1048576,3,FALSE),"")</f>
        <v/>
      </c>
      <c r="E215" s="72"/>
      <c r="F215" s="50" t="str">
        <f>IFERROR(VLOOKUP(E215,'Database KQ'!$B$2:$D$1048576,2,FALSE),"")</f>
        <v/>
      </c>
      <c r="G215" s="77"/>
      <c r="H215" s="18" t="str">
        <f>IFERROR(VLOOKUP(E215,'Database KQ'!$B$2:$D$1048576,3,FALSE),"")</f>
        <v/>
      </c>
      <c r="I215" s="72"/>
      <c r="J215" s="54"/>
      <c r="K215" s="80"/>
    </row>
    <row r="216" spans="1:11" ht="24" customHeight="1">
      <c r="A216" s="6">
        <v>215</v>
      </c>
      <c r="B216" s="73"/>
      <c r="C216" s="72"/>
      <c r="D216" s="18" t="str">
        <f>IFERROR(VLOOKUP(C216,'SO OR RSO'!$D$4:$F$1048576,3,FALSE),"")</f>
        <v/>
      </c>
      <c r="E216" s="72"/>
      <c r="F216" s="50" t="str">
        <f>IFERROR(VLOOKUP(E216,'Database KQ'!$B$2:$D$1048576,2,FALSE),"")</f>
        <v/>
      </c>
      <c r="G216" s="77"/>
      <c r="H216" s="18" t="str">
        <f>IFERROR(VLOOKUP(E216,'Database KQ'!$B$2:$D$1048576,3,FALSE),"")</f>
        <v/>
      </c>
      <c r="I216" s="72"/>
      <c r="J216" s="54"/>
      <c r="K216" s="80"/>
    </row>
    <row r="217" spans="1:11" ht="24" customHeight="1">
      <c r="A217" s="6">
        <v>216</v>
      </c>
      <c r="B217" s="73"/>
      <c r="C217" s="72"/>
      <c r="D217" s="18" t="str">
        <f>IFERROR(VLOOKUP(C217,'SO OR RSO'!$D$4:$F$1048576,3,FALSE),"")</f>
        <v/>
      </c>
      <c r="E217" s="72"/>
      <c r="F217" s="50" t="str">
        <f>IFERROR(VLOOKUP(E217,'Database KQ'!$B$2:$D$1048576,2,FALSE),"")</f>
        <v/>
      </c>
      <c r="G217" s="77"/>
      <c r="H217" s="18" t="str">
        <f>IFERROR(VLOOKUP(E217,'Database KQ'!$B$2:$D$1048576,3,FALSE),"")</f>
        <v/>
      </c>
      <c r="I217" s="72"/>
      <c r="J217" s="54"/>
      <c r="K217" s="80"/>
    </row>
    <row r="218" spans="1:11" ht="24" customHeight="1">
      <c r="A218" s="6">
        <v>217</v>
      </c>
      <c r="B218" s="73"/>
      <c r="C218" s="72"/>
      <c r="D218" s="18" t="str">
        <f>IFERROR(VLOOKUP(C218,'SO OR RSO'!$D$4:$F$1048576,3,FALSE),"")</f>
        <v/>
      </c>
      <c r="E218" s="72"/>
      <c r="F218" s="50" t="str">
        <f>IFERROR(VLOOKUP(E218,'Database KQ'!$B$2:$D$1048576,2,FALSE),"")</f>
        <v/>
      </c>
      <c r="G218" s="77"/>
      <c r="H218" s="18" t="str">
        <f>IFERROR(VLOOKUP(E218,'Database KQ'!$B$2:$D$1048576,3,FALSE),"")</f>
        <v/>
      </c>
      <c r="I218" s="72"/>
      <c r="J218" s="54"/>
      <c r="K218" s="80"/>
    </row>
    <row r="219" spans="1:11" ht="24" customHeight="1">
      <c r="A219" s="6">
        <v>218</v>
      </c>
      <c r="B219" s="73"/>
      <c r="C219" s="72"/>
      <c r="D219" s="18" t="str">
        <f>IFERROR(VLOOKUP(C219,'SO OR RSO'!$D$4:$F$1048576,3,FALSE),"")</f>
        <v/>
      </c>
      <c r="E219" s="72"/>
      <c r="F219" s="50" t="str">
        <f>IFERROR(VLOOKUP(E219,'Database KQ'!$B$2:$D$1048576,2,FALSE),"")</f>
        <v/>
      </c>
      <c r="G219" s="77"/>
      <c r="H219" s="18" t="str">
        <f>IFERROR(VLOOKUP(E219,'Database KQ'!$B$2:$D$1048576,3,FALSE),"")</f>
        <v/>
      </c>
      <c r="I219" s="72"/>
      <c r="J219" s="54"/>
      <c r="K219" s="80"/>
    </row>
    <row r="220" spans="1:11" ht="24" customHeight="1">
      <c r="A220" s="6">
        <v>219</v>
      </c>
      <c r="B220" s="73"/>
      <c r="C220" s="72"/>
      <c r="D220" s="18" t="str">
        <f>IFERROR(VLOOKUP(C220,'SO OR RSO'!$D$4:$F$1048576,3,FALSE),"")</f>
        <v/>
      </c>
      <c r="E220" s="72"/>
      <c r="F220" s="50" t="str">
        <f>IFERROR(VLOOKUP(E220,'Database KQ'!$B$2:$D$1048576,2,FALSE),"")</f>
        <v/>
      </c>
      <c r="G220" s="77"/>
      <c r="H220" s="18" t="str">
        <f>IFERROR(VLOOKUP(E220,'Database KQ'!$B$2:$D$1048576,3,FALSE),"")</f>
        <v/>
      </c>
      <c r="I220" s="72"/>
      <c r="J220" s="54"/>
      <c r="K220" s="80"/>
    </row>
    <row r="221" spans="1:11" ht="24" customHeight="1">
      <c r="A221" s="6">
        <v>220</v>
      </c>
      <c r="B221" s="73"/>
      <c r="C221" s="72"/>
      <c r="D221" s="18" t="str">
        <f>IFERROR(VLOOKUP(C221,'SO OR RSO'!$D$4:$F$1048576,3,FALSE),"")</f>
        <v/>
      </c>
      <c r="E221" s="72"/>
      <c r="F221" s="50" t="str">
        <f>IFERROR(VLOOKUP(E221,'Database KQ'!$B$2:$D$1048576,2,FALSE),"")</f>
        <v/>
      </c>
      <c r="G221" s="77"/>
      <c r="H221" s="18" t="str">
        <f>IFERROR(VLOOKUP(E221,'Database KQ'!$B$2:$D$1048576,3,FALSE),"")</f>
        <v/>
      </c>
      <c r="I221" s="72"/>
      <c r="J221" s="54"/>
      <c r="K221" s="80"/>
    </row>
    <row r="222" spans="1:11" ht="24" customHeight="1">
      <c r="A222" s="6">
        <v>221</v>
      </c>
      <c r="B222" s="73"/>
      <c r="C222" s="72"/>
      <c r="D222" s="18" t="str">
        <f>IFERROR(VLOOKUP(C222,'SO OR RSO'!$D$4:$F$1048576,3,FALSE),"")</f>
        <v/>
      </c>
      <c r="E222" s="72"/>
      <c r="F222" s="50" t="str">
        <f>IFERROR(VLOOKUP(E222,'Database KQ'!$B$2:$D$1048576,2,FALSE),"")</f>
        <v/>
      </c>
      <c r="G222" s="77"/>
      <c r="H222" s="18" t="str">
        <f>IFERROR(VLOOKUP(E222,'Database KQ'!$B$2:$D$1048576,3,FALSE),"")</f>
        <v/>
      </c>
      <c r="I222" s="72"/>
      <c r="J222" s="54"/>
      <c r="K222" s="80"/>
    </row>
    <row r="223" spans="1:11" ht="24" customHeight="1">
      <c r="A223" s="6">
        <v>222</v>
      </c>
      <c r="B223" s="73"/>
      <c r="C223" s="72"/>
      <c r="D223" s="18" t="str">
        <f>IFERROR(VLOOKUP(C223,'SO OR RSO'!$D$4:$F$1048576,3,FALSE),"")</f>
        <v/>
      </c>
      <c r="E223" s="72"/>
      <c r="F223" s="50" t="str">
        <f>IFERROR(VLOOKUP(E223,'Database KQ'!$B$2:$D$1048576,2,FALSE),"")</f>
        <v/>
      </c>
      <c r="G223" s="77"/>
      <c r="H223" s="18" t="str">
        <f>IFERROR(VLOOKUP(E223,'Database KQ'!$B$2:$D$1048576,3,FALSE),"")</f>
        <v/>
      </c>
      <c r="I223" s="72"/>
      <c r="J223" s="54"/>
      <c r="K223" s="80"/>
    </row>
    <row r="224" spans="1:11" ht="24" customHeight="1">
      <c r="A224" s="6">
        <v>223</v>
      </c>
      <c r="B224" s="73"/>
      <c r="C224" s="72"/>
      <c r="D224" s="18" t="str">
        <f>IFERROR(VLOOKUP(C224,'SO OR RSO'!$D$4:$F$1048576,3,FALSE),"")</f>
        <v/>
      </c>
      <c r="E224" s="72"/>
      <c r="F224" s="50" t="str">
        <f>IFERROR(VLOOKUP(E224,'Database KQ'!$B$2:$D$1048576,2,FALSE),"")</f>
        <v/>
      </c>
      <c r="G224" s="77"/>
      <c r="H224" s="18" t="str">
        <f>IFERROR(VLOOKUP(E224,'Database KQ'!$B$2:$D$1048576,3,FALSE),"")</f>
        <v/>
      </c>
      <c r="I224" s="72"/>
      <c r="J224" s="54"/>
      <c r="K224" s="80"/>
    </row>
    <row r="225" spans="1:11" ht="24" customHeight="1">
      <c r="A225" s="6">
        <v>224</v>
      </c>
      <c r="B225" s="73"/>
      <c r="C225" s="72"/>
      <c r="D225" s="18" t="str">
        <f>IFERROR(VLOOKUP(C225,'SO OR RSO'!$D$4:$F$1048576,3,FALSE),"")</f>
        <v/>
      </c>
      <c r="E225" s="72"/>
      <c r="F225" s="50" t="str">
        <f>IFERROR(VLOOKUP(E225,'Database KQ'!$B$2:$D$1048576,2,FALSE),"")</f>
        <v/>
      </c>
      <c r="G225" s="77"/>
      <c r="H225" s="18" t="str">
        <f>IFERROR(VLOOKUP(E225,'Database KQ'!$B$2:$D$1048576,3,FALSE),"")</f>
        <v/>
      </c>
      <c r="I225" s="72"/>
      <c r="J225" s="54"/>
      <c r="K225" s="80"/>
    </row>
    <row r="226" spans="1:11" ht="24" customHeight="1">
      <c r="A226" s="6">
        <v>225</v>
      </c>
      <c r="B226" s="73"/>
      <c r="C226" s="72"/>
      <c r="D226" s="18" t="str">
        <f>IFERROR(VLOOKUP(C226,'SO OR RSO'!$D$4:$F$1048576,3,FALSE),"")</f>
        <v/>
      </c>
      <c r="E226" s="72"/>
      <c r="F226" s="50" t="str">
        <f>IFERROR(VLOOKUP(E226,'Database KQ'!$B$2:$D$1048576,2,FALSE),"")</f>
        <v/>
      </c>
      <c r="G226" s="77"/>
      <c r="H226" s="18" t="str">
        <f>IFERROR(VLOOKUP(E226,'Database KQ'!$B$2:$D$1048576,3,FALSE),"")</f>
        <v/>
      </c>
      <c r="I226" s="72"/>
      <c r="J226" s="54"/>
      <c r="K226" s="80"/>
    </row>
    <row r="227" spans="1:11" ht="24" customHeight="1">
      <c r="A227" s="6">
        <v>226</v>
      </c>
      <c r="B227" s="73"/>
      <c r="C227" s="72"/>
      <c r="D227" s="18" t="str">
        <f>IFERROR(VLOOKUP(C227,'SO OR RSO'!$D$4:$F$1048576,3,FALSE),"")</f>
        <v/>
      </c>
      <c r="E227" s="72"/>
      <c r="F227" s="50" t="str">
        <f>IFERROR(VLOOKUP(E227,'Database KQ'!$B$2:$D$1048576,2,FALSE),"")</f>
        <v/>
      </c>
      <c r="G227" s="77"/>
      <c r="H227" s="18" t="str">
        <f>IFERROR(VLOOKUP(E227,'Database KQ'!$B$2:$D$1048576,3,FALSE),"")</f>
        <v/>
      </c>
      <c r="I227" s="72"/>
      <c r="J227" s="54"/>
      <c r="K227" s="80"/>
    </row>
    <row r="228" spans="1:11" ht="24" customHeight="1">
      <c r="A228" s="6">
        <v>227</v>
      </c>
      <c r="B228" s="73"/>
      <c r="C228" s="72"/>
      <c r="D228" s="18" t="str">
        <f>IFERROR(VLOOKUP(C228,'SO OR RSO'!$D$4:$F$1048576,3,FALSE),"")</f>
        <v/>
      </c>
      <c r="E228" s="72"/>
      <c r="F228" s="50" t="str">
        <f>IFERROR(VLOOKUP(E228,'Database KQ'!$B$2:$D$1048576,2,FALSE),"")</f>
        <v/>
      </c>
      <c r="G228" s="77"/>
      <c r="H228" s="18" t="str">
        <f>IFERROR(VLOOKUP(E228,'Database KQ'!$B$2:$D$1048576,3,FALSE),"")</f>
        <v/>
      </c>
      <c r="I228" s="72"/>
      <c r="J228" s="54"/>
      <c r="K228" s="80"/>
    </row>
    <row r="229" spans="1:11" ht="24" customHeight="1">
      <c r="A229" s="6">
        <v>228</v>
      </c>
      <c r="B229" s="73"/>
      <c r="C229" s="72"/>
      <c r="D229" s="18" t="str">
        <f>IFERROR(VLOOKUP(C229,'SO OR RSO'!$D$4:$F$1048576,3,FALSE),"")</f>
        <v/>
      </c>
      <c r="E229" s="72"/>
      <c r="F229" s="50" t="str">
        <f>IFERROR(VLOOKUP(E229,'Database KQ'!$B$2:$D$1048576,2,FALSE),"")</f>
        <v/>
      </c>
      <c r="G229" s="77"/>
      <c r="H229" s="18" t="str">
        <f>IFERROR(VLOOKUP(E229,'Database KQ'!$B$2:$D$1048576,3,FALSE),"")</f>
        <v/>
      </c>
      <c r="I229" s="72"/>
      <c r="J229" s="54"/>
      <c r="K229" s="80"/>
    </row>
    <row r="230" spans="1:11" ht="24" customHeight="1">
      <c r="A230" s="6">
        <v>229</v>
      </c>
      <c r="B230" s="73"/>
      <c r="C230" s="72"/>
      <c r="D230" s="18" t="str">
        <f>IFERROR(VLOOKUP(C230,'SO OR RSO'!$D$4:$F$1048576,3,FALSE),"")</f>
        <v/>
      </c>
      <c r="E230" s="72"/>
      <c r="F230" s="50" t="str">
        <f>IFERROR(VLOOKUP(E230,'Database KQ'!$B$2:$D$1048576,2,FALSE),"")</f>
        <v/>
      </c>
      <c r="G230" s="77"/>
      <c r="H230" s="18" t="str">
        <f>IFERROR(VLOOKUP(E230,'Database KQ'!$B$2:$D$1048576,3,FALSE),"")</f>
        <v/>
      </c>
      <c r="I230" s="72"/>
      <c r="J230" s="54"/>
      <c r="K230" s="80"/>
    </row>
    <row r="231" spans="1:11" ht="24" customHeight="1">
      <c r="A231" s="6">
        <v>230</v>
      </c>
      <c r="B231" s="73"/>
      <c r="C231" s="72"/>
      <c r="D231" s="18" t="str">
        <f>IFERROR(VLOOKUP(C231,'SO OR RSO'!$D$4:$F$1048576,3,FALSE),"")</f>
        <v/>
      </c>
      <c r="E231" s="72"/>
      <c r="F231" s="50" t="str">
        <f>IFERROR(VLOOKUP(E231,'Database KQ'!$B$2:$D$1048576,2,FALSE),"")</f>
        <v/>
      </c>
      <c r="G231" s="77"/>
      <c r="H231" s="18" t="str">
        <f>IFERROR(VLOOKUP(E231,'Database KQ'!$B$2:$D$1048576,3,FALSE),"")</f>
        <v/>
      </c>
      <c r="I231" s="72"/>
      <c r="J231" s="54"/>
      <c r="K231" s="80"/>
    </row>
    <row r="232" spans="1:11" ht="24" customHeight="1">
      <c r="A232" s="6">
        <v>231</v>
      </c>
      <c r="B232" s="73"/>
      <c r="C232" s="72"/>
      <c r="D232" s="18" t="str">
        <f>IFERROR(VLOOKUP(C232,'SO OR RSO'!$D$4:$F$1048576,3,FALSE),"")</f>
        <v/>
      </c>
      <c r="E232" s="72"/>
      <c r="F232" s="50" t="str">
        <f>IFERROR(VLOOKUP(E232,'Database KQ'!$B$2:$D$1048576,2,FALSE),"")</f>
        <v/>
      </c>
      <c r="G232" s="77"/>
      <c r="H232" s="18" t="str">
        <f>IFERROR(VLOOKUP(E232,'Database KQ'!$B$2:$D$1048576,3,FALSE),"")</f>
        <v/>
      </c>
      <c r="I232" s="72"/>
      <c r="J232" s="54"/>
      <c r="K232" s="80"/>
    </row>
    <row r="233" spans="1:11" ht="24" customHeight="1">
      <c r="A233" s="6">
        <v>232</v>
      </c>
      <c r="B233" s="73"/>
      <c r="C233" s="72"/>
      <c r="D233" s="18" t="str">
        <f>IFERROR(VLOOKUP(C233,'SO OR RSO'!$D$4:$F$1048576,3,FALSE),"")</f>
        <v/>
      </c>
      <c r="E233" s="72"/>
      <c r="F233" s="50" t="str">
        <f>IFERROR(VLOOKUP(E233,'Database KQ'!$B$2:$D$1048576,2,FALSE),"")</f>
        <v/>
      </c>
      <c r="G233" s="77"/>
      <c r="H233" s="18" t="str">
        <f>IFERROR(VLOOKUP(E233,'Database KQ'!$B$2:$D$1048576,3,FALSE),"")</f>
        <v/>
      </c>
      <c r="I233" s="72"/>
      <c r="J233" s="54"/>
      <c r="K233" s="80"/>
    </row>
    <row r="234" spans="1:11" ht="24" customHeight="1">
      <c r="A234" s="6">
        <v>233</v>
      </c>
      <c r="B234" s="73"/>
      <c r="C234" s="72"/>
      <c r="D234" s="18" t="str">
        <f>IFERROR(VLOOKUP(C234,'SO OR RSO'!$D$4:$F$1048576,3,FALSE),"")</f>
        <v/>
      </c>
      <c r="E234" s="72"/>
      <c r="F234" s="50" t="str">
        <f>IFERROR(VLOOKUP(E234,'Database KQ'!$B$2:$D$1048576,2,FALSE),"")</f>
        <v/>
      </c>
      <c r="G234" s="77"/>
      <c r="H234" s="18" t="str">
        <f>IFERROR(VLOOKUP(E234,'Database KQ'!$B$2:$D$1048576,3,FALSE),"")</f>
        <v/>
      </c>
      <c r="I234" s="72"/>
      <c r="J234" s="54"/>
      <c r="K234" s="80"/>
    </row>
    <row r="235" spans="1:11" ht="24" customHeight="1">
      <c r="A235" s="6">
        <v>234</v>
      </c>
      <c r="B235" s="73"/>
      <c r="C235" s="72"/>
      <c r="D235" s="18" t="str">
        <f>IFERROR(VLOOKUP(C235,'SO OR RSO'!$D$4:$F$1048576,3,FALSE),"")</f>
        <v/>
      </c>
      <c r="E235" s="72"/>
      <c r="F235" s="50" t="str">
        <f>IFERROR(VLOOKUP(E235,'Database KQ'!$B$2:$D$1048576,2,FALSE),"")</f>
        <v/>
      </c>
      <c r="G235" s="77"/>
      <c r="H235" s="18" t="str">
        <f>IFERROR(VLOOKUP(E235,'Database KQ'!$B$2:$D$1048576,3,FALSE),"")</f>
        <v/>
      </c>
      <c r="I235" s="72"/>
      <c r="J235" s="54"/>
      <c r="K235" s="80"/>
    </row>
    <row r="236" spans="1:11" ht="24" customHeight="1">
      <c r="A236" s="6">
        <v>235</v>
      </c>
      <c r="B236" s="73"/>
      <c r="C236" s="72"/>
      <c r="D236" s="18" t="str">
        <f>IFERROR(VLOOKUP(C236,'SO OR RSO'!$D$4:$F$1048576,3,FALSE),"")</f>
        <v/>
      </c>
      <c r="E236" s="72"/>
      <c r="F236" s="50" t="str">
        <f>IFERROR(VLOOKUP(E236,'Database KQ'!$B$2:$D$1048576,2,FALSE),"")</f>
        <v/>
      </c>
      <c r="G236" s="77"/>
      <c r="H236" s="18" t="str">
        <f>IFERROR(VLOOKUP(E236,'Database KQ'!$B$2:$D$1048576,3,FALSE),"")</f>
        <v/>
      </c>
      <c r="I236" s="72"/>
      <c r="J236" s="54"/>
      <c r="K236" s="80"/>
    </row>
    <row r="237" spans="1:11" ht="24" customHeight="1">
      <c r="A237" s="6">
        <v>236</v>
      </c>
      <c r="B237" s="73"/>
      <c r="C237" s="72"/>
      <c r="D237" s="18" t="str">
        <f>IFERROR(VLOOKUP(C237,'SO OR RSO'!$D$4:$F$1048576,3,FALSE),"")</f>
        <v/>
      </c>
      <c r="E237" s="72"/>
      <c r="F237" s="50" t="str">
        <f>IFERROR(VLOOKUP(E237,'Database KQ'!$B$2:$D$1048576,2,FALSE),"")</f>
        <v/>
      </c>
      <c r="G237" s="77"/>
      <c r="H237" s="18" t="str">
        <f>IFERROR(VLOOKUP(E237,'Database KQ'!$B$2:$D$1048576,3,FALSE),"")</f>
        <v/>
      </c>
      <c r="I237" s="72"/>
      <c r="J237" s="54"/>
      <c r="K237" s="80"/>
    </row>
    <row r="238" spans="1:11" ht="24" customHeight="1">
      <c r="A238" s="6">
        <v>237</v>
      </c>
      <c r="B238" s="73"/>
      <c r="C238" s="72"/>
      <c r="D238" s="18" t="str">
        <f>IFERROR(VLOOKUP(C238,'SO OR RSO'!$D$4:$F$1048576,3,FALSE),"")</f>
        <v/>
      </c>
      <c r="E238" s="72"/>
      <c r="F238" s="50" t="str">
        <f>IFERROR(VLOOKUP(E238,'Database KQ'!$B$2:$D$1048576,2,FALSE),"")</f>
        <v/>
      </c>
      <c r="G238" s="77"/>
      <c r="H238" s="18" t="str">
        <f>IFERROR(VLOOKUP(E238,'Database KQ'!$B$2:$D$1048576,3,FALSE),"")</f>
        <v/>
      </c>
      <c r="I238" s="72"/>
      <c r="J238" s="54"/>
      <c r="K238" s="80"/>
    </row>
    <row r="239" spans="1:11" ht="24" customHeight="1">
      <c r="A239" s="6">
        <v>238</v>
      </c>
      <c r="B239" s="73"/>
      <c r="C239" s="72"/>
      <c r="D239" s="18" t="str">
        <f>IFERROR(VLOOKUP(C239,'SO OR RSO'!$D$4:$F$1048576,3,FALSE),"")</f>
        <v/>
      </c>
      <c r="E239" s="72"/>
      <c r="F239" s="50" t="str">
        <f>IFERROR(VLOOKUP(E239,'Database KQ'!$B$2:$D$1048576,2,FALSE),"")</f>
        <v/>
      </c>
      <c r="G239" s="77"/>
      <c r="H239" s="18" t="str">
        <f>IFERROR(VLOOKUP(E239,'Database KQ'!$B$2:$D$1048576,3,FALSE),"")</f>
        <v/>
      </c>
      <c r="I239" s="72"/>
      <c r="J239" s="54"/>
      <c r="K239" s="80"/>
    </row>
    <row r="240" spans="1:11" ht="24" customHeight="1">
      <c r="A240" s="6">
        <v>239</v>
      </c>
      <c r="B240" s="73"/>
      <c r="C240" s="72"/>
      <c r="D240" s="18" t="str">
        <f>IFERROR(VLOOKUP(C240,'SO OR RSO'!$D$4:$F$1048576,3,FALSE),"")</f>
        <v/>
      </c>
      <c r="E240" s="72"/>
      <c r="F240" s="50" t="str">
        <f>IFERROR(VLOOKUP(E240,'Database KQ'!$B$2:$D$1048576,2,FALSE),"")</f>
        <v/>
      </c>
      <c r="G240" s="77"/>
      <c r="H240" s="18" t="str">
        <f>IFERROR(VLOOKUP(E240,'Database KQ'!$B$2:$D$1048576,3,FALSE),"")</f>
        <v/>
      </c>
      <c r="I240" s="72"/>
      <c r="J240" s="54"/>
      <c r="K240" s="80"/>
    </row>
    <row r="241" spans="1:11" ht="24" customHeight="1">
      <c r="A241" s="6">
        <v>240</v>
      </c>
      <c r="B241" s="73"/>
      <c r="C241" s="72"/>
      <c r="D241" s="18" t="str">
        <f>IFERROR(VLOOKUP(C241,'SO OR RSO'!$D$4:$F$1048576,3,FALSE),"")</f>
        <v/>
      </c>
      <c r="E241" s="72"/>
      <c r="F241" s="50" t="str">
        <f>IFERROR(VLOOKUP(E241,'Database KQ'!$B$2:$D$1048576,2,FALSE),"")</f>
        <v/>
      </c>
      <c r="G241" s="77"/>
      <c r="H241" s="18" t="str">
        <f>IFERROR(VLOOKUP(E241,'Database KQ'!$B$2:$D$1048576,3,FALSE),"")</f>
        <v/>
      </c>
      <c r="I241" s="72"/>
      <c r="J241" s="54"/>
      <c r="K241" s="80"/>
    </row>
    <row r="242" spans="1:11" ht="24" customHeight="1">
      <c r="A242" s="6">
        <v>241</v>
      </c>
      <c r="B242" s="73"/>
      <c r="C242" s="72"/>
      <c r="D242" s="18" t="str">
        <f>IFERROR(VLOOKUP(C242,'SO OR RSO'!$D$4:$F$1048576,3,FALSE),"")</f>
        <v/>
      </c>
      <c r="E242" s="72"/>
      <c r="F242" s="50" t="str">
        <f>IFERROR(VLOOKUP(E242,'Database KQ'!$B$2:$D$1048576,2,FALSE),"")</f>
        <v/>
      </c>
      <c r="G242" s="77"/>
      <c r="H242" s="18" t="str">
        <f>IFERROR(VLOOKUP(E242,'Database KQ'!$B$2:$D$1048576,3,FALSE),"")</f>
        <v/>
      </c>
      <c r="I242" s="72"/>
      <c r="J242" s="54"/>
      <c r="K242" s="80"/>
    </row>
    <row r="243" spans="1:11" ht="24" customHeight="1">
      <c r="A243" s="6">
        <v>242</v>
      </c>
      <c r="B243" s="73"/>
      <c r="C243" s="72"/>
      <c r="D243" s="18" t="str">
        <f>IFERROR(VLOOKUP(C243,'SO OR RSO'!$D$4:$F$1048576,3,FALSE),"")</f>
        <v/>
      </c>
      <c r="E243" s="72"/>
      <c r="F243" s="50" t="str">
        <f>IFERROR(VLOOKUP(E243,'Database KQ'!$B$2:$D$1048576,2,FALSE),"")</f>
        <v/>
      </c>
      <c r="G243" s="77"/>
      <c r="H243" s="18" t="str">
        <f>IFERROR(VLOOKUP(E243,'Database KQ'!$B$2:$D$1048576,3,FALSE),"")</f>
        <v/>
      </c>
      <c r="I243" s="72"/>
      <c r="J243" s="54"/>
      <c r="K243" s="80"/>
    </row>
    <row r="244" spans="1:11" ht="24" customHeight="1">
      <c r="A244" s="6">
        <v>243</v>
      </c>
      <c r="B244" s="73"/>
      <c r="C244" s="72"/>
      <c r="D244" s="18" t="str">
        <f>IFERROR(VLOOKUP(C244,'SO OR RSO'!$D$4:$F$1048576,3,FALSE),"")</f>
        <v/>
      </c>
      <c r="E244" s="72"/>
      <c r="F244" s="50" t="str">
        <f>IFERROR(VLOOKUP(E244,'Database KQ'!$B$2:$D$1048576,2,FALSE),"")</f>
        <v/>
      </c>
      <c r="G244" s="77"/>
      <c r="H244" s="18" t="str">
        <f>IFERROR(VLOOKUP(E244,'Database KQ'!$B$2:$D$1048576,3,FALSE),"")</f>
        <v/>
      </c>
      <c r="I244" s="72"/>
      <c r="J244" s="54"/>
      <c r="K244" s="80"/>
    </row>
    <row r="245" spans="1:11" ht="24" customHeight="1">
      <c r="A245" s="6">
        <v>244</v>
      </c>
      <c r="B245" s="73"/>
      <c r="C245" s="72"/>
      <c r="D245" s="18" t="str">
        <f>IFERROR(VLOOKUP(C245,'SO OR RSO'!$D$4:$F$1048576,3,FALSE),"")</f>
        <v/>
      </c>
      <c r="E245" s="72"/>
      <c r="F245" s="50" t="str">
        <f>IFERROR(VLOOKUP(E245,'Database KQ'!$B$2:$D$1048576,2,FALSE),"")</f>
        <v/>
      </c>
      <c r="G245" s="77"/>
      <c r="H245" s="18" t="str">
        <f>IFERROR(VLOOKUP(E245,'Database KQ'!$B$2:$D$1048576,3,FALSE),"")</f>
        <v/>
      </c>
      <c r="I245" s="72"/>
      <c r="J245" s="54"/>
      <c r="K245" s="80"/>
    </row>
    <row r="246" spans="1:11" ht="24" customHeight="1">
      <c r="A246" s="6">
        <v>245</v>
      </c>
      <c r="B246" s="73"/>
      <c r="C246" s="72"/>
      <c r="D246" s="18" t="str">
        <f>IFERROR(VLOOKUP(C246,'SO OR RSO'!$D$4:$F$1048576,3,FALSE),"")</f>
        <v/>
      </c>
      <c r="E246" s="72"/>
      <c r="F246" s="50" t="str">
        <f>IFERROR(VLOOKUP(E246,'Database KQ'!$B$2:$D$1048576,2,FALSE),"")</f>
        <v/>
      </c>
      <c r="G246" s="77"/>
      <c r="H246" s="18" t="str">
        <f>IFERROR(VLOOKUP(E246,'Database KQ'!$B$2:$D$1048576,3,FALSE),"")</f>
        <v/>
      </c>
      <c r="I246" s="72"/>
      <c r="J246" s="54"/>
      <c r="K246" s="80"/>
    </row>
    <row r="247" spans="1:11" ht="24" customHeight="1">
      <c r="A247" s="6">
        <v>246</v>
      </c>
      <c r="B247" s="73"/>
      <c r="C247" s="72"/>
      <c r="D247" s="18" t="str">
        <f>IFERROR(VLOOKUP(C247,'SO OR RSO'!$D$4:$F$1048576,3,FALSE),"")</f>
        <v/>
      </c>
      <c r="E247" s="72"/>
      <c r="F247" s="50" t="str">
        <f>IFERROR(VLOOKUP(E247,'Database KQ'!$B$2:$D$1048576,2,FALSE),"")</f>
        <v/>
      </c>
      <c r="G247" s="77"/>
      <c r="H247" s="18" t="str">
        <f>IFERROR(VLOOKUP(E247,'Database KQ'!$B$2:$D$1048576,3,FALSE),"")</f>
        <v/>
      </c>
      <c r="I247" s="72"/>
      <c r="J247" s="54"/>
      <c r="K247" s="80"/>
    </row>
    <row r="248" spans="1:11" ht="24" customHeight="1">
      <c r="A248" s="6">
        <v>247</v>
      </c>
      <c r="B248" s="73"/>
      <c r="C248" s="72"/>
      <c r="D248" s="18" t="str">
        <f>IFERROR(VLOOKUP(C248,'SO OR RSO'!$D$4:$F$1048576,3,FALSE),"")</f>
        <v/>
      </c>
      <c r="E248" s="72"/>
      <c r="F248" s="50" t="str">
        <f>IFERROR(VLOOKUP(E248,'Database KQ'!$B$2:$D$1048576,2,FALSE),"")</f>
        <v/>
      </c>
      <c r="G248" s="77"/>
      <c r="H248" s="18" t="str">
        <f>IFERROR(VLOOKUP(E248,'Database KQ'!$B$2:$D$1048576,3,FALSE),"")</f>
        <v/>
      </c>
      <c r="I248" s="72"/>
      <c r="J248" s="54"/>
      <c r="K248" s="80"/>
    </row>
    <row r="249" spans="1:11" ht="24" customHeight="1">
      <c r="A249" s="6">
        <v>248</v>
      </c>
      <c r="B249" s="73"/>
      <c r="C249" s="72"/>
      <c r="D249" s="18" t="str">
        <f>IFERROR(VLOOKUP(C249,'SO OR RSO'!$D$4:$F$1048576,3,FALSE),"")</f>
        <v/>
      </c>
      <c r="E249" s="72"/>
      <c r="F249" s="50" t="str">
        <f>IFERROR(VLOOKUP(E249,'Database KQ'!$B$2:$D$1048576,2,FALSE),"")</f>
        <v/>
      </c>
      <c r="G249" s="77"/>
      <c r="H249" s="18" t="str">
        <f>IFERROR(VLOOKUP(E249,'Database KQ'!$B$2:$D$1048576,3,FALSE),"")</f>
        <v/>
      </c>
      <c r="I249" s="72"/>
      <c r="J249" s="54"/>
      <c r="K249" s="80"/>
    </row>
    <row r="250" spans="1:11" ht="24" customHeight="1">
      <c r="A250" s="6">
        <v>249</v>
      </c>
      <c r="B250" s="73"/>
      <c r="C250" s="72"/>
      <c r="D250" s="18" t="str">
        <f>IFERROR(VLOOKUP(C250,'SO OR RSO'!$D$4:$F$1048576,3,FALSE),"")</f>
        <v/>
      </c>
      <c r="E250" s="72"/>
      <c r="F250" s="50" t="str">
        <f>IFERROR(VLOOKUP(E250,'Database KQ'!$B$2:$D$1048576,2,FALSE),"")</f>
        <v/>
      </c>
      <c r="G250" s="77"/>
      <c r="H250" s="18" t="str">
        <f>IFERROR(VLOOKUP(E250,'Database KQ'!$B$2:$D$1048576,3,FALSE),"")</f>
        <v/>
      </c>
      <c r="I250" s="72"/>
      <c r="J250" s="54"/>
      <c r="K250" s="80"/>
    </row>
    <row r="251" spans="1:11" ht="24" customHeight="1">
      <c r="A251" s="6">
        <v>250</v>
      </c>
      <c r="B251" s="73"/>
      <c r="C251" s="72"/>
      <c r="D251" s="18" t="str">
        <f>IFERROR(VLOOKUP(C251,'SO OR RSO'!$D$4:$F$1048576,3,FALSE),"")</f>
        <v/>
      </c>
      <c r="E251" s="72"/>
      <c r="F251" s="50" t="str">
        <f>IFERROR(VLOOKUP(E251,'Database KQ'!$B$2:$D$1048576,2,FALSE),"")</f>
        <v/>
      </c>
      <c r="G251" s="77"/>
      <c r="H251" s="18" t="str">
        <f>IFERROR(VLOOKUP(E251,'Database KQ'!$B$2:$D$1048576,3,FALSE),"")</f>
        <v/>
      </c>
      <c r="I251" s="72"/>
      <c r="J251" s="54"/>
      <c r="K251" s="80"/>
    </row>
    <row r="252" spans="1:11" ht="24" customHeight="1">
      <c r="A252" s="6">
        <v>251</v>
      </c>
      <c r="B252" s="73"/>
      <c r="C252" s="72"/>
      <c r="D252" s="18" t="str">
        <f>IFERROR(VLOOKUP(C252,'SO OR RSO'!$D$4:$F$1048576,3,FALSE),"")</f>
        <v/>
      </c>
      <c r="E252" s="72"/>
      <c r="F252" s="50" t="str">
        <f>IFERROR(VLOOKUP(E252,'Database KQ'!$B$2:$D$1048576,2,FALSE),"")</f>
        <v/>
      </c>
      <c r="G252" s="77"/>
      <c r="H252" s="18" t="str">
        <f>IFERROR(VLOOKUP(E252,'Database KQ'!$B$2:$D$1048576,3,FALSE),"")</f>
        <v/>
      </c>
      <c r="I252" s="72"/>
      <c r="J252" s="54"/>
      <c r="K252" s="80"/>
    </row>
    <row r="253" spans="1:11" ht="24" customHeight="1">
      <c r="A253" s="6">
        <v>252</v>
      </c>
      <c r="B253" s="73"/>
      <c r="C253" s="72"/>
      <c r="D253" s="18" t="str">
        <f>IFERROR(VLOOKUP(C253,'SO OR RSO'!$D$4:$F$1048576,3,FALSE),"")</f>
        <v/>
      </c>
      <c r="E253" s="72"/>
      <c r="F253" s="50" t="str">
        <f>IFERROR(VLOOKUP(E253,'Database KQ'!$B$2:$D$1048576,2,FALSE),"")</f>
        <v/>
      </c>
      <c r="G253" s="77"/>
      <c r="H253" s="18" t="str">
        <f>IFERROR(VLOOKUP(E253,'Database KQ'!$B$2:$D$1048576,3,FALSE),"")</f>
        <v/>
      </c>
      <c r="I253" s="72"/>
      <c r="J253" s="54"/>
      <c r="K253" s="80"/>
    </row>
    <row r="254" spans="1:11" ht="24" customHeight="1">
      <c r="A254" s="6">
        <v>253</v>
      </c>
      <c r="B254" s="73"/>
      <c r="C254" s="72"/>
      <c r="D254" s="18" t="str">
        <f>IFERROR(VLOOKUP(C254,'SO OR RSO'!$D$4:$F$1048576,3,FALSE),"")</f>
        <v/>
      </c>
      <c r="E254" s="72"/>
      <c r="F254" s="50" t="str">
        <f>IFERROR(VLOOKUP(E254,'Database KQ'!$B$2:$D$1048576,2,FALSE),"")</f>
        <v/>
      </c>
      <c r="G254" s="77"/>
      <c r="H254" s="18" t="str">
        <f>IFERROR(VLOOKUP(E254,'Database KQ'!$B$2:$D$1048576,3,FALSE),"")</f>
        <v/>
      </c>
      <c r="I254" s="72"/>
      <c r="J254" s="54"/>
      <c r="K254" s="80"/>
    </row>
    <row r="255" spans="1:11" ht="24" customHeight="1">
      <c r="A255" s="6">
        <v>254</v>
      </c>
      <c r="B255" s="73"/>
      <c r="C255" s="72"/>
      <c r="D255" s="18" t="str">
        <f>IFERROR(VLOOKUP(C255,'SO OR RSO'!$D$4:$F$1048576,3,FALSE),"")</f>
        <v/>
      </c>
      <c r="E255" s="72"/>
      <c r="F255" s="50" t="str">
        <f>IFERROR(VLOOKUP(E255,'Database KQ'!$B$2:$D$1048576,2,FALSE),"")</f>
        <v/>
      </c>
      <c r="G255" s="77"/>
      <c r="H255" s="18" t="str">
        <f>IFERROR(VLOOKUP(E255,'Database KQ'!$B$2:$D$1048576,3,FALSE),"")</f>
        <v/>
      </c>
      <c r="I255" s="72"/>
      <c r="J255" s="54"/>
      <c r="K255" s="80"/>
    </row>
    <row r="256" spans="1:11" ht="24" customHeight="1">
      <c r="A256" s="6">
        <v>255</v>
      </c>
      <c r="B256" s="73"/>
      <c r="C256" s="72"/>
      <c r="D256" s="18" t="str">
        <f>IFERROR(VLOOKUP(C256,'SO OR RSO'!$D$4:$F$1048576,3,FALSE),"")</f>
        <v/>
      </c>
      <c r="E256" s="72"/>
      <c r="F256" s="50" t="str">
        <f>IFERROR(VLOOKUP(E256,'Database KQ'!$B$2:$D$1048576,2,FALSE),"")</f>
        <v/>
      </c>
      <c r="G256" s="77"/>
      <c r="H256" s="18" t="str">
        <f>IFERROR(VLOOKUP(E256,'Database KQ'!$B$2:$D$1048576,3,FALSE),"")</f>
        <v/>
      </c>
      <c r="I256" s="72"/>
      <c r="J256" s="54"/>
      <c r="K256" s="80"/>
    </row>
    <row r="257" spans="1:11" ht="24" customHeight="1">
      <c r="A257" s="6">
        <v>256</v>
      </c>
      <c r="B257" s="73"/>
      <c r="C257" s="72"/>
      <c r="D257" s="18" t="str">
        <f>IFERROR(VLOOKUP(C257,'SO OR RSO'!$D$4:$F$1048576,3,FALSE),"")</f>
        <v/>
      </c>
      <c r="E257" s="72"/>
      <c r="F257" s="50" t="str">
        <f>IFERROR(VLOOKUP(E257,'Database KQ'!$B$2:$D$1048576,2,FALSE),"")</f>
        <v/>
      </c>
      <c r="G257" s="77"/>
      <c r="H257" s="18" t="str">
        <f>IFERROR(VLOOKUP(E257,'Database KQ'!$B$2:$D$1048576,3,FALSE),"")</f>
        <v/>
      </c>
      <c r="I257" s="72"/>
      <c r="J257" s="54"/>
      <c r="K257" s="80"/>
    </row>
    <row r="258" spans="1:11" ht="24" customHeight="1">
      <c r="A258" s="6">
        <v>257</v>
      </c>
      <c r="B258" s="73"/>
      <c r="C258" s="72"/>
      <c r="D258" s="18" t="str">
        <f>IFERROR(VLOOKUP(C258,'SO OR RSO'!$D$4:$F$1048576,3,FALSE),"")</f>
        <v/>
      </c>
      <c r="E258" s="72"/>
      <c r="F258" s="50" t="str">
        <f>IFERROR(VLOOKUP(E258,'Database KQ'!$B$2:$D$1048576,2,FALSE),"")</f>
        <v/>
      </c>
      <c r="G258" s="77"/>
      <c r="H258" s="18" t="str">
        <f>IFERROR(VLOOKUP(E258,'Database KQ'!$B$2:$D$1048576,3,FALSE),"")</f>
        <v/>
      </c>
      <c r="I258" s="72"/>
      <c r="J258" s="54"/>
      <c r="K258" s="80"/>
    </row>
    <row r="259" spans="1:11" ht="24" customHeight="1">
      <c r="A259" s="6">
        <v>258</v>
      </c>
      <c r="B259" s="73"/>
      <c r="C259" s="72"/>
      <c r="D259" s="18" t="str">
        <f>IFERROR(VLOOKUP(C259,'SO OR RSO'!$D$4:$F$1048576,3,FALSE),"")</f>
        <v/>
      </c>
      <c r="E259" s="72"/>
      <c r="F259" s="50" t="str">
        <f>IFERROR(VLOOKUP(E259,'Database KQ'!$B$2:$D$1048576,2,FALSE),"")</f>
        <v/>
      </c>
      <c r="G259" s="77"/>
      <c r="H259" s="18" t="str">
        <f>IFERROR(VLOOKUP(E259,'Database KQ'!$B$2:$D$1048576,3,FALSE),"")</f>
        <v/>
      </c>
      <c r="I259" s="72"/>
      <c r="J259" s="54"/>
      <c r="K259" s="80"/>
    </row>
    <row r="260" spans="1:11" ht="24" customHeight="1">
      <c r="A260" s="6">
        <v>259</v>
      </c>
      <c r="B260" s="73"/>
      <c r="C260" s="72"/>
      <c r="D260" s="18" t="str">
        <f>IFERROR(VLOOKUP(C260,'SO OR RSO'!$D$4:$F$1048576,3,FALSE),"")</f>
        <v/>
      </c>
      <c r="E260" s="72"/>
      <c r="F260" s="50" t="str">
        <f>IFERROR(VLOOKUP(E260,'Database KQ'!$B$2:$D$1048576,2,FALSE),"")</f>
        <v/>
      </c>
      <c r="G260" s="77"/>
      <c r="H260" s="18" t="str">
        <f>IFERROR(VLOOKUP(E260,'Database KQ'!$B$2:$D$1048576,3,FALSE),"")</f>
        <v/>
      </c>
      <c r="I260" s="72"/>
      <c r="J260" s="54"/>
      <c r="K260" s="80"/>
    </row>
    <row r="261" spans="1:11" ht="24" customHeight="1">
      <c r="A261" s="6">
        <v>260</v>
      </c>
      <c r="B261" s="73"/>
      <c r="C261" s="72"/>
      <c r="D261" s="18" t="str">
        <f>IFERROR(VLOOKUP(C261,'SO OR RSO'!$D$4:$F$1048576,3,FALSE),"")</f>
        <v/>
      </c>
      <c r="E261" s="72"/>
      <c r="F261" s="50" t="str">
        <f>IFERROR(VLOOKUP(E261,'Database KQ'!$B$2:$D$1048576,2,FALSE),"")</f>
        <v/>
      </c>
      <c r="G261" s="77"/>
      <c r="H261" s="18" t="str">
        <f>IFERROR(VLOOKUP(E261,'Database KQ'!$B$2:$D$1048576,3,FALSE),"")</f>
        <v/>
      </c>
      <c r="I261" s="72"/>
      <c r="J261" s="54"/>
      <c r="K261" s="80"/>
    </row>
    <row r="262" spans="1:11" ht="24" customHeight="1">
      <c r="A262" s="6">
        <v>261</v>
      </c>
      <c r="B262" s="73"/>
      <c r="C262" s="72"/>
      <c r="D262" s="18" t="str">
        <f>IFERROR(VLOOKUP(C262,'SO OR RSO'!$D$4:$F$1048576,3,FALSE),"")</f>
        <v/>
      </c>
      <c r="E262" s="72"/>
      <c r="F262" s="50" t="str">
        <f>IFERROR(VLOOKUP(E262,'Database KQ'!$B$2:$D$1048576,2,FALSE),"")</f>
        <v/>
      </c>
      <c r="G262" s="77"/>
      <c r="H262" s="18" t="str">
        <f>IFERROR(VLOOKUP(E262,'Database KQ'!$B$2:$D$1048576,3,FALSE),"")</f>
        <v/>
      </c>
      <c r="I262" s="72"/>
      <c r="J262" s="54"/>
      <c r="K262" s="80"/>
    </row>
    <row r="263" spans="1:11" ht="24" customHeight="1">
      <c r="A263" s="6">
        <v>262</v>
      </c>
      <c r="B263" s="73"/>
      <c r="C263" s="72"/>
      <c r="D263" s="18" t="str">
        <f>IFERROR(VLOOKUP(C263,'SO OR RSO'!$D$4:$F$1048576,3,FALSE),"")</f>
        <v/>
      </c>
      <c r="E263" s="72"/>
      <c r="F263" s="50" t="str">
        <f>IFERROR(VLOOKUP(E263,'Database KQ'!$B$2:$D$1048576,2,FALSE),"")</f>
        <v/>
      </c>
      <c r="G263" s="77"/>
      <c r="H263" s="18" t="str">
        <f>IFERROR(VLOOKUP(E263,'Database KQ'!$B$2:$D$1048576,3,FALSE),"")</f>
        <v/>
      </c>
      <c r="I263" s="72"/>
      <c r="J263" s="54"/>
      <c r="K263" s="80"/>
    </row>
    <row r="264" spans="1:11" ht="24" customHeight="1">
      <c r="A264" s="6">
        <v>263</v>
      </c>
      <c r="B264" s="73"/>
      <c r="C264" s="72"/>
      <c r="D264" s="18" t="str">
        <f>IFERROR(VLOOKUP(C264,'SO OR RSO'!$D$4:$F$1048576,3,FALSE),"")</f>
        <v/>
      </c>
      <c r="E264" s="72"/>
      <c r="F264" s="50" t="str">
        <f>IFERROR(VLOOKUP(E264,'Database KQ'!$B$2:$D$1048576,2,FALSE),"")</f>
        <v/>
      </c>
      <c r="G264" s="77"/>
      <c r="H264" s="18" t="str">
        <f>IFERROR(VLOOKUP(E264,'Database KQ'!$B$2:$D$1048576,3,FALSE),"")</f>
        <v/>
      </c>
      <c r="I264" s="72"/>
      <c r="J264" s="54"/>
      <c r="K264" s="80"/>
    </row>
    <row r="265" spans="1:11" ht="24" customHeight="1">
      <c r="A265" s="6">
        <v>264</v>
      </c>
      <c r="B265" s="73"/>
      <c r="C265" s="72"/>
      <c r="D265" s="18" t="str">
        <f>IFERROR(VLOOKUP(C265,'SO OR RSO'!$D$4:$F$1048576,3,FALSE),"")</f>
        <v/>
      </c>
      <c r="E265" s="72"/>
      <c r="F265" s="50" t="str">
        <f>IFERROR(VLOOKUP(E265,'Database KQ'!$B$2:$D$1048576,2,FALSE),"")</f>
        <v/>
      </c>
      <c r="G265" s="77"/>
      <c r="H265" s="18" t="str">
        <f>IFERROR(VLOOKUP(E265,'Database KQ'!$B$2:$D$1048576,3,FALSE),"")</f>
        <v/>
      </c>
      <c r="I265" s="72"/>
      <c r="J265" s="54"/>
      <c r="K265" s="80"/>
    </row>
    <row r="266" spans="1:11" ht="24" customHeight="1">
      <c r="A266" s="6">
        <v>265</v>
      </c>
      <c r="B266" s="73"/>
      <c r="C266" s="72"/>
      <c r="D266" s="18" t="str">
        <f>IFERROR(VLOOKUP(C266,'SO OR RSO'!$D$4:$F$1048576,3,FALSE),"")</f>
        <v/>
      </c>
      <c r="E266" s="72"/>
      <c r="F266" s="50" t="str">
        <f>IFERROR(VLOOKUP(E266,'Database KQ'!$B$2:$D$1048576,2,FALSE),"")</f>
        <v/>
      </c>
      <c r="G266" s="77"/>
      <c r="H266" s="18" t="str">
        <f>IFERROR(VLOOKUP(E266,'Database KQ'!$B$2:$D$1048576,3,FALSE),"")</f>
        <v/>
      </c>
      <c r="I266" s="72"/>
      <c r="J266" s="54"/>
      <c r="K266" s="80"/>
    </row>
    <row r="267" spans="1:11" ht="24" customHeight="1">
      <c r="A267" s="6">
        <v>266</v>
      </c>
      <c r="B267" s="73"/>
      <c r="C267" s="72"/>
      <c r="D267" s="18" t="str">
        <f>IFERROR(VLOOKUP(C267,'SO OR RSO'!$D$4:$F$1048576,3,FALSE),"")</f>
        <v/>
      </c>
      <c r="E267" s="72"/>
      <c r="F267" s="50" t="str">
        <f>IFERROR(VLOOKUP(E267,'Database KQ'!$B$2:$D$1048576,2,FALSE),"")</f>
        <v/>
      </c>
      <c r="G267" s="77"/>
      <c r="H267" s="18" t="str">
        <f>IFERROR(VLOOKUP(E267,'Database KQ'!$B$2:$D$1048576,3,FALSE),"")</f>
        <v/>
      </c>
      <c r="I267" s="72"/>
      <c r="J267" s="54"/>
      <c r="K267" s="80"/>
    </row>
    <row r="268" spans="1:11" ht="24" customHeight="1">
      <c r="A268" s="6">
        <v>267</v>
      </c>
      <c r="B268" s="73"/>
      <c r="C268" s="72"/>
      <c r="D268" s="18" t="str">
        <f>IFERROR(VLOOKUP(C268,'SO OR RSO'!$D$4:$F$1048576,3,FALSE),"")</f>
        <v/>
      </c>
      <c r="E268" s="72"/>
      <c r="F268" s="50" t="str">
        <f>IFERROR(VLOOKUP(E268,'Database KQ'!$B$2:$D$1048576,2,FALSE),"")</f>
        <v/>
      </c>
      <c r="G268" s="77"/>
      <c r="H268" s="18" t="str">
        <f>IFERROR(VLOOKUP(E268,'Database KQ'!$B$2:$D$1048576,3,FALSE),"")</f>
        <v/>
      </c>
      <c r="I268" s="72"/>
      <c r="J268" s="54"/>
      <c r="K268" s="80"/>
    </row>
    <row r="269" spans="1:11" ht="24" customHeight="1">
      <c r="A269" s="6">
        <v>268</v>
      </c>
      <c r="B269" s="73"/>
      <c r="C269" s="72"/>
      <c r="D269" s="18" t="str">
        <f>IFERROR(VLOOKUP(C269,'SO OR RSO'!$D$4:$F$1048576,3,FALSE),"")</f>
        <v/>
      </c>
      <c r="E269" s="72"/>
      <c r="F269" s="50" t="str">
        <f>IFERROR(VLOOKUP(E269,'Database KQ'!$B$2:$D$1048576,2,FALSE),"")</f>
        <v/>
      </c>
      <c r="G269" s="77"/>
      <c r="H269" s="18" t="str">
        <f>IFERROR(VLOOKUP(E269,'Database KQ'!$B$2:$D$1048576,3,FALSE),"")</f>
        <v/>
      </c>
      <c r="I269" s="72"/>
      <c r="J269" s="54"/>
      <c r="K269" s="80"/>
    </row>
    <row r="270" spans="1:11" ht="24" customHeight="1">
      <c r="A270" s="6">
        <v>269</v>
      </c>
      <c r="B270" s="73"/>
      <c r="C270" s="72"/>
      <c r="D270" s="18" t="str">
        <f>IFERROR(VLOOKUP(C270,'SO OR RSO'!$D$4:$F$1048576,3,FALSE),"")</f>
        <v/>
      </c>
      <c r="E270" s="72"/>
      <c r="F270" s="50" t="str">
        <f>IFERROR(VLOOKUP(E270,'Database KQ'!$B$2:$D$1048576,2,FALSE),"")</f>
        <v/>
      </c>
      <c r="G270" s="77"/>
      <c r="H270" s="18" t="str">
        <f>IFERROR(VLOOKUP(E270,'Database KQ'!$B$2:$D$1048576,3,FALSE),"")</f>
        <v/>
      </c>
      <c r="I270" s="72"/>
      <c r="J270" s="54"/>
      <c r="K270" s="80"/>
    </row>
    <row r="271" spans="1:11" ht="24" customHeight="1">
      <c r="A271" s="6">
        <v>270</v>
      </c>
      <c r="B271" s="73"/>
      <c r="C271" s="72"/>
      <c r="D271" s="18" t="str">
        <f>IFERROR(VLOOKUP(C271,'SO OR RSO'!$D$4:$F$1048576,3,FALSE),"")</f>
        <v/>
      </c>
      <c r="E271" s="72"/>
      <c r="F271" s="50" t="str">
        <f>IFERROR(VLOOKUP(E271,'Database KQ'!$B$2:$D$1048576,2,FALSE),"")</f>
        <v/>
      </c>
      <c r="G271" s="77"/>
      <c r="H271" s="18" t="str">
        <f>IFERROR(VLOOKUP(E271,'Database KQ'!$B$2:$D$1048576,3,FALSE),"")</f>
        <v/>
      </c>
      <c r="I271" s="72"/>
      <c r="J271" s="54"/>
      <c r="K271" s="80"/>
    </row>
    <row r="272" spans="1:11" ht="24" customHeight="1">
      <c r="A272" s="6">
        <v>271</v>
      </c>
      <c r="B272" s="73"/>
      <c r="C272" s="72"/>
      <c r="D272" s="18" t="str">
        <f>IFERROR(VLOOKUP(C272,'SO OR RSO'!$D$4:$F$1048576,3,FALSE),"")</f>
        <v/>
      </c>
      <c r="E272" s="72"/>
      <c r="F272" s="50" t="str">
        <f>IFERROR(VLOOKUP(E272,'Database KQ'!$B$2:$D$1048576,2,FALSE),"")</f>
        <v/>
      </c>
      <c r="G272" s="77"/>
      <c r="H272" s="18" t="str">
        <f>IFERROR(VLOOKUP(E272,'Database KQ'!$B$2:$D$1048576,3,FALSE),"")</f>
        <v/>
      </c>
      <c r="I272" s="72"/>
      <c r="J272" s="54"/>
      <c r="K272" s="80"/>
    </row>
    <row r="273" spans="1:11" ht="24" customHeight="1">
      <c r="A273" s="6">
        <v>272</v>
      </c>
      <c r="B273" s="73"/>
      <c r="C273" s="72"/>
      <c r="D273" s="18" t="str">
        <f>IFERROR(VLOOKUP(C273,'SO OR RSO'!$D$4:$F$1048576,3,FALSE),"")</f>
        <v/>
      </c>
      <c r="E273" s="72"/>
      <c r="F273" s="50" t="str">
        <f>IFERROR(VLOOKUP(E273,'Database KQ'!$B$2:$D$1048576,2,FALSE),"")</f>
        <v/>
      </c>
      <c r="G273" s="77"/>
      <c r="H273" s="18" t="str">
        <f>IFERROR(VLOOKUP(E273,'Database KQ'!$B$2:$D$1048576,3,FALSE),"")</f>
        <v/>
      </c>
      <c r="I273" s="72"/>
      <c r="J273" s="54"/>
      <c r="K273" s="80"/>
    </row>
    <row r="274" spans="1:11" ht="24" customHeight="1">
      <c r="A274" s="6">
        <v>273</v>
      </c>
      <c r="B274" s="73"/>
      <c r="C274" s="72"/>
      <c r="D274" s="18" t="str">
        <f>IFERROR(VLOOKUP(C274,'SO OR RSO'!$D$4:$F$1048576,3,FALSE),"")</f>
        <v/>
      </c>
      <c r="E274" s="72"/>
      <c r="F274" s="50" t="str">
        <f>IFERROR(VLOOKUP(E274,'Database KQ'!$B$2:$D$1048576,2,FALSE),"")</f>
        <v/>
      </c>
      <c r="G274" s="77"/>
      <c r="H274" s="18" t="str">
        <f>IFERROR(VLOOKUP(E274,'Database KQ'!$B$2:$D$1048576,3,FALSE),"")</f>
        <v/>
      </c>
      <c r="I274" s="72"/>
      <c r="J274" s="54"/>
      <c r="K274" s="80"/>
    </row>
    <row r="275" spans="1:11" ht="24" customHeight="1">
      <c r="A275" s="6">
        <v>274</v>
      </c>
      <c r="B275" s="73"/>
      <c r="C275" s="72"/>
      <c r="D275" s="18" t="str">
        <f>IFERROR(VLOOKUP(C275,'SO OR RSO'!$D$4:$F$1048576,3,FALSE),"")</f>
        <v/>
      </c>
      <c r="E275" s="72"/>
      <c r="F275" s="50" t="str">
        <f>IFERROR(VLOOKUP(E275,'Database KQ'!$B$2:$D$1048576,2,FALSE),"")</f>
        <v/>
      </c>
      <c r="G275" s="77"/>
      <c r="H275" s="18" t="str">
        <f>IFERROR(VLOOKUP(E275,'Database KQ'!$B$2:$D$1048576,3,FALSE),"")</f>
        <v/>
      </c>
      <c r="I275" s="72"/>
      <c r="J275" s="54"/>
      <c r="K275" s="80"/>
    </row>
    <row r="276" spans="1:11" ht="24" customHeight="1">
      <c r="A276" s="6">
        <v>275</v>
      </c>
      <c r="B276" s="73"/>
      <c r="C276" s="72"/>
      <c r="D276" s="18" t="str">
        <f>IFERROR(VLOOKUP(C276,'SO OR RSO'!$D$4:$F$1048576,3,FALSE),"")</f>
        <v/>
      </c>
      <c r="E276" s="72"/>
      <c r="F276" s="50" t="str">
        <f>IFERROR(VLOOKUP(E276,'Database KQ'!$B$2:$D$1048576,2,FALSE),"")</f>
        <v/>
      </c>
      <c r="G276" s="77"/>
      <c r="H276" s="18" t="str">
        <f>IFERROR(VLOOKUP(E276,'Database KQ'!$B$2:$D$1048576,3,FALSE),"")</f>
        <v/>
      </c>
      <c r="I276" s="72"/>
      <c r="J276" s="54"/>
      <c r="K276" s="80"/>
    </row>
    <row r="277" spans="1:11" ht="24" customHeight="1">
      <c r="A277" s="6">
        <v>276</v>
      </c>
      <c r="B277" s="73"/>
      <c r="C277" s="72"/>
      <c r="D277" s="18" t="str">
        <f>IFERROR(VLOOKUP(C277,'SO OR RSO'!$D$4:$F$1048576,3,FALSE),"")</f>
        <v/>
      </c>
      <c r="E277" s="72"/>
      <c r="F277" s="50" t="str">
        <f>IFERROR(VLOOKUP(E277,'Database KQ'!$B$2:$D$1048576,2,FALSE),"")</f>
        <v/>
      </c>
      <c r="G277" s="77"/>
      <c r="H277" s="18" t="str">
        <f>IFERROR(VLOOKUP(E277,'Database KQ'!$B$2:$D$1048576,3,FALSE),"")</f>
        <v/>
      </c>
      <c r="I277" s="72"/>
      <c r="J277" s="54"/>
      <c r="K277" s="80"/>
    </row>
    <row r="278" spans="1:11" ht="24" customHeight="1">
      <c r="A278" s="6">
        <v>277</v>
      </c>
      <c r="B278" s="73"/>
      <c r="C278" s="72"/>
      <c r="D278" s="18" t="str">
        <f>IFERROR(VLOOKUP(C278,'SO OR RSO'!$D$4:$F$1048576,3,FALSE),"")</f>
        <v/>
      </c>
      <c r="E278" s="72"/>
      <c r="F278" s="50" t="str">
        <f>IFERROR(VLOOKUP(E278,'Database KQ'!$B$2:$D$1048576,2,FALSE),"")</f>
        <v/>
      </c>
      <c r="G278" s="77"/>
      <c r="H278" s="18" t="str">
        <f>IFERROR(VLOOKUP(E278,'Database KQ'!$B$2:$D$1048576,3,FALSE),"")</f>
        <v/>
      </c>
      <c r="I278" s="72"/>
      <c r="J278" s="54"/>
      <c r="K278" s="80"/>
    </row>
    <row r="279" spans="1:11" ht="24" customHeight="1">
      <c r="A279" s="6">
        <v>278</v>
      </c>
      <c r="B279" s="73"/>
      <c r="C279" s="72"/>
      <c r="D279" s="18" t="str">
        <f>IFERROR(VLOOKUP(C279,'SO OR RSO'!$D$4:$F$1048576,3,FALSE),"")</f>
        <v/>
      </c>
      <c r="E279" s="72"/>
      <c r="F279" s="50" t="str">
        <f>IFERROR(VLOOKUP(E279,'Database KQ'!$B$2:$D$1048576,2,FALSE),"")</f>
        <v/>
      </c>
      <c r="G279" s="77"/>
      <c r="H279" s="18" t="str">
        <f>IFERROR(VLOOKUP(E279,'Database KQ'!$B$2:$D$1048576,3,FALSE),"")</f>
        <v/>
      </c>
      <c r="I279" s="72"/>
      <c r="J279" s="54"/>
      <c r="K279" s="80"/>
    </row>
    <row r="280" spans="1:11" ht="24" customHeight="1">
      <c r="A280" s="6">
        <v>279</v>
      </c>
      <c r="B280" s="73"/>
      <c r="C280" s="72"/>
      <c r="D280" s="18" t="str">
        <f>IFERROR(VLOOKUP(C280,'SO OR RSO'!$D$4:$F$1048576,3,FALSE),"")</f>
        <v/>
      </c>
      <c r="E280" s="72"/>
      <c r="F280" s="50" t="str">
        <f>IFERROR(VLOOKUP(E280,'Database KQ'!$B$2:$D$1048576,2,FALSE),"")</f>
        <v/>
      </c>
      <c r="G280" s="77"/>
      <c r="H280" s="18" t="str">
        <f>IFERROR(VLOOKUP(E280,'Database KQ'!$B$2:$D$1048576,3,FALSE),"")</f>
        <v/>
      </c>
      <c r="I280" s="72"/>
      <c r="J280" s="54"/>
      <c r="K280" s="80"/>
    </row>
    <row r="281" spans="1:11" ht="24" customHeight="1">
      <c r="A281" s="6">
        <v>280</v>
      </c>
      <c r="B281" s="73"/>
      <c r="C281" s="72"/>
      <c r="D281" s="18" t="str">
        <f>IFERROR(VLOOKUP(C281,'SO OR RSO'!$D$4:$F$1048576,3,FALSE),"")</f>
        <v/>
      </c>
      <c r="E281" s="72"/>
      <c r="F281" s="50" t="str">
        <f>IFERROR(VLOOKUP(E281,'Database KQ'!$B$2:$D$1048576,2,FALSE),"")</f>
        <v/>
      </c>
      <c r="G281" s="77"/>
      <c r="H281" s="18" t="str">
        <f>IFERROR(VLOOKUP(E281,'Database KQ'!$B$2:$D$1048576,3,FALSE),"")</f>
        <v/>
      </c>
      <c r="I281" s="72"/>
      <c r="J281" s="54"/>
      <c r="K281" s="80"/>
    </row>
    <row r="282" spans="1:11" ht="24" customHeight="1">
      <c r="A282" s="6">
        <v>281</v>
      </c>
      <c r="B282" s="73"/>
      <c r="C282" s="72"/>
      <c r="D282" s="18" t="str">
        <f>IFERROR(VLOOKUP(C282,'SO OR RSO'!$D$4:$F$1048576,3,FALSE),"")</f>
        <v/>
      </c>
      <c r="E282" s="72"/>
      <c r="F282" s="50" t="str">
        <f>IFERROR(VLOOKUP(E282,'Database KQ'!$B$2:$D$1048576,2,FALSE),"")</f>
        <v/>
      </c>
      <c r="G282" s="77"/>
      <c r="H282" s="18" t="str">
        <f>IFERROR(VLOOKUP(E282,'Database KQ'!$B$2:$D$1048576,3,FALSE),"")</f>
        <v/>
      </c>
      <c r="I282" s="72"/>
      <c r="J282" s="54"/>
      <c r="K282" s="80"/>
    </row>
    <row r="283" spans="1:11" ht="24" customHeight="1">
      <c r="A283" s="6">
        <v>282</v>
      </c>
      <c r="B283" s="73"/>
      <c r="C283" s="72"/>
      <c r="D283" s="18" t="str">
        <f>IFERROR(VLOOKUP(C283,'SO OR RSO'!$D$4:$F$1048576,3,FALSE),"")</f>
        <v/>
      </c>
      <c r="E283" s="72"/>
      <c r="F283" s="50" t="str">
        <f>IFERROR(VLOOKUP(E283,'Database KQ'!$B$2:$D$1048576,2,FALSE),"")</f>
        <v/>
      </c>
      <c r="G283" s="77"/>
      <c r="H283" s="18" t="str">
        <f>IFERROR(VLOOKUP(E283,'Database KQ'!$B$2:$D$1048576,3,FALSE),"")</f>
        <v/>
      </c>
      <c r="I283" s="72"/>
      <c r="J283" s="54"/>
      <c r="K283" s="80"/>
    </row>
    <row r="284" spans="1:11" ht="24" customHeight="1">
      <c r="A284" s="6">
        <v>283</v>
      </c>
      <c r="B284" s="73"/>
      <c r="C284" s="72"/>
      <c r="D284" s="18" t="str">
        <f>IFERROR(VLOOKUP(C284,'SO OR RSO'!$D$4:$F$1048576,3,FALSE),"")</f>
        <v/>
      </c>
      <c r="E284" s="72"/>
      <c r="F284" s="50" t="str">
        <f>IFERROR(VLOOKUP(E284,'Database KQ'!$B$2:$D$1048576,2,FALSE),"")</f>
        <v/>
      </c>
      <c r="G284" s="77"/>
      <c r="H284" s="18" t="str">
        <f>IFERROR(VLOOKUP(E284,'Database KQ'!$B$2:$D$1048576,3,FALSE),"")</f>
        <v/>
      </c>
      <c r="I284" s="72"/>
      <c r="J284" s="54"/>
      <c r="K284" s="80"/>
    </row>
    <row r="285" spans="1:11" ht="24" customHeight="1">
      <c r="A285" s="6">
        <v>284</v>
      </c>
      <c r="B285" s="73"/>
      <c r="C285" s="72"/>
      <c r="D285" s="18" t="str">
        <f>IFERROR(VLOOKUP(C285,'SO OR RSO'!$D$4:$F$1048576,3,FALSE),"")</f>
        <v/>
      </c>
      <c r="E285" s="72"/>
      <c r="F285" s="50" t="str">
        <f>IFERROR(VLOOKUP(E285,'Database KQ'!$B$2:$D$1048576,2,FALSE),"")</f>
        <v/>
      </c>
      <c r="G285" s="77"/>
      <c r="H285" s="18" t="str">
        <f>IFERROR(VLOOKUP(E285,'Database KQ'!$B$2:$D$1048576,3,FALSE),"")</f>
        <v/>
      </c>
      <c r="I285" s="72"/>
      <c r="J285" s="54"/>
      <c r="K285" s="80"/>
    </row>
    <row r="286" spans="1:11" ht="24" customHeight="1">
      <c r="A286" s="6">
        <v>285</v>
      </c>
      <c r="B286" s="73"/>
      <c r="C286" s="72"/>
      <c r="D286" s="18" t="str">
        <f>IFERROR(VLOOKUP(C286,'SO OR RSO'!$D$4:$F$1048576,3,FALSE),"")</f>
        <v/>
      </c>
      <c r="E286" s="72"/>
      <c r="F286" s="50" t="str">
        <f>IFERROR(VLOOKUP(E286,'Database KQ'!$B$2:$D$1048576,2,FALSE),"")</f>
        <v/>
      </c>
      <c r="G286" s="77"/>
      <c r="H286" s="18" t="str">
        <f>IFERROR(VLOOKUP(E286,'Database KQ'!$B$2:$D$1048576,3,FALSE),"")</f>
        <v/>
      </c>
      <c r="I286" s="72"/>
      <c r="J286" s="54"/>
      <c r="K286" s="80"/>
    </row>
    <row r="287" spans="1:11" ht="24" customHeight="1">
      <c r="A287" s="6">
        <v>286</v>
      </c>
      <c r="B287" s="73"/>
      <c r="C287" s="72"/>
      <c r="D287" s="18" t="str">
        <f>IFERROR(VLOOKUP(C287,'SO OR RSO'!$D$4:$F$1048576,3,FALSE),"")</f>
        <v/>
      </c>
      <c r="E287" s="72"/>
      <c r="F287" s="50" t="str">
        <f>IFERROR(VLOOKUP(E287,'Database KQ'!$B$2:$D$1048576,2,FALSE),"")</f>
        <v/>
      </c>
      <c r="G287" s="77"/>
      <c r="H287" s="18" t="str">
        <f>IFERROR(VLOOKUP(E287,'Database KQ'!$B$2:$D$1048576,3,FALSE),"")</f>
        <v/>
      </c>
      <c r="I287" s="72"/>
      <c r="J287" s="54"/>
      <c r="K287" s="80"/>
    </row>
    <row r="288" spans="1:11" ht="24" customHeight="1">
      <c r="A288" s="6">
        <v>287</v>
      </c>
      <c r="B288" s="73"/>
      <c r="C288" s="72"/>
      <c r="D288" s="18" t="str">
        <f>IFERROR(VLOOKUP(C288,'SO OR RSO'!$D$4:$F$1048576,3,FALSE),"")</f>
        <v/>
      </c>
      <c r="E288" s="72"/>
      <c r="F288" s="50" t="str">
        <f>IFERROR(VLOOKUP(E288,'Database KQ'!$B$2:$D$1048576,2,FALSE),"")</f>
        <v/>
      </c>
      <c r="G288" s="77"/>
      <c r="H288" s="18" t="str">
        <f>IFERROR(VLOOKUP(E288,'Database KQ'!$B$2:$D$1048576,3,FALSE),"")</f>
        <v/>
      </c>
      <c r="I288" s="72"/>
      <c r="J288" s="54"/>
      <c r="K288" s="80"/>
    </row>
    <row r="289" spans="1:11" ht="24" customHeight="1">
      <c r="A289" s="6">
        <v>288</v>
      </c>
      <c r="B289" s="73"/>
      <c r="C289" s="72"/>
      <c r="D289" s="18" t="str">
        <f>IFERROR(VLOOKUP(C289,'SO OR RSO'!$D$4:$F$1048576,3,FALSE),"")</f>
        <v/>
      </c>
      <c r="E289" s="72"/>
      <c r="F289" s="50" t="str">
        <f>IFERROR(VLOOKUP(E289,'Database KQ'!$B$2:$D$1048576,2,FALSE),"")</f>
        <v/>
      </c>
      <c r="G289" s="77"/>
      <c r="H289" s="18" t="str">
        <f>IFERROR(VLOOKUP(E289,'Database KQ'!$B$2:$D$1048576,3,FALSE),"")</f>
        <v/>
      </c>
      <c r="I289" s="72"/>
      <c r="J289" s="54"/>
      <c r="K289" s="80"/>
    </row>
    <row r="290" spans="1:11" ht="24" customHeight="1">
      <c r="A290" s="6">
        <v>289</v>
      </c>
      <c r="B290" s="73"/>
      <c r="C290" s="72"/>
      <c r="D290" s="18" t="str">
        <f>IFERROR(VLOOKUP(C290,'SO OR RSO'!$D$4:$F$1048576,3,FALSE),"")</f>
        <v/>
      </c>
      <c r="E290" s="72"/>
      <c r="F290" s="50" t="str">
        <f>IFERROR(VLOOKUP(E290,'Database KQ'!$B$2:$D$1048576,2,FALSE),"")</f>
        <v/>
      </c>
      <c r="G290" s="77"/>
      <c r="H290" s="18" t="str">
        <f>IFERROR(VLOOKUP(E290,'Database KQ'!$B$2:$D$1048576,3,FALSE),"")</f>
        <v/>
      </c>
      <c r="I290" s="72"/>
      <c r="J290" s="54"/>
      <c r="K290" s="80"/>
    </row>
    <row r="291" spans="1:11" ht="24" customHeight="1">
      <c r="A291" s="6">
        <v>290</v>
      </c>
      <c r="B291" s="73"/>
      <c r="C291" s="72"/>
      <c r="D291" s="18" t="str">
        <f>IFERROR(VLOOKUP(C291,'SO OR RSO'!$D$4:$F$1048576,3,FALSE),"")</f>
        <v/>
      </c>
      <c r="E291" s="72"/>
      <c r="F291" s="50" t="str">
        <f>IFERROR(VLOOKUP(E291,'Database KQ'!$B$2:$D$1048576,2,FALSE),"")</f>
        <v/>
      </c>
      <c r="G291" s="77"/>
      <c r="H291" s="18" t="str">
        <f>IFERROR(VLOOKUP(E291,'Database KQ'!$B$2:$D$1048576,3,FALSE),"")</f>
        <v/>
      </c>
      <c r="I291" s="72"/>
      <c r="J291" s="54"/>
      <c r="K291" s="80"/>
    </row>
    <row r="292" spans="1:11" ht="24" customHeight="1">
      <c r="A292" s="6">
        <v>291</v>
      </c>
      <c r="B292" s="73"/>
      <c r="C292" s="72"/>
      <c r="D292" s="18" t="str">
        <f>IFERROR(VLOOKUP(C292,'SO OR RSO'!$D$4:$F$1048576,3,FALSE),"")</f>
        <v/>
      </c>
      <c r="E292" s="72"/>
      <c r="F292" s="50" t="str">
        <f>IFERROR(VLOOKUP(E292,'Database KQ'!$B$2:$D$1048576,2,FALSE),"")</f>
        <v/>
      </c>
      <c r="G292" s="77"/>
      <c r="H292" s="18" t="str">
        <f>IFERROR(VLOOKUP(E292,'Database KQ'!$B$2:$D$1048576,3,FALSE),"")</f>
        <v/>
      </c>
      <c r="I292" s="72"/>
      <c r="J292" s="54"/>
      <c r="K292" s="80"/>
    </row>
    <row r="293" spans="1:11" ht="24" customHeight="1">
      <c r="A293" s="6">
        <v>292</v>
      </c>
      <c r="B293" s="73"/>
      <c r="C293" s="72"/>
      <c r="D293" s="18" t="str">
        <f>IFERROR(VLOOKUP(C293,'SO OR RSO'!$D$4:$F$1048576,3,FALSE),"")</f>
        <v/>
      </c>
      <c r="E293" s="72"/>
      <c r="F293" s="50" t="str">
        <f>IFERROR(VLOOKUP(E293,'Database KQ'!$B$2:$D$1048576,2,FALSE),"")</f>
        <v/>
      </c>
      <c r="G293" s="77"/>
      <c r="H293" s="18" t="str">
        <f>IFERROR(VLOOKUP(E293,'Database KQ'!$B$2:$D$1048576,3,FALSE),"")</f>
        <v/>
      </c>
      <c r="I293" s="72"/>
      <c r="J293" s="54"/>
      <c r="K293" s="80"/>
    </row>
    <row r="294" spans="1:11" ht="24" customHeight="1">
      <c r="A294" s="6">
        <v>293</v>
      </c>
      <c r="B294" s="73"/>
      <c r="C294" s="72"/>
      <c r="D294" s="18" t="str">
        <f>IFERROR(VLOOKUP(C294,'SO OR RSO'!$D$4:$F$1048576,3,FALSE),"")</f>
        <v/>
      </c>
      <c r="E294" s="72"/>
      <c r="F294" s="50" t="str">
        <f>IFERROR(VLOOKUP(E294,'Database KQ'!$B$2:$D$1048576,2,FALSE),"")</f>
        <v/>
      </c>
      <c r="G294" s="77"/>
      <c r="H294" s="18" t="str">
        <f>IFERROR(VLOOKUP(E294,'Database KQ'!$B$2:$D$1048576,3,FALSE),"")</f>
        <v/>
      </c>
      <c r="I294" s="72"/>
      <c r="J294" s="54"/>
      <c r="K294" s="80"/>
    </row>
    <row r="295" spans="1:11" ht="24" customHeight="1">
      <c r="A295" s="6">
        <v>294</v>
      </c>
      <c r="B295" s="73"/>
      <c r="C295" s="72"/>
      <c r="D295" s="18" t="str">
        <f>IFERROR(VLOOKUP(C295,'SO OR RSO'!$D$4:$F$1048576,3,FALSE),"")</f>
        <v/>
      </c>
      <c r="E295" s="72"/>
      <c r="F295" s="50" t="str">
        <f>IFERROR(VLOOKUP(E295,'Database KQ'!$B$2:$D$1048576,2,FALSE),"")</f>
        <v/>
      </c>
      <c r="G295" s="77"/>
      <c r="H295" s="18" t="str">
        <f>IFERROR(VLOOKUP(E295,'Database KQ'!$B$2:$D$1048576,3,FALSE),"")</f>
        <v/>
      </c>
      <c r="I295" s="72"/>
      <c r="J295" s="54"/>
      <c r="K295" s="80"/>
    </row>
    <row r="296" spans="1:11" ht="24" customHeight="1">
      <c r="A296" s="6">
        <v>295</v>
      </c>
      <c r="B296" s="73"/>
      <c r="C296" s="72"/>
      <c r="D296" s="18" t="str">
        <f>IFERROR(VLOOKUP(C296,'SO OR RSO'!$D$4:$F$1048576,3,FALSE),"")</f>
        <v/>
      </c>
      <c r="E296" s="72"/>
      <c r="F296" s="50" t="str">
        <f>IFERROR(VLOOKUP(E296,'Database KQ'!$B$2:$D$1048576,2,FALSE),"")</f>
        <v/>
      </c>
      <c r="G296" s="77"/>
      <c r="H296" s="18" t="str">
        <f>IFERROR(VLOOKUP(E296,'Database KQ'!$B$2:$D$1048576,3,FALSE),"")</f>
        <v/>
      </c>
      <c r="I296" s="72"/>
      <c r="J296" s="54"/>
      <c r="K296" s="80"/>
    </row>
    <row r="297" spans="1:11" ht="24" customHeight="1">
      <c r="A297" s="6">
        <v>296</v>
      </c>
      <c r="B297" s="73"/>
      <c r="C297" s="72"/>
      <c r="D297" s="18" t="str">
        <f>IFERROR(VLOOKUP(C297,'SO OR RSO'!$D$4:$F$1048576,3,FALSE),"")</f>
        <v/>
      </c>
      <c r="E297" s="72"/>
      <c r="F297" s="50" t="str">
        <f>IFERROR(VLOOKUP(E297,'Database KQ'!$B$2:$D$1048576,2,FALSE),"")</f>
        <v/>
      </c>
      <c r="G297" s="77"/>
      <c r="H297" s="18" t="str">
        <f>IFERROR(VLOOKUP(E297,'Database KQ'!$B$2:$D$1048576,3,FALSE),"")</f>
        <v/>
      </c>
      <c r="I297" s="72"/>
      <c r="J297" s="54"/>
      <c r="K297" s="80"/>
    </row>
    <row r="298" spans="1:11" ht="24" customHeight="1">
      <c r="A298" s="6">
        <v>297</v>
      </c>
      <c r="B298" s="73"/>
      <c r="C298" s="72"/>
      <c r="D298" s="18" t="str">
        <f>IFERROR(VLOOKUP(C298,'SO OR RSO'!$D$4:$F$1048576,3,FALSE),"")</f>
        <v/>
      </c>
      <c r="E298" s="72"/>
      <c r="F298" s="50" t="str">
        <f>IFERROR(VLOOKUP(E298,'Database KQ'!$B$2:$D$1048576,2,FALSE),"")</f>
        <v/>
      </c>
      <c r="G298" s="77"/>
      <c r="H298" s="18" t="str">
        <f>IFERROR(VLOOKUP(E298,'Database KQ'!$B$2:$D$1048576,3,FALSE),"")</f>
        <v/>
      </c>
      <c r="I298" s="72"/>
      <c r="J298" s="54"/>
      <c r="K298" s="80"/>
    </row>
    <row r="299" spans="1:11" ht="24" customHeight="1">
      <c r="A299" s="6">
        <v>298</v>
      </c>
      <c r="B299" s="73"/>
      <c r="C299" s="72"/>
      <c r="D299" s="18" t="str">
        <f>IFERROR(VLOOKUP(C299,'SO OR RSO'!$D$4:$F$1048576,3,FALSE),"")</f>
        <v/>
      </c>
      <c r="E299" s="72"/>
      <c r="F299" s="50" t="str">
        <f>IFERROR(VLOOKUP(E299,'Database KQ'!$B$2:$D$1048576,2,FALSE),"")</f>
        <v/>
      </c>
      <c r="G299" s="77"/>
      <c r="H299" s="18" t="str">
        <f>IFERROR(VLOOKUP(E299,'Database KQ'!$B$2:$D$1048576,3,FALSE),"")</f>
        <v/>
      </c>
      <c r="I299" s="72"/>
      <c r="J299" s="54"/>
      <c r="K299" s="80"/>
    </row>
    <row r="300" spans="1:11" ht="24" customHeight="1">
      <c r="A300" s="6">
        <v>299</v>
      </c>
      <c r="B300" s="73"/>
      <c r="C300" s="72"/>
      <c r="D300" s="18" t="str">
        <f>IFERROR(VLOOKUP(C300,'SO OR RSO'!$D$4:$F$1048576,3,FALSE),"")</f>
        <v/>
      </c>
      <c r="E300" s="72"/>
      <c r="F300" s="50" t="str">
        <f>IFERROR(VLOOKUP(E300,'Database KQ'!$B$2:$D$1048576,2,FALSE),"")</f>
        <v/>
      </c>
      <c r="G300" s="77"/>
      <c r="H300" s="18" t="str">
        <f>IFERROR(VLOOKUP(E300,'Database KQ'!$B$2:$D$1048576,3,FALSE),"")</f>
        <v/>
      </c>
      <c r="I300" s="72"/>
      <c r="J300" s="54"/>
      <c r="K300" s="80"/>
    </row>
    <row r="301" spans="1:11" ht="24" customHeight="1">
      <c r="A301" s="6">
        <v>300</v>
      </c>
      <c r="B301" s="73"/>
      <c r="C301" s="72"/>
      <c r="D301" s="18" t="str">
        <f>IFERROR(VLOOKUP(C301,'SO OR RSO'!$D$4:$F$1048576,3,FALSE),"")</f>
        <v/>
      </c>
      <c r="E301" s="72"/>
      <c r="F301" s="50" t="str">
        <f>IFERROR(VLOOKUP(E301,'Database KQ'!$B$2:$D$1048576,2,FALSE),"")</f>
        <v/>
      </c>
      <c r="G301" s="77"/>
      <c r="H301" s="18" t="str">
        <f>IFERROR(VLOOKUP(E301,'Database KQ'!$B$2:$D$1048576,3,FALSE),"")</f>
        <v/>
      </c>
      <c r="I301" s="72"/>
      <c r="J301" s="54"/>
      <c r="K301" s="80"/>
    </row>
    <row r="302" spans="1:11" ht="24" customHeight="1">
      <c r="A302" s="6">
        <v>301</v>
      </c>
      <c r="B302" s="73"/>
      <c r="C302" s="72"/>
      <c r="D302" s="18" t="str">
        <f>IFERROR(VLOOKUP(C302,'SO OR RSO'!$D$4:$F$1048576,3,FALSE),"")</f>
        <v/>
      </c>
      <c r="E302" s="72"/>
      <c r="F302" s="50" t="str">
        <f>IFERROR(VLOOKUP(E302,'Database KQ'!$B$2:$D$1048576,2,FALSE),"")</f>
        <v/>
      </c>
      <c r="G302" s="77"/>
      <c r="H302" s="18" t="str">
        <f>IFERROR(VLOOKUP(E302,'Database KQ'!$B$2:$D$1048576,3,FALSE),"")</f>
        <v/>
      </c>
      <c r="I302" s="72"/>
      <c r="J302" s="54"/>
      <c r="K302" s="80"/>
    </row>
    <row r="303" spans="1:11" ht="24" customHeight="1">
      <c r="A303" s="6">
        <v>302</v>
      </c>
      <c r="B303" s="73"/>
      <c r="C303" s="72"/>
      <c r="D303" s="18" t="str">
        <f>IFERROR(VLOOKUP(C303,'SO OR RSO'!$D$4:$F$1048576,3,FALSE),"")</f>
        <v/>
      </c>
      <c r="E303" s="72"/>
      <c r="F303" s="50" t="str">
        <f>IFERROR(VLOOKUP(E303,'Database KQ'!$B$2:$D$1048576,2,FALSE),"")</f>
        <v/>
      </c>
      <c r="G303" s="77"/>
      <c r="H303" s="18" t="str">
        <f>IFERROR(VLOOKUP(E303,'Database KQ'!$B$2:$D$1048576,3,FALSE),"")</f>
        <v/>
      </c>
      <c r="I303" s="72"/>
      <c r="J303" s="54"/>
      <c r="K303" s="80"/>
    </row>
    <row r="304" spans="1:11" ht="24" customHeight="1">
      <c r="A304" s="6">
        <v>303</v>
      </c>
      <c r="B304" s="73"/>
      <c r="C304" s="72"/>
      <c r="D304" s="18" t="str">
        <f>IFERROR(VLOOKUP(C304,'SO OR RSO'!$D$4:$F$1048576,3,FALSE),"")</f>
        <v/>
      </c>
      <c r="E304" s="72"/>
      <c r="F304" s="50" t="str">
        <f>IFERROR(VLOOKUP(E304,'Database KQ'!$B$2:$D$1048576,2,FALSE),"")</f>
        <v/>
      </c>
      <c r="G304" s="77"/>
      <c r="H304" s="18" t="str">
        <f>IFERROR(VLOOKUP(E304,'Database KQ'!$B$2:$D$1048576,3,FALSE),"")</f>
        <v/>
      </c>
      <c r="I304" s="72"/>
      <c r="J304" s="54"/>
      <c r="K304" s="80"/>
    </row>
    <row r="305" spans="1:11" ht="24" customHeight="1">
      <c r="A305" s="6">
        <v>304</v>
      </c>
      <c r="B305" s="73"/>
      <c r="C305" s="72"/>
      <c r="D305" s="18" t="str">
        <f>IFERROR(VLOOKUP(C305,'SO OR RSO'!$D$4:$F$1048576,3,FALSE),"")</f>
        <v/>
      </c>
      <c r="E305" s="72"/>
      <c r="F305" s="50" t="str">
        <f>IFERROR(VLOOKUP(E305,'Database KQ'!$B$2:$D$1048576,2,FALSE),"")</f>
        <v/>
      </c>
      <c r="G305" s="77"/>
      <c r="H305" s="18" t="str">
        <f>IFERROR(VLOOKUP(E305,'Database KQ'!$B$2:$D$1048576,3,FALSE),"")</f>
        <v/>
      </c>
      <c r="I305" s="72"/>
      <c r="J305" s="54"/>
      <c r="K305" s="80"/>
    </row>
    <row r="306" spans="1:11" ht="24" customHeight="1">
      <c r="A306" s="6">
        <v>305</v>
      </c>
      <c r="B306" s="73"/>
      <c r="C306" s="72"/>
      <c r="D306" s="18" t="str">
        <f>IFERROR(VLOOKUP(C306,'SO OR RSO'!$D$4:$F$1048576,3,FALSE),"")</f>
        <v/>
      </c>
      <c r="E306" s="72"/>
      <c r="F306" s="50" t="str">
        <f>IFERROR(VLOOKUP(E306,'Database KQ'!$B$2:$D$1048576,2,FALSE),"")</f>
        <v/>
      </c>
      <c r="G306" s="77"/>
      <c r="H306" s="18" t="str">
        <f>IFERROR(VLOOKUP(E306,'Database KQ'!$B$2:$D$1048576,3,FALSE),"")</f>
        <v/>
      </c>
      <c r="I306" s="72"/>
      <c r="J306" s="54"/>
      <c r="K306" s="80"/>
    </row>
    <row r="307" spans="1:11" ht="24" customHeight="1">
      <c r="A307" s="6">
        <v>306</v>
      </c>
      <c r="B307" s="73"/>
      <c r="C307" s="72"/>
      <c r="D307" s="18" t="str">
        <f>IFERROR(VLOOKUP(C307,'SO OR RSO'!$D$4:$F$1048576,3,FALSE),"")</f>
        <v/>
      </c>
      <c r="E307" s="72"/>
      <c r="F307" s="50" t="str">
        <f>IFERROR(VLOOKUP(E307,'Database KQ'!$B$2:$D$1048576,2,FALSE),"")</f>
        <v/>
      </c>
      <c r="G307" s="77"/>
      <c r="H307" s="18" t="str">
        <f>IFERROR(VLOOKUP(E307,'Database KQ'!$B$2:$D$1048576,3,FALSE),"")</f>
        <v/>
      </c>
      <c r="I307" s="72"/>
      <c r="J307" s="54"/>
      <c r="K307" s="80"/>
    </row>
    <row r="308" spans="1:11" ht="24" customHeight="1">
      <c r="A308" s="6">
        <v>307</v>
      </c>
      <c r="B308" s="73"/>
      <c r="C308" s="72"/>
      <c r="D308" s="18" t="str">
        <f>IFERROR(VLOOKUP(C308,'SO OR RSO'!$D$4:$F$1048576,3,FALSE),"")</f>
        <v/>
      </c>
      <c r="E308" s="72"/>
      <c r="F308" s="50" t="str">
        <f>IFERROR(VLOOKUP(E308,'Database KQ'!$B$2:$D$1048576,2,FALSE),"")</f>
        <v/>
      </c>
      <c r="G308" s="77"/>
      <c r="H308" s="18" t="str">
        <f>IFERROR(VLOOKUP(E308,'Database KQ'!$B$2:$D$1048576,3,FALSE),"")</f>
        <v/>
      </c>
      <c r="I308" s="72"/>
      <c r="J308" s="54"/>
      <c r="K308" s="80"/>
    </row>
    <row r="309" spans="1:11" ht="24" customHeight="1">
      <c r="A309" s="6">
        <v>308</v>
      </c>
      <c r="B309" s="73"/>
      <c r="C309" s="72"/>
      <c r="D309" s="18" t="str">
        <f>IFERROR(VLOOKUP(C309,'SO OR RSO'!$D$4:$F$1048576,3,FALSE),"")</f>
        <v/>
      </c>
      <c r="E309" s="72"/>
      <c r="F309" s="50" t="str">
        <f>IFERROR(VLOOKUP(E309,'Database KQ'!$B$2:$D$1048576,2,FALSE),"")</f>
        <v/>
      </c>
      <c r="G309" s="77"/>
      <c r="H309" s="18" t="str">
        <f>IFERROR(VLOOKUP(E309,'Database KQ'!$B$2:$D$1048576,3,FALSE),"")</f>
        <v/>
      </c>
      <c r="I309" s="72"/>
      <c r="J309" s="54"/>
      <c r="K309" s="80"/>
    </row>
    <row r="310" spans="1:11" ht="24" customHeight="1">
      <c r="A310" s="6">
        <v>309</v>
      </c>
      <c r="B310" s="73"/>
      <c r="C310" s="72"/>
      <c r="D310" s="18" t="str">
        <f>IFERROR(VLOOKUP(C310,'SO OR RSO'!$D$4:$F$1048576,3,FALSE),"")</f>
        <v/>
      </c>
      <c r="E310" s="72"/>
      <c r="F310" s="50" t="str">
        <f>IFERROR(VLOOKUP(E310,'Database KQ'!$B$2:$D$1048576,2,FALSE),"")</f>
        <v/>
      </c>
      <c r="G310" s="77"/>
      <c r="H310" s="18" t="str">
        <f>IFERROR(VLOOKUP(E310,'Database KQ'!$B$2:$D$1048576,3,FALSE),"")</f>
        <v/>
      </c>
      <c r="I310" s="72"/>
      <c r="J310" s="54"/>
      <c r="K310" s="80"/>
    </row>
    <row r="311" spans="1:11" ht="24" customHeight="1">
      <c r="A311" s="6">
        <v>310</v>
      </c>
      <c r="B311" s="73"/>
      <c r="C311" s="72"/>
      <c r="D311" s="18" t="str">
        <f>IFERROR(VLOOKUP(C311,'SO OR RSO'!$D$4:$F$1048576,3,FALSE),"")</f>
        <v/>
      </c>
      <c r="E311" s="72"/>
      <c r="F311" s="50" t="str">
        <f>IFERROR(VLOOKUP(E311,'Database KQ'!$B$2:$D$1048576,2,FALSE),"")</f>
        <v/>
      </c>
      <c r="G311" s="77"/>
      <c r="H311" s="18" t="str">
        <f>IFERROR(VLOOKUP(E311,'Database KQ'!$B$2:$D$1048576,3,FALSE),"")</f>
        <v/>
      </c>
      <c r="I311" s="72"/>
      <c r="J311" s="54"/>
      <c r="K311" s="80"/>
    </row>
    <row r="312" spans="1:11" ht="24" customHeight="1">
      <c r="A312" s="6">
        <v>311</v>
      </c>
      <c r="B312" s="73"/>
      <c r="C312" s="72"/>
      <c r="D312" s="18" t="str">
        <f>IFERROR(VLOOKUP(C312,'SO OR RSO'!$D$4:$F$1048576,3,FALSE),"")</f>
        <v/>
      </c>
      <c r="E312" s="72"/>
      <c r="F312" s="50" t="str">
        <f>IFERROR(VLOOKUP(E312,'Database KQ'!$B$2:$D$1048576,2,FALSE),"")</f>
        <v/>
      </c>
      <c r="G312" s="77"/>
      <c r="H312" s="18" t="str">
        <f>IFERROR(VLOOKUP(E312,'Database KQ'!$B$2:$D$1048576,3,FALSE),"")</f>
        <v/>
      </c>
      <c r="I312" s="72"/>
      <c r="J312" s="54"/>
      <c r="K312" s="80"/>
    </row>
    <row r="313" spans="1:11" ht="24" customHeight="1">
      <c r="A313" s="6">
        <v>312</v>
      </c>
      <c r="B313" s="73"/>
      <c r="C313" s="72"/>
      <c r="D313" s="18" t="str">
        <f>IFERROR(VLOOKUP(C313,'SO OR RSO'!$D$4:$F$1048576,3,FALSE),"")</f>
        <v/>
      </c>
      <c r="E313" s="72"/>
      <c r="F313" s="50" t="str">
        <f>IFERROR(VLOOKUP(E313,'Database KQ'!$B$2:$D$1048576,2,FALSE),"")</f>
        <v/>
      </c>
      <c r="G313" s="77"/>
      <c r="H313" s="18" t="str">
        <f>IFERROR(VLOOKUP(E313,'Database KQ'!$B$2:$D$1048576,3,FALSE),"")</f>
        <v/>
      </c>
      <c r="I313" s="72"/>
      <c r="J313" s="54"/>
      <c r="K313" s="80"/>
    </row>
    <row r="314" spans="1:11" ht="24" customHeight="1">
      <c r="A314" s="6">
        <v>313</v>
      </c>
      <c r="B314" s="73"/>
      <c r="C314" s="72"/>
      <c r="D314" s="18" t="str">
        <f>IFERROR(VLOOKUP(C314,'SO OR RSO'!$D$4:$F$1048576,3,FALSE),"")</f>
        <v/>
      </c>
      <c r="E314" s="72"/>
      <c r="F314" s="50" t="str">
        <f>IFERROR(VLOOKUP(E314,'Database KQ'!$B$2:$D$1048576,2,FALSE),"")</f>
        <v/>
      </c>
      <c r="G314" s="77"/>
      <c r="H314" s="18" t="str">
        <f>IFERROR(VLOOKUP(E314,'Database KQ'!$B$2:$D$1048576,3,FALSE),"")</f>
        <v/>
      </c>
      <c r="I314" s="72"/>
      <c r="J314" s="54"/>
      <c r="K314" s="80"/>
    </row>
    <row r="315" spans="1:11" ht="24" customHeight="1">
      <c r="A315" s="6">
        <v>314</v>
      </c>
      <c r="B315" s="73"/>
      <c r="C315" s="72"/>
      <c r="D315" s="18" t="str">
        <f>IFERROR(VLOOKUP(C315,'SO OR RSO'!$D$4:$F$1048576,3,FALSE),"")</f>
        <v/>
      </c>
      <c r="E315" s="72"/>
      <c r="F315" s="50" t="str">
        <f>IFERROR(VLOOKUP(E315,'Database KQ'!$B$2:$D$1048576,2,FALSE),"")</f>
        <v/>
      </c>
      <c r="G315" s="77"/>
      <c r="H315" s="18" t="str">
        <f>IFERROR(VLOOKUP(E315,'Database KQ'!$B$2:$D$1048576,3,FALSE),"")</f>
        <v/>
      </c>
      <c r="I315" s="72"/>
      <c r="J315" s="54"/>
      <c r="K315" s="80"/>
    </row>
    <row r="316" spans="1:11" ht="24" customHeight="1">
      <c r="A316" s="6">
        <v>315</v>
      </c>
      <c r="B316" s="73"/>
      <c r="C316" s="72"/>
      <c r="D316" s="18" t="str">
        <f>IFERROR(VLOOKUP(C316,'SO OR RSO'!$D$4:$F$1048576,3,FALSE),"")</f>
        <v/>
      </c>
      <c r="E316" s="72"/>
      <c r="F316" s="50" t="str">
        <f>IFERROR(VLOOKUP(E316,'Database KQ'!$B$2:$D$1048576,2,FALSE),"")</f>
        <v/>
      </c>
      <c r="G316" s="77"/>
      <c r="H316" s="18" t="str">
        <f>IFERROR(VLOOKUP(E316,'Database KQ'!$B$2:$D$1048576,3,FALSE),"")</f>
        <v/>
      </c>
      <c r="I316" s="72"/>
      <c r="J316" s="54"/>
      <c r="K316" s="80"/>
    </row>
    <row r="317" spans="1:11" ht="24" customHeight="1">
      <c r="A317" s="6">
        <v>316</v>
      </c>
      <c r="B317" s="73"/>
      <c r="C317" s="72"/>
      <c r="D317" s="18" t="str">
        <f>IFERROR(VLOOKUP(C317,'SO OR RSO'!$D$4:$F$1048576,3,FALSE),"")</f>
        <v/>
      </c>
      <c r="E317" s="72"/>
      <c r="F317" s="50" t="str">
        <f>IFERROR(VLOOKUP(E317,'Database KQ'!$B$2:$D$1048576,2,FALSE),"")</f>
        <v/>
      </c>
      <c r="G317" s="77"/>
      <c r="H317" s="18" t="str">
        <f>IFERROR(VLOOKUP(E317,'Database KQ'!$B$2:$D$1048576,3,FALSE),"")</f>
        <v/>
      </c>
      <c r="I317" s="72"/>
      <c r="J317" s="54"/>
      <c r="K317" s="80"/>
    </row>
    <row r="318" spans="1:11" ht="24" customHeight="1">
      <c r="A318" s="6">
        <v>317</v>
      </c>
      <c r="B318" s="73"/>
      <c r="C318" s="72"/>
      <c r="D318" s="18" t="str">
        <f>IFERROR(VLOOKUP(C318,'SO OR RSO'!$D$4:$F$1048576,3,FALSE),"")</f>
        <v/>
      </c>
      <c r="E318" s="72"/>
      <c r="F318" s="50" t="str">
        <f>IFERROR(VLOOKUP(E318,'Database KQ'!$B$2:$D$1048576,2,FALSE),"")</f>
        <v/>
      </c>
      <c r="G318" s="77"/>
      <c r="H318" s="18" t="str">
        <f>IFERROR(VLOOKUP(E318,'Database KQ'!$B$2:$D$1048576,3,FALSE),"")</f>
        <v/>
      </c>
      <c r="I318" s="72"/>
      <c r="J318" s="54"/>
      <c r="K318" s="80"/>
    </row>
    <row r="319" spans="1:11" ht="24" customHeight="1">
      <c r="A319" s="6">
        <v>318</v>
      </c>
      <c r="B319" s="73"/>
      <c r="C319" s="72"/>
      <c r="D319" s="18" t="str">
        <f>IFERROR(VLOOKUP(C319,'SO OR RSO'!$D$4:$F$1048576,3,FALSE),"")</f>
        <v/>
      </c>
      <c r="E319" s="72"/>
      <c r="F319" s="50" t="str">
        <f>IFERROR(VLOOKUP(E319,'Database KQ'!$B$2:$D$1048576,2,FALSE),"")</f>
        <v/>
      </c>
      <c r="G319" s="77"/>
      <c r="H319" s="18" t="str">
        <f>IFERROR(VLOOKUP(E319,'Database KQ'!$B$2:$D$1048576,3,FALSE),"")</f>
        <v/>
      </c>
      <c r="I319" s="72"/>
      <c r="J319" s="54"/>
      <c r="K319" s="80"/>
    </row>
    <row r="320" spans="1:11" ht="24" customHeight="1">
      <c r="A320" s="6">
        <v>319</v>
      </c>
      <c r="B320" s="73"/>
      <c r="C320" s="72"/>
      <c r="D320" s="18" t="str">
        <f>IFERROR(VLOOKUP(C320,'SO OR RSO'!$D$4:$F$1048576,3,FALSE),"")</f>
        <v/>
      </c>
      <c r="E320" s="72"/>
      <c r="F320" s="50" t="str">
        <f>IFERROR(VLOOKUP(E320,'Database KQ'!$B$2:$D$1048576,2,FALSE),"")</f>
        <v/>
      </c>
      <c r="G320" s="77"/>
      <c r="H320" s="18" t="str">
        <f>IFERROR(VLOOKUP(E320,'Database KQ'!$B$2:$D$1048576,3,FALSE),"")</f>
        <v/>
      </c>
      <c r="I320" s="72"/>
      <c r="J320" s="54"/>
      <c r="K320" s="80"/>
    </row>
    <row r="321" spans="1:11" ht="24" customHeight="1">
      <c r="A321" s="6">
        <v>320</v>
      </c>
      <c r="B321" s="73"/>
      <c r="C321" s="72"/>
      <c r="D321" s="18" t="str">
        <f>IFERROR(VLOOKUP(C321,'SO OR RSO'!$D$4:$F$1048576,3,FALSE),"")</f>
        <v/>
      </c>
      <c r="E321" s="72"/>
      <c r="F321" s="50" t="str">
        <f>IFERROR(VLOOKUP(E321,'Database KQ'!$B$2:$D$1048576,2,FALSE),"")</f>
        <v/>
      </c>
      <c r="G321" s="77"/>
      <c r="H321" s="18" t="str">
        <f>IFERROR(VLOOKUP(E321,'Database KQ'!$B$2:$D$1048576,3,FALSE),"")</f>
        <v/>
      </c>
      <c r="I321" s="72"/>
      <c r="J321" s="54"/>
      <c r="K321" s="80"/>
    </row>
    <row r="322" spans="1:11" ht="24" customHeight="1">
      <c r="A322" s="6">
        <v>321</v>
      </c>
      <c r="B322" s="73"/>
      <c r="C322" s="72"/>
      <c r="D322" s="18" t="str">
        <f>IFERROR(VLOOKUP(C322,'SO OR RSO'!$D$4:$F$1048576,3,FALSE),"")</f>
        <v/>
      </c>
      <c r="E322" s="72"/>
      <c r="F322" s="50" t="str">
        <f>IFERROR(VLOOKUP(E322,'Database KQ'!$B$2:$D$1048576,2,FALSE),"")</f>
        <v/>
      </c>
      <c r="G322" s="77"/>
      <c r="H322" s="18" t="str">
        <f>IFERROR(VLOOKUP(E322,'Database KQ'!$B$2:$D$1048576,3,FALSE),"")</f>
        <v/>
      </c>
      <c r="I322" s="72"/>
      <c r="J322" s="54"/>
      <c r="K322" s="80"/>
    </row>
    <row r="323" spans="1:11" ht="24" customHeight="1">
      <c r="A323" s="6">
        <v>322</v>
      </c>
      <c r="B323" s="73"/>
      <c r="C323" s="72"/>
      <c r="D323" s="18" t="str">
        <f>IFERROR(VLOOKUP(C323,'SO OR RSO'!$D$4:$F$1048576,3,FALSE),"")</f>
        <v/>
      </c>
      <c r="E323" s="72"/>
      <c r="F323" s="50" t="str">
        <f>IFERROR(VLOOKUP(E323,'Database KQ'!$B$2:$D$1048576,2,FALSE),"")</f>
        <v/>
      </c>
      <c r="G323" s="77"/>
      <c r="H323" s="18" t="str">
        <f>IFERROR(VLOOKUP(E323,'Database KQ'!$B$2:$D$1048576,3,FALSE),"")</f>
        <v/>
      </c>
      <c r="I323" s="72"/>
      <c r="J323" s="54"/>
      <c r="K323" s="80"/>
    </row>
    <row r="324" spans="1:11" ht="24" customHeight="1">
      <c r="A324" s="6">
        <v>323</v>
      </c>
      <c r="B324" s="73"/>
      <c r="C324" s="72"/>
      <c r="D324" s="18" t="str">
        <f>IFERROR(VLOOKUP(C324,'SO OR RSO'!$D$4:$F$1048576,3,FALSE),"")</f>
        <v/>
      </c>
      <c r="E324" s="72"/>
      <c r="F324" s="50" t="str">
        <f>IFERROR(VLOOKUP(E324,'Database KQ'!$B$2:$D$1048576,2,FALSE),"")</f>
        <v/>
      </c>
      <c r="G324" s="77"/>
      <c r="H324" s="18" t="str">
        <f>IFERROR(VLOOKUP(E324,'Database KQ'!$B$2:$D$1048576,3,FALSE),"")</f>
        <v/>
      </c>
      <c r="I324" s="72"/>
      <c r="J324" s="54"/>
      <c r="K324" s="80"/>
    </row>
    <row r="325" spans="1:11" ht="24" customHeight="1">
      <c r="A325" s="6">
        <v>324</v>
      </c>
      <c r="B325" s="73"/>
      <c r="C325" s="72"/>
      <c r="D325" s="18" t="str">
        <f>IFERROR(VLOOKUP(C325,'SO OR RSO'!$D$4:$F$1048576,3,FALSE),"")</f>
        <v/>
      </c>
      <c r="E325" s="72"/>
      <c r="F325" s="50" t="str">
        <f>IFERROR(VLOOKUP(E325,'Database KQ'!$B$2:$D$1048576,2,FALSE),"")</f>
        <v/>
      </c>
      <c r="G325" s="77"/>
      <c r="H325" s="18" t="str">
        <f>IFERROR(VLOOKUP(E325,'Database KQ'!$B$2:$D$1048576,3,FALSE),"")</f>
        <v/>
      </c>
      <c r="I325" s="72"/>
      <c r="J325" s="54"/>
      <c r="K325" s="80"/>
    </row>
    <row r="326" spans="1:11" ht="24" customHeight="1">
      <c r="A326" s="6">
        <v>325</v>
      </c>
      <c r="B326" s="73"/>
      <c r="C326" s="72"/>
      <c r="D326" s="18" t="str">
        <f>IFERROR(VLOOKUP(C326,'SO OR RSO'!$D$4:$F$1048576,3,FALSE),"")</f>
        <v/>
      </c>
      <c r="E326" s="72"/>
      <c r="F326" s="50" t="str">
        <f>IFERROR(VLOOKUP(E326,'Database KQ'!$B$2:$D$1048576,2,FALSE),"")</f>
        <v/>
      </c>
      <c r="G326" s="77"/>
      <c r="H326" s="18" t="str">
        <f>IFERROR(VLOOKUP(E326,'Database KQ'!$B$2:$D$1048576,3,FALSE),"")</f>
        <v/>
      </c>
      <c r="I326" s="72"/>
      <c r="J326" s="54"/>
      <c r="K326" s="80"/>
    </row>
    <row r="327" spans="1:11" ht="24" customHeight="1">
      <c r="A327" s="6">
        <v>326</v>
      </c>
      <c r="B327" s="73"/>
      <c r="C327" s="72"/>
      <c r="D327" s="18" t="str">
        <f>IFERROR(VLOOKUP(C327,'SO OR RSO'!$D$4:$F$1048576,3,FALSE),"")</f>
        <v/>
      </c>
      <c r="E327" s="72"/>
      <c r="F327" s="50" t="str">
        <f>IFERROR(VLOOKUP(E327,'Database KQ'!$B$2:$D$1048576,2,FALSE),"")</f>
        <v/>
      </c>
      <c r="G327" s="77"/>
      <c r="H327" s="18" t="str">
        <f>IFERROR(VLOOKUP(E327,'Database KQ'!$B$2:$D$1048576,3,FALSE),"")</f>
        <v/>
      </c>
      <c r="I327" s="72"/>
      <c r="J327" s="54"/>
      <c r="K327" s="80"/>
    </row>
    <row r="328" spans="1:11" ht="24" customHeight="1">
      <c r="A328" s="6">
        <v>327</v>
      </c>
      <c r="B328" s="73"/>
      <c r="C328" s="72"/>
      <c r="D328" s="18" t="str">
        <f>IFERROR(VLOOKUP(C328,'SO OR RSO'!$D$4:$F$1048576,3,FALSE),"")</f>
        <v/>
      </c>
      <c r="E328" s="72"/>
      <c r="F328" s="50" t="str">
        <f>IFERROR(VLOOKUP(E328,'Database KQ'!$B$2:$D$1048576,2,FALSE),"")</f>
        <v/>
      </c>
      <c r="G328" s="77"/>
      <c r="H328" s="18" t="str">
        <f>IFERROR(VLOOKUP(E328,'Database KQ'!$B$2:$D$1048576,3,FALSE),"")</f>
        <v/>
      </c>
      <c r="I328" s="72"/>
      <c r="J328" s="54"/>
      <c r="K328" s="80"/>
    </row>
    <row r="329" spans="1:11" ht="24" customHeight="1">
      <c r="A329" s="6">
        <v>328</v>
      </c>
      <c r="B329" s="73"/>
      <c r="C329" s="72"/>
      <c r="D329" s="18" t="str">
        <f>IFERROR(VLOOKUP(C329,'SO OR RSO'!$D$4:$F$1048576,3,FALSE),"")</f>
        <v/>
      </c>
      <c r="E329" s="72"/>
      <c r="F329" s="50" t="str">
        <f>IFERROR(VLOOKUP(E329,'Database KQ'!$B$2:$D$1048576,2,FALSE),"")</f>
        <v/>
      </c>
      <c r="G329" s="77"/>
      <c r="H329" s="18" t="str">
        <f>IFERROR(VLOOKUP(E329,'Database KQ'!$B$2:$D$1048576,3,FALSE),"")</f>
        <v/>
      </c>
      <c r="I329" s="72"/>
      <c r="J329" s="54"/>
      <c r="K329" s="80"/>
    </row>
    <row r="330" spans="1:11" ht="24" customHeight="1">
      <c r="A330" s="6">
        <v>329</v>
      </c>
      <c r="B330" s="73"/>
      <c r="C330" s="72"/>
      <c r="D330" s="18" t="str">
        <f>IFERROR(VLOOKUP(C330,'SO OR RSO'!$D$4:$F$1048576,3,FALSE),"")</f>
        <v/>
      </c>
      <c r="E330" s="72"/>
      <c r="F330" s="50" t="str">
        <f>IFERROR(VLOOKUP(E330,'Database KQ'!$B$2:$D$1048576,2,FALSE),"")</f>
        <v/>
      </c>
      <c r="G330" s="77"/>
      <c r="H330" s="18" t="str">
        <f>IFERROR(VLOOKUP(E330,'Database KQ'!$B$2:$D$1048576,3,FALSE),"")</f>
        <v/>
      </c>
      <c r="I330" s="72"/>
      <c r="J330" s="54"/>
      <c r="K330" s="80"/>
    </row>
    <row r="331" spans="1:11" ht="24" customHeight="1">
      <c r="A331" s="6">
        <v>330</v>
      </c>
      <c r="B331" s="73"/>
      <c r="C331" s="72"/>
      <c r="D331" s="18" t="str">
        <f>IFERROR(VLOOKUP(C331,'SO OR RSO'!$D$4:$F$1048576,3,FALSE),"")</f>
        <v/>
      </c>
      <c r="E331" s="72"/>
      <c r="F331" s="50" t="str">
        <f>IFERROR(VLOOKUP(E331,'Database KQ'!$B$2:$D$1048576,2,FALSE),"")</f>
        <v/>
      </c>
      <c r="G331" s="77"/>
      <c r="H331" s="18" t="str">
        <f>IFERROR(VLOOKUP(E331,'Database KQ'!$B$2:$D$1048576,3,FALSE),"")</f>
        <v/>
      </c>
      <c r="I331" s="72"/>
      <c r="J331" s="54"/>
      <c r="K331" s="80"/>
    </row>
    <row r="332" spans="1:11" ht="24" customHeight="1">
      <c r="A332" s="6">
        <v>331</v>
      </c>
      <c r="B332" s="73"/>
      <c r="C332" s="72"/>
      <c r="D332" s="18" t="str">
        <f>IFERROR(VLOOKUP(C332,'SO OR RSO'!$D$4:$F$1048576,3,FALSE),"")</f>
        <v/>
      </c>
      <c r="E332" s="72"/>
      <c r="F332" s="50" t="str">
        <f>IFERROR(VLOOKUP(E332,'Database KQ'!$B$2:$D$1048576,2,FALSE),"")</f>
        <v/>
      </c>
      <c r="G332" s="77"/>
      <c r="H332" s="18" t="str">
        <f>IFERROR(VLOOKUP(E332,'Database KQ'!$B$2:$D$1048576,3,FALSE),"")</f>
        <v/>
      </c>
      <c r="I332" s="72"/>
      <c r="J332" s="54"/>
      <c r="K332" s="80"/>
    </row>
    <row r="333" spans="1:11" ht="24" customHeight="1">
      <c r="A333" s="6">
        <v>332</v>
      </c>
      <c r="B333" s="73"/>
      <c r="C333" s="72"/>
      <c r="D333" s="18" t="str">
        <f>IFERROR(VLOOKUP(C333,'SO OR RSO'!$D$4:$F$1048576,3,FALSE),"")</f>
        <v/>
      </c>
      <c r="E333" s="72"/>
      <c r="F333" s="50" t="str">
        <f>IFERROR(VLOOKUP(E333,'Database KQ'!$B$2:$D$1048576,2,FALSE),"")</f>
        <v/>
      </c>
      <c r="G333" s="77"/>
      <c r="H333" s="18" t="str">
        <f>IFERROR(VLOOKUP(E333,'Database KQ'!$B$2:$D$1048576,3,FALSE),"")</f>
        <v/>
      </c>
      <c r="I333" s="72"/>
      <c r="J333" s="54"/>
      <c r="K333" s="80"/>
    </row>
    <row r="334" spans="1:11" ht="24" customHeight="1">
      <c r="A334" s="6">
        <v>333</v>
      </c>
      <c r="B334" s="73"/>
      <c r="C334" s="72"/>
      <c r="D334" s="18" t="str">
        <f>IFERROR(VLOOKUP(C334,'SO OR RSO'!$D$4:$F$1048576,3,FALSE),"")</f>
        <v/>
      </c>
      <c r="E334" s="72"/>
      <c r="F334" s="50" t="str">
        <f>IFERROR(VLOOKUP(E334,'Database KQ'!$B$2:$D$1048576,2,FALSE),"")</f>
        <v/>
      </c>
      <c r="G334" s="77"/>
      <c r="H334" s="18" t="str">
        <f>IFERROR(VLOOKUP(E334,'Database KQ'!$B$2:$D$1048576,3,FALSE),"")</f>
        <v/>
      </c>
      <c r="I334" s="72"/>
      <c r="J334" s="54"/>
      <c r="K334" s="80"/>
    </row>
    <row r="335" spans="1:11" ht="24" customHeight="1">
      <c r="A335" s="6">
        <v>334</v>
      </c>
      <c r="B335" s="73"/>
      <c r="C335" s="72"/>
      <c r="D335" s="18" t="str">
        <f>IFERROR(VLOOKUP(C335,'SO OR RSO'!$D$4:$F$1048576,3,FALSE),"")</f>
        <v/>
      </c>
      <c r="E335" s="72"/>
      <c r="F335" s="50" t="str">
        <f>IFERROR(VLOOKUP(E335,'Database KQ'!$B$2:$D$1048576,2,FALSE),"")</f>
        <v/>
      </c>
      <c r="G335" s="77"/>
      <c r="H335" s="18" t="str">
        <f>IFERROR(VLOOKUP(E335,'Database KQ'!$B$2:$D$1048576,3,FALSE),"")</f>
        <v/>
      </c>
      <c r="I335" s="72"/>
      <c r="J335" s="54"/>
      <c r="K335" s="80"/>
    </row>
    <row r="336" spans="1:11" ht="24" customHeight="1">
      <c r="A336" s="6">
        <v>335</v>
      </c>
      <c r="B336" s="73"/>
      <c r="C336" s="72"/>
      <c r="D336" s="18" t="str">
        <f>IFERROR(VLOOKUP(C336,'SO OR RSO'!$D$4:$F$1048576,3,FALSE),"")</f>
        <v/>
      </c>
      <c r="E336" s="72"/>
      <c r="F336" s="50" t="str">
        <f>IFERROR(VLOOKUP(E336,'Database KQ'!$B$2:$D$1048576,2,FALSE),"")</f>
        <v/>
      </c>
      <c r="G336" s="77"/>
      <c r="H336" s="18" t="str">
        <f>IFERROR(VLOOKUP(E336,'Database KQ'!$B$2:$D$1048576,3,FALSE),"")</f>
        <v/>
      </c>
      <c r="I336" s="72"/>
      <c r="J336" s="54"/>
      <c r="K336" s="80"/>
    </row>
    <row r="337" spans="1:11" ht="24" customHeight="1">
      <c r="A337" s="6">
        <v>336</v>
      </c>
      <c r="B337" s="73"/>
      <c r="C337" s="72"/>
      <c r="D337" s="18" t="str">
        <f>IFERROR(VLOOKUP(C337,'SO OR RSO'!$D$4:$F$1048576,3,FALSE),"")</f>
        <v/>
      </c>
      <c r="E337" s="72"/>
      <c r="F337" s="50" t="str">
        <f>IFERROR(VLOOKUP(E337,'Database KQ'!$B$2:$D$1048576,2,FALSE),"")</f>
        <v/>
      </c>
      <c r="G337" s="77"/>
      <c r="H337" s="18" t="str">
        <f>IFERROR(VLOOKUP(E337,'Database KQ'!$B$2:$D$1048576,3,FALSE),"")</f>
        <v/>
      </c>
      <c r="I337" s="72"/>
      <c r="J337" s="54"/>
      <c r="K337" s="80"/>
    </row>
    <row r="338" spans="1:11" ht="24" customHeight="1">
      <c r="A338" s="6">
        <v>337</v>
      </c>
      <c r="B338" s="73"/>
      <c r="C338" s="72"/>
      <c r="D338" s="18" t="str">
        <f>IFERROR(VLOOKUP(C338,'SO OR RSO'!$D$4:$F$1048576,3,FALSE),"")</f>
        <v/>
      </c>
      <c r="E338" s="72"/>
      <c r="F338" s="50" t="str">
        <f>IFERROR(VLOOKUP(E338,'Database KQ'!$B$2:$D$1048576,2,FALSE),"")</f>
        <v/>
      </c>
      <c r="G338" s="77"/>
      <c r="H338" s="18" t="str">
        <f>IFERROR(VLOOKUP(E338,'Database KQ'!$B$2:$D$1048576,3,FALSE),"")</f>
        <v/>
      </c>
      <c r="I338" s="72"/>
      <c r="J338" s="54"/>
      <c r="K338" s="80"/>
    </row>
    <row r="339" spans="1:11" ht="24" customHeight="1">
      <c r="A339" s="6">
        <v>338</v>
      </c>
      <c r="B339" s="73"/>
      <c r="C339" s="72"/>
      <c r="D339" s="18" t="str">
        <f>IFERROR(VLOOKUP(C339,'SO OR RSO'!$D$4:$F$1048576,3,FALSE),"")</f>
        <v/>
      </c>
      <c r="E339" s="72"/>
      <c r="F339" s="50" t="str">
        <f>IFERROR(VLOOKUP(E339,'Database KQ'!$B$2:$D$1048576,2,FALSE),"")</f>
        <v/>
      </c>
      <c r="G339" s="77"/>
      <c r="H339" s="18" t="str">
        <f>IFERROR(VLOOKUP(E339,'Database KQ'!$B$2:$D$1048576,3,FALSE),"")</f>
        <v/>
      </c>
      <c r="I339" s="72"/>
      <c r="J339" s="54"/>
      <c r="K339" s="80"/>
    </row>
    <row r="340" spans="1:11" ht="24" customHeight="1">
      <c r="A340" s="6">
        <v>339</v>
      </c>
      <c r="B340" s="73"/>
      <c r="C340" s="72"/>
      <c r="D340" s="18" t="str">
        <f>IFERROR(VLOOKUP(C340,'SO OR RSO'!$D$4:$F$1048576,3,FALSE),"")</f>
        <v/>
      </c>
      <c r="E340" s="72"/>
      <c r="F340" s="50" t="str">
        <f>IFERROR(VLOOKUP(E340,'Database KQ'!$B$2:$D$1048576,2,FALSE),"")</f>
        <v/>
      </c>
      <c r="G340" s="77"/>
      <c r="H340" s="18" t="str">
        <f>IFERROR(VLOOKUP(E340,'Database KQ'!$B$2:$D$1048576,3,FALSE),"")</f>
        <v/>
      </c>
      <c r="I340" s="72"/>
      <c r="J340" s="54"/>
      <c r="K340" s="80"/>
    </row>
    <row r="341" spans="1:11" ht="24" customHeight="1">
      <c r="A341" s="6">
        <v>340</v>
      </c>
      <c r="B341" s="73"/>
      <c r="C341" s="72"/>
      <c r="D341" s="18" t="str">
        <f>IFERROR(VLOOKUP(C341,'SO OR RSO'!$D$4:$F$1048576,3,FALSE),"")</f>
        <v/>
      </c>
      <c r="E341" s="72"/>
      <c r="F341" s="50" t="str">
        <f>IFERROR(VLOOKUP(E341,'Database KQ'!$B$2:$D$1048576,2,FALSE),"")</f>
        <v/>
      </c>
      <c r="G341" s="77"/>
      <c r="H341" s="18" t="str">
        <f>IFERROR(VLOOKUP(E341,'Database KQ'!$B$2:$D$1048576,3,FALSE),"")</f>
        <v/>
      </c>
      <c r="I341" s="72"/>
      <c r="J341" s="54"/>
      <c r="K341" s="80"/>
    </row>
    <row r="342" spans="1:11" ht="24" customHeight="1">
      <c r="A342" s="6">
        <v>341</v>
      </c>
      <c r="B342" s="73"/>
      <c r="C342" s="72"/>
      <c r="D342" s="18" t="str">
        <f>IFERROR(VLOOKUP(C342,'SO OR RSO'!$D$4:$F$1048576,3,FALSE),"")</f>
        <v/>
      </c>
      <c r="E342" s="72"/>
      <c r="F342" s="50" t="str">
        <f>IFERROR(VLOOKUP(E342,'Database KQ'!$B$2:$D$1048576,2,FALSE),"")</f>
        <v/>
      </c>
      <c r="G342" s="77"/>
      <c r="H342" s="18" t="str">
        <f>IFERROR(VLOOKUP(E342,'Database KQ'!$B$2:$D$1048576,3,FALSE),"")</f>
        <v/>
      </c>
      <c r="I342" s="72"/>
      <c r="J342" s="54"/>
      <c r="K342" s="80"/>
    </row>
    <row r="343" spans="1:11" ht="24" customHeight="1">
      <c r="A343" s="6">
        <v>342</v>
      </c>
      <c r="B343" s="73"/>
      <c r="C343" s="72"/>
      <c r="D343" s="18" t="str">
        <f>IFERROR(VLOOKUP(C343,'SO OR RSO'!$D$4:$F$1048576,3,FALSE),"")</f>
        <v/>
      </c>
      <c r="E343" s="72"/>
      <c r="F343" s="50" t="str">
        <f>IFERROR(VLOOKUP(E343,'Database KQ'!$B$2:$D$1048576,2,FALSE),"")</f>
        <v/>
      </c>
      <c r="G343" s="77"/>
      <c r="H343" s="18" t="str">
        <f>IFERROR(VLOOKUP(E343,'Database KQ'!$B$2:$D$1048576,3,FALSE),"")</f>
        <v/>
      </c>
      <c r="I343" s="72"/>
      <c r="J343" s="54"/>
      <c r="K343" s="80"/>
    </row>
    <row r="344" spans="1:11" ht="24" customHeight="1">
      <c r="A344" s="6">
        <v>343</v>
      </c>
      <c r="B344" s="73"/>
      <c r="C344" s="72"/>
      <c r="D344" s="18" t="str">
        <f>IFERROR(VLOOKUP(C344,'SO OR RSO'!$D$4:$F$1048576,3,FALSE),"")</f>
        <v/>
      </c>
      <c r="E344" s="72"/>
      <c r="F344" s="50" t="str">
        <f>IFERROR(VLOOKUP(E344,'Database KQ'!$B$2:$D$1048576,2,FALSE),"")</f>
        <v/>
      </c>
      <c r="G344" s="77"/>
      <c r="H344" s="18" t="str">
        <f>IFERROR(VLOOKUP(E344,'Database KQ'!$B$2:$D$1048576,3,FALSE),"")</f>
        <v/>
      </c>
      <c r="I344" s="72"/>
      <c r="J344" s="54"/>
      <c r="K344" s="80"/>
    </row>
    <row r="345" spans="1:11" ht="24" customHeight="1">
      <c r="A345" s="6">
        <v>344</v>
      </c>
      <c r="B345" s="73"/>
      <c r="C345" s="72"/>
      <c r="D345" s="18" t="str">
        <f>IFERROR(VLOOKUP(C345,'SO OR RSO'!$D$4:$F$1048576,3,FALSE),"")</f>
        <v/>
      </c>
      <c r="E345" s="72"/>
      <c r="F345" s="50" t="str">
        <f>IFERROR(VLOOKUP(E345,'Database KQ'!$B$2:$D$1048576,2,FALSE),"")</f>
        <v/>
      </c>
      <c r="G345" s="77"/>
      <c r="H345" s="18" t="str">
        <f>IFERROR(VLOOKUP(E345,'Database KQ'!$B$2:$D$1048576,3,FALSE),"")</f>
        <v/>
      </c>
      <c r="I345" s="72"/>
      <c r="J345" s="54"/>
      <c r="K345" s="80"/>
    </row>
    <row r="346" spans="1:11" ht="24" customHeight="1">
      <c r="A346" s="6">
        <v>345</v>
      </c>
      <c r="B346" s="73"/>
      <c r="C346" s="72"/>
      <c r="D346" s="18" t="str">
        <f>IFERROR(VLOOKUP(C346,'SO OR RSO'!$D$4:$F$1048576,3,FALSE),"")</f>
        <v/>
      </c>
      <c r="E346" s="72"/>
      <c r="F346" s="50" t="str">
        <f>IFERROR(VLOOKUP(E346,'Database KQ'!$B$2:$D$1048576,2,FALSE),"")</f>
        <v/>
      </c>
      <c r="G346" s="77"/>
      <c r="H346" s="18" t="str">
        <f>IFERROR(VLOOKUP(E346,'Database KQ'!$B$2:$D$1048576,3,FALSE),"")</f>
        <v/>
      </c>
      <c r="I346" s="72"/>
      <c r="J346" s="54"/>
      <c r="K346" s="80"/>
    </row>
    <row r="347" spans="1:11" ht="24" customHeight="1">
      <c r="A347" s="6">
        <v>346</v>
      </c>
      <c r="B347" s="73"/>
      <c r="C347" s="72"/>
      <c r="D347" s="18" t="str">
        <f>IFERROR(VLOOKUP(C347,'SO OR RSO'!$D$4:$F$1048576,3,FALSE),"")</f>
        <v/>
      </c>
      <c r="E347" s="72"/>
      <c r="F347" s="50" t="str">
        <f>IFERROR(VLOOKUP(E347,'Database KQ'!$B$2:$D$1048576,2,FALSE),"")</f>
        <v/>
      </c>
      <c r="G347" s="77"/>
      <c r="H347" s="18" t="str">
        <f>IFERROR(VLOOKUP(E347,'Database KQ'!$B$2:$D$1048576,3,FALSE),"")</f>
        <v/>
      </c>
      <c r="I347" s="72"/>
      <c r="J347" s="54"/>
      <c r="K347" s="80"/>
    </row>
    <row r="348" spans="1:11" ht="24" customHeight="1">
      <c r="A348" s="6">
        <v>347</v>
      </c>
      <c r="B348" s="73"/>
      <c r="C348" s="72"/>
      <c r="D348" s="18" t="str">
        <f>IFERROR(VLOOKUP(C348,'SO OR RSO'!$D$4:$F$1048576,3,FALSE),"")</f>
        <v/>
      </c>
      <c r="E348" s="72"/>
      <c r="F348" s="50" t="str">
        <f>IFERROR(VLOOKUP(E348,'Database KQ'!$B$2:$D$1048576,2,FALSE),"")</f>
        <v/>
      </c>
      <c r="G348" s="77"/>
      <c r="H348" s="18" t="str">
        <f>IFERROR(VLOOKUP(E348,'Database KQ'!$B$2:$D$1048576,3,FALSE),"")</f>
        <v/>
      </c>
      <c r="I348" s="72"/>
      <c r="J348" s="54"/>
      <c r="K348" s="80"/>
    </row>
    <row r="349" spans="1:11" ht="24" customHeight="1">
      <c r="A349" s="6">
        <v>348</v>
      </c>
      <c r="B349" s="73"/>
      <c r="C349" s="72"/>
      <c r="D349" s="18" t="str">
        <f>IFERROR(VLOOKUP(C349,'SO OR RSO'!$D$4:$F$1048576,3,FALSE),"")</f>
        <v/>
      </c>
      <c r="E349" s="72"/>
      <c r="F349" s="50" t="str">
        <f>IFERROR(VLOOKUP(E349,'Database KQ'!$B$2:$D$1048576,2,FALSE),"")</f>
        <v/>
      </c>
      <c r="G349" s="77"/>
      <c r="H349" s="18" t="str">
        <f>IFERROR(VLOOKUP(E349,'Database KQ'!$B$2:$D$1048576,3,FALSE),"")</f>
        <v/>
      </c>
      <c r="I349" s="72"/>
      <c r="J349" s="54"/>
      <c r="K349" s="80"/>
    </row>
    <row r="350" spans="1:11" ht="24" customHeight="1">
      <c r="A350" s="6">
        <v>349</v>
      </c>
      <c r="B350" s="73"/>
      <c r="C350" s="72"/>
      <c r="D350" s="18" t="str">
        <f>IFERROR(VLOOKUP(C350,'SO OR RSO'!$D$4:$F$1048576,3,FALSE),"")</f>
        <v/>
      </c>
      <c r="E350" s="72"/>
      <c r="F350" s="50" t="str">
        <f>IFERROR(VLOOKUP(E350,'Database KQ'!$B$2:$D$1048576,2,FALSE),"")</f>
        <v/>
      </c>
      <c r="G350" s="77"/>
      <c r="H350" s="18" t="str">
        <f>IFERROR(VLOOKUP(E350,'Database KQ'!$B$2:$D$1048576,3,FALSE),"")</f>
        <v/>
      </c>
      <c r="I350" s="72"/>
      <c r="J350" s="54"/>
      <c r="K350" s="80"/>
    </row>
    <row r="351" spans="1:11" ht="24" customHeight="1">
      <c r="A351" s="6">
        <v>350</v>
      </c>
      <c r="B351" s="73"/>
      <c r="C351" s="72"/>
      <c r="D351" s="18" t="str">
        <f>IFERROR(VLOOKUP(C351,'SO OR RSO'!$D$4:$F$1048576,3,FALSE),"")</f>
        <v/>
      </c>
      <c r="E351" s="72"/>
      <c r="F351" s="50" t="str">
        <f>IFERROR(VLOOKUP(E351,'Database KQ'!$B$2:$D$1048576,2,FALSE),"")</f>
        <v/>
      </c>
      <c r="G351" s="77"/>
      <c r="H351" s="18" t="str">
        <f>IFERROR(VLOOKUP(E351,'Database KQ'!$B$2:$D$1048576,3,FALSE),"")</f>
        <v/>
      </c>
      <c r="I351" s="72"/>
      <c r="J351" s="54"/>
      <c r="K351" s="80"/>
    </row>
    <row r="352" spans="1:11" ht="24" customHeight="1">
      <c r="A352" s="6">
        <v>351</v>
      </c>
      <c r="B352" s="73"/>
      <c r="C352" s="72"/>
      <c r="D352" s="18" t="str">
        <f>IFERROR(VLOOKUP(C352,'SO OR RSO'!$D$4:$F$1048576,3,FALSE),"")</f>
        <v/>
      </c>
      <c r="E352" s="72"/>
      <c r="F352" s="50" t="str">
        <f>IFERROR(VLOOKUP(E352,'Database KQ'!$B$2:$D$1048576,2,FALSE),"")</f>
        <v/>
      </c>
      <c r="G352" s="77"/>
      <c r="H352" s="18" t="str">
        <f>IFERROR(VLOOKUP(E352,'Database KQ'!$B$2:$D$1048576,3,FALSE),"")</f>
        <v/>
      </c>
      <c r="I352" s="72"/>
      <c r="J352" s="54"/>
      <c r="K352" s="80"/>
    </row>
    <row r="353" spans="1:11" ht="24" customHeight="1">
      <c r="A353" s="6">
        <v>352</v>
      </c>
      <c r="B353" s="73"/>
      <c r="C353" s="72"/>
      <c r="D353" s="18" t="str">
        <f>IFERROR(VLOOKUP(C353,'SO OR RSO'!$D$4:$F$1048576,3,FALSE),"")</f>
        <v/>
      </c>
      <c r="E353" s="72"/>
      <c r="F353" s="50" t="str">
        <f>IFERROR(VLOOKUP(E353,'Database KQ'!$B$2:$D$1048576,2,FALSE),"")</f>
        <v/>
      </c>
      <c r="G353" s="77"/>
      <c r="H353" s="18" t="str">
        <f>IFERROR(VLOOKUP(E353,'Database KQ'!$B$2:$D$1048576,3,FALSE),"")</f>
        <v/>
      </c>
      <c r="I353" s="72"/>
      <c r="J353" s="54"/>
      <c r="K353" s="80"/>
    </row>
    <row r="354" spans="1:11" ht="24" customHeight="1">
      <c r="A354" s="6">
        <v>353</v>
      </c>
      <c r="B354" s="73"/>
      <c r="C354" s="72"/>
      <c r="D354" s="18" t="str">
        <f>IFERROR(VLOOKUP(C354,'SO OR RSO'!$D$4:$F$1048576,3,FALSE),"")</f>
        <v/>
      </c>
      <c r="E354" s="72"/>
      <c r="F354" s="50" t="str">
        <f>IFERROR(VLOOKUP(E354,'Database KQ'!$B$2:$D$1048576,2,FALSE),"")</f>
        <v/>
      </c>
      <c r="G354" s="77"/>
      <c r="H354" s="18" t="str">
        <f>IFERROR(VLOOKUP(E354,'Database KQ'!$B$2:$D$1048576,3,FALSE),"")</f>
        <v/>
      </c>
      <c r="I354" s="72"/>
      <c r="J354" s="54"/>
      <c r="K354" s="80"/>
    </row>
    <row r="355" spans="1:11" ht="24" customHeight="1">
      <c r="A355" s="6">
        <v>354</v>
      </c>
      <c r="B355" s="73"/>
      <c r="C355" s="72"/>
      <c r="D355" s="18" t="str">
        <f>IFERROR(VLOOKUP(C355,'SO OR RSO'!$D$4:$F$1048576,3,FALSE),"")</f>
        <v/>
      </c>
      <c r="E355" s="72"/>
      <c r="F355" s="50" t="str">
        <f>IFERROR(VLOOKUP(E355,'Database KQ'!$B$2:$D$1048576,2,FALSE),"")</f>
        <v/>
      </c>
      <c r="G355" s="77"/>
      <c r="H355" s="18" t="str">
        <f>IFERROR(VLOOKUP(E355,'Database KQ'!$B$2:$D$1048576,3,FALSE),"")</f>
        <v/>
      </c>
      <c r="I355" s="72"/>
      <c r="J355" s="54"/>
      <c r="K355" s="80"/>
    </row>
    <row r="356" spans="1:11" ht="24" customHeight="1">
      <c r="A356" s="6">
        <v>355</v>
      </c>
      <c r="B356" s="73"/>
      <c r="C356" s="72"/>
      <c r="D356" s="18" t="str">
        <f>IFERROR(VLOOKUP(C356,'SO OR RSO'!$D$4:$F$1048576,3,FALSE),"")</f>
        <v/>
      </c>
      <c r="E356" s="72"/>
      <c r="F356" s="50" t="str">
        <f>IFERROR(VLOOKUP(E356,'Database KQ'!$B$2:$D$1048576,2,FALSE),"")</f>
        <v/>
      </c>
      <c r="G356" s="77"/>
      <c r="H356" s="18" t="str">
        <f>IFERROR(VLOOKUP(E356,'Database KQ'!$B$2:$D$1048576,3,FALSE),"")</f>
        <v/>
      </c>
      <c r="I356" s="72"/>
      <c r="J356" s="54"/>
      <c r="K356" s="80"/>
    </row>
    <row r="357" spans="1:11" ht="24" customHeight="1">
      <c r="A357" s="6">
        <v>356</v>
      </c>
      <c r="B357" s="73"/>
      <c r="C357" s="72"/>
      <c r="D357" s="18" t="str">
        <f>IFERROR(VLOOKUP(C357,'SO OR RSO'!$D$4:$F$1048576,3,FALSE),"")</f>
        <v/>
      </c>
      <c r="E357" s="72"/>
      <c r="F357" s="50" t="str">
        <f>IFERROR(VLOOKUP(E357,'Database KQ'!$B$2:$D$1048576,2,FALSE),"")</f>
        <v/>
      </c>
      <c r="G357" s="77"/>
      <c r="H357" s="18" t="str">
        <f>IFERROR(VLOOKUP(E357,'Database KQ'!$B$2:$D$1048576,3,FALSE),"")</f>
        <v/>
      </c>
      <c r="I357" s="72"/>
      <c r="J357" s="54"/>
      <c r="K357" s="80"/>
    </row>
    <row r="358" spans="1:11" ht="24" customHeight="1">
      <c r="A358" s="6">
        <v>357</v>
      </c>
      <c r="B358" s="73"/>
      <c r="C358" s="72"/>
      <c r="D358" s="18" t="str">
        <f>IFERROR(VLOOKUP(C358,'SO OR RSO'!$D$4:$F$1048576,3,FALSE),"")</f>
        <v/>
      </c>
      <c r="E358" s="72"/>
      <c r="F358" s="50" t="str">
        <f>IFERROR(VLOOKUP(E358,'Database KQ'!$B$2:$D$1048576,2,FALSE),"")</f>
        <v/>
      </c>
      <c r="G358" s="77"/>
      <c r="H358" s="18" t="str">
        <f>IFERROR(VLOOKUP(E358,'Database KQ'!$B$2:$D$1048576,3,FALSE),"")</f>
        <v/>
      </c>
      <c r="I358" s="72"/>
      <c r="J358" s="54"/>
      <c r="K358" s="80"/>
    </row>
    <row r="359" spans="1:11" ht="24" customHeight="1">
      <c r="A359" s="6">
        <v>358</v>
      </c>
      <c r="B359" s="73"/>
      <c r="C359" s="72"/>
      <c r="D359" s="18" t="str">
        <f>IFERROR(VLOOKUP(C359,'SO OR RSO'!$D$4:$F$1048576,3,FALSE),"")</f>
        <v/>
      </c>
      <c r="E359" s="72"/>
      <c r="F359" s="50" t="str">
        <f>IFERROR(VLOOKUP(E359,'Database KQ'!$B$2:$D$1048576,2,FALSE),"")</f>
        <v/>
      </c>
      <c r="G359" s="77"/>
      <c r="H359" s="18" t="str">
        <f>IFERROR(VLOOKUP(E359,'Database KQ'!$B$2:$D$1048576,3,FALSE),"")</f>
        <v/>
      </c>
      <c r="I359" s="72"/>
      <c r="J359" s="54"/>
      <c r="K359" s="80"/>
    </row>
    <row r="360" spans="1:11" ht="24" customHeight="1">
      <c r="A360" s="6">
        <v>359</v>
      </c>
      <c r="B360" s="73"/>
      <c r="C360" s="72"/>
      <c r="D360" s="18" t="str">
        <f>IFERROR(VLOOKUP(C360,'SO OR RSO'!$D$4:$F$1048576,3,FALSE),"")</f>
        <v/>
      </c>
      <c r="E360" s="72"/>
      <c r="F360" s="50" t="str">
        <f>IFERROR(VLOOKUP(E360,'Database KQ'!$B$2:$D$1048576,2,FALSE),"")</f>
        <v/>
      </c>
      <c r="G360" s="77"/>
      <c r="H360" s="18" t="str">
        <f>IFERROR(VLOOKUP(E360,'Database KQ'!$B$2:$D$1048576,3,FALSE),"")</f>
        <v/>
      </c>
      <c r="I360" s="72"/>
      <c r="J360" s="54"/>
      <c r="K360" s="80"/>
    </row>
    <row r="361" spans="1:11" ht="24" customHeight="1">
      <c r="A361" s="6">
        <v>360</v>
      </c>
      <c r="B361" s="73"/>
      <c r="C361" s="72"/>
      <c r="D361" s="18" t="str">
        <f>IFERROR(VLOOKUP(C361,'SO OR RSO'!$D$4:$F$1048576,3,FALSE),"")</f>
        <v/>
      </c>
      <c r="E361" s="72"/>
      <c r="F361" s="50" t="str">
        <f>IFERROR(VLOOKUP(E361,'Database KQ'!$B$2:$D$1048576,2,FALSE),"")</f>
        <v/>
      </c>
      <c r="G361" s="77"/>
      <c r="H361" s="18" t="str">
        <f>IFERROR(VLOOKUP(E361,'Database KQ'!$B$2:$D$1048576,3,FALSE),"")</f>
        <v/>
      </c>
      <c r="I361" s="72"/>
      <c r="J361" s="54"/>
      <c r="K361" s="80"/>
    </row>
    <row r="362" spans="1:11" ht="24" customHeight="1">
      <c r="A362" s="6">
        <v>361</v>
      </c>
      <c r="B362" s="73"/>
      <c r="C362" s="72"/>
      <c r="D362" s="18" t="str">
        <f>IFERROR(VLOOKUP(C362,'SO OR RSO'!$D$4:$F$1048576,3,FALSE),"")</f>
        <v/>
      </c>
      <c r="E362" s="72"/>
      <c r="F362" s="50" t="str">
        <f>IFERROR(VLOOKUP(E362,'Database KQ'!$B$2:$D$1048576,2,FALSE),"")</f>
        <v/>
      </c>
      <c r="G362" s="77"/>
      <c r="H362" s="18" t="str">
        <f>IFERROR(VLOOKUP(E362,'Database KQ'!$B$2:$D$1048576,3,FALSE),"")</f>
        <v/>
      </c>
      <c r="I362" s="72"/>
      <c r="J362" s="54"/>
      <c r="K362" s="80"/>
    </row>
    <row r="363" spans="1:11" ht="24" customHeight="1">
      <c r="A363" s="6">
        <v>362</v>
      </c>
      <c r="B363" s="73"/>
      <c r="C363" s="72"/>
      <c r="D363" s="18" t="str">
        <f>IFERROR(VLOOKUP(C363,'SO OR RSO'!$D$4:$F$1048576,3,FALSE),"")</f>
        <v/>
      </c>
      <c r="E363" s="72"/>
      <c r="F363" s="50" t="str">
        <f>IFERROR(VLOOKUP(E363,'Database KQ'!$B$2:$D$1048576,2,FALSE),"")</f>
        <v/>
      </c>
      <c r="G363" s="77"/>
      <c r="H363" s="18" t="str">
        <f>IFERROR(VLOOKUP(E363,'Database KQ'!$B$2:$D$1048576,3,FALSE),"")</f>
        <v/>
      </c>
      <c r="I363" s="72"/>
      <c r="J363" s="54"/>
      <c r="K363" s="80"/>
    </row>
    <row r="364" spans="1:11" ht="24" customHeight="1">
      <c r="A364" s="6">
        <v>363</v>
      </c>
      <c r="B364" s="73"/>
      <c r="C364" s="72"/>
      <c r="D364" s="18" t="str">
        <f>IFERROR(VLOOKUP(C364,'SO OR RSO'!$D$4:$F$1048576,3,FALSE),"")</f>
        <v/>
      </c>
      <c r="E364" s="72"/>
      <c r="F364" s="50" t="str">
        <f>IFERROR(VLOOKUP(E364,'Database KQ'!$B$2:$D$1048576,2,FALSE),"")</f>
        <v/>
      </c>
      <c r="G364" s="77"/>
      <c r="H364" s="18" t="str">
        <f>IFERROR(VLOOKUP(E364,'Database KQ'!$B$2:$D$1048576,3,FALSE),"")</f>
        <v/>
      </c>
      <c r="I364" s="72"/>
      <c r="J364" s="54"/>
      <c r="K364" s="80"/>
    </row>
    <row r="365" spans="1:11" ht="24" customHeight="1">
      <c r="A365" s="6">
        <v>364</v>
      </c>
      <c r="B365" s="73"/>
      <c r="C365" s="72"/>
      <c r="D365" s="18" t="str">
        <f>IFERROR(VLOOKUP(C365,'SO OR RSO'!$D$4:$F$1048576,3,FALSE),"")</f>
        <v/>
      </c>
      <c r="E365" s="72"/>
      <c r="F365" s="50" t="str">
        <f>IFERROR(VLOOKUP(E365,'Database KQ'!$B$2:$D$1048576,2,FALSE),"")</f>
        <v/>
      </c>
      <c r="G365" s="77"/>
      <c r="H365" s="18" t="str">
        <f>IFERROR(VLOOKUP(E365,'Database KQ'!$B$2:$D$1048576,3,FALSE),"")</f>
        <v/>
      </c>
      <c r="I365" s="72"/>
      <c r="J365" s="54"/>
      <c r="K365" s="80"/>
    </row>
    <row r="366" spans="1:11" ht="24" customHeight="1">
      <c r="A366" s="6">
        <v>365</v>
      </c>
      <c r="B366" s="73"/>
      <c r="C366" s="72"/>
      <c r="D366" s="18" t="str">
        <f>IFERROR(VLOOKUP(C366,'SO OR RSO'!$D$4:$F$1048576,3,FALSE),"")</f>
        <v/>
      </c>
      <c r="E366" s="72"/>
      <c r="F366" s="50" t="str">
        <f>IFERROR(VLOOKUP(E366,'Database KQ'!$B$2:$D$1048576,2,FALSE),"")</f>
        <v/>
      </c>
      <c r="G366" s="77"/>
      <c r="H366" s="18" t="str">
        <f>IFERROR(VLOOKUP(E366,'Database KQ'!$B$2:$D$1048576,3,FALSE),"")</f>
        <v/>
      </c>
      <c r="I366" s="72"/>
      <c r="J366" s="54"/>
      <c r="K366" s="80"/>
    </row>
    <row r="367" spans="1:11" ht="24" customHeight="1">
      <c r="A367" s="6">
        <v>366</v>
      </c>
      <c r="B367" s="73"/>
      <c r="C367" s="72"/>
      <c r="D367" s="18" t="str">
        <f>IFERROR(VLOOKUP(C367,'SO OR RSO'!$D$4:$F$1048576,3,FALSE),"")</f>
        <v/>
      </c>
      <c r="E367" s="72"/>
      <c r="F367" s="50" t="str">
        <f>IFERROR(VLOOKUP(E367,'Database KQ'!$B$2:$D$1048576,2,FALSE),"")</f>
        <v/>
      </c>
      <c r="G367" s="77"/>
      <c r="H367" s="18" t="str">
        <f>IFERROR(VLOOKUP(E367,'Database KQ'!$B$2:$D$1048576,3,FALSE),"")</f>
        <v/>
      </c>
      <c r="I367" s="72"/>
      <c r="J367" s="54"/>
      <c r="K367" s="80"/>
    </row>
    <row r="368" spans="1:11" ht="24" customHeight="1">
      <c r="A368" s="6">
        <v>367</v>
      </c>
      <c r="B368" s="73"/>
      <c r="C368" s="72"/>
      <c r="D368" s="18" t="str">
        <f>IFERROR(VLOOKUP(C368,'SO OR RSO'!$D$4:$F$1048576,3,FALSE),"")</f>
        <v/>
      </c>
      <c r="E368" s="72"/>
      <c r="F368" s="50" t="str">
        <f>IFERROR(VLOOKUP(E368,'Database KQ'!$B$2:$D$1048576,2,FALSE),"")</f>
        <v/>
      </c>
      <c r="G368" s="77"/>
      <c r="H368" s="18" t="str">
        <f>IFERROR(VLOOKUP(E368,'Database KQ'!$B$2:$D$1048576,3,FALSE),"")</f>
        <v/>
      </c>
      <c r="I368" s="72"/>
      <c r="J368" s="54"/>
      <c r="K368" s="80"/>
    </row>
    <row r="369" spans="1:11" ht="24" customHeight="1">
      <c r="A369" s="6">
        <v>368</v>
      </c>
      <c r="B369" s="73"/>
      <c r="C369" s="72"/>
      <c r="D369" s="18" t="str">
        <f>IFERROR(VLOOKUP(C369,'SO OR RSO'!$D$4:$F$1048576,3,FALSE),"")</f>
        <v/>
      </c>
      <c r="E369" s="72"/>
      <c r="F369" s="50" t="str">
        <f>IFERROR(VLOOKUP(E369,'Database KQ'!$B$2:$D$1048576,2,FALSE),"")</f>
        <v/>
      </c>
      <c r="G369" s="77"/>
      <c r="H369" s="18" t="str">
        <f>IFERROR(VLOOKUP(E369,'Database KQ'!$B$2:$D$1048576,3,FALSE),"")</f>
        <v/>
      </c>
      <c r="I369" s="72"/>
      <c r="J369" s="54"/>
      <c r="K369" s="80"/>
    </row>
    <row r="370" spans="1:11" ht="24" customHeight="1">
      <c r="A370" s="6">
        <v>369</v>
      </c>
      <c r="B370" s="73"/>
      <c r="C370" s="72"/>
      <c r="D370" s="18" t="str">
        <f>IFERROR(VLOOKUP(C370,'SO OR RSO'!$D$4:$F$1048576,3,FALSE),"")</f>
        <v/>
      </c>
      <c r="E370" s="72"/>
      <c r="F370" s="50" t="str">
        <f>IFERROR(VLOOKUP(E370,'Database KQ'!$B$2:$D$1048576,2,FALSE),"")</f>
        <v/>
      </c>
      <c r="G370" s="77"/>
      <c r="H370" s="18" t="str">
        <f>IFERROR(VLOOKUP(E370,'Database KQ'!$B$2:$D$1048576,3,FALSE),"")</f>
        <v/>
      </c>
      <c r="I370" s="72"/>
      <c r="J370" s="54"/>
      <c r="K370" s="80"/>
    </row>
    <row r="371" spans="1:11" ht="24" customHeight="1">
      <c r="A371" s="6">
        <v>370</v>
      </c>
      <c r="B371" s="73"/>
      <c r="C371" s="72"/>
      <c r="D371" s="18" t="str">
        <f>IFERROR(VLOOKUP(C371,'SO OR RSO'!$D$4:$F$1048576,3,FALSE),"")</f>
        <v/>
      </c>
      <c r="E371" s="72"/>
      <c r="F371" s="50" t="str">
        <f>IFERROR(VLOOKUP(E371,'Database KQ'!$B$2:$D$1048576,2,FALSE),"")</f>
        <v/>
      </c>
      <c r="G371" s="77"/>
      <c r="H371" s="18" t="str">
        <f>IFERROR(VLOOKUP(E371,'Database KQ'!$B$2:$D$1048576,3,FALSE),"")</f>
        <v/>
      </c>
      <c r="I371" s="72"/>
      <c r="J371" s="54"/>
      <c r="K371" s="80"/>
    </row>
    <row r="372" spans="1:11" ht="24" customHeight="1">
      <c r="A372" s="6">
        <v>371</v>
      </c>
      <c r="B372" s="73"/>
      <c r="C372" s="72"/>
      <c r="D372" s="18" t="str">
        <f>IFERROR(VLOOKUP(C372,'SO OR RSO'!$D$4:$F$1048576,3,FALSE),"")</f>
        <v/>
      </c>
      <c r="E372" s="72"/>
      <c r="F372" s="50" t="str">
        <f>IFERROR(VLOOKUP(E372,'Database KQ'!$B$2:$D$1048576,2,FALSE),"")</f>
        <v/>
      </c>
      <c r="G372" s="77"/>
      <c r="H372" s="18" t="str">
        <f>IFERROR(VLOOKUP(E372,'Database KQ'!$B$2:$D$1048576,3,FALSE),"")</f>
        <v/>
      </c>
      <c r="I372" s="72"/>
      <c r="J372" s="54"/>
      <c r="K372" s="80"/>
    </row>
    <row r="373" spans="1:11" ht="24" customHeight="1">
      <c r="A373" s="6">
        <v>372</v>
      </c>
      <c r="B373" s="73"/>
      <c r="C373" s="72"/>
      <c r="D373" s="18" t="str">
        <f>IFERROR(VLOOKUP(C373,'SO OR RSO'!$D$4:$F$1048576,3,FALSE),"")</f>
        <v/>
      </c>
      <c r="E373" s="72"/>
      <c r="F373" s="50" t="str">
        <f>IFERROR(VLOOKUP(E373,'Database KQ'!$B$2:$D$1048576,2,FALSE),"")</f>
        <v/>
      </c>
      <c r="G373" s="77"/>
      <c r="H373" s="18" t="str">
        <f>IFERROR(VLOOKUP(E373,'Database KQ'!$B$2:$D$1048576,3,FALSE),"")</f>
        <v/>
      </c>
      <c r="I373" s="72"/>
      <c r="J373" s="54"/>
      <c r="K373" s="80"/>
    </row>
    <row r="374" spans="1:11" ht="24" customHeight="1">
      <c r="A374" s="6">
        <v>373</v>
      </c>
      <c r="B374" s="73"/>
      <c r="C374" s="72"/>
      <c r="D374" s="18" t="str">
        <f>IFERROR(VLOOKUP(C374,'SO OR RSO'!$D$4:$F$1048576,3,FALSE),"")</f>
        <v/>
      </c>
      <c r="E374" s="72"/>
      <c r="F374" s="50" t="str">
        <f>IFERROR(VLOOKUP(E374,'Database KQ'!$B$2:$D$1048576,2,FALSE),"")</f>
        <v/>
      </c>
      <c r="G374" s="77"/>
      <c r="H374" s="18" t="str">
        <f>IFERROR(VLOOKUP(E374,'Database KQ'!$B$2:$D$1048576,3,FALSE),"")</f>
        <v/>
      </c>
      <c r="I374" s="72"/>
      <c r="J374" s="54"/>
      <c r="K374" s="80"/>
    </row>
    <row r="375" spans="1:11" ht="24" customHeight="1">
      <c r="A375" s="6">
        <v>374</v>
      </c>
      <c r="B375" s="73"/>
      <c r="C375" s="72"/>
      <c r="D375" s="18" t="str">
        <f>IFERROR(VLOOKUP(C375,'SO OR RSO'!$D$4:$F$1048576,3,FALSE),"")</f>
        <v/>
      </c>
      <c r="E375" s="72"/>
      <c r="F375" s="50" t="str">
        <f>IFERROR(VLOOKUP(E375,'Database KQ'!$B$2:$D$1048576,2,FALSE),"")</f>
        <v/>
      </c>
      <c r="G375" s="77"/>
      <c r="H375" s="18" t="str">
        <f>IFERROR(VLOOKUP(E375,'Database KQ'!$B$2:$D$1048576,3,FALSE),"")</f>
        <v/>
      </c>
      <c r="I375" s="72"/>
      <c r="J375" s="54"/>
      <c r="K375" s="80"/>
    </row>
    <row r="376" spans="1:11" ht="24" customHeight="1">
      <c r="A376" s="6">
        <v>375</v>
      </c>
      <c r="B376" s="73"/>
      <c r="C376" s="72"/>
      <c r="D376" s="18" t="str">
        <f>IFERROR(VLOOKUP(C376,'SO OR RSO'!$D$4:$F$1048576,3,FALSE),"")</f>
        <v/>
      </c>
      <c r="E376" s="72"/>
      <c r="F376" s="50" t="str">
        <f>IFERROR(VLOOKUP(E376,'Database KQ'!$B$2:$D$1048576,2,FALSE),"")</f>
        <v/>
      </c>
      <c r="G376" s="77"/>
      <c r="H376" s="18" t="str">
        <f>IFERROR(VLOOKUP(E376,'Database KQ'!$B$2:$D$1048576,3,FALSE),"")</f>
        <v/>
      </c>
      <c r="I376" s="72"/>
      <c r="J376" s="54"/>
      <c r="K376" s="80"/>
    </row>
    <row r="377" spans="1:11" ht="24" customHeight="1">
      <c r="A377" s="6">
        <v>376</v>
      </c>
      <c r="B377" s="73"/>
      <c r="C377" s="72"/>
      <c r="D377" s="18" t="str">
        <f>IFERROR(VLOOKUP(C377,'SO OR RSO'!$D$4:$F$1048576,3,FALSE),"")</f>
        <v/>
      </c>
      <c r="E377" s="72"/>
      <c r="F377" s="50" t="str">
        <f>IFERROR(VLOOKUP(E377,'Database KQ'!$B$2:$D$1048576,2,FALSE),"")</f>
        <v/>
      </c>
      <c r="G377" s="77"/>
      <c r="H377" s="18" t="str">
        <f>IFERROR(VLOOKUP(E377,'Database KQ'!$B$2:$D$1048576,3,FALSE),"")</f>
        <v/>
      </c>
      <c r="I377" s="72"/>
      <c r="J377" s="54"/>
      <c r="K377" s="80"/>
    </row>
    <row r="378" spans="1:11" ht="24" customHeight="1">
      <c r="A378" s="6">
        <v>377</v>
      </c>
      <c r="B378" s="73"/>
      <c r="C378" s="72"/>
      <c r="D378" s="18" t="str">
        <f>IFERROR(VLOOKUP(C378,'SO OR RSO'!$D$4:$F$1048576,3,FALSE),"")</f>
        <v/>
      </c>
      <c r="E378" s="72"/>
      <c r="F378" s="50" t="str">
        <f>IFERROR(VLOOKUP(E378,'Database KQ'!$B$2:$D$1048576,2,FALSE),"")</f>
        <v/>
      </c>
      <c r="G378" s="77"/>
      <c r="H378" s="18" t="str">
        <f>IFERROR(VLOOKUP(E378,'Database KQ'!$B$2:$D$1048576,3,FALSE),"")</f>
        <v/>
      </c>
      <c r="I378" s="72"/>
      <c r="J378" s="54"/>
      <c r="K378" s="80"/>
    </row>
    <row r="379" spans="1:11" ht="24" customHeight="1">
      <c r="A379" s="6">
        <v>378</v>
      </c>
      <c r="B379" s="73"/>
      <c r="C379" s="72"/>
      <c r="D379" s="18" t="str">
        <f>IFERROR(VLOOKUP(C379,'SO OR RSO'!$D$4:$F$1048576,3,FALSE),"")</f>
        <v/>
      </c>
      <c r="E379" s="72"/>
      <c r="F379" s="50" t="str">
        <f>IFERROR(VLOOKUP(E379,'Database KQ'!$B$2:$D$1048576,2,FALSE),"")</f>
        <v/>
      </c>
      <c r="G379" s="77"/>
      <c r="H379" s="18" t="str">
        <f>IFERROR(VLOOKUP(E379,'Database KQ'!$B$2:$D$1048576,3,FALSE),"")</f>
        <v/>
      </c>
      <c r="I379" s="72"/>
      <c r="J379" s="54"/>
      <c r="K379" s="80"/>
    </row>
    <row r="380" spans="1:11" ht="24" customHeight="1">
      <c r="A380" s="6">
        <v>379</v>
      </c>
      <c r="B380" s="73"/>
      <c r="C380" s="72"/>
      <c r="D380" s="18" t="str">
        <f>IFERROR(VLOOKUP(C380,'SO OR RSO'!$D$4:$F$1048576,3,FALSE),"")</f>
        <v/>
      </c>
      <c r="E380" s="72"/>
      <c r="F380" s="50" t="str">
        <f>IFERROR(VLOOKUP(E380,'Database KQ'!$B$2:$D$1048576,2,FALSE),"")</f>
        <v/>
      </c>
      <c r="G380" s="77"/>
      <c r="H380" s="18" t="str">
        <f>IFERROR(VLOOKUP(E380,'Database KQ'!$B$2:$D$1048576,3,FALSE),"")</f>
        <v/>
      </c>
      <c r="I380" s="72"/>
      <c r="J380" s="54"/>
      <c r="K380" s="80"/>
    </row>
    <row r="381" spans="1:11" ht="24" customHeight="1">
      <c r="A381" s="6">
        <v>380</v>
      </c>
      <c r="B381" s="73"/>
      <c r="C381" s="72"/>
      <c r="D381" s="18" t="str">
        <f>IFERROR(VLOOKUP(C381,'SO OR RSO'!$D$4:$F$1048576,3,FALSE),"")</f>
        <v/>
      </c>
      <c r="E381" s="72"/>
      <c r="F381" s="50" t="str">
        <f>IFERROR(VLOOKUP(E381,'Database KQ'!$B$2:$D$1048576,2,FALSE),"")</f>
        <v/>
      </c>
      <c r="G381" s="77"/>
      <c r="H381" s="18" t="str">
        <f>IFERROR(VLOOKUP(E381,'Database KQ'!$B$2:$D$1048576,3,FALSE),"")</f>
        <v/>
      </c>
      <c r="I381" s="72"/>
      <c r="J381" s="54"/>
      <c r="K381" s="80"/>
    </row>
    <row r="382" spans="1:11" ht="24" customHeight="1">
      <c r="A382" s="6">
        <v>381</v>
      </c>
      <c r="B382" s="73"/>
      <c r="C382" s="72"/>
      <c r="D382" s="18" t="str">
        <f>IFERROR(VLOOKUP(C382,'SO OR RSO'!$D$4:$F$1048576,3,FALSE),"")</f>
        <v/>
      </c>
      <c r="E382" s="72"/>
      <c r="F382" s="50" t="str">
        <f>IFERROR(VLOOKUP(E382,'Database KQ'!$B$2:$D$1048576,2,FALSE),"")</f>
        <v/>
      </c>
      <c r="G382" s="77"/>
      <c r="H382" s="18" t="str">
        <f>IFERROR(VLOOKUP(E382,'Database KQ'!$B$2:$D$1048576,3,FALSE),"")</f>
        <v/>
      </c>
      <c r="I382" s="72"/>
      <c r="J382" s="54"/>
      <c r="K382" s="80"/>
    </row>
    <row r="383" spans="1:11" ht="24" customHeight="1">
      <c r="A383" s="6">
        <v>382</v>
      </c>
      <c r="B383" s="73"/>
      <c r="C383" s="72"/>
      <c r="D383" s="18" t="str">
        <f>IFERROR(VLOOKUP(C383,'SO OR RSO'!$D$4:$F$1048576,3,FALSE),"")</f>
        <v/>
      </c>
      <c r="E383" s="72"/>
      <c r="F383" s="50" t="str">
        <f>IFERROR(VLOOKUP(E383,'Database KQ'!$B$2:$D$1048576,2,FALSE),"")</f>
        <v/>
      </c>
      <c r="G383" s="77"/>
      <c r="H383" s="18" t="str">
        <f>IFERROR(VLOOKUP(E383,'Database KQ'!$B$2:$D$1048576,3,FALSE),"")</f>
        <v/>
      </c>
      <c r="I383" s="72"/>
      <c r="J383" s="54"/>
      <c r="K383" s="80"/>
    </row>
    <row r="384" spans="1:11" ht="24" customHeight="1">
      <c r="A384" s="6">
        <v>383</v>
      </c>
      <c r="B384" s="73"/>
      <c r="C384" s="72"/>
      <c r="D384" s="18" t="str">
        <f>IFERROR(VLOOKUP(C384,'SO OR RSO'!$D$4:$F$1048576,3,FALSE),"")</f>
        <v/>
      </c>
      <c r="E384" s="72"/>
      <c r="F384" s="50" t="str">
        <f>IFERROR(VLOOKUP(E384,'Database KQ'!$B$2:$D$1048576,2,FALSE),"")</f>
        <v/>
      </c>
      <c r="G384" s="77"/>
      <c r="H384" s="18" t="str">
        <f>IFERROR(VLOOKUP(E384,'Database KQ'!$B$2:$D$1048576,3,FALSE),"")</f>
        <v/>
      </c>
      <c r="I384" s="72"/>
      <c r="J384" s="54"/>
      <c r="K384" s="80"/>
    </row>
    <row r="385" spans="1:11" ht="24" customHeight="1">
      <c r="A385" s="6">
        <v>384</v>
      </c>
      <c r="B385" s="73"/>
      <c r="C385" s="72"/>
      <c r="D385" s="18" t="str">
        <f>IFERROR(VLOOKUP(C385,'SO OR RSO'!$D$4:$F$1048576,3,FALSE),"")</f>
        <v/>
      </c>
      <c r="E385" s="72"/>
      <c r="F385" s="50" t="str">
        <f>IFERROR(VLOOKUP(E385,'Database KQ'!$B$2:$D$1048576,2,FALSE),"")</f>
        <v/>
      </c>
      <c r="G385" s="77"/>
      <c r="H385" s="18" t="str">
        <f>IFERROR(VLOOKUP(E385,'Database KQ'!$B$2:$D$1048576,3,FALSE),"")</f>
        <v/>
      </c>
      <c r="I385" s="72"/>
      <c r="J385" s="54"/>
      <c r="K385" s="80"/>
    </row>
    <row r="386" spans="1:11" ht="24" customHeight="1">
      <c r="A386" s="6">
        <v>385</v>
      </c>
      <c r="B386" s="73"/>
      <c r="C386" s="72"/>
      <c r="D386" s="18" t="str">
        <f>IFERROR(VLOOKUP(C386,'SO OR RSO'!$D$4:$F$1048576,3,FALSE),"")</f>
        <v/>
      </c>
      <c r="E386" s="72"/>
      <c r="F386" s="50" t="str">
        <f>IFERROR(VLOOKUP(E386,'Database KQ'!$B$2:$D$1048576,2,FALSE),"")</f>
        <v/>
      </c>
      <c r="G386" s="77"/>
      <c r="H386" s="18" t="str">
        <f>IFERROR(VLOOKUP(E386,'Database KQ'!$B$2:$D$1048576,3,FALSE),"")</f>
        <v/>
      </c>
      <c r="I386" s="72"/>
      <c r="J386" s="54"/>
      <c r="K386" s="80"/>
    </row>
    <row r="387" spans="1:11" ht="24" customHeight="1">
      <c r="A387" s="6">
        <v>386</v>
      </c>
      <c r="B387" s="73"/>
      <c r="C387" s="72"/>
      <c r="D387" s="18" t="str">
        <f>IFERROR(VLOOKUP(C387,'SO OR RSO'!$D$4:$F$1048576,3,FALSE),"")</f>
        <v/>
      </c>
      <c r="E387" s="72"/>
      <c r="F387" s="50" t="str">
        <f>IFERROR(VLOOKUP(E387,'Database KQ'!$B$2:$D$1048576,2,FALSE),"")</f>
        <v/>
      </c>
      <c r="G387" s="77"/>
      <c r="H387" s="18" t="str">
        <f>IFERROR(VLOOKUP(E387,'Database KQ'!$B$2:$D$1048576,3,FALSE),"")</f>
        <v/>
      </c>
      <c r="I387" s="72"/>
      <c r="J387" s="54"/>
      <c r="K387" s="80"/>
    </row>
    <row r="388" spans="1:11" ht="24" customHeight="1">
      <c r="A388" s="6">
        <v>387</v>
      </c>
      <c r="B388" s="73"/>
      <c r="C388" s="72"/>
      <c r="D388" s="18" t="str">
        <f>IFERROR(VLOOKUP(C388,'SO OR RSO'!$D$4:$F$1048576,3,FALSE),"")</f>
        <v/>
      </c>
      <c r="E388" s="72"/>
      <c r="F388" s="50" t="str">
        <f>IFERROR(VLOOKUP(E388,'Database KQ'!$B$2:$D$1048576,2,FALSE),"")</f>
        <v/>
      </c>
      <c r="G388" s="77"/>
      <c r="H388" s="18" t="str">
        <f>IFERROR(VLOOKUP(E388,'Database KQ'!$B$2:$D$1048576,3,FALSE),"")</f>
        <v/>
      </c>
      <c r="I388" s="72"/>
      <c r="J388" s="54"/>
      <c r="K388" s="80"/>
    </row>
    <row r="389" spans="1:11" ht="24" customHeight="1">
      <c r="A389" s="6">
        <v>388</v>
      </c>
      <c r="B389" s="73"/>
      <c r="C389" s="72"/>
      <c r="D389" s="18" t="str">
        <f>IFERROR(VLOOKUP(C389,'SO OR RSO'!$D$4:$F$1048576,3,FALSE),"")</f>
        <v/>
      </c>
      <c r="E389" s="72"/>
      <c r="F389" s="50" t="str">
        <f>IFERROR(VLOOKUP(E389,'Database KQ'!$B$2:$D$1048576,2,FALSE),"")</f>
        <v/>
      </c>
      <c r="G389" s="77"/>
      <c r="H389" s="18" t="str">
        <f>IFERROR(VLOOKUP(E389,'Database KQ'!$B$2:$D$1048576,3,FALSE),"")</f>
        <v/>
      </c>
      <c r="I389" s="72"/>
      <c r="J389" s="54"/>
      <c r="K389" s="80"/>
    </row>
    <row r="390" spans="1:11" ht="24" customHeight="1">
      <c r="A390" s="6">
        <v>389</v>
      </c>
      <c r="B390" s="73"/>
      <c r="C390" s="72"/>
      <c r="D390" s="18" t="str">
        <f>IFERROR(VLOOKUP(C390,'SO OR RSO'!$D$4:$F$1048576,3,FALSE),"")</f>
        <v/>
      </c>
      <c r="E390" s="72"/>
      <c r="F390" s="50" t="str">
        <f>IFERROR(VLOOKUP(E390,'Database KQ'!$B$2:$D$1048576,2,FALSE),"")</f>
        <v/>
      </c>
      <c r="G390" s="77"/>
      <c r="H390" s="18" t="str">
        <f>IFERROR(VLOOKUP(E390,'Database KQ'!$B$2:$D$1048576,3,FALSE),"")</f>
        <v/>
      </c>
      <c r="I390" s="72"/>
      <c r="J390" s="54"/>
      <c r="K390" s="80"/>
    </row>
    <row r="391" spans="1:11" ht="24" customHeight="1">
      <c r="A391" s="6">
        <v>390</v>
      </c>
      <c r="B391" s="73"/>
      <c r="C391" s="72"/>
      <c r="D391" s="18" t="str">
        <f>IFERROR(VLOOKUP(C391,'SO OR RSO'!$D$4:$F$1048576,3,FALSE),"")</f>
        <v/>
      </c>
      <c r="E391" s="72"/>
      <c r="F391" s="50" t="str">
        <f>IFERROR(VLOOKUP(E391,'Database KQ'!$B$2:$D$1048576,2,FALSE),"")</f>
        <v/>
      </c>
      <c r="G391" s="77"/>
      <c r="H391" s="18" t="str">
        <f>IFERROR(VLOOKUP(E391,'Database KQ'!$B$2:$D$1048576,3,FALSE),"")</f>
        <v/>
      </c>
      <c r="I391" s="72"/>
      <c r="J391" s="54"/>
      <c r="K391" s="80"/>
    </row>
    <row r="392" spans="1:11" ht="24" customHeight="1">
      <c r="A392" s="6">
        <v>391</v>
      </c>
      <c r="B392" s="73"/>
      <c r="C392" s="72"/>
      <c r="D392" s="18" t="str">
        <f>IFERROR(VLOOKUP(C392,'SO OR RSO'!$D$4:$F$1048576,3,FALSE),"")</f>
        <v/>
      </c>
      <c r="E392" s="72"/>
      <c r="F392" s="50" t="str">
        <f>IFERROR(VLOOKUP(E392,'Database KQ'!$B$2:$D$1048576,2,FALSE),"")</f>
        <v/>
      </c>
      <c r="G392" s="77"/>
      <c r="H392" s="18" t="str">
        <f>IFERROR(VLOOKUP(E392,'Database KQ'!$B$2:$D$1048576,3,FALSE),"")</f>
        <v/>
      </c>
      <c r="I392" s="72"/>
      <c r="J392" s="54"/>
      <c r="K392" s="80"/>
    </row>
    <row r="393" spans="1:11" ht="24" customHeight="1">
      <c r="A393" s="6">
        <v>392</v>
      </c>
      <c r="B393" s="73"/>
      <c r="C393" s="72"/>
      <c r="D393" s="18" t="str">
        <f>IFERROR(VLOOKUP(C393,'SO OR RSO'!$D$4:$F$1048576,3,FALSE),"")</f>
        <v/>
      </c>
      <c r="E393" s="72"/>
      <c r="F393" s="50" t="str">
        <f>IFERROR(VLOOKUP(E393,'Database KQ'!$B$2:$D$1048576,2,FALSE),"")</f>
        <v/>
      </c>
      <c r="G393" s="77"/>
      <c r="H393" s="18" t="str">
        <f>IFERROR(VLOOKUP(E393,'Database KQ'!$B$2:$D$1048576,3,FALSE),"")</f>
        <v/>
      </c>
      <c r="I393" s="72"/>
      <c r="J393" s="54"/>
      <c r="K393" s="80"/>
    </row>
    <row r="394" spans="1:11" ht="24" customHeight="1">
      <c r="A394" s="6">
        <v>393</v>
      </c>
      <c r="B394" s="73"/>
      <c r="C394" s="72"/>
      <c r="D394" s="18" t="str">
        <f>IFERROR(VLOOKUP(C394,'SO OR RSO'!$D$4:$F$1048576,3,FALSE),"")</f>
        <v/>
      </c>
      <c r="E394" s="72"/>
      <c r="F394" s="50" t="str">
        <f>IFERROR(VLOOKUP(E394,'Database KQ'!$B$2:$D$1048576,2,FALSE),"")</f>
        <v/>
      </c>
      <c r="G394" s="77"/>
      <c r="H394" s="18" t="str">
        <f>IFERROR(VLOOKUP(E394,'Database KQ'!$B$2:$D$1048576,3,FALSE),"")</f>
        <v/>
      </c>
      <c r="I394" s="72"/>
      <c r="J394" s="54"/>
      <c r="K394" s="80"/>
    </row>
    <row r="395" spans="1:11" ht="24" customHeight="1">
      <c r="A395" s="6">
        <v>394</v>
      </c>
      <c r="B395" s="73"/>
      <c r="C395" s="72"/>
      <c r="D395" s="18" t="str">
        <f>IFERROR(VLOOKUP(C395,'SO OR RSO'!$D$4:$F$1048576,3,FALSE),"")</f>
        <v/>
      </c>
      <c r="E395" s="72"/>
      <c r="F395" s="50" t="str">
        <f>IFERROR(VLOOKUP(E395,'Database KQ'!$B$2:$D$1048576,2,FALSE),"")</f>
        <v/>
      </c>
      <c r="G395" s="77"/>
      <c r="H395" s="18" t="str">
        <f>IFERROR(VLOOKUP(E395,'Database KQ'!$B$2:$D$1048576,3,FALSE),"")</f>
        <v/>
      </c>
      <c r="I395" s="72"/>
      <c r="J395" s="54"/>
      <c r="K395" s="80"/>
    </row>
    <row r="396" spans="1:11" ht="24" customHeight="1">
      <c r="A396" s="6">
        <v>395</v>
      </c>
      <c r="B396" s="73"/>
      <c r="C396" s="72"/>
      <c r="D396" s="18" t="str">
        <f>IFERROR(VLOOKUP(C396,'SO OR RSO'!$D$4:$F$1048576,3,FALSE),"")</f>
        <v/>
      </c>
      <c r="E396" s="72"/>
      <c r="F396" s="50" t="str">
        <f>IFERROR(VLOOKUP(E396,'Database KQ'!$B$2:$D$1048576,2,FALSE),"")</f>
        <v/>
      </c>
      <c r="G396" s="77"/>
      <c r="H396" s="18" t="str">
        <f>IFERROR(VLOOKUP(E396,'Database KQ'!$B$2:$D$1048576,3,FALSE),"")</f>
        <v/>
      </c>
      <c r="I396" s="72"/>
      <c r="J396" s="54"/>
      <c r="K396" s="80"/>
    </row>
    <row r="397" spans="1:11" ht="24" customHeight="1">
      <c r="A397" s="6">
        <v>396</v>
      </c>
      <c r="B397" s="73"/>
      <c r="C397" s="72"/>
      <c r="D397" s="18" t="str">
        <f>IFERROR(VLOOKUP(C397,'SO OR RSO'!$D$4:$F$1048576,3,FALSE),"")</f>
        <v/>
      </c>
      <c r="E397" s="72"/>
      <c r="F397" s="50" t="str">
        <f>IFERROR(VLOOKUP(E397,'Database KQ'!$B$2:$D$1048576,2,FALSE),"")</f>
        <v/>
      </c>
      <c r="G397" s="77"/>
      <c r="H397" s="18" t="str">
        <f>IFERROR(VLOOKUP(E397,'Database KQ'!$B$2:$D$1048576,3,FALSE),"")</f>
        <v/>
      </c>
      <c r="I397" s="72"/>
      <c r="J397" s="54"/>
      <c r="K397" s="80"/>
    </row>
    <row r="398" spans="1:11" ht="24" customHeight="1">
      <c r="A398" s="6">
        <v>397</v>
      </c>
      <c r="B398" s="73"/>
      <c r="C398" s="72"/>
      <c r="D398" s="18" t="str">
        <f>IFERROR(VLOOKUP(C398,'SO OR RSO'!$D$4:$F$1048576,3,FALSE),"")</f>
        <v/>
      </c>
      <c r="E398" s="72"/>
      <c r="F398" s="50" t="str">
        <f>IFERROR(VLOOKUP(E398,'Database KQ'!$B$2:$D$1048576,2,FALSE),"")</f>
        <v/>
      </c>
      <c r="G398" s="77"/>
      <c r="H398" s="18" t="str">
        <f>IFERROR(VLOOKUP(E398,'Database KQ'!$B$2:$D$1048576,3,FALSE),"")</f>
        <v/>
      </c>
      <c r="I398" s="72"/>
      <c r="J398" s="54"/>
      <c r="K398" s="80"/>
    </row>
    <row r="399" spans="1:11" ht="24" customHeight="1">
      <c r="A399" s="6">
        <v>398</v>
      </c>
      <c r="B399" s="73"/>
      <c r="C399" s="72"/>
      <c r="D399" s="18" t="str">
        <f>IFERROR(VLOOKUP(C399,'SO OR RSO'!$D$4:$F$1048576,3,FALSE),"")</f>
        <v/>
      </c>
      <c r="E399" s="72"/>
      <c r="F399" s="50" t="str">
        <f>IFERROR(VLOOKUP(E399,'Database KQ'!$B$2:$D$1048576,2,FALSE),"")</f>
        <v/>
      </c>
      <c r="G399" s="77"/>
      <c r="H399" s="18" t="str">
        <f>IFERROR(VLOOKUP(E399,'Database KQ'!$B$2:$D$1048576,3,FALSE),"")</f>
        <v/>
      </c>
      <c r="I399" s="72"/>
      <c r="J399" s="54"/>
      <c r="K399" s="80"/>
    </row>
    <row r="400" spans="1:11" ht="24" customHeight="1">
      <c r="A400" s="6">
        <v>399</v>
      </c>
      <c r="B400" s="73"/>
      <c r="C400" s="72"/>
      <c r="D400" s="18" t="str">
        <f>IFERROR(VLOOKUP(C400,'SO OR RSO'!$D$4:$F$1048576,3,FALSE),"")</f>
        <v/>
      </c>
      <c r="E400" s="72"/>
      <c r="F400" s="50" t="str">
        <f>IFERROR(VLOOKUP(E400,'Database KQ'!$B$2:$D$1048576,2,FALSE),"")</f>
        <v/>
      </c>
      <c r="G400" s="77"/>
      <c r="H400" s="18" t="str">
        <f>IFERROR(VLOOKUP(E400,'Database KQ'!$B$2:$D$1048576,3,FALSE),"")</f>
        <v/>
      </c>
      <c r="I400" s="72"/>
      <c r="J400" s="54"/>
      <c r="K400" s="80"/>
    </row>
    <row r="401" spans="1:11" ht="24" customHeight="1">
      <c r="A401" s="6">
        <v>400</v>
      </c>
      <c r="B401" s="73"/>
      <c r="C401" s="72"/>
      <c r="D401" s="18" t="str">
        <f>IFERROR(VLOOKUP(C401,'SO OR RSO'!$D$4:$F$1048576,3,FALSE),"")</f>
        <v/>
      </c>
      <c r="E401" s="72"/>
      <c r="F401" s="50" t="str">
        <f>IFERROR(VLOOKUP(E401,'Database KQ'!$B$2:$D$1048576,2,FALSE),"")</f>
        <v/>
      </c>
      <c r="G401" s="77"/>
      <c r="H401" s="18" t="str">
        <f>IFERROR(VLOOKUP(E401,'Database KQ'!$B$2:$D$1048576,3,FALSE),"")</f>
        <v/>
      </c>
      <c r="I401" s="72"/>
      <c r="J401" s="54"/>
      <c r="K401" s="80"/>
    </row>
    <row r="402" spans="1:11" ht="24" customHeight="1">
      <c r="A402" s="6">
        <v>401</v>
      </c>
      <c r="B402" s="73"/>
      <c r="C402" s="72"/>
      <c r="D402" s="18" t="str">
        <f>IFERROR(VLOOKUP(C402,'SO OR RSO'!$D$4:$F$1048576,3,FALSE),"")</f>
        <v/>
      </c>
      <c r="E402" s="72"/>
      <c r="F402" s="50" t="str">
        <f>IFERROR(VLOOKUP(E402,'Database KQ'!$B$2:$D$1048576,2,FALSE),"")</f>
        <v/>
      </c>
      <c r="G402" s="77"/>
      <c r="H402" s="18" t="str">
        <f>IFERROR(VLOOKUP(E402,'Database KQ'!$B$2:$D$1048576,3,FALSE),"")</f>
        <v/>
      </c>
      <c r="I402" s="72"/>
      <c r="J402" s="54"/>
      <c r="K402" s="80"/>
    </row>
    <row r="403" spans="1:11" ht="24" customHeight="1">
      <c r="A403" s="6">
        <v>402</v>
      </c>
      <c r="B403" s="73"/>
      <c r="C403" s="72"/>
      <c r="D403" s="18" t="str">
        <f>IFERROR(VLOOKUP(C403,'SO OR RSO'!$D$4:$F$1048576,3,FALSE),"")</f>
        <v/>
      </c>
      <c r="E403" s="72"/>
      <c r="F403" s="50" t="str">
        <f>IFERROR(VLOOKUP(E403,'Database KQ'!$B$2:$D$1048576,2,FALSE),"")</f>
        <v/>
      </c>
      <c r="G403" s="77"/>
      <c r="H403" s="18" t="str">
        <f>IFERROR(VLOOKUP(E403,'Database KQ'!$B$2:$D$1048576,3,FALSE),"")</f>
        <v/>
      </c>
      <c r="I403" s="72"/>
      <c r="J403" s="54"/>
      <c r="K403" s="80"/>
    </row>
    <row r="404" spans="1:11" ht="24" customHeight="1">
      <c r="A404" s="6">
        <v>403</v>
      </c>
      <c r="B404" s="73"/>
      <c r="C404" s="72"/>
      <c r="D404" s="18" t="str">
        <f>IFERROR(VLOOKUP(C404,'SO OR RSO'!$D$4:$F$1048576,3,FALSE),"")</f>
        <v/>
      </c>
      <c r="E404" s="72"/>
      <c r="F404" s="50" t="str">
        <f>IFERROR(VLOOKUP(E404,'Database KQ'!$B$2:$D$1048576,2,FALSE),"")</f>
        <v/>
      </c>
      <c r="G404" s="77"/>
      <c r="H404" s="18" t="str">
        <f>IFERROR(VLOOKUP(E404,'Database KQ'!$B$2:$D$1048576,3,FALSE),"")</f>
        <v/>
      </c>
      <c r="I404" s="72"/>
      <c r="J404" s="54"/>
      <c r="K404" s="80"/>
    </row>
    <row r="405" spans="1:11" ht="24" customHeight="1">
      <c r="A405" s="6">
        <v>404</v>
      </c>
      <c r="B405" s="73"/>
      <c r="C405" s="72"/>
      <c r="D405" s="18" t="str">
        <f>IFERROR(VLOOKUP(C405,'SO OR RSO'!$D$4:$F$1048576,3,FALSE),"")</f>
        <v/>
      </c>
      <c r="E405" s="72"/>
      <c r="F405" s="50" t="str">
        <f>IFERROR(VLOOKUP(E405,'Database KQ'!$B$2:$D$1048576,2,FALSE),"")</f>
        <v/>
      </c>
      <c r="G405" s="77"/>
      <c r="H405" s="18" t="str">
        <f>IFERROR(VLOOKUP(E405,'Database KQ'!$B$2:$D$1048576,3,FALSE),"")</f>
        <v/>
      </c>
      <c r="I405" s="72"/>
      <c r="J405" s="54"/>
      <c r="K405" s="80"/>
    </row>
    <row r="406" spans="1:11" ht="24" customHeight="1">
      <c r="A406" s="6">
        <v>405</v>
      </c>
      <c r="B406" s="73"/>
      <c r="C406" s="72"/>
      <c r="D406" s="18" t="str">
        <f>IFERROR(VLOOKUP(C406,'SO OR RSO'!$D$4:$F$1048576,3,FALSE),"")</f>
        <v/>
      </c>
      <c r="E406" s="72"/>
      <c r="F406" s="50" t="str">
        <f>IFERROR(VLOOKUP(E406,'Database KQ'!$B$2:$D$1048576,2,FALSE),"")</f>
        <v/>
      </c>
      <c r="G406" s="77"/>
      <c r="H406" s="18" t="str">
        <f>IFERROR(VLOOKUP(E406,'Database KQ'!$B$2:$D$1048576,3,FALSE),"")</f>
        <v/>
      </c>
      <c r="I406" s="72"/>
      <c r="J406" s="54"/>
      <c r="K406" s="80"/>
    </row>
    <row r="407" spans="1:11" ht="24" customHeight="1">
      <c r="A407" s="6">
        <v>406</v>
      </c>
      <c r="B407" s="73"/>
      <c r="C407" s="72"/>
      <c r="D407" s="18" t="str">
        <f>IFERROR(VLOOKUP(C407,'SO OR RSO'!$D$4:$F$1048576,3,FALSE),"")</f>
        <v/>
      </c>
      <c r="E407" s="72"/>
      <c r="F407" s="50" t="str">
        <f>IFERROR(VLOOKUP(E407,'Database KQ'!$B$2:$D$1048576,2,FALSE),"")</f>
        <v/>
      </c>
      <c r="G407" s="77"/>
      <c r="H407" s="18" t="str">
        <f>IFERROR(VLOOKUP(E407,'Database KQ'!$B$2:$D$1048576,3,FALSE),"")</f>
        <v/>
      </c>
      <c r="I407" s="72"/>
      <c r="J407" s="54"/>
      <c r="K407" s="80"/>
    </row>
    <row r="408" spans="1:11" ht="24" customHeight="1">
      <c r="A408" s="6">
        <v>407</v>
      </c>
      <c r="B408" s="73"/>
      <c r="C408" s="72"/>
      <c r="D408" s="18" t="str">
        <f>IFERROR(VLOOKUP(C408,'SO OR RSO'!$D$4:$F$1048576,3,FALSE),"")</f>
        <v/>
      </c>
      <c r="E408" s="72"/>
      <c r="F408" s="50" t="str">
        <f>IFERROR(VLOOKUP(E408,'Database KQ'!$B$2:$D$1048576,2,FALSE),"")</f>
        <v/>
      </c>
      <c r="G408" s="77"/>
      <c r="H408" s="18" t="str">
        <f>IFERROR(VLOOKUP(E408,'Database KQ'!$B$2:$D$1048576,3,FALSE),"")</f>
        <v/>
      </c>
      <c r="I408" s="72"/>
      <c r="J408" s="54"/>
      <c r="K408" s="80"/>
    </row>
    <row r="409" spans="1:11" ht="24" customHeight="1">
      <c r="A409" s="6">
        <v>408</v>
      </c>
      <c r="B409" s="73"/>
      <c r="C409" s="72"/>
      <c r="D409" s="18" t="str">
        <f>IFERROR(VLOOKUP(C409,'SO OR RSO'!$D$4:$F$1048576,3,FALSE),"")</f>
        <v/>
      </c>
      <c r="E409" s="72"/>
      <c r="F409" s="50" t="str">
        <f>IFERROR(VLOOKUP(E409,'Database KQ'!$B$2:$D$1048576,2,FALSE),"")</f>
        <v/>
      </c>
      <c r="G409" s="77"/>
      <c r="H409" s="18" t="str">
        <f>IFERROR(VLOOKUP(E409,'Database KQ'!$B$2:$D$1048576,3,FALSE),"")</f>
        <v/>
      </c>
      <c r="I409" s="72"/>
      <c r="J409" s="54"/>
      <c r="K409" s="80"/>
    </row>
    <row r="410" spans="1:11" ht="24" customHeight="1">
      <c r="A410" s="6">
        <v>409</v>
      </c>
      <c r="B410" s="73"/>
      <c r="C410" s="72"/>
      <c r="D410" s="18" t="str">
        <f>IFERROR(VLOOKUP(C410,'SO OR RSO'!$D$4:$F$1048576,3,FALSE),"")</f>
        <v/>
      </c>
      <c r="E410" s="72"/>
      <c r="F410" s="50" t="str">
        <f>IFERROR(VLOOKUP(E410,'Database KQ'!$B$2:$D$1048576,2,FALSE),"")</f>
        <v/>
      </c>
      <c r="G410" s="77"/>
      <c r="H410" s="18" t="str">
        <f>IFERROR(VLOOKUP(E410,'Database KQ'!$B$2:$D$1048576,3,FALSE),"")</f>
        <v/>
      </c>
      <c r="I410" s="72"/>
      <c r="J410" s="54"/>
      <c r="K410" s="80"/>
    </row>
    <row r="411" spans="1:11" ht="24" customHeight="1">
      <c r="A411" s="6">
        <v>410</v>
      </c>
      <c r="B411" s="73"/>
      <c r="C411" s="72"/>
      <c r="D411" s="18" t="str">
        <f>IFERROR(VLOOKUP(C411,'SO OR RSO'!$D$4:$F$1048576,3,FALSE),"")</f>
        <v/>
      </c>
      <c r="E411" s="72"/>
      <c r="F411" s="50" t="str">
        <f>IFERROR(VLOOKUP(E411,'Database KQ'!$B$2:$D$1048576,2,FALSE),"")</f>
        <v/>
      </c>
      <c r="G411" s="77"/>
      <c r="H411" s="18" t="str">
        <f>IFERROR(VLOOKUP(E411,'Database KQ'!$B$2:$D$1048576,3,FALSE),"")</f>
        <v/>
      </c>
      <c r="I411" s="72"/>
      <c r="J411" s="54"/>
      <c r="K411" s="80"/>
    </row>
    <row r="412" spans="1:11" ht="24" customHeight="1">
      <c r="A412" s="6">
        <v>411</v>
      </c>
      <c r="B412" s="73"/>
      <c r="C412" s="72"/>
      <c r="D412" s="18" t="str">
        <f>IFERROR(VLOOKUP(C412,'SO OR RSO'!$D$4:$F$1048576,3,FALSE),"")</f>
        <v/>
      </c>
      <c r="E412" s="72"/>
      <c r="F412" s="50" t="str">
        <f>IFERROR(VLOOKUP(E412,'Database KQ'!$B$2:$D$1048576,2,FALSE),"")</f>
        <v/>
      </c>
      <c r="G412" s="77"/>
      <c r="H412" s="18" t="str">
        <f>IFERROR(VLOOKUP(E412,'Database KQ'!$B$2:$D$1048576,3,FALSE),"")</f>
        <v/>
      </c>
      <c r="I412" s="72"/>
      <c r="J412" s="54"/>
      <c r="K412" s="80"/>
    </row>
    <row r="413" spans="1:11" ht="24" customHeight="1">
      <c r="A413" s="6">
        <v>412</v>
      </c>
      <c r="B413" s="73"/>
      <c r="C413" s="72"/>
      <c r="D413" s="18" t="str">
        <f>IFERROR(VLOOKUP(C413,'SO OR RSO'!$D$4:$F$1048576,3,FALSE),"")</f>
        <v/>
      </c>
      <c r="E413" s="72"/>
      <c r="F413" s="50" t="str">
        <f>IFERROR(VLOOKUP(E413,'Database KQ'!$B$2:$D$1048576,2,FALSE),"")</f>
        <v/>
      </c>
      <c r="G413" s="77"/>
      <c r="H413" s="18" t="str">
        <f>IFERROR(VLOOKUP(E413,'Database KQ'!$B$2:$D$1048576,3,FALSE),"")</f>
        <v/>
      </c>
      <c r="I413" s="72"/>
      <c r="J413" s="54"/>
      <c r="K413" s="80"/>
    </row>
    <row r="414" spans="1:11" ht="24" customHeight="1">
      <c r="A414" s="6">
        <v>413</v>
      </c>
      <c r="B414" s="73"/>
      <c r="C414" s="72"/>
      <c r="D414" s="18" t="str">
        <f>IFERROR(VLOOKUP(C414,'SO OR RSO'!$D$4:$F$1048576,3,FALSE),"")</f>
        <v/>
      </c>
      <c r="E414" s="72"/>
      <c r="F414" s="50" t="str">
        <f>IFERROR(VLOOKUP(E414,'Database KQ'!$B$2:$D$1048576,2,FALSE),"")</f>
        <v/>
      </c>
      <c r="G414" s="77"/>
      <c r="H414" s="18" t="str">
        <f>IFERROR(VLOOKUP(E414,'Database KQ'!$B$2:$D$1048576,3,FALSE),"")</f>
        <v/>
      </c>
      <c r="I414" s="72"/>
      <c r="J414" s="54"/>
      <c r="K414" s="80"/>
    </row>
    <row r="415" spans="1:11" ht="24" customHeight="1">
      <c r="A415" s="6">
        <v>414</v>
      </c>
      <c r="B415" s="73"/>
      <c r="C415" s="72"/>
      <c r="D415" s="18" t="str">
        <f>IFERROR(VLOOKUP(C415,'SO OR RSO'!$D$4:$F$1048576,3,FALSE),"")</f>
        <v/>
      </c>
      <c r="E415" s="72"/>
      <c r="F415" s="50" t="str">
        <f>IFERROR(VLOOKUP(E415,'Database KQ'!$B$2:$D$1048576,2,FALSE),"")</f>
        <v/>
      </c>
      <c r="G415" s="77"/>
      <c r="H415" s="18" t="str">
        <f>IFERROR(VLOOKUP(E415,'Database KQ'!$B$2:$D$1048576,3,FALSE),"")</f>
        <v/>
      </c>
      <c r="I415" s="72"/>
      <c r="J415" s="54"/>
      <c r="K415" s="80"/>
    </row>
    <row r="416" spans="1:11" ht="24" customHeight="1">
      <c r="A416" s="6">
        <v>415</v>
      </c>
      <c r="B416" s="73"/>
      <c r="C416" s="72"/>
      <c r="D416" s="18" t="str">
        <f>IFERROR(VLOOKUP(C416,'SO OR RSO'!$D$4:$F$1048576,3,FALSE),"")</f>
        <v/>
      </c>
      <c r="E416" s="72"/>
      <c r="F416" s="50" t="str">
        <f>IFERROR(VLOOKUP(E416,'Database KQ'!$B$2:$D$1048576,2,FALSE),"")</f>
        <v/>
      </c>
      <c r="G416" s="77"/>
      <c r="H416" s="18" t="str">
        <f>IFERROR(VLOOKUP(E416,'Database KQ'!$B$2:$D$1048576,3,FALSE),"")</f>
        <v/>
      </c>
      <c r="I416" s="72"/>
      <c r="J416" s="54"/>
      <c r="K416" s="80"/>
    </row>
    <row r="417" spans="1:11" ht="24" customHeight="1">
      <c r="A417" s="6">
        <v>416</v>
      </c>
      <c r="B417" s="73"/>
      <c r="C417" s="72"/>
      <c r="D417" s="18" t="str">
        <f>IFERROR(VLOOKUP(C417,'SO OR RSO'!$D$4:$F$1048576,3,FALSE),"")</f>
        <v/>
      </c>
      <c r="E417" s="72"/>
      <c r="F417" s="50" t="str">
        <f>IFERROR(VLOOKUP(E417,'Database KQ'!$B$2:$D$1048576,2,FALSE),"")</f>
        <v/>
      </c>
      <c r="G417" s="77"/>
      <c r="H417" s="18" t="str">
        <f>IFERROR(VLOOKUP(E417,'Database KQ'!$B$2:$D$1048576,3,FALSE),"")</f>
        <v/>
      </c>
      <c r="I417" s="72"/>
      <c r="J417" s="54"/>
      <c r="K417" s="80"/>
    </row>
    <row r="418" spans="1:11" ht="24" customHeight="1">
      <c r="A418" s="6">
        <v>417</v>
      </c>
      <c r="B418" s="73"/>
      <c r="C418" s="72"/>
      <c r="D418" s="18" t="str">
        <f>IFERROR(VLOOKUP(C418,'SO OR RSO'!$D$4:$F$1048576,3,FALSE),"")</f>
        <v/>
      </c>
      <c r="E418" s="72"/>
      <c r="F418" s="50" t="str">
        <f>IFERROR(VLOOKUP(E418,'Database KQ'!$B$2:$D$1048576,2,FALSE),"")</f>
        <v/>
      </c>
      <c r="G418" s="77"/>
      <c r="H418" s="18" t="str">
        <f>IFERROR(VLOOKUP(E418,'Database KQ'!$B$2:$D$1048576,3,FALSE),"")</f>
        <v/>
      </c>
      <c r="I418" s="72"/>
      <c r="J418" s="54"/>
      <c r="K418" s="80"/>
    </row>
    <row r="419" spans="1:11" ht="24" customHeight="1">
      <c r="A419" s="6">
        <v>418</v>
      </c>
      <c r="B419" s="73"/>
      <c r="C419" s="72"/>
      <c r="D419" s="18" t="str">
        <f>IFERROR(VLOOKUP(C419,'SO OR RSO'!$D$4:$F$1048576,3,FALSE),"")</f>
        <v/>
      </c>
      <c r="E419" s="72"/>
      <c r="F419" s="50" t="str">
        <f>IFERROR(VLOOKUP(E419,'Database KQ'!$B$2:$D$1048576,2,FALSE),"")</f>
        <v/>
      </c>
      <c r="G419" s="77"/>
      <c r="H419" s="18" t="str">
        <f>IFERROR(VLOOKUP(E419,'Database KQ'!$B$2:$D$1048576,3,FALSE),"")</f>
        <v/>
      </c>
      <c r="I419" s="72"/>
      <c r="J419" s="54"/>
      <c r="K419" s="80"/>
    </row>
    <row r="420" spans="1:11" ht="24" customHeight="1">
      <c r="A420" s="6">
        <v>419</v>
      </c>
      <c r="B420" s="73"/>
      <c r="C420" s="72"/>
      <c r="D420" s="18" t="str">
        <f>IFERROR(VLOOKUP(C420,'SO OR RSO'!$D$4:$F$1048576,3,FALSE),"")</f>
        <v/>
      </c>
      <c r="E420" s="72"/>
      <c r="F420" s="50" t="str">
        <f>IFERROR(VLOOKUP(E420,'Database KQ'!$B$2:$D$1048576,2,FALSE),"")</f>
        <v/>
      </c>
      <c r="G420" s="77"/>
      <c r="H420" s="18" t="str">
        <f>IFERROR(VLOOKUP(E420,'Database KQ'!$B$2:$D$1048576,3,FALSE),"")</f>
        <v/>
      </c>
      <c r="I420" s="72"/>
      <c r="J420" s="54"/>
      <c r="K420" s="80"/>
    </row>
    <row r="421" spans="1:11" ht="24" customHeight="1">
      <c r="A421" s="6">
        <v>420</v>
      </c>
      <c r="B421" s="73"/>
      <c r="C421" s="72"/>
      <c r="D421" s="18" t="str">
        <f>IFERROR(VLOOKUP(C421,'SO OR RSO'!$D$4:$F$1048576,3,FALSE),"")</f>
        <v/>
      </c>
      <c r="E421" s="72"/>
      <c r="F421" s="50" t="str">
        <f>IFERROR(VLOOKUP(E421,'Database KQ'!$B$2:$D$1048576,2,FALSE),"")</f>
        <v/>
      </c>
      <c r="G421" s="77"/>
      <c r="H421" s="18" t="str">
        <f>IFERROR(VLOOKUP(E421,'Database KQ'!$B$2:$D$1048576,3,FALSE),"")</f>
        <v/>
      </c>
      <c r="I421" s="72"/>
      <c r="J421" s="54"/>
      <c r="K421" s="80"/>
    </row>
    <row r="422" spans="1:11" ht="24" customHeight="1">
      <c r="A422" s="6">
        <v>421</v>
      </c>
      <c r="B422" s="73"/>
      <c r="C422" s="72"/>
      <c r="D422" s="18" t="str">
        <f>IFERROR(VLOOKUP(C422,'SO OR RSO'!$D$4:$F$1048576,3,FALSE),"")</f>
        <v/>
      </c>
      <c r="E422" s="72"/>
      <c r="F422" s="50" t="str">
        <f>IFERROR(VLOOKUP(E422,'Database KQ'!$B$2:$D$1048576,2,FALSE),"")</f>
        <v/>
      </c>
      <c r="G422" s="77"/>
      <c r="H422" s="18" t="str">
        <f>IFERROR(VLOOKUP(E422,'Database KQ'!$B$2:$D$1048576,3,FALSE),"")</f>
        <v/>
      </c>
      <c r="I422" s="72"/>
      <c r="J422" s="54"/>
      <c r="K422" s="80"/>
    </row>
    <row r="423" spans="1:11" ht="24" customHeight="1">
      <c r="A423" s="6">
        <v>422</v>
      </c>
      <c r="B423" s="73"/>
      <c r="C423" s="72"/>
      <c r="D423" s="18" t="str">
        <f>IFERROR(VLOOKUP(C423,'SO OR RSO'!$D$4:$F$1048576,3,FALSE),"")</f>
        <v/>
      </c>
      <c r="E423" s="72"/>
      <c r="F423" s="50" t="str">
        <f>IFERROR(VLOOKUP(E423,'Database KQ'!$B$2:$D$1048576,2,FALSE),"")</f>
        <v/>
      </c>
      <c r="G423" s="77"/>
      <c r="H423" s="18" t="str">
        <f>IFERROR(VLOOKUP(E423,'Database KQ'!$B$2:$D$1048576,3,FALSE),"")</f>
        <v/>
      </c>
      <c r="I423" s="72"/>
      <c r="J423" s="54"/>
      <c r="K423" s="80"/>
    </row>
    <row r="424" spans="1:11" ht="24" customHeight="1">
      <c r="A424" s="6">
        <v>423</v>
      </c>
      <c r="B424" s="73"/>
      <c r="C424" s="72"/>
      <c r="D424" s="18" t="str">
        <f>IFERROR(VLOOKUP(C424,'SO OR RSO'!$D$4:$F$1048576,3,FALSE),"")</f>
        <v/>
      </c>
      <c r="E424" s="72"/>
      <c r="F424" s="50" t="str">
        <f>IFERROR(VLOOKUP(E424,'Database KQ'!$B$2:$D$1048576,2,FALSE),"")</f>
        <v/>
      </c>
      <c r="G424" s="77"/>
      <c r="H424" s="18" t="str">
        <f>IFERROR(VLOOKUP(E424,'Database KQ'!$B$2:$D$1048576,3,FALSE),"")</f>
        <v/>
      </c>
      <c r="I424" s="72"/>
      <c r="J424" s="54"/>
      <c r="K424" s="80"/>
    </row>
    <row r="425" spans="1:11" ht="24" customHeight="1">
      <c r="A425" s="6">
        <v>424</v>
      </c>
      <c r="B425" s="73"/>
      <c r="C425" s="72"/>
      <c r="D425" s="18" t="str">
        <f>IFERROR(VLOOKUP(C425,'SO OR RSO'!$D$4:$F$1048576,3,FALSE),"")</f>
        <v/>
      </c>
      <c r="E425" s="72"/>
      <c r="F425" s="50" t="str">
        <f>IFERROR(VLOOKUP(E425,'Database KQ'!$B$2:$D$1048576,2,FALSE),"")</f>
        <v/>
      </c>
      <c r="G425" s="77"/>
      <c r="H425" s="18" t="str">
        <f>IFERROR(VLOOKUP(E425,'Database KQ'!$B$2:$D$1048576,3,FALSE),"")</f>
        <v/>
      </c>
      <c r="I425" s="72"/>
      <c r="J425" s="54"/>
      <c r="K425" s="80"/>
    </row>
    <row r="426" spans="1:11" ht="24" customHeight="1">
      <c r="A426" s="6">
        <v>425</v>
      </c>
      <c r="B426" s="73"/>
      <c r="C426" s="72"/>
      <c r="D426" s="18" t="str">
        <f>IFERROR(VLOOKUP(C426,'SO OR RSO'!$D$4:$F$1048576,3,FALSE),"")</f>
        <v/>
      </c>
      <c r="E426" s="72"/>
      <c r="F426" s="50" t="str">
        <f>IFERROR(VLOOKUP(E426,'Database KQ'!$B$2:$D$1048576,2,FALSE),"")</f>
        <v/>
      </c>
      <c r="G426" s="77"/>
      <c r="H426" s="18" t="str">
        <f>IFERROR(VLOOKUP(E426,'Database KQ'!$B$2:$D$1048576,3,FALSE),"")</f>
        <v/>
      </c>
      <c r="I426" s="72"/>
      <c r="J426" s="54"/>
      <c r="K426" s="80"/>
    </row>
    <row r="427" spans="1:11" ht="24" customHeight="1">
      <c r="A427" s="6">
        <v>426</v>
      </c>
      <c r="B427" s="73"/>
      <c r="C427" s="72"/>
      <c r="D427" s="18" t="str">
        <f>IFERROR(VLOOKUP(C427,'SO OR RSO'!$D$4:$F$1048576,3,FALSE),"")</f>
        <v/>
      </c>
      <c r="E427" s="72"/>
      <c r="F427" s="50" t="str">
        <f>IFERROR(VLOOKUP(E427,'Database KQ'!$B$2:$D$1048576,2,FALSE),"")</f>
        <v/>
      </c>
      <c r="G427" s="77"/>
      <c r="H427" s="18" t="str">
        <f>IFERROR(VLOOKUP(E427,'Database KQ'!$B$2:$D$1048576,3,FALSE),"")</f>
        <v/>
      </c>
      <c r="I427" s="72"/>
      <c r="J427" s="54"/>
      <c r="K427" s="80"/>
    </row>
    <row r="428" spans="1:11" ht="24" customHeight="1">
      <c r="A428" s="6">
        <v>427</v>
      </c>
      <c r="B428" s="73"/>
      <c r="C428" s="72"/>
      <c r="D428" s="18" t="str">
        <f>IFERROR(VLOOKUP(C428,'SO OR RSO'!$D$4:$F$1048576,3,FALSE),"")</f>
        <v/>
      </c>
      <c r="E428" s="72"/>
      <c r="F428" s="50" t="str">
        <f>IFERROR(VLOOKUP(E428,'Database KQ'!$B$2:$D$1048576,2,FALSE),"")</f>
        <v/>
      </c>
      <c r="G428" s="77"/>
      <c r="H428" s="18" t="str">
        <f>IFERROR(VLOOKUP(E428,'Database KQ'!$B$2:$D$1048576,3,FALSE),"")</f>
        <v/>
      </c>
      <c r="I428" s="72"/>
      <c r="J428" s="54"/>
      <c r="K428" s="80"/>
    </row>
    <row r="429" spans="1:11" ht="24" customHeight="1">
      <c r="A429" s="6">
        <v>428</v>
      </c>
      <c r="B429" s="73"/>
      <c r="C429" s="72"/>
      <c r="D429" s="18" t="str">
        <f>IFERROR(VLOOKUP(C429,'SO OR RSO'!$D$4:$F$1048576,3,FALSE),"")</f>
        <v/>
      </c>
      <c r="E429" s="72"/>
      <c r="F429" s="50" t="str">
        <f>IFERROR(VLOOKUP(E429,'Database KQ'!$B$2:$D$1048576,2,FALSE),"")</f>
        <v/>
      </c>
      <c r="G429" s="77"/>
      <c r="H429" s="18" t="str">
        <f>IFERROR(VLOOKUP(E429,'Database KQ'!$B$2:$D$1048576,3,FALSE),"")</f>
        <v/>
      </c>
      <c r="I429" s="72"/>
      <c r="J429" s="54"/>
      <c r="K429" s="80"/>
    </row>
    <row r="430" spans="1:11" ht="24" customHeight="1">
      <c r="A430" s="6">
        <v>429</v>
      </c>
      <c r="B430" s="73"/>
      <c r="C430" s="72"/>
      <c r="D430" s="18" t="str">
        <f>IFERROR(VLOOKUP(C430,'SO OR RSO'!$D$4:$F$1048576,3,FALSE),"")</f>
        <v/>
      </c>
      <c r="E430" s="72"/>
      <c r="F430" s="50" t="str">
        <f>IFERROR(VLOOKUP(E430,'Database KQ'!$B$2:$D$1048576,2,FALSE),"")</f>
        <v/>
      </c>
      <c r="G430" s="77"/>
      <c r="H430" s="18" t="str">
        <f>IFERROR(VLOOKUP(E430,'Database KQ'!$B$2:$D$1048576,3,FALSE),"")</f>
        <v/>
      </c>
      <c r="I430" s="72"/>
      <c r="J430" s="54"/>
      <c r="K430" s="80"/>
    </row>
    <row r="431" spans="1:11" ht="24" customHeight="1">
      <c r="A431" s="6">
        <v>430</v>
      </c>
      <c r="B431" s="73"/>
      <c r="C431" s="72"/>
      <c r="D431" s="18" t="str">
        <f>IFERROR(VLOOKUP(C431,'SO OR RSO'!$D$4:$F$1048576,3,FALSE),"")</f>
        <v/>
      </c>
      <c r="E431" s="72"/>
      <c r="F431" s="50" t="str">
        <f>IFERROR(VLOOKUP(E431,'Database KQ'!$B$2:$D$1048576,2,FALSE),"")</f>
        <v/>
      </c>
      <c r="G431" s="77"/>
      <c r="H431" s="18" t="str">
        <f>IFERROR(VLOOKUP(E431,'Database KQ'!$B$2:$D$1048576,3,FALSE),"")</f>
        <v/>
      </c>
      <c r="I431" s="72"/>
      <c r="J431" s="54"/>
      <c r="K431" s="80"/>
    </row>
    <row r="432" spans="1:11" ht="24" customHeight="1">
      <c r="A432" s="6">
        <v>431</v>
      </c>
      <c r="B432" s="73"/>
      <c r="C432" s="72"/>
      <c r="D432" s="18" t="str">
        <f>IFERROR(VLOOKUP(C432,'SO OR RSO'!$D$4:$F$1048576,3,FALSE),"")</f>
        <v/>
      </c>
      <c r="E432" s="72"/>
      <c r="F432" s="50" t="str">
        <f>IFERROR(VLOOKUP(E432,'Database KQ'!$B$2:$D$1048576,2,FALSE),"")</f>
        <v/>
      </c>
      <c r="G432" s="77"/>
      <c r="H432" s="18" t="str">
        <f>IFERROR(VLOOKUP(E432,'Database KQ'!$B$2:$D$1048576,3,FALSE),"")</f>
        <v/>
      </c>
      <c r="I432" s="72"/>
      <c r="J432" s="54"/>
      <c r="K432" s="80"/>
    </row>
    <row r="433" spans="1:11" ht="24" customHeight="1">
      <c r="A433" s="6">
        <v>432</v>
      </c>
      <c r="B433" s="73"/>
      <c r="C433" s="72"/>
      <c r="D433" s="18" t="str">
        <f>IFERROR(VLOOKUP(C433,'SO OR RSO'!$D$4:$F$1048576,3,FALSE),"")</f>
        <v/>
      </c>
      <c r="E433" s="72"/>
      <c r="F433" s="50" t="str">
        <f>IFERROR(VLOOKUP(E433,'Database KQ'!$B$2:$D$1048576,2,FALSE),"")</f>
        <v/>
      </c>
      <c r="G433" s="77"/>
      <c r="H433" s="18" t="str">
        <f>IFERROR(VLOOKUP(E433,'Database KQ'!$B$2:$D$1048576,3,FALSE),"")</f>
        <v/>
      </c>
      <c r="I433" s="72"/>
      <c r="J433" s="54"/>
      <c r="K433" s="80"/>
    </row>
    <row r="434" spans="1:11" ht="24" customHeight="1">
      <c r="A434" s="6">
        <v>433</v>
      </c>
      <c r="B434" s="73"/>
      <c r="C434" s="72"/>
      <c r="D434" s="18" t="str">
        <f>IFERROR(VLOOKUP(C434,'SO OR RSO'!$D$4:$F$1048576,3,FALSE),"")</f>
        <v/>
      </c>
      <c r="E434" s="72"/>
      <c r="F434" s="50" t="str">
        <f>IFERROR(VLOOKUP(E434,'Database KQ'!$B$2:$D$1048576,2,FALSE),"")</f>
        <v/>
      </c>
      <c r="G434" s="77"/>
      <c r="H434" s="18" t="str">
        <f>IFERROR(VLOOKUP(E434,'Database KQ'!$B$2:$D$1048576,3,FALSE),"")</f>
        <v/>
      </c>
      <c r="I434" s="72"/>
      <c r="J434" s="54"/>
      <c r="K434" s="80"/>
    </row>
    <row r="435" spans="1:11" ht="24" customHeight="1">
      <c r="A435" s="6">
        <v>434</v>
      </c>
      <c r="B435" s="73"/>
      <c r="C435" s="72"/>
      <c r="D435" s="18" t="str">
        <f>IFERROR(VLOOKUP(C435,'SO OR RSO'!$D$4:$F$1048576,3,FALSE),"")</f>
        <v/>
      </c>
      <c r="E435" s="72"/>
      <c r="F435" s="50" t="str">
        <f>IFERROR(VLOOKUP(E435,'Database KQ'!$B$2:$D$1048576,2,FALSE),"")</f>
        <v/>
      </c>
      <c r="G435" s="77"/>
      <c r="H435" s="18" t="str">
        <f>IFERROR(VLOOKUP(E435,'Database KQ'!$B$2:$D$1048576,3,FALSE),"")</f>
        <v/>
      </c>
      <c r="I435" s="72"/>
      <c r="J435" s="54"/>
      <c r="K435" s="80"/>
    </row>
    <row r="436" spans="1:11" ht="24" customHeight="1">
      <c r="A436" s="6">
        <v>435</v>
      </c>
      <c r="B436" s="73"/>
      <c r="C436" s="72"/>
      <c r="D436" s="18" t="str">
        <f>IFERROR(VLOOKUP(C436,'SO OR RSO'!$D$4:$F$1048576,3,FALSE),"")</f>
        <v/>
      </c>
      <c r="E436" s="72"/>
      <c r="F436" s="50" t="str">
        <f>IFERROR(VLOOKUP(E436,'Database KQ'!$B$2:$D$1048576,2,FALSE),"")</f>
        <v/>
      </c>
      <c r="G436" s="77"/>
      <c r="H436" s="18" t="str">
        <f>IFERROR(VLOOKUP(E436,'Database KQ'!$B$2:$D$1048576,3,FALSE),"")</f>
        <v/>
      </c>
      <c r="I436" s="72"/>
      <c r="J436" s="54"/>
      <c r="K436" s="80"/>
    </row>
    <row r="437" spans="1:11" ht="24" customHeight="1">
      <c r="A437" s="6">
        <v>436</v>
      </c>
      <c r="B437" s="73"/>
      <c r="C437" s="72"/>
      <c r="D437" s="18" t="str">
        <f>IFERROR(VLOOKUP(C437,'SO OR RSO'!$D$4:$F$1048576,3,FALSE),"")</f>
        <v/>
      </c>
      <c r="E437" s="72"/>
      <c r="F437" s="50" t="str">
        <f>IFERROR(VLOOKUP(E437,'Database KQ'!$B$2:$D$1048576,2,FALSE),"")</f>
        <v/>
      </c>
      <c r="G437" s="77"/>
      <c r="H437" s="18" t="str">
        <f>IFERROR(VLOOKUP(E437,'Database KQ'!$B$2:$D$1048576,3,FALSE),"")</f>
        <v/>
      </c>
      <c r="I437" s="72"/>
      <c r="J437" s="54"/>
      <c r="K437" s="80"/>
    </row>
    <row r="438" spans="1:11" ht="24" customHeight="1">
      <c r="A438" s="6">
        <v>437</v>
      </c>
      <c r="B438" s="73"/>
      <c r="C438" s="72"/>
      <c r="D438" s="18" t="str">
        <f>IFERROR(VLOOKUP(C438,'SO OR RSO'!$D$4:$F$1048576,3,FALSE),"")</f>
        <v/>
      </c>
      <c r="E438" s="72"/>
      <c r="F438" s="50" t="str">
        <f>IFERROR(VLOOKUP(E438,'Database KQ'!$B$2:$D$1048576,2,FALSE),"")</f>
        <v/>
      </c>
      <c r="G438" s="77"/>
      <c r="H438" s="18" t="str">
        <f>IFERROR(VLOOKUP(E438,'Database KQ'!$B$2:$D$1048576,3,FALSE),"")</f>
        <v/>
      </c>
      <c r="I438" s="72"/>
      <c r="J438" s="54"/>
      <c r="K438" s="80"/>
    </row>
    <row r="439" spans="1:11" ht="24" customHeight="1">
      <c r="A439" s="6">
        <v>438</v>
      </c>
      <c r="B439" s="73"/>
      <c r="C439" s="72"/>
      <c r="D439" s="18" t="str">
        <f>IFERROR(VLOOKUP(C439,'SO OR RSO'!$D$4:$F$1048576,3,FALSE),"")</f>
        <v/>
      </c>
      <c r="E439" s="72"/>
      <c r="F439" s="50" t="str">
        <f>IFERROR(VLOOKUP(E439,'Database KQ'!$B$2:$D$1048576,2,FALSE),"")</f>
        <v/>
      </c>
      <c r="G439" s="77"/>
      <c r="H439" s="18" t="str">
        <f>IFERROR(VLOOKUP(E439,'Database KQ'!$B$2:$D$1048576,3,FALSE),"")</f>
        <v/>
      </c>
      <c r="I439" s="72"/>
      <c r="J439" s="54"/>
      <c r="K439" s="80"/>
    </row>
    <row r="440" spans="1:11" ht="24" customHeight="1">
      <c r="A440" s="6">
        <v>439</v>
      </c>
      <c r="B440" s="73"/>
      <c r="C440" s="72"/>
      <c r="D440" s="18" t="str">
        <f>IFERROR(VLOOKUP(C440,'SO OR RSO'!$D$4:$F$1048576,3,FALSE),"")</f>
        <v/>
      </c>
      <c r="E440" s="72"/>
      <c r="F440" s="50" t="str">
        <f>IFERROR(VLOOKUP(E440,'Database KQ'!$B$2:$D$1048576,2,FALSE),"")</f>
        <v/>
      </c>
      <c r="G440" s="77"/>
      <c r="H440" s="18" t="str">
        <f>IFERROR(VLOOKUP(E440,'Database KQ'!$B$2:$D$1048576,3,FALSE),"")</f>
        <v/>
      </c>
      <c r="I440" s="72"/>
      <c r="J440" s="54"/>
      <c r="K440" s="80"/>
    </row>
    <row r="441" spans="1:11" ht="24" customHeight="1">
      <c r="A441" s="6">
        <v>440</v>
      </c>
      <c r="B441" s="73"/>
      <c r="C441" s="72"/>
      <c r="D441" s="18" t="str">
        <f>IFERROR(VLOOKUP(C441,'SO OR RSO'!$D$4:$F$1048576,3,FALSE),"")</f>
        <v/>
      </c>
      <c r="E441" s="72"/>
      <c r="F441" s="50" t="str">
        <f>IFERROR(VLOOKUP(E441,'Database KQ'!$B$2:$D$1048576,2,FALSE),"")</f>
        <v/>
      </c>
      <c r="G441" s="77"/>
      <c r="H441" s="18" t="str">
        <f>IFERROR(VLOOKUP(E441,'Database KQ'!$B$2:$D$1048576,3,FALSE),"")</f>
        <v/>
      </c>
      <c r="I441" s="72"/>
      <c r="J441" s="54"/>
      <c r="K441" s="80"/>
    </row>
    <row r="442" spans="1:11" ht="24" customHeight="1">
      <c r="A442" s="6">
        <v>441</v>
      </c>
      <c r="B442" s="73"/>
      <c r="C442" s="72"/>
      <c r="D442" s="18" t="str">
        <f>IFERROR(VLOOKUP(C442,'SO OR RSO'!$D$4:$F$1048576,3,FALSE),"")</f>
        <v/>
      </c>
      <c r="E442" s="72"/>
      <c r="F442" s="50" t="str">
        <f>IFERROR(VLOOKUP(E442,'Database KQ'!$B$2:$D$1048576,2,FALSE),"")</f>
        <v/>
      </c>
      <c r="G442" s="77"/>
      <c r="H442" s="18" t="str">
        <f>IFERROR(VLOOKUP(E442,'Database KQ'!$B$2:$D$1048576,3,FALSE),"")</f>
        <v/>
      </c>
      <c r="I442" s="72"/>
      <c r="J442" s="54"/>
      <c r="K442" s="80"/>
    </row>
    <row r="443" spans="1:11" ht="24" customHeight="1">
      <c r="A443" s="6">
        <v>442</v>
      </c>
      <c r="B443" s="73"/>
      <c r="C443" s="72"/>
      <c r="D443" s="18" t="str">
        <f>IFERROR(VLOOKUP(C443,'SO OR RSO'!$D$4:$F$1048576,3,FALSE),"")</f>
        <v/>
      </c>
      <c r="E443" s="72"/>
      <c r="F443" s="50" t="str">
        <f>IFERROR(VLOOKUP(E443,'Database KQ'!$B$2:$D$1048576,2,FALSE),"")</f>
        <v/>
      </c>
      <c r="G443" s="77"/>
      <c r="H443" s="18" t="str">
        <f>IFERROR(VLOOKUP(E443,'Database KQ'!$B$2:$D$1048576,3,FALSE),"")</f>
        <v/>
      </c>
      <c r="I443" s="72"/>
      <c r="J443" s="54"/>
      <c r="K443" s="80"/>
    </row>
    <row r="444" spans="1:11" ht="24" customHeight="1">
      <c r="A444" s="6">
        <v>443</v>
      </c>
      <c r="B444" s="73"/>
      <c r="C444" s="72"/>
      <c r="D444" s="18" t="str">
        <f>IFERROR(VLOOKUP(C444,'SO OR RSO'!$D$4:$F$1048576,3,FALSE),"")</f>
        <v/>
      </c>
      <c r="E444" s="72"/>
      <c r="F444" s="50" t="str">
        <f>IFERROR(VLOOKUP(E444,'Database KQ'!$B$2:$D$1048576,2,FALSE),"")</f>
        <v/>
      </c>
      <c r="G444" s="77"/>
      <c r="H444" s="18" t="str">
        <f>IFERROR(VLOOKUP(E444,'Database KQ'!$B$2:$D$1048576,3,FALSE),"")</f>
        <v/>
      </c>
      <c r="I444" s="72"/>
      <c r="J444" s="54"/>
      <c r="K444" s="80"/>
    </row>
    <row r="445" spans="1:11" ht="24" customHeight="1">
      <c r="A445" s="6">
        <v>444</v>
      </c>
      <c r="B445" s="73"/>
      <c r="C445" s="72"/>
      <c r="D445" s="18" t="str">
        <f>IFERROR(VLOOKUP(C445,'SO OR RSO'!$D$4:$F$1048576,3,FALSE),"")</f>
        <v/>
      </c>
      <c r="E445" s="72"/>
      <c r="F445" s="50" t="str">
        <f>IFERROR(VLOOKUP(E445,'Database KQ'!$B$2:$D$1048576,2,FALSE),"")</f>
        <v/>
      </c>
      <c r="G445" s="77"/>
      <c r="H445" s="18" t="str">
        <f>IFERROR(VLOOKUP(E445,'Database KQ'!$B$2:$D$1048576,3,FALSE),"")</f>
        <v/>
      </c>
      <c r="I445" s="72"/>
      <c r="J445" s="54"/>
      <c r="K445" s="80"/>
    </row>
    <row r="446" spans="1:11" ht="24" customHeight="1">
      <c r="A446" s="6">
        <v>445</v>
      </c>
      <c r="B446" s="73"/>
      <c r="C446" s="72"/>
      <c r="D446" s="18" t="str">
        <f>IFERROR(VLOOKUP(C446,'SO OR RSO'!$D$4:$F$1048576,3,FALSE),"")</f>
        <v/>
      </c>
      <c r="E446" s="72"/>
      <c r="F446" s="50" t="str">
        <f>IFERROR(VLOOKUP(E446,'Database KQ'!$B$2:$D$1048576,2,FALSE),"")</f>
        <v/>
      </c>
      <c r="G446" s="77"/>
      <c r="H446" s="18" t="str">
        <f>IFERROR(VLOOKUP(E446,'Database KQ'!$B$2:$D$1048576,3,FALSE),"")</f>
        <v/>
      </c>
      <c r="I446" s="72"/>
      <c r="J446" s="54"/>
      <c r="K446" s="80"/>
    </row>
    <row r="447" spans="1:11" ht="24" customHeight="1">
      <c r="A447" s="6">
        <v>446</v>
      </c>
      <c r="B447" s="73"/>
      <c r="C447" s="72"/>
      <c r="D447" s="18" t="str">
        <f>IFERROR(VLOOKUP(C447,'SO OR RSO'!$D$4:$F$1048576,3,FALSE),"")</f>
        <v/>
      </c>
      <c r="E447" s="72"/>
      <c r="F447" s="50" t="str">
        <f>IFERROR(VLOOKUP(E447,'Database KQ'!$B$2:$D$1048576,2,FALSE),"")</f>
        <v/>
      </c>
      <c r="G447" s="77"/>
      <c r="H447" s="18" t="str">
        <f>IFERROR(VLOOKUP(E447,'Database KQ'!$B$2:$D$1048576,3,FALSE),"")</f>
        <v/>
      </c>
      <c r="I447" s="72"/>
      <c r="J447" s="54"/>
      <c r="K447" s="80"/>
    </row>
    <row r="448" spans="1:11" ht="24" customHeight="1">
      <c r="A448" s="6">
        <v>447</v>
      </c>
      <c r="B448" s="73"/>
      <c r="C448" s="72"/>
      <c r="D448" s="18" t="str">
        <f>IFERROR(VLOOKUP(C448,'SO OR RSO'!$D$4:$F$1048576,3,FALSE),"")</f>
        <v/>
      </c>
      <c r="E448" s="72"/>
      <c r="F448" s="50" t="str">
        <f>IFERROR(VLOOKUP(E448,'Database KQ'!$B$2:$D$1048576,2,FALSE),"")</f>
        <v/>
      </c>
      <c r="G448" s="77"/>
      <c r="H448" s="18" t="str">
        <f>IFERROR(VLOOKUP(E448,'Database KQ'!$B$2:$D$1048576,3,FALSE),"")</f>
        <v/>
      </c>
      <c r="I448" s="72"/>
      <c r="J448" s="54"/>
      <c r="K448" s="80"/>
    </row>
    <row r="449" spans="1:11" ht="24" customHeight="1">
      <c r="A449" s="6">
        <v>448</v>
      </c>
      <c r="B449" s="73"/>
      <c r="C449" s="72"/>
      <c r="D449" s="18" t="str">
        <f>IFERROR(VLOOKUP(C449,'SO OR RSO'!$D$4:$F$1048576,3,FALSE),"")</f>
        <v/>
      </c>
      <c r="E449" s="72"/>
      <c r="F449" s="50" t="str">
        <f>IFERROR(VLOOKUP(E449,'Database KQ'!$B$2:$D$1048576,2,FALSE),"")</f>
        <v/>
      </c>
      <c r="G449" s="77"/>
      <c r="H449" s="18" t="str">
        <f>IFERROR(VLOOKUP(E449,'Database KQ'!$B$2:$D$1048576,3,FALSE),"")</f>
        <v/>
      </c>
      <c r="I449" s="72"/>
      <c r="J449" s="54"/>
      <c r="K449" s="80"/>
    </row>
    <row r="450" spans="1:11" ht="24" customHeight="1">
      <c r="A450" s="6">
        <v>449</v>
      </c>
      <c r="B450" s="73"/>
      <c r="C450" s="72"/>
      <c r="D450" s="18" t="str">
        <f>IFERROR(VLOOKUP(C450,'SO OR RSO'!$D$4:$F$1048576,3,FALSE),"")</f>
        <v/>
      </c>
      <c r="E450" s="72"/>
      <c r="F450" s="50" t="str">
        <f>IFERROR(VLOOKUP(E450,'Database KQ'!$B$2:$D$1048576,2,FALSE),"")</f>
        <v/>
      </c>
      <c r="G450" s="77"/>
      <c r="H450" s="18" t="str">
        <f>IFERROR(VLOOKUP(E450,'Database KQ'!$B$2:$D$1048576,3,FALSE),"")</f>
        <v/>
      </c>
      <c r="I450" s="72"/>
      <c r="J450" s="54"/>
      <c r="K450" s="80"/>
    </row>
    <row r="451" spans="1:11" ht="24" customHeight="1">
      <c r="A451" s="6">
        <v>450</v>
      </c>
      <c r="B451" s="73"/>
      <c r="C451" s="72"/>
      <c r="D451" s="18" t="str">
        <f>IFERROR(VLOOKUP(C451,'SO OR RSO'!$D$4:$F$1048576,3,FALSE),"")</f>
        <v/>
      </c>
      <c r="E451" s="72"/>
      <c r="F451" s="50" t="str">
        <f>IFERROR(VLOOKUP(E451,'Database KQ'!$B$2:$D$1048576,2,FALSE),"")</f>
        <v/>
      </c>
      <c r="G451" s="77"/>
      <c r="H451" s="18" t="str">
        <f>IFERROR(VLOOKUP(E451,'Database KQ'!$B$2:$D$1048576,3,FALSE),"")</f>
        <v/>
      </c>
      <c r="I451" s="72"/>
      <c r="J451" s="54"/>
      <c r="K451" s="80"/>
    </row>
    <row r="452" spans="1:11" ht="24" customHeight="1">
      <c r="A452" s="6">
        <v>451</v>
      </c>
      <c r="B452" s="73"/>
      <c r="C452" s="72"/>
      <c r="D452" s="18" t="str">
        <f>IFERROR(VLOOKUP(C452,'SO OR RSO'!$D$4:$F$1048576,3,FALSE),"")</f>
        <v/>
      </c>
      <c r="E452" s="72"/>
      <c r="F452" s="50" t="str">
        <f>IFERROR(VLOOKUP(E452,'Database KQ'!$B$2:$D$1048576,2,FALSE),"")</f>
        <v/>
      </c>
      <c r="G452" s="77"/>
      <c r="H452" s="18" t="str">
        <f>IFERROR(VLOOKUP(E452,'Database KQ'!$B$2:$D$1048576,3,FALSE),"")</f>
        <v/>
      </c>
      <c r="I452" s="72"/>
      <c r="J452" s="54"/>
      <c r="K452" s="80"/>
    </row>
    <row r="453" spans="1:11" ht="24" customHeight="1">
      <c r="A453" s="6">
        <v>452</v>
      </c>
      <c r="B453" s="73"/>
      <c r="C453" s="72"/>
      <c r="D453" s="18" t="str">
        <f>IFERROR(VLOOKUP(C453,'SO OR RSO'!$D$4:$F$1048576,3,FALSE),"")</f>
        <v/>
      </c>
      <c r="E453" s="72"/>
      <c r="F453" s="50" t="str">
        <f>IFERROR(VLOOKUP(E453,'Database KQ'!$B$2:$D$1048576,2,FALSE),"")</f>
        <v/>
      </c>
      <c r="G453" s="77"/>
      <c r="H453" s="18" t="str">
        <f>IFERROR(VLOOKUP(E453,'Database KQ'!$B$2:$D$1048576,3,FALSE),"")</f>
        <v/>
      </c>
      <c r="I453" s="72"/>
      <c r="J453" s="54"/>
      <c r="K453" s="80"/>
    </row>
    <row r="454" spans="1:11" ht="24" customHeight="1">
      <c r="A454" s="6">
        <v>453</v>
      </c>
      <c r="B454" s="73"/>
      <c r="C454" s="72"/>
      <c r="D454" s="18" t="str">
        <f>IFERROR(VLOOKUP(C454,'SO OR RSO'!$D$4:$F$1048576,3,FALSE),"")</f>
        <v/>
      </c>
      <c r="E454" s="72"/>
      <c r="F454" s="50" t="str">
        <f>IFERROR(VLOOKUP(E454,'Database KQ'!$B$2:$D$1048576,2,FALSE),"")</f>
        <v/>
      </c>
      <c r="G454" s="77"/>
      <c r="H454" s="18" t="str">
        <f>IFERROR(VLOOKUP(E454,'Database KQ'!$B$2:$D$1048576,3,FALSE),"")</f>
        <v/>
      </c>
      <c r="I454" s="72"/>
      <c r="J454" s="54"/>
      <c r="K454" s="80"/>
    </row>
    <row r="455" spans="1:11" ht="24" customHeight="1">
      <c r="A455" s="6">
        <v>454</v>
      </c>
      <c r="B455" s="73"/>
      <c r="C455" s="72"/>
      <c r="D455" s="18" t="str">
        <f>IFERROR(VLOOKUP(C455,'SO OR RSO'!$D$4:$F$1048576,3,FALSE),"")</f>
        <v/>
      </c>
      <c r="E455" s="72"/>
      <c r="F455" s="50" t="str">
        <f>IFERROR(VLOOKUP(E455,'Database KQ'!$B$2:$D$1048576,2,FALSE),"")</f>
        <v/>
      </c>
      <c r="G455" s="77"/>
      <c r="H455" s="18" t="str">
        <f>IFERROR(VLOOKUP(E455,'Database KQ'!$B$2:$D$1048576,3,FALSE),"")</f>
        <v/>
      </c>
      <c r="I455" s="72"/>
      <c r="J455" s="54"/>
      <c r="K455" s="80"/>
    </row>
    <row r="456" spans="1:11" ht="24" customHeight="1">
      <c r="A456" s="6">
        <v>455</v>
      </c>
      <c r="B456" s="73"/>
      <c r="C456" s="72"/>
      <c r="D456" s="18" t="str">
        <f>IFERROR(VLOOKUP(C456,'SO OR RSO'!$D$4:$F$1048576,3,FALSE),"")</f>
        <v/>
      </c>
      <c r="E456" s="72"/>
      <c r="F456" s="50" t="str">
        <f>IFERROR(VLOOKUP(E456,'Database KQ'!$B$2:$D$1048576,2,FALSE),"")</f>
        <v/>
      </c>
      <c r="G456" s="77"/>
      <c r="H456" s="18" t="str">
        <f>IFERROR(VLOOKUP(E456,'Database KQ'!$B$2:$D$1048576,3,FALSE),"")</f>
        <v/>
      </c>
      <c r="I456" s="72"/>
      <c r="J456" s="54"/>
      <c r="K456" s="80"/>
    </row>
    <row r="457" spans="1:11" ht="24" customHeight="1">
      <c r="A457" s="6">
        <v>456</v>
      </c>
      <c r="B457" s="73"/>
      <c r="C457" s="72"/>
      <c r="D457" s="18" t="str">
        <f>IFERROR(VLOOKUP(C457,'SO OR RSO'!$D$4:$F$1048576,3,FALSE),"")</f>
        <v/>
      </c>
      <c r="E457" s="72"/>
      <c r="F457" s="50" t="str">
        <f>IFERROR(VLOOKUP(E457,'Database KQ'!$B$2:$D$1048576,2,FALSE),"")</f>
        <v/>
      </c>
      <c r="G457" s="77"/>
      <c r="H457" s="18" t="str">
        <f>IFERROR(VLOOKUP(E457,'Database KQ'!$B$2:$D$1048576,3,FALSE),"")</f>
        <v/>
      </c>
      <c r="I457" s="72"/>
      <c r="J457" s="54"/>
      <c r="K457" s="80"/>
    </row>
    <row r="458" spans="1:11" ht="24" customHeight="1">
      <c r="A458" s="6">
        <v>457</v>
      </c>
      <c r="B458" s="73"/>
      <c r="C458" s="72"/>
      <c r="D458" s="18" t="str">
        <f>IFERROR(VLOOKUP(C458,'SO OR RSO'!$D$4:$F$1048576,3,FALSE),"")</f>
        <v/>
      </c>
      <c r="E458" s="72"/>
      <c r="F458" s="50" t="str">
        <f>IFERROR(VLOOKUP(E458,'Database KQ'!$B$2:$D$1048576,2,FALSE),"")</f>
        <v/>
      </c>
      <c r="G458" s="77"/>
      <c r="H458" s="18" t="str">
        <f>IFERROR(VLOOKUP(E458,'Database KQ'!$B$2:$D$1048576,3,FALSE),"")</f>
        <v/>
      </c>
      <c r="I458" s="72"/>
      <c r="J458" s="54"/>
      <c r="K458" s="80"/>
    </row>
    <row r="459" spans="1:11" ht="24" customHeight="1">
      <c r="A459" s="6">
        <v>458</v>
      </c>
      <c r="B459" s="73"/>
      <c r="C459" s="72"/>
      <c r="D459" s="18" t="str">
        <f>IFERROR(VLOOKUP(C459,'SO OR RSO'!$D$4:$F$1048576,3,FALSE),"")</f>
        <v/>
      </c>
      <c r="E459" s="72"/>
      <c r="F459" s="50" t="str">
        <f>IFERROR(VLOOKUP(E459,'Database KQ'!$B$2:$D$1048576,2,FALSE),"")</f>
        <v/>
      </c>
      <c r="G459" s="77"/>
      <c r="H459" s="18" t="str">
        <f>IFERROR(VLOOKUP(E459,'Database KQ'!$B$2:$D$1048576,3,FALSE),"")</f>
        <v/>
      </c>
      <c r="I459" s="72"/>
      <c r="J459" s="54"/>
      <c r="K459" s="80"/>
    </row>
    <row r="460" spans="1:11" ht="24" customHeight="1">
      <c r="A460" s="6">
        <v>459</v>
      </c>
      <c r="B460" s="73"/>
      <c r="C460" s="72"/>
      <c r="D460" s="18" t="str">
        <f>IFERROR(VLOOKUP(C460,'SO OR RSO'!$D$4:$F$1048576,3,FALSE),"")</f>
        <v/>
      </c>
      <c r="E460" s="72"/>
      <c r="F460" s="50" t="str">
        <f>IFERROR(VLOOKUP(E460,'Database KQ'!$B$2:$D$1048576,2,FALSE),"")</f>
        <v/>
      </c>
      <c r="G460" s="77"/>
      <c r="H460" s="18" t="str">
        <f>IFERROR(VLOOKUP(E460,'Database KQ'!$B$2:$D$1048576,3,FALSE),"")</f>
        <v/>
      </c>
      <c r="I460" s="72"/>
      <c r="J460" s="54"/>
      <c r="K460" s="80"/>
    </row>
    <row r="461" spans="1:11" ht="24" customHeight="1">
      <c r="A461" s="6">
        <v>460</v>
      </c>
      <c r="B461" s="73"/>
      <c r="C461" s="72"/>
      <c r="D461" s="18" t="str">
        <f>IFERROR(VLOOKUP(C461,'SO OR RSO'!$D$4:$F$1048576,3,FALSE),"")</f>
        <v/>
      </c>
      <c r="E461" s="72"/>
      <c r="F461" s="50" t="str">
        <f>IFERROR(VLOOKUP(E461,'Database KQ'!$B$2:$D$1048576,2,FALSE),"")</f>
        <v/>
      </c>
      <c r="G461" s="77"/>
      <c r="H461" s="18" t="str">
        <f>IFERROR(VLOOKUP(E461,'Database KQ'!$B$2:$D$1048576,3,FALSE),"")</f>
        <v/>
      </c>
      <c r="I461" s="72"/>
      <c r="J461" s="54"/>
      <c r="K461" s="80"/>
    </row>
    <row r="462" spans="1:11" ht="24" customHeight="1">
      <c r="A462" s="6">
        <v>461</v>
      </c>
      <c r="B462" s="73"/>
      <c r="C462" s="72"/>
      <c r="D462" s="18" t="str">
        <f>IFERROR(VLOOKUP(C462,'SO OR RSO'!$D$4:$F$1048576,3,FALSE),"")</f>
        <v/>
      </c>
      <c r="E462" s="72"/>
      <c r="F462" s="50" t="str">
        <f>IFERROR(VLOOKUP(E462,'Database KQ'!$B$2:$D$1048576,2,FALSE),"")</f>
        <v/>
      </c>
      <c r="G462" s="77"/>
      <c r="H462" s="18" t="str">
        <f>IFERROR(VLOOKUP(E462,'Database KQ'!$B$2:$D$1048576,3,FALSE),"")</f>
        <v/>
      </c>
      <c r="I462" s="72"/>
      <c r="J462" s="54"/>
      <c r="K462" s="80"/>
    </row>
    <row r="463" spans="1:11" ht="24" customHeight="1">
      <c r="A463" s="6">
        <v>462</v>
      </c>
      <c r="B463" s="73"/>
      <c r="C463" s="72"/>
      <c r="D463" s="18" t="str">
        <f>IFERROR(VLOOKUP(C463,'SO OR RSO'!$D$4:$F$1048576,3,FALSE),"")</f>
        <v/>
      </c>
      <c r="E463" s="72"/>
      <c r="F463" s="50" t="str">
        <f>IFERROR(VLOOKUP(E463,'Database KQ'!$B$2:$D$1048576,2,FALSE),"")</f>
        <v/>
      </c>
      <c r="G463" s="77"/>
      <c r="H463" s="18" t="str">
        <f>IFERROR(VLOOKUP(E463,'Database KQ'!$B$2:$D$1048576,3,FALSE),"")</f>
        <v/>
      </c>
      <c r="I463" s="72"/>
      <c r="J463" s="54"/>
      <c r="K463" s="80"/>
    </row>
    <row r="464" spans="1:11" ht="24" customHeight="1">
      <c r="A464" s="6">
        <v>463</v>
      </c>
      <c r="B464" s="73"/>
      <c r="C464" s="72"/>
      <c r="D464" s="18" t="str">
        <f>IFERROR(VLOOKUP(C464,'SO OR RSO'!$D$4:$F$1048576,3,FALSE),"")</f>
        <v/>
      </c>
      <c r="E464" s="72"/>
      <c r="F464" s="50" t="str">
        <f>IFERROR(VLOOKUP(E464,'Database KQ'!$B$2:$D$1048576,2,FALSE),"")</f>
        <v/>
      </c>
      <c r="G464" s="77"/>
      <c r="H464" s="18" t="str">
        <f>IFERROR(VLOOKUP(E464,'Database KQ'!$B$2:$D$1048576,3,FALSE),"")</f>
        <v/>
      </c>
      <c r="I464" s="72"/>
      <c r="J464" s="54"/>
      <c r="K464" s="80"/>
    </row>
    <row r="465" spans="1:11" ht="24" customHeight="1">
      <c r="A465" s="6">
        <v>464</v>
      </c>
      <c r="B465" s="73"/>
      <c r="C465" s="72"/>
      <c r="D465" s="18" t="str">
        <f>IFERROR(VLOOKUP(C465,'SO OR RSO'!$D$4:$F$1048576,3,FALSE),"")</f>
        <v/>
      </c>
      <c r="E465" s="72"/>
      <c r="F465" s="50" t="str">
        <f>IFERROR(VLOOKUP(E465,'Database KQ'!$B$2:$D$1048576,2,FALSE),"")</f>
        <v/>
      </c>
      <c r="G465" s="77"/>
      <c r="H465" s="18" t="str">
        <f>IFERROR(VLOOKUP(E465,'Database KQ'!$B$2:$D$1048576,3,FALSE),"")</f>
        <v/>
      </c>
      <c r="I465" s="72"/>
      <c r="J465" s="54"/>
      <c r="K465" s="80"/>
    </row>
    <row r="466" spans="1:11" ht="24" customHeight="1">
      <c r="A466" s="6">
        <v>465</v>
      </c>
      <c r="B466" s="73"/>
      <c r="C466" s="72"/>
      <c r="D466" s="18" t="str">
        <f>IFERROR(VLOOKUP(C466,'SO OR RSO'!$D$4:$F$1048576,3,FALSE),"")</f>
        <v/>
      </c>
      <c r="E466" s="72"/>
      <c r="F466" s="50" t="str">
        <f>IFERROR(VLOOKUP(E466,'Database KQ'!$B$2:$D$1048576,2,FALSE),"")</f>
        <v/>
      </c>
      <c r="G466" s="77"/>
      <c r="H466" s="18" t="str">
        <f>IFERROR(VLOOKUP(E466,'Database KQ'!$B$2:$D$1048576,3,FALSE),"")</f>
        <v/>
      </c>
      <c r="I466" s="72"/>
      <c r="J466" s="54"/>
      <c r="K466" s="80"/>
    </row>
    <row r="467" spans="1:11" ht="24" customHeight="1">
      <c r="A467" s="6">
        <v>466</v>
      </c>
      <c r="B467" s="73"/>
      <c r="C467" s="72"/>
      <c r="D467" s="18" t="str">
        <f>IFERROR(VLOOKUP(C467,'SO OR RSO'!$D$4:$F$1048576,3,FALSE),"")</f>
        <v/>
      </c>
      <c r="E467" s="72"/>
      <c r="F467" s="50" t="str">
        <f>IFERROR(VLOOKUP(E467,'Database KQ'!$B$2:$D$1048576,2,FALSE),"")</f>
        <v/>
      </c>
      <c r="G467" s="77"/>
      <c r="H467" s="18" t="str">
        <f>IFERROR(VLOOKUP(E467,'Database KQ'!$B$2:$D$1048576,3,FALSE),"")</f>
        <v/>
      </c>
      <c r="I467" s="72"/>
      <c r="J467" s="54"/>
      <c r="K467" s="80"/>
    </row>
    <row r="468" spans="1:11" ht="24" customHeight="1">
      <c r="A468" s="6">
        <v>467</v>
      </c>
      <c r="B468" s="73"/>
      <c r="C468" s="72"/>
      <c r="D468" s="18" t="str">
        <f>IFERROR(VLOOKUP(C468,'SO OR RSO'!$D$4:$F$1048576,3,FALSE),"")</f>
        <v/>
      </c>
      <c r="E468" s="72"/>
      <c r="F468" s="50" t="str">
        <f>IFERROR(VLOOKUP(E468,'Database KQ'!$B$2:$D$1048576,2,FALSE),"")</f>
        <v/>
      </c>
      <c r="G468" s="77"/>
      <c r="H468" s="18" t="str">
        <f>IFERROR(VLOOKUP(E468,'Database KQ'!$B$2:$D$1048576,3,FALSE),"")</f>
        <v/>
      </c>
      <c r="I468" s="72"/>
      <c r="J468" s="54"/>
      <c r="K468" s="80"/>
    </row>
    <row r="469" spans="1:11" ht="24" customHeight="1">
      <c r="A469" s="6">
        <v>468</v>
      </c>
      <c r="B469" s="73"/>
      <c r="C469" s="72"/>
      <c r="D469" s="18" t="str">
        <f>IFERROR(VLOOKUP(C469,'SO OR RSO'!$D$4:$F$1048576,3,FALSE),"")</f>
        <v/>
      </c>
      <c r="E469" s="72"/>
      <c r="F469" s="50" t="str">
        <f>IFERROR(VLOOKUP(E469,'Database KQ'!$B$2:$D$1048576,2,FALSE),"")</f>
        <v/>
      </c>
      <c r="G469" s="77"/>
      <c r="H469" s="18" t="str">
        <f>IFERROR(VLOOKUP(E469,'Database KQ'!$B$2:$D$1048576,3,FALSE),"")</f>
        <v/>
      </c>
      <c r="I469" s="72"/>
      <c r="J469" s="54"/>
      <c r="K469" s="80"/>
    </row>
    <row r="470" spans="1:11" ht="24" customHeight="1">
      <c r="A470" s="6">
        <v>469</v>
      </c>
      <c r="B470" s="73"/>
      <c r="C470" s="72"/>
      <c r="D470" s="18" t="str">
        <f>IFERROR(VLOOKUP(C470,'SO OR RSO'!$D$4:$F$1048576,3,FALSE),"")</f>
        <v/>
      </c>
      <c r="E470" s="72"/>
      <c r="F470" s="50" t="str">
        <f>IFERROR(VLOOKUP(E470,'Database KQ'!$B$2:$D$1048576,2,FALSE),"")</f>
        <v/>
      </c>
      <c r="G470" s="77"/>
      <c r="H470" s="18" t="str">
        <f>IFERROR(VLOOKUP(E470,'Database KQ'!$B$2:$D$1048576,3,FALSE),"")</f>
        <v/>
      </c>
      <c r="I470" s="72"/>
      <c r="J470" s="54"/>
      <c r="K470" s="80"/>
    </row>
    <row r="471" spans="1:11" ht="24" customHeight="1">
      <c r="A471" s="6">
        <v>470</v>
      </c>
      <c r="B471" s="73"/>
      <c r="C471" s="72"/>
      <c r="D471" s="18" t="str">
        <f>IFERROR(VLOOKUP(C471,'SO OR RSO'!$D$4:$F$1048576,3,FALSE),"")</f>
        <v/>
      </c>
      <c r="E471" s="72"/>
      <c r="F471" s="50" t="str">
        <f>IFERROR(VLOOKUP(E471,'Database KQ'!$B$2:$D$1048576,2,FALSE),"")</f>
        <v/>
      </c>
      <c r="G471" s="77"/>
      <c r="H471" s="18" t="str">
        <f>IFERROR(VLOOKUP(E471,'Database KQ'!$B$2:$D$1048576,3,FALSE),"")</f>
        <v/>
      </c>
      <c r="I471" s="72"/>
      <c r="J471" s="54"/>
      <c r="K471" s="80"/>
    </row>
    <row r="472" spans="1:11" ht="24" customHeight="1">
      <c r="A472" s="6">
        <v>471</v>
      </c>
      <c r="B472" s="73"/>
      <c r="C472" s="72"/>
      <c r="D472" s="18" t="str">
        <f>IFERROR(VLOOKUP(C472,'SO OR RSO'!$D$4:$F$1048576,3,FALSE),"")</f>
        <v/>
      </c>
      <c r="E472" s="72"/>
      <c r="F472" s="50" t="str">
        <f>IFERROR(VLOOKUP(E472,'Database KQ'!$B$2:$D$1048576,2,FALSE),"")</f>
        <v/>
      </c>
      <c r="G472" s="77"/>
      <c r="H472" s="18" t="str">
        <f>IFERROR(VLOOKUP(E472,'Database KQ'!$B$2:$D$1048576,3,FALSE),"")</f>
        <v/>
      </c>
      <c r="I472" s="72"/>
      <c r="J472" s="54"/>
      <c r="K472" s="80"/>
    </row>
    <row r="473" spans="1:11" ht="24" customHeight="1">
      <c r="A473" s="6">
        <v>472</v>
      </c>
      <c r="B473" s="73"/>
      <c r="C473" s="72"/>
      <c r="D473" s="18" t="str">
        <f>IFERROR(VLOOKUP(C473,'SO OR RSO'!$D$4:$F$1048576,3,FALSE),"")</f>
        <v/>
      </c>
      <c r="E473" s="72"/>
      <c r="F473" s="50" t="str">
        <f>IFERROR(VLOOKUP(E473,'Database KQ'!$B$2:$D$1048576,2,FALSE),"")</f>
        <v/>
      </c>
      <c r="G473" s="77"/>
      <c r="H473" s="18" t="str">
        <f>IFERROR(VLOOKUP(E473,'Database KQ'!$B$2:$D$1048576,3,FALSE),"")</f>
        <v/>
      </c>
      <c r="I473" s="72"/>
      <c r="J473" s="54"/>
      <c r="K473" s="80"/>
    </row>
    <row r="474" spans="1:11" ht="24" customHeight="1">
      <c r="A474" s="6">
        <v>473</v>
      </c>
      <c r="B474" s="73"/>
      <c r="C474" s="72"/>
      <c r="D474" s="18" t="str">
        <f>IFERROR(VLOOKUP(C474,'SO OR RSO'!$D$4:$F$1048576,3,FALSE),"")</f>
        <v/>
      </c>
      <c r="E474" s="72"/>
      <c r="F474" s="50" t="str">
        <f>IFERROR(VLOOKUP(E474,'Database KQ'!$B$2:$D$1048576,2,FALSE),"")</f>
        <v/>
      </c>
      <c r="G474" s="77"/>
      <c r="H474" s="18" t="str">
        <f>IFERROR(VLOOKUP(E474,'Database KQ'!$B$2:$D$1048576,3,FALSE),"")</f>
        <v/>
      </c>
      <c r="I474" s="72"/>
      <c r="J474" s="54"/>
      <c r="K474" s="80"/>
    </row>
    <row r="475" spans="1:11" ht="24" customHeight="1">
      <c r="A475" s="6">
        <v>474</v>
      </c>
      <c r="B475" s="73"/>
      <c r="C475" s="72"/>
      <c r="D475" s="18" t="str">
        <f>IFERROR(VLOOKUP(C475,'SO OR RSO'!$D$4:$F$1048576,3,FALSE),"")</f>
        <v/>
      </c>
      <c r="E475" s="72"/>
      <c r="F475" s="50" t="str">
        <f>IFERROR(VLOOKUP(E475,'Database KQ'!$B$2:$D$1048576,2,FALSE),"")</f>
        <v/>
      </c>
      <c r="G475" s="77"/>
      <c r="H475" s="18" t="str">
        <f>IFERROR(VLOOKUP(E475,'Database KQ'!$B$2:$D$1048576,3,FALSE),"")</f>
        <v/>
      </c>
      <c r="I475" s="72"/>
      <c r="J475" s="54"/>
      <c r="K475" s="80"/>
    </row>
    <row r="476" spans="1:11" ht="24" customHeight="1">
      <c r="A476" s="6">
        <v>475</v>
      </c>
      <c r="B476" s="73"/>
      <c r="C476" s="72"/>
      <c r="D476" s="18" t="str">
        <f>IFERROR(VLOOKUP(C476,'SO OR RSO'!$D$4:$F$1048576,3,FALSE),"")</f>
        <v/>
      </c>
      <c r="E476" s="72"/>
      <c r="F476" s="50" t="str">
        <f>IFERROR(VLOOKUP(E476,'Database KQ'!$B$2:$D$1048576,2,FALSE),"")</f>
        <v/>
      </c>
      <c r="G476" s="77"/>
      <c r="H476" s="18" t="str">
        <f>IFERROR(VLOOKUP(E476,'Database KQ'!$B$2:$D$1048576,3,FALSE),"")</f>
        <v/>
      </c>
      <c r="I476" s="72"/>
      <c r="J476" s="54"/>
      <c r="K476" s="80"/>
    </row>
    <row r="477" spans="1:11" ht="24" customHeight="1">
      <c r="A477" s="6">
        <v>476</v>
      </c>
      <c r="B477" s="73"/>
      <c r="C477" s="72"/>
      <c r="D477" s="18" t="str">
        <f>IFERROR(VLOOKUP(C477,'SO OR RSO'!$D$4:$F$1048576,3,FALSE),"")</f>
        <v/>
      </c>
      <c r="E477" s="72"/>
      <c r="F477" s="50" t="str">
        <f>IFERROR(VLOOKUP(E477,'Database KQ'!$B$2:$D$1048576,2,FALSE),"")</f>
        <v/>
      </c>
      <c r="G477" s="77"/>
      <c r="H477" s="18" t="str">
        <f>IFERROR(VLOOKUP(E477,'Database KQ'!$B$2:$D$1048576,3,FALSE),"")</f>
        <v/>
      </c>
      <c r="I477" s="72"/>
      <c r="J477" s="54"/>
      <c r="K477" s="80"/>
    </row>
    <row r="478" spans="1:11" ht="24" customHeight="1">
      <c r="A478" s="6">
        <v>477</v>
      </c>
      <c r="B478" s="73"/>
      <c r="C478" s="72"/>
      <c r="D478" s="18" t="str">
        <f>IFERROR(VLOOKUP(C478,'SO OR RSO'!$D$4:$F$1048576,3,FALSE),"")</f>
        <v/>
      </c>
      <c r="E478" s="72"/>
      <c r="F478" s="50" t="str">
        <f>IFERROR(VLOOKUP(E478,'Database KQ'!$B$2:$D$1048576,2,FALSE),"")</f>
        <v/>
      </c>
      <c r="G478" s="77"/>
      <c r="H478" s="18" t="str">
        <f>IFERROR(VLOOKUP(E478,'Database KQ'!$B$2:$D$1048576,3,FALSE),"")</f>
        <v/>
      </c>
      <c r="I478" s="72"/>
      <c r="J478" s="54"/>
      <c r="K478" s="80"/>
    </row>
    <row r="479" spans="1:11" ht="24" customHeight="1">
      <c r="A479" s="6">
        <v>478</v>
      </c>
      <c r="B479" s="73"/>
      <c r="C479" s="72"/>
      <c r="D479" s="18" t="str">
        <f>IFERROR(VLOOKUP(C479,'SO OR RSO'!$D$4:$F$1048576,3,FALSE),"")</f>
        <v/>
      </c>
      <c r="E479" s="72"/>
      <c r="F479" s="50" t="str">
        <f>IFERROR(VLOOKUP(E479,'Database KQ'!$B$2:$D$1048576,2,FALSE),"")</f>
        <v/>
      </c>
      <c r="G479" s="77"/>
      <c r="H479" s="18" t="str">
        <f>IFERROR(VLOOKUP(E479,'Database KQ'!$B$2:$D$1048576,3,FALSE),"")</f>
        <v/>
      </c>
      <c r="I479" s="72"/>
      <c r="J479" s="54"/>
      <c r="K479" s="80"/>
    </row>
    <row r="480" spans="1:11" ht="24" customHeight="1">
      <c r="A480" s="6">
        <v>479</v>
      </c>
      <c r="B480" s="73"/>
      <c r="C480" s="72"/>
      <c r="D480" s="18" t="str">
        <f>IFERROR(VLOOKUP(C480,'SO OR RSO'!$D$4:$F$1048576,3,FALSE),"")</f>
        <v/>
      </c>
      <c r="E480" s="72"/>
      <c r="F480" s="50" t="str">
        <f>IFERROR(VLOOKUP(E480,'Database KQ'!$B$2:$D$1048576,2,FALSE),"")</f>
        <v/>
      </c>
      <c r="G480" s="77"/>
      <c r="H480" s="18" t="str">
        <f>IFERROR(VLOOKUP(E480,'Database KQ'!$B$2:$D$1048576,3,FALSE),"")</f>
        <v/>
      </c>
      <c r="I480" s="72"/>
      <c r="J480" s="54"/>
      <c r="K480" s="80"/>
    </row>
    <row r="481" spans="1:11" ht="24" customHeight="1">
      <c r="A481" s="6">
        <v>480</v>
      </c>
      <c r="B481" s="73"/>
      <c r="C481" s="72"/>
      <c r="D481" s="18" t="str">
        <f>IFERROR(VLOOKUP(C481,'SO OR RSO'!$D$4:$F$1048576,3,FALSE),"")</f>
        <v/>
      </c>
      <c r="E481" s="72"/>
      <c r="F481" s="50" t="str">
        <f>IFERROR(VLOOKUP(E481,'Database KQ'!$B$2:$D$1048576,2,FALSE),"")</f>
        <v/>
      </c>
      <c r="G481" s="77"/>
      <c r="H481" s="18" t="str">
        <f>IFERROR(VLOOKUP(E481,'Database KQ'!$B$2:$D$1048576,3,FALSE),"")</f>
        <v/>
      </c>
      <c r="I481" s="72"/>
      <c r="J481" s="54"/>
      <c r="K481" s="80"/>
    </row>
    <row r="482" spans="1:11" ht="24" customHeight="1">
      <c r="A482" s="6">
        <v>481</v>
      </c>
      <c r="B482" s="73"/>
      <c r="C482" s="72"/>
      <c r="D482" s="18" t="str">
        <f>IFERROR(VLOOKUP(C482,'SO OR RSO'!$D$4:$F$1048576,3,FALSE),"")</f>
        <v/>
      </c>
      <c r="E482" s="72"/>
      <c r="F482" s="50" t="str">
        <f>IFERROR(VLOOKUP(E482,'Database KQ'!$B$2:$D$1048576,2,FALSE),"")</f>
        <v/>
      </c>
      <c r="G482" s="77"/>
      <c r="H482" s="18" t="str">
        <f>IFERROR(VLOOKUP(E482,'Database KQ'!$B$2:$D$1048576,3,FALSE),"")</f>
        <v/>
      </c>
      <c r="I482" s="72"/>
      <c r="J482" s="54"/>
      <c r="K482" s="80"/>
    </row>
    <row r="483" spans="1:11" ht="24" customHeight="1">
      <c r="A483" s="6">
        <v>482</v>
      </c>
      <c r="B483" s="73"/>
      <c r="C483" s="72"/>
      <c r="D483" s="18" t="str">
        <f>IFERROR(VLOOKUP(C483,'SO OR RSO'!$D$4:$F$1048576,3,FALSE),"")</f>
        <v/>
      </c>
      <c r="E483" s="72"/>
      <c r="F483" s="50" t="str">
        <f>IFERROR(VLOOKUP(E483,'Database KQ'!$B$2:$D$1048576,2,FALSE),"")</f>
        <v/>
      </c>
      <c r="G483" s="77"/>
      <c r="H483" s="18" t="str">
        <f>IFERROR(VLOOKUP(E483,'Database KQ'!$B$2:$D$1048576,3,FALSE),"")</f>
        <v/>
      </c>
      <c r="I483" s="72"/>
      <c r="J483" s="54"/>
      <c r="K483" s="80"/>
    </row>
    <row r="484" spans="1:11" ht="24" customHeight="1">
      <c r="A484" s="6">
        <v>483</v>
      </c>
      <c r="B484" s="73"/>
      <c r="C484" s="72"/>
      <c r="D484" s="18" t="str">
        <f>IFERROR(VLOOKUP(C484,'SO OR RSO'!$D$4:$F$1048576,3,FALSE),"")</f>
        <v/>
      </c>
      <c r="E484" s="72"/>
      <c r="F484" s="50" t="str">
        <f>IFERROR(VLOOKUP(E484,'Database KQ'!$B$2:$D$1048576,2,FALSE),"")</f>
        <v/>
      </c>
      <c r="G484" s="77"/>
      <c r="H484" s="18" t="str">
        <f>IFERROR(VLOOKUP(E484,'Database KQ'!$B$2:$D$1048576,3,FALSE),"")</f>
        <v/>
      </c>
      <c r="I484" s="72"/>
      <c r="J484" s="54"/>
      <c r="K484" s="80"/>
    </row>
    <row r="485" spans="1:11" ht="24" customHeight="1">
      <c r="A485" s="6">
        <v>484</v>
      </c>
      <c r="B485" s="73"/>
      <c r="C485" s="72"/>
      <c r="D485" s="18" t="str">
        <f>IFERROR(VLOOKUP(C485,'SO OR RSO'!$D$4:$F$1048576,3,FALSE),"")</f>
        <v/>
      </c>
      <c r="E485" s="72"/>
      <c r="F485" s="50" t="str">
        <f>IFERROR(VLOOKUP(E485,'Database KQ'!$B$2:$D$1048576,2,FALSE),"")</f>
        <v/>
      </c>
      <c r="G485" s="77"/>
      <c r="H485" s="18" t="str">
        <f>IFERROR(VLOOKUP(E485,'Database KQ'!$B$2:$D$1048576,3,FALSE),"")</f>
        <v/>
      </c>
      <c r="I485" s="72"/>
      <c r="J485" s="54"/>
      <c r="K485" s="80"/>
    </row>
    <row r="486" spans="1:11" ht="24" customHeight="1">
      <c r="A486" s="6">
        <v>485</v>
      </c>
      <c r="B486" s="73"/>
      <c r="C486" s="72"/>
      <c r="D486" s="18" t="str">
        <f>IFERROR(VLOOKUP(C486,'SO OR RSO'!$D$4:$F$1048576,3,FALSE),"")</f>
        <v/>
      </c>
      <c r="E486" s="72"/>
      <c r="F486" s="50" t="str">
        <f>IFERROR(VLOOKUP(E486,'Database KQ'!$B$2:$D$1048576,2,FALSE),"")</f>
        <v/>
      </c>
      <c r="G486" s="77"/>
      <c r="H486" s="18" t="str">
        <f>IFERROR(VLOOKUP(E486,'Database KQ'!$B$2:$D$1048576,3,FALSE),"")</f>
        <v/>
      </c>
      <c r="I486" s="72"/>
      <c r="J486" s="54"/>
      <c r="K486" s="80"/>
    </row>
    <row r="487" spans="1:11" ht="24" customHeight="1">
      <c r="A487" s="6">
        <v>486</v>
      </c>
      <c r="B487" s="73"/>
      <c r="C487" s="72"/>
      <c r="D487" s="18" t="str">
        <f>IFERROR(VLOOKUP(C487,'SO OR RSO'!$D$4:$F$1048576,3,FALSE),"")</f>
        <v/>
      </c>
      <c r="E487" s="72"/>
      <c r="F487" s="50" t="str">
        <f>IFERROR(VLOOKUP(E487,'Database KQ'!$B$2:$D$1048576,2,FALSE),"")</f>
        <v/>
      </c>
      <c r="G487" s="77"/>
      <c r="H487" s="18" t="str">
        <f>IFERROR(VLOOKUP(E487,'Database KQ'!$B$2:$D$1048576,3,FALSE),"")</f>
        <v/>
      </c>
      <c r="I487" s="72"/>
      <c r="J487" s="54"/>
      <c r="K487" s="80"/>
    </row>
    <row r="488" spans="1:11" ht="24" customHeight="1">
      <c r="A488" s="6">
        <v>487</v>
      </c>
      <c r="B488" s="73"/>
      <c r="C488" s="72"/>
      <c r="D488" s="18" t="str">
        <f>IFERROR(VLOOKUP(C488,'SO OR RSO'!$D$4:$F$1048576,3,FALSE),"")</f>
        <v/>
      </c>
      <c r="E488" s="72"/>
      <c r="F488" s="50" t="str">
        <f>IFERROR(VLOOKUP(E488,'Database KQ'!$B$2:$D$1048576,2,FALSE),"")</f>
        <v/>
      </c>
      <c r="G488" s="77"/>
      <c r="H488" s="18" t="str">
        <f>IFERROR(VLOOKUP(E488,'Database KQ'!$B$2:$D$1048576,3,FALSE),"")</f>
        <v/>
      </c>
      <c r="I488" s="72"/>
      <c r="J488" s="54"/>
      <c r="K488" s="80"/>
    </row>
    <row r="489" spans="1:11" ht="24" customHeight="1">
      <c r="A489" s="6">
        <v>488</v>
      </c>
      <c r="B489" s="73"/>
      <c r="C489" s="72"/>
      <c r="D489" s="18" t="str">
        <f>IFERROR(VLOOKUP(C489,'SO OR RSO'!$D$4:$F$1048576,3,FALSE),"")</f>
        <v/>
      </c>
      <c r="E489" s="72"/>
      <c r="F489" s="50" t="str">
        <f>IFERROR(VLOOKUP(E489,'Database KQ'!$B$2:$D$1048576,2,FALSE),"")</f>
        <v/>
      </c>
      <c r="G489" s="77"/>
      <c r="H489" s="18" t="str">
        <f>IFERROR(VLOOKUP(E489,'Database KQ'!$B$2:$D$1048576,3,FALSE),"")</f>
        <v/>
      </c>
      <c r="I489" s="72"/>
      <c r="J489" s="54"/>
      <c r="K489" s="80"/>
    </row>
    <row r="490" spans="1:11" ht="24" customHeight="1">
      <c r="A490" s="6">
        <v>489</v>
      </c>
      <c r="B490" s="73"/>
      <c r="C490" s="72"/>
      <c r="D490" s="18" t="str">
        <f>IFERROR(VLOOKUP(C490,'SO OR RSO'!$D$4:$F$1048576,3,FALSE),"")</f>
        <v/>
      </c>
      <c r="E490" s="72"/>
      <c r="F490" s="50" t="str">
        <f>IFERROR(VLOOKUP(E490,'Database KQ'!$B$2:$D$1048576,2,FALSE),"")</f>
        <v/>
      </c>
      <c r="G490" s="77"/>
      <c r="H490" s="18" t="str">
        <f>IFERROR(VLOOKUP(E490,'Database KQ'!$B$2:$D$1048576,3,FALSE),"")</f>
        <v/>
      </c>
      <c r="I490" s="72"/>
      <c r="J490" s="54"/>
      <c r="K490" s="80"/>
    </row>
    <row r="491" spans="1:11" ht="24" customHeight="1">
      <c r="A491" s="6">
        <v>490</v>
      </c>
      <c r="B491" s="73"/>
      <c r="C491" s="72"/>
      <c r="D491" s="18" t="str">
        <f>IFERROR(VLOOKUP(C491,'SO OR RSO'!$D$4:$F$1048576,3,FALSE),"")</f>
        <v/>
      </c>
      <c r="E491" s="72"/>
      <c r="F491" s="50" t="str">
        <f>IFERROR(VLOOKUP(E491,'Database KQ'!$B$2:$D$1048576,2,FALSE),"")</f>
        <v/>
      </c>
      <c r="G491" s="77"/>
      <c r="H491" s="18" t="str">
        <f>IFERROR(VLOOKUP(E491,'Database KQ'!$B$2:$D$1048576,3,FALSE),"")</f>
        <v/>
      </c>
      <c r="I491" s="72"/>
      <c r="J491" s="54"/>
      <c r="K491" s="80"/>
    </row>
    <row r="492" spans="1:11" ht="24" customHeight="1">
      <c r="A492" s="6">
        <v>491</v>
      </c>
      <c r="B492" s="73"/>
      <c r="C492" s="72"/>
      <c r="D492" s="18" t="str">
        <f>IFERROR(VLOOKUP(C492,'SO OR RSO'!$D$4:$F$1048576,3,FALSE),"")</f>
        <v/>
      </c>
      <c r="E492" s="72"/>
      <c r="F492" s="50" t="str">
        <f>IFERROR(VLOOKUP(E492,'Database KQ'!$B$2:$D$1048576,2,FALSE),"")</f>
        <v/>
      </c>
      <c r="G492" s="77"/>
      <c r="H492" s="18" t="str">
        <f>IFERROR(VLOOKUP(E492,'Database KQ'!$B$2:$D$1048576,3,FALSE),"")</f>
        <v/>
      </c>
      <c r="I492" s="72"/>
      <c r="J492" s="54"/>
      <c r="K492" s="80"/>
    </row>
    <row r="493" spans="1:11" ht="24" customHeight="1">
      <c r="A493" s="6">
        <v>492</v>
      </c>
      <c r="B493" s="73"/>
      <c r="C493" s="72"/>
      <c r="D493" s="18" t="str">
        <f>IFERROR(VLOOKUP(C493,'SO OR RSO'!$D$4:$F$1048576,3,FALSE),"")</f>
        <v/>
      </c>
      <c r="E493" s="72"/>
      <c r="F493" s="50" t="str">
        <f>IFERROR(VLOOKUP(E493,'Database KQ'!$B$2:$D$1048576,2,FALSE),"")</f>
        <v/>
      </c>
      <c r="G493" s="77"/>
      <c r="H493" s="18" t="str">
        <f>IFERROR(VLOOKUP(E493,'Database KQ'!$B$2:$D$1048576,3,FALSE),"")</f>
        <v/>
      </c>
      <c r="I493" s="72"/>
      <c r="J493" s="54"/>
      <c r="K493" s="80"/>
    </row>
    <row r="494" spans="1:11" ht="24" customHeight="1">
      <c r="A494" s="6">
        <v>493</v>
      </c>
      <c r="B494" s="73"/>
      <c r="C494" s="72"/>
      <c r="D494" s="18" t="str">
        <f>IFERROR(VLOOKUP(C494,'SO OR RSO'!$D$4:$F$1048576,3,FALSE),"")</f>
        <v/>
      </c>
      <c r="E494" s="72"/>
      <c r="F494" s="50" t="str">
        <f>IFERROR(VLOOKUP(E494,'Database KQ'!$B$2:$D$1048576,2,FALSE),"")</f>
        <v/>
      </c>
      <c r="G494" s="77"/>
      <c r="H494" s="18" t="str">
        <f>IFERROR(VLOOKUP(E494,'Database KQ'!$B$2:$D$1048576,3,FALSE),"")</f>
        <v/>
      </c>
      <c r="I494" s="72"/>
      <c r="J494" s="54"/>
      <c r="K494" s="80"/>
    </row>
    <row r="495" spans="1:11" ht="24" customHeight="1">
      <c r="A495" s="6">
        <v>494</v>
      </c>
      <c r="B495" s="73"/>
      <c r="C495" s="72"/>
      <c r="D495" s="18" t="str">
        <f>IFERROR(VLOOKUP(C495,'SO OR RSO'!$D$4:$F$1048576,3,FALSE),"")</f>
        <v/>
      </c>
      <c r="E495" s="72"/>
      <c r="F495" s="50" t="str">
        <f>IFERROR(VLOOKUP(E495,'Database KQ'!$B$2:$D$1048576,2,FALSE),"")</f>
        <v/>
      </c>
      <c r="G495" s="77"/>
      <c r="H495" s="18" t="str">
        <f>IFERROR(VLOOKUP(E495,'Database KQ'!$B$2:$D$1048576,3,FALSE),"")</f>
        <v/>
      </c>
      <c r="I495" s="72"/>
      <c r="J495" s="54"/>
      <c r="K495" s="80"/>
    </row>
    <row r="496" spans="1:11" ht="24" customHeight="1">
      <c r="A496" s="6">
        <v>495</v>
      </c>
      <c r="B496" s="73"/>
      <c r="C496" s="72"/>
      <c r="D496" s="18" t="str">
        <f>IFERROR(VLOOKUP(C496,'SO OR RSO'!$D$4:$F$1048576,3,FALSE),"")</f>
        <v/>
      </c>
      <c r="E496" s="72"/>
      <c r="F496" s="50" t="str">
        <f>IFERROR(VLOOKUP(E496,'Database KQ'!$B$2:$D$1048576,2,FALSE),"")</f>
        <v/>
      </c>
      <c r="G496" s="77"/>
      <c r="H496" s="18" t="str">
        <f>IFERROR(VLOOKUP(E496,'Database KQ'!$B$2:$D$1048576,3,FALSE),"")</f>
        <v/>
      </c>
      <c r="I496" s="72"/>
      <c r="J496" s="54"/>
      <c r="K496" s="80"/>
    </row>
    <row r="497" spans="1:11" ht="24" customHeight="1">
      <c r="A497" s="6">
        <v>496</v>
      </c>
      <c r="B497" s="73"/>
      <c r="C497" s="72"/>
      <c r="D497" s="18" t="str">
        <f>IFERROR(VLOOKUP(C497,'SO OR RSO'!$D$4:$F$1048576,3,FALSE),"")</f>
        <v/>
      </c>
      <c r="E497" s="72"/>
      <c r="F497" s="50" t="str">
        <f>IFERROR(VLOOKUP(E497,'Database KQ'!$B$2:$D$1048576,2,FALSE),"")</f>
        <v/>
      </c>
      <c r="G497" s="77"/>
      <c r="H497" s="18" t="str">
        <f>IFERROR(VLOOKUP(E497,'Database KQ'!$B$2:$D$1048576,3,FALSE),"")</f>
        <v/>
      </c>
      <c r="I497" s="72"/>
      <c r="J497" s="54"/>
      <c r="K497" s="80"/>
    </row>
    <row r="498" spans="1:11" ht="24" customHeight="1">
      <c r="A498" s="6">
        <v>497</v>
      </c>
      <c r="B498" s="73"/>
      <c r="C498" s="72"/>
      <c r="D498" s="18" t="str">
        <f>IFERROR(VLOOKUP(C498,'SO OR RSO'!$D$4:$F$1048576,3,FALSE),"")</f>
        <v/>
      </c>
      <c r="E498" s="72"/>
      <c r="F498" s="50" t="str">
        <f>IFERROR(VLOOKUP(E498,'Database KQ'!$B$2:$D$1048576,2,FALSE),"")</f>
        <v/>
      </c>
      <c r="G498" s="77"/>
      <c r="H498" s="18" t="str">
        <f>IFERROR(VLOOKUP(E498,'Database KQ'!$B$2:$D$1048576,3,FALSE),"")</f>
        <v/>
      </c>
      <c r="I498" s="72"/>
      <c r="J498" s="54"/>
      <c r="K498" s="80"/>
    </row>
    <row r="499" spans="1:11" ht="24" customHeight="1">
      <c r="A499" s="6">
        <v>498</v>
      </c>
      <c r="B499" s="73"/>
      <c r="C499" s="72"/>
      <c r="D499" s="18" t="str">
        <f>IFERROR(VLOOKUP(C499,'SO OR RSO'!$D$4:$F$1048576,3,FALSE),"")</f>
        <v/>
      </c>
      <c r="E499" s="72"/>
      <c r="F499" s="50" t="str">
        <f>IFERROR(VLOOKUP(E499,'Database KQ'!$B$2:$D$1048576,2,FALSE),"")</f>
        <v/>
      </c>
      <c r="G499" s="77"/>
      <c r="H499" s="18" t="str">
        <f>IFERROR(VLOOKUP(E499,'Database KQ'!$B$2:$D$1048576,3,FALSE),"")</f>
        <v/>
      </c>
      <c r="I499" s="72"/>
      <c r="J499" s="54"/>
      <c r="K499" s="80"/>
    </row>
    <row r="500" spans="1:11" ht="24" customHeight="1">
      <c r="A500" s="6">
        <v>499</v>
      </c>
      <c r="B500" s="73"/>
      <c r="C500" s="72"/>
      <c r="D500" s="18" t="str">
        <f>IFERROR(VLOOKUP(C500,'SO OR RSO'!$D$4:$F$1048576,3,FALSE),"")</f>
        <v/>
      </c>
      <c r="E500" s="72"/>
      <c r="F500" s="50" t="str">
        <f>IFERROR(VLOOKUP(E500,'Database KQ'!$B$2:$D$1048576,2,FALSE),"")</f>
        <v/>
      </c>
      <c r="G500" s="77"/>
      <c r="H500" s="18" t="str">
        <f>IFERROR(VLOOKUP(E500,'Database KQ'!$B$2:$D$1048576,3,FALSE),"")</f>
        <v/>
      </c>
      <c r="I500" s="72"/>
      <c r="J500" s="54"/>
      <c r="K500" s="80"/>
    </row>
    <row r="501" spans="1:11" ht="24" customHeight="1">
      <c r="A501" s="6">
        <v>500</v>
      </c>
      <c r="B501" s="73"/>
      <c r="C501" s="72"/>
      <c r="D501" s="18" t="str">
        <f>IFERROR(VLOOKUP(C501,'SO OR RSO'!$D$4:$F$1048576,3,FALSE),"")</f>
        <v/>
      </c>
      <c r="E501" s="72"/>
      <c r="F501" s="50" t="str">
        <f>IFERROR(VLOOKUP(E501,'Database KQ'!$B$2:$D$1048576,2,FALSE),"")</f>
        <v/>
      </c>
      <c r="G501" s="77"/>
      <c r="H501" s="18" t="str">
        <f>IFERROR(VLOOKUP(E501,'Database KQ'!$B$2:$D$1048576,3,FALSE),"")</f>
        <v/>
      </c>
      <c r="I501" s="72"/>
      <c r="J501" s="54"/>
      <c r="K501" s="80"/>
    </row>
    <row r="502" spans="1:11" ht="24" customHeight="1">
      <c r="A502" s="6">
        <v>501</v>
      </c>
      <c r="B502" s="73"/>
      <c r="C502" s="72"/>
      <c r="D502" s="18" t="str">
        <f>IFERROR(VLOOKUP(C502,'SO OR RSO'!$D$4:$F$1048576,3,FALSE),"")</f>
        <v/>
      </c>
      <c r="E502" s="72"/>
      <c r="F502" s="50" t="str">
        <f>IFERROR(VLOOKUP(E502,'Database KQ'!$B$2:$D$1048576,2,FALSE),"")</f>
        <v/>
      </c>
      <c r="G502" s="77"/>
      <c r="H502" s="18" t="str">
        <f>IFERROR(VLOOKUP(E502,'Database KQ'!$B$2:$D$1048576,3,FALSE),"")</f>
        <v/>
      </c>
      <c r="I502" s="72"/>
      <c r="J502" s="54"/>
      <c r="K502" s="80"/>
    </row>
    <row r="503" spans="1:11" ht="24" customHeight="1">
      <c r="A503" s="6">
        <v>502</v>
      </c>
      <c r="B503" s="73"/>
      <c r="C503" s="72"/>
      <c r="D503" s="18" t="str">
        <f>IFERROR(VLOOKUP(C503,'SO OR RSO'!$D$4:$F$1048576,3,FALSE),"")</f>
        <v/>
      </c>
      <c r="E503" s="72"/>
      <c r="F503" s="50" t="str">
        <f>IFERROR(VLOOKUP(E503,'Database KQ'!$B$2:$D$1048576,2,FALSE),"")</f>
        <v/>
      </c>
      <c r="G503" s="77"/>
      <c r="H503" s="18" t="str">
        <f>IFERROR(VLOOKUP(E503,'Database KQ'!$B$2:$D$1048576,3,FALSE),"")</f>
        <v/>
      </c>
      <c r="I503" s="72"/>
      <c r="J503" s="54"/>
      <c r="K503" s="80"/>
    </row>
    <row r="504" spans="1:11" ht="24" customHeight="1">
      <c r="A504" s="6">
        <v>503</v>
      </c>
      <c r="B504" s="73"/>
      <c r="C504" s="72"/>
      <c r="D504" s="18" t="str">
        <f>IFERROR(VLOOKUP(C504,'SO OR RSO'!$D$4:$F$1048576,3,FALSE),"")</f>
        <v/>
      </c>
      <c r="E504" s="72"/>
      <c r="F504" s="50" t="str">
        <f>IFERROR(VLOOKUP(E504,'Database KQ'!$B$2:$D$1048576,2,FALSE),"")</f>
        <v/>
      </c>
      <c r="G504" s="77"/>
      <c r="H504" s="18" t="str">
        <f>IFERROR(VLOOKUP(E504,'Database KQ'!$B$2:$D$1048576,3,FALSE),"")</f>
        <v/>
      </c>
      <c r="I504" s="72"/>
      <c r="J504" s="54"/>
      <c r="K504" s="80"/>
    </row>
    <row r="505" spans="1:11" ht="24" customHeight="1">
      <c r="A505" s="6">
        <v>504</v>
      </c>
      <c r="B505" s="73"/>
      <c r="C505" s="72"/>
      <c r="D505" s="18" t="str">
        <f>IFERROR(VLOOKUP(C505,'SO OR RSO'!$D$4:$F$1048576,3,FALSE),"")</f>
        <v/>
      </c>
      <c r="E505" s="72"/>
      <c r="F505" s="50" t="str">
        <f>IFERROR(VLOOKUP(E505,'Database KQ'!$B$2:$D$1048576,2,FALSE),"")</f>
        <v/>
      </c>
      <c r="G505" s="77"/>
      <c r="H505" s="18" t="str">
        <f>IFERROR(VLOOKUP(E505,'Database KQ'!$B$2:$D$1048576,3,FALSE),"")</f>
        <v/>
      </c>
      <c r="I505" s="72"/>
      <c r="J505" s="54"/>
      <c r="K505" s="80"/>
    </row>
    <row r="506" spans="1:11" ht="24" customHeight="1">
      <c r="A506" s="6">
        <v>505</v>
      </c>
      <c r="B506" s="73"/>
      <c r="C506" s="72"/>
      <c r="D506" s="18" t="str">
        <f>IFERROR(VLOOKUP(C506,'SO OR RSO'!$D$4:$F$1048576,3,FALSE),"")</f>
        <v/>
      </c>
      <c r="E506" s="72"/>
      <c r="F506" s="50" t="str">
        <f>IFERROR(VLOOKUP(E506,'Database KQ'!$B$2:$D$1048576,2,FALSE),"")</f>
        <v/>
      </c>
      <c r="G506" s="77"/>
      <c r="H506" s="18" t="str">
        <f>IFERROR(VLOOKUP(E506,'Database KQ'!$B$2:$D$1048576,3,FALSE),"")</f>
        <v/>
      </c>
      <c r="I506" s="72"/>
      <c r="J506" s="54"/>
      <c r="K506" s="80"/>
    </row>
    <row r="507" spans="1:11" ht="24" customHeight="1">
      <c r="A507" s="6">
        <v>506</v>
      </c>
      <c r="B507" s="73"/>
      <c r="C507" s="72"/>
      <c r="D507" s="18" t="str">
        <f>IFERROR(VLOOKUP(C507,'SO OR RSO'!$D$4:$F$1048576,3,FALSE),"")</f>
        <v/>
      </c>
      <c r="E507" s="72"/>
      <c r="F507" s="50" t="str">
        <f>IFERROR(VLOOKUP(E507,'Database KQ'!$B$2:$D$1048576,2,FALSE),"")</f>
        <v/>
      </c>
      <c r="G507" s="77"/>
      <c r="H507" s="18" t="str">
        <f>IFERROR(VLOOKUP(E507,'Database KQ'!$B$2:$D$1048576,3,FALSE),"")</f>
        <v/>
      </c>
      <c r="I507" s="72"/>
      <c r="J507" s="54"/>
      <c r="K507" s="80"/>
    </row>
    <row r="508" spans="1:11" ht="24" customHeight="1">
      <c r="A508" s="6">
        <v>507</v>
      </c>
      <c r="B508" s="73"/>
      <c r="C508" s="72"/>
      <c r="D508" s="18" t="str">
        <f>IFERROR(VLOOKUP(C508,'SO OR RSO'!$D$4:$F$1048576,3,FALSE),"")</f>
        <v/>
      </c>
      <c r="E508" s="72"/>
      <c r="F508" s="50" t="str">
        <f>IFERROR(VLOOKUP(E508,'Database KQ'!$B$2:$D$1048576,2,FALSE),"")</f>
        <v/>
      </c>
      <c r="G508" s="77"/>
      <c r="H508" s="18" t="str">
        <f>IFERROR(VLOOKUP(E508,'Database KQ'!$B$2:$D$1048576,3,FALSE),"")</f>
        <v/>
      </c>
      <c r="I508" s="72"/>
      <c r="J508" s="54"/>
      <c r="K508" s="80"/>
    </row>
    <row r="509" spans="1:11" ht="24" customHeight="1">
      <c r="A509" s="6">
        <v>508</v>
      </c>
      <c r="B509" s="73"/>
      <c r="C509" s="72"/>
      <c r="D509" s="18" t="str">
        <f>IFERROR(VLOOKUP(C509,'SO OR RSO'!$D$4:$F$1048576,3,FALSE),"")</f>
        <v/>
      </c>
      <c r="E509" s="72"/>
      <c r="F509" s="50" t="str">
        <f>IFERROR(VLOOKUP(E509,'Database KQ'!$B$2:$D$1048576,2,FALSE),"")</f>
        <v/>
      </c>
      <c r="G509" s="77"/>
      <c r="H509" s="18" t="str">
        <f>IFERROR(VLOOKUP(E509,'Database KQ'!$B$2:$D$1048576,3,FALSE),"")</f>
        <v/>
      </c>
      <c r="I509" s="72"/>
      <c r="J509" s="54"/>
      <c r="K509" s="80"/>
    </row>
    <row r="510" spans="1:11" ht="24" customHeight="1">
      <c r="A510" s="6">
        <v>509</v>
      </c>
      <c r="B510" s="73"/>
      <c r="C510" s="72"/>
      <c r="D510" s="18" t="str">
        <f>IFERROR(VLOOKUP(C510,'SO OR RSO'!$D$4:$F$1048576,3,FALSE),"")</f>
        <v/>
      </c>
      <c r="E510" s="72"/>
      <c r="F510" s="50" t="str">
        <f>IFERROR(VLOOKUP(E510,'Database KQ'!$B$2:$D$1048576,2,FALSE),"")</f>
        <v/>
      </c>
      <c r="G510" s="77"/>
      <c r="H510" s="18" t="str">
        <f>IFERROR(VLOOKUP(E510,'Database KQ'!$B$2:$D$1048576,3,FALSE),"")</f>
        <v/>
      </c>
      <c r="I510" s="72"/>
      <c r="J510" s="54"/>
      <c r="K510" s="80"/>
    </row>
    <row r="511" spans="1:11" ht="24" customHeight="1">
      <c r="A511" s="6">
        <v>510</v>
      </c>
      <c r="B511" s="73"/>
      <c r="C511" s="72"/>
      <c r="D511" s="18" t="str">
        <f>IFERROR(VLOOKUP(C511,'SO OR RSO'!$D$4:$F$1048576,3,FALSE),"")</f>
        <v/>
      </c>
      <c r="E511" s="72"/>
      <c r="F511" s="50" t="str">
        <f>IFERROR(VLOOKUP(E511,'Database KQ'!$B$2:$D$1048576,2,FALSE),"")</f>
        <v/>
      </c>
      <c r="G511" s="77"/>
      <c r="H511" s="18" t="str">
        <f>IFERROR(VLOOKUP(E511,'Database KQ'!$B$2:$D$1048576,3,FALSE),"")</f>
        <v/>
      </c>
      <c r="I511" s="72"/>
      <c r="J511" s="54"/>
      <c r="K511" s="80"/>
    </row>
    <row r="512" spans="1:11" ht="24" customHeight="1">
      <c r="A512" s="6">
        <v>511</v>
      </c>
      <c r="B512" s="73"/>
      <c r="C512" s="72"/>
      <c r="D512" s="18" t="str">
        <f>IFERROR(VLOOKUP(C512,'SO OR RSO'!$D$4:$F$1048576,3,FALSE),"")</f>
        <v/>
      </c>
      <c r="E512" s="72"/>
      <c r="F512" s="50" t="str">
        <f>IFERROR(VLOOKUP(E512,'Database KQ'!$B$2:$D$1048576,2,FALSE),"")</f>
        <v/>
      </c>
      <c r="G512" s="77"/>
      <c r="H512" s="18" t="str">
        <f>IFERROR(VLOOKUP(E512,'Database KQ'!$B$2:$D$1048576,3,FALSE),"")</f>
        <v/>
      </c>
      <c r="I512" s="72"/>
      <c r="J512" s="54"/>
      <c r="K512" s="80"/>
    </row>
    <row r="513" spans="1:11" ht="24" customHeight="1">
      <c r="A513" s="6">
        <v>512</v>
      </c>
      <c r="B513" s="73"/>
      <c r="C513" s="72"/>
      <c r="D513" s="18" t="str">
        <f>IFERROR(VLOOKUP(C513,'SO OR RSO'!$D$4:$F$1048576,3,FALSE),"")</f>
        <v/>
      </c>
      <c r="E513" s="72"/>
      <c r="F513" s="50" t="str">
        <f>IFERROR(VLOOKUP(E513,'Database KQ'!$B$2:$D$1048576,2,FALSE),"")</f>
        <v/>
      </c>
      <c r="G513" s="77"/>
      <c r="H513" s="18" t="str">
        <f>IFERROR(VLOOKUP(E513,'Database KQ'!$B$2:$D$1048576,3,FALSE),"")</f>
        <v/>
      </c>
      <c r="I513" s="72"/>
      <c r="J513" s="54"/>
      <c r="K513" s="80"/>
    </row>
    <row r="514" spans="1:11" ht="24" customHeight="1">
      <c r="A514" s="6">
        <v>513</v>
      </c>
      <c r="B514" s="73"/>
      <c r="C514" s="72"/>
      <c r="D514" s="18" t="str">
        <f>IFERROR(VLOOKUP(C514,'SO OR RSO'!$D$4:$F$1048576,3,FALSE),"")</f>
        <v/>
      </c>
      <c r="E514" s="72"/>
      <c r="F514" s="50" t="str">
        <f>IFERROR(VLOOKUP(E514,'Database KQ'!$B$2:$D$1048576,2,FALSE),"")</f>
        <v/>
      </c>
      <c r="G514" s="77"/>
      <c r="H514" s="18" t="str">
        <f>IFERROR(VLOOKUP(E514,'Database KQ'!$B$2:$D$1048576,3,FALSE),"")</f>
        <v/>
      </c>
      <c r="I514" s="72"/>
      <c r="J514" s="54"/>
      <c r="K514" s="80"/>
    </row>
    <row r="515" spans="1:11" ht="24" customHeight="1">
      <c r="A515" s="6">
        <v>514</v>
      </c>
      <c r="B515" s="73"/>
      <c r="C515" s="72"/>
      <c r="D515" s="18" t="str">
        <f>IFERROR(VLOOKUP(C515,'SO OR RSO'!$D$4:$F$1048576,3,FALSE),"")</f>
        <v/>
      </c>
      <c r="E515" s="72"/>
      <c r="F515" s="50" t="str">
        <f>IFERROR(VLOOKUP(E515,'Database KQ'!$B$2:$D$1048576,2,FALSE),"")</f>
        <v/>
      </c>
      <c r="G515" s="77"/>
      <c r="H515" s="18" t="str">
        <f>IFERROR(VLOOKUP(E515,'Database KQ'!$B$2:$D$1048576,3,FALSE),"")</f>
        <v/>
      </c>
      <c r="I515" s="72"/>
      <c r="J515" s="54"/>
      <c r="K515" s="80"/>
    </row>
    <row r="516" spans="1:11" ht="24" customHeight="1">
      <c r="A516" s="6">
        <v>515</v>
      </c>
      <c r="B516" s="73"/>
      <c r="C516" s="72"/>
      <c r="D516" s="18" t="str">
        <f>IFERROR(VLOOKUP(C516,'SO OR RSO'!$D$4:$F$1048576,3,FALSE),"")</f>
        <v/>
      </c>
      <c r="E516" s="72"/>
      <c r="F516" s="50" t="str">
        <f>IFERROR(VLOOKUP(E516,'Database KQ'!$B$2:$D$1048576,2,FALSE),"")</f>
        <v/>
      </c>
      <c r="G516" s="77"/>
      <c r="H516" s="18" t="str">
        <f>IFERROR(VLOOKUP(E516,'Database KQ'!$B$2:$D$1048576,3,FALSE),"")</f>
        <v/>
      </c>
      <c r="I516" s="72"/>
      <c r="J516" s="54"/>
      <c r="K516" s="80"/>
    </row>
    <row r="517" spans="1:11" ht="24" customHeight="1">
      <c r="A517" s="6">
        <v>516</v>
      </c>
      <c r="B517" s="73"/>
      <c r="C517" s="72"/>
      <c r="D517" s="18" t="str">
        <f>IFERROR(VLOOKUP(C517,'SO OR RSO'!$D$4:$F$1048576,3,FALSE),"")</f>
        <v/>
      </c>
      <c r="E517" s="72"/>
      <c r="F517" s="50" t="str">
        <f>IFERROR(VLOOKUP(E517,'Database KQ'!$B$2:$D$1048576,2,FALSE),"")</f>
        <v/>
      </c>
      <c r="G517" s="77"/>
      <c r="H517" s="18" t="str">
        <f>IFERROR(VLOOKUP(E517,'Database KQ'!$B$2:$D$1048576,3,FALSE),"")</f>
        <v/>
      </c>
      <c r="I517" s="72"/>
      <c r="J517" s="54"/>
      <c r="K517" s="80"/>
    </row>
    <row r="518" spans="1:11" ht="24" customHeight="1">
      <c r="A518" s="6">
        <v>517</v>
      </c>
      <c r="B518" s="73"/>
      <c r="C518" s="72"/>
      <c r="D518" s="18" t="str">
        <f>IFERROR(VLOOKUP(C518,'SO OR RSO'!$D$4:$F$1048576,3,FALSE),"")</f>
        <v/>
      </c>
      <c r="E518" s="72"/>
      <c r="F518" s="50" t="str">
        <f>IFERROR(VLOOKUP(E518,'Database KQ'!$B$2:$D$1048576,2,FALSE),"")</f>
        <v/>
      </c>
      <c r="G518" s="77"/>
      <c r="H518" s="18" t="str">
        <f>IFERROR(VLOOKUP(E518,'Database KQ'!$B$2:$D$1048576,3,FALSE),"")</f>
        <v/>
      </c>
      <c r="I518" s="72"/>
      <c r="J518" s="54"/>
      <c r="K518" s="80"/>
    </row>
    <row r="519" spans="1:11" ht="24" customHeight="1">
      <c r="A519" s="6">
        <v>518</v>
      </c>
      <c r="B519" s="73"/>
      <c r="C519" s="72"/>
      <c r="D519" s="18" t="str">
        <f>IFERROR(VLOOKUP(C519,'SO OR RSO'!$D$4:$F$1048576,3,FALSE),"")</f>
        <v/>
      </c>
      <c r="E519" s="72"/>
      <c r="F519" s="50" t="str">
        <f>IFERROR(VLOOKUP(E519,'Database KQ'!$B$2:$D$1048576,2,FALSE),"")</f>
        <v/>
      </c>
      <c r="G519" s="77"/>
      <c r="H519" s="18" t="str">
        <f>IFERROR(VLOOKUP(E519,'Database KQ'!$B$2:$D$1048576,3,FALSE),"")</f>
        <v/>
      </c>
      <c r="I519" s="72"/>
      <c r="J519" s="54"/>
      <c r="K519" s="80"/>
    </row>
    <row r="520" spans="1:11" ht="24" customHeight="1">
      <c r="A520" s="6">
        <v>519</v>
      </c>
      <c r="B520" s="73"/>
      <c r="C520" s="72"/>
      <c r="D520" s="18" t="str">
        <f>IFERROR(VLOOKUP(C520,'SO OR RSO'!$D$4:$F$1048576,3,FALSE),"")</f>
        <v/>
      </c>
      <c r="E520" s="72"/>
      <c r="F520" s="50" t="str">
        <f>IFERROR(VLOOKUP(E520,'Database KQ'!$B$2:$D$1048576,2,FALSE),"")</f>
        <v/>
      </c>
      <c r="G520" s="77"/>
      <c r="H520" s="18" t="str">
        <f>IFERROR(VLOOKUP(E520,'Database KQ'!$B$2:$D$1048576,3,FALSE),"")</f>
        <v/>
      </c>
      <c r="I520" s="72"/>
      <c r="J520" s="54"/>
      <c r="K520" s="80"/>
    </row>
    <row r="521" spans="1:11" ht="24" customHeight="1">
      <c r="A521" s="6">
        <v>520</v>
      </c>
      <c r="B521" s="73"/>
      <c r="C521" s="72"/>
      <c r="D521" s="18" t="str">
        <f>IFERROR(VLOOKUP(C521,'SO OR RSO'!$D$4:$F$1048576,3,FALSE),"")</f>
        <v/>
      </c>
      <c r="E521" s="72"/>
      <c r="F521" s="50" t="str">
        <f>IFERROR(VLOOKUP(E521,'Database KQ'!$B$2:$D$1048576,2,FALSE),"")</f>
        <v/>
      </c>
      <c r="G521" s="77"/>
      <c r="H521" s="18" t="str">
        <f>IFERROR(VLOOKUP(E521,'Database KQ'!$B$2:$D$1048576,3,FALSE),"")</f>
        <v/>
      </c>
      <c r="I521" s="72"/>
      <c r="J521" s="54"/>
      <c r="K521" s="80"/>
    </row>
    <row r="522" spans="1:11" ht="24" customHeight="1">
      <c r="A522" s="6">
        <v>521</v>
      </c>
      <c r="B522" s="73"/>
      <c r="C522" s="72"/>
      <c r="D522" s="18" t="str">
        <f>IFERROR(VLOOKUP(C522,'SO OR RSO'!$D$4:$F$1048576,3,FALSE),"")</f>
        <v/>
      </c>
      <c r="E522" s="72"/>
      <c r="F522" s="50" t="str">
        <f>IFERROR(VLOOKUP(E522,'Database KQ'!$B$2:$D$1048576,2,FALSE),"")</f>
        <v/>
      </c>
      <c r="G522" s="77"/>
      <c r="H522" s="18" t="str">
        <f>IFERROR(VLOOKUP(E522,'Database KQ'!$B$2:$D$1048576,3,FALSE),"")</f>
        <v/>
      </c>
      <c r="I522" s="72"/>
      <c r="J522" s="54"/>
      <c r="K522" s="80"/>
    </row>
    <row r="523" spans="1:11" ht="24" customHeight="1">
      <c r="A523" s="6">
        <v>522</v>
      </c>
      <c r="B523" s="73"/>
      <c r="C523" s="72"/>
      <c r="D523" s="18" t="str">
        <f>IFERROR(VLOOKUP(C523,'SO OR RSO'!$D$4:$F$1048576,3,FALSE),"")</f>
        <v/>
      </c>
      <c r="E523" s="72"/>
      <c r="F523" s="50" t="str">
        <f>IFERROR(VLOOKUP(E523,'Database KQ'!$B$2:$D$1048576,2,FALSE),"")</f>
        <v/>
      </c>
      <c r="G523" s="77"/>
      <c r="H523" s="18" t="str">
        <f>IFERROR(VLOOKUP(E523,'Database KQ'!$B$2:$D$1048576,3,FALSE),"")</f>
        <v/>
      </c>
      <c r="I523" s="72"/>
      <c r="J523" s="54"/>
      <c r="K523" s="80"/>
    </row>
    <row r="524" spans="1:11" ht="24" customHeight="1">
      <c r="A524" s="6">
        <v>523</v>
      </c>
      <c r="B524" s="73"/>
      <c r="C524" s="72"/>
      <c r="D524" s="18" t="str">
        <f>IFERROR(VLOOKUP(C524,'SO OR RSO'!$D$4:$F$1048576,3,FALSE),"")</f>
        <v/>
      </c>
      <c r="E524" s="72"/>
      <c r="F524" s="50" t="str">
        <f>IFERROR(VLOOKUP(E524,'Database KQ'!$B$2:$D$1048576,2,FALSE),"")</f>
        <v/>
      </c>
      <c r="G524" s="77"/>
      <c r="H524" s="18" t="str">
        <f>IFERROR(VLOOKUP(E524,'Database KQ'!$B$2:$D$1048576,3,FALSE),"")</f>
        <v/>
      </c>
      <c r="I524" s="72"/>
      <c r="J524" s="54"/>
      <c r="K524" s="80"/>
    </row>
    <row r="525" spans="1:11" ht="24" customHeight="1">
      <c r="A525" s="6">
        <v>524</v>
      </c>
      <c r="B525" s="73"/>
      <c r="C525" s="72"/>
      <c r="D525" s="18" t="str">
        <f>IFERROR(VLOOKUP(C525,'SO OR RSO'!$D$4:$F$1048576,3,FALSE),"")</f>
        <v/>
      </c>
      <c r="E525" s="72"/>
      <c r="F525" s="50" t="str">
        <f>IFERROR(VLOOKUP(E525,'Database KQ'!$B$2:$D$1048576,2,FALSE),"")</f>
        <v/>
      </c>
      <c r="G525" s="77"/>
      <c r="H525" s="18" t="str">
        <f>IFERROR(VLOOKUP(E525,'Database KQ'!$B$2:$D$1048576,3,FALSE),"")</f>
        <v/>
      </c>
      <c r="I525" s="72"/>
      <c r="J525" s="54"/>
      <c r="K525" s="80"/>
    </row>
    <row r="526" spans="1:11" ht="24" customHeight="1">
      <c r="A526" s="6">
        <v>525</v>
      </c>
      <c r="B526" s="73"/>
      <c r="C526" s="72"/>
      <c r="D526" s="18" t="str">
        <f>IFERROR(VLOOKUP(C526,'SO OR RSO'!$D$4:$F$1048576,3,FALSE),"")</f>
        <v/>
      </c>
      <c r="E526" s="72"/>
      <c r="F526" s="50" t="str">
        <f>IFERROR(VLOOKUP(E526,'Database KQ'!$B$2:$D$1048576,2,FALSE),"")</f>
        <v/>
      </c>
      <c r="G526" s="77"/>
      <c r="H526" s="18" t="str">
        <f>IFERROR(VLOOKUP(E526,'Database KQ'!$B$2:$D$1048576,3,FALSE),"")</f>
        <v/>
      </c>
      <c r="I526" s="72"/>
      <c r="J526" s="54"/>
      <c r="K526" s="80"/>
    </row>
    <row r="527" spans="1:11" ht="24" customHeight="1">
      <c r="A527" s="6">
        <v>526</v>
      </c>
      <c r="B527" s="73"/>
      <c r="C527" s="72"/>
      <c r="D527" s="18" t="str">
        <f>IFERROR(VLOOKUP(C527,'SO OR RSO'!$D$4:$F$1048576,3,FALSE),"")</f>
        <v/>
      </c>
      <c r="E527" s="72"/>
      <c r="F527" s="50" t="str">
        <f>IFERROR(VLOOKUP(E527,'Database KQ'!$B$2:$D$1048576,2,FALSE),"")</f>
        <v/>
      </c>
      <c r="G527" s="77"/>
      <c r="H527" s="18" t="str">
        <f>IFERROR(VLOOKUP(E527,'Database KQ'!$B$2:$D$1048576,3,FALSE),"")</f>
        <v/>
      </c>
      <c r="I527" s="72"/>
      <c r="J527" s="54"/>
      <c r="K527" s="80"/>
    </row>
    <row r="528" spans="1:11" ht="24" customHeight="1">
      <c r="A528" s="6">
        <v>527</v>
      </c>
      <c r="B528" s="73"/>
      <c r="C528" s="72"/>
      <c r="D528" s="18" t="str">
        <f>IFERROR(VLOOKUP(C528,'SO OR RSO'!$D$4:$F$1048576,3,FALSE),"")</f>
        <v/>
      </c>
      <c r="E528" s="72"/>
      <c r="F528" s="50" t="str">
        <f>IFERROR(VLOOKUP(E528,'Database KQ'!$B$2:$D$1048576,2,FALSE),"")</f>
        <v/>
      </c>
      <c r="G528" s="77"/>
      <c r="H528" s="18" t="str">
        <f>IFERROR(VLOOKUP(E528,'Database KQ'!$B$2:$D$1048576,3,FALSE),"")</f>
        <v/>
      </c>
      <c r="I528" s="72"/>
      <c r="J528" s="54"/>
      <c r="K528" s="80"/>
    </row>
    <row r="529" spans="1:11" ht="24" customHeight="1">
      <c r="A529" s="6">
        <v>528</v>
      </c>
      <c r="B529" s="73"/>
      <c r="C529" s="72"/>
      <c r="D529" s="18" t="str">
        <f>IFERROR(VLOOKUP(C529,'SO OR RSO'!$D$4:$F$1048576,3,FALSE),"")</f>
        <v/>
      </c>
      <c r="E529" s="72"/>
      <c r="F529" s="50" t="str">
        <f>IFERROR(VLOOKUP(E529,'Database KQ'!$B$2:$D$1048576,2,FALSE),"")</f>
        <v/>
      </c>
      <c r="G529" s="77"/>
      <c r="H529" s="18" t="str">
        <f>IFERROR(VLOOKUP(E529,'Database KQ'!$B$2:$D$1048576,3,FALSE),"")</f>
        <v/>
      </c>
      <c r="I529" s="72"/>
      <c r="J529" s="54"/>
      <c r="K529" s="80"/>
    </row>
    <row r="530" spans="1:11" ht="24" customHeight="1">
      <c r="A530" s="6">
        <v>529</v>
      </c>
      <c r="B530" s="73"/>
      <c r="C530" s="72"/>
      <c r="D530" s="18" t="str">
        <f>IFERROR(VLOOKUP(C530,'SO OR RSO'!$D$4:$F$1048576,3,FALSE),"")</f>
        <v/>
      </c>
      <c r="E530" s="72"/>
      <c r="F530" s="50" t="str">
        <f>IFERROR(VLOOKUP(E530,'Database KQ'!$B$2:$D$1048576,2,FALSE),"")</f>
        <v/>
      </c>
      <c r="G530" s="77"/>
      <c r="H530" s="18" t="str">
        <f>IFERROR(VLOOKUP(E530,'Database KQ'!$B$2:$D$1048576,3,FALSE),"")</f>
        <v/>
      </c>
      <c r="I530" s="72"/>
      <c r="J530" s="54"/>
      <c r="K530" s="80"/>
    </row>
    <row r="531" spans="1:11" ht="24" customHeight="1">
      <c r="A531" s="6">
        <v>530</v>
      </c>
      <c r="B531" s="73"/>
      <c r="C531" s="72"/>
      <c r="D531" s="18" t="str">
        <f>IFERROR(VLOOKUP(C531,'SO OR RSO'!$D$4:$F$1048576,3,FALSE),"")</f>
        <v/>
      </c>
      <c r="E531" s="72"/>
      <c r="F531" s="50" t="str">
        <f>IFERROR(VLOOKUP(E531,'Database KQ'!$B$2:$D$1048576,2,FALSE),"")</f>
        <v/>
      </c>
      <c r="G531" s="77"/>
      <c r="H531" s="18" t="str">
        <f>IFERROR(VLOOKUP(E531,'Database KQ'!$B$2:$D$1048576,3,FALSE),"")</f>
        <v/>
      </c>
      <c r="I531" s="72"/>
      <c r="J531" s="54"/>
      <c r="K531" s="80"/>
    </row>
    <row r="532" spans="1:11" ht="24" customHeight="1">
      <c r="A532" s="6">
        <v>531</v>
      </c>
      <c r="B532" s="73"/>
      <c r="C532" s="72"/>
      <c r="D532" s="18" t="str">
        <f>IFERROR(VLOOKUP(C532,'SO OR RSO'!$D$4:$F$1048576,3,FALSE),"")</f>
        <v/>
      </c>
      <c r="E532" s="72"/>
      <c r="F532" s="50" t="str">
        <f>IFERROR(VLOOKUP(E532,'Database KQ'!$B$2:$D$1048576,2,FALSE),"")</f>
        <v/>
      </c>
      <c r="G532" s="77"/>
      <c r="H532" s="18" t="str">
        <f>IFERROR(VLOOKUP(E532,'Database KQ'!$B$2:$D$1048576,3,FALSE),"")</f>
        <v/>
      </c>
      <c r="I532" s="72"/>
      <c r="J532" s="54"/>
      <c r="K532" s="80"/>
    </row>
    <row r="533" spans="1:11" ht="24" customHeight="1">
      <c r="A533" s="6">
        <v>532</v>
      </c>
      <c r="B533" s="73"/>
      <c r="C533" s="72"/>
      <c r="D533" s="18" t="str">
        <f>IFERROR(VLOOKUP(C533,'SO OR RSO'!$D$4:$F$1048576,3,FALSE),"")</f>
        <v/>
      </c>
      <c r="E533" s="72"/>
      <c r="F533" s="50" t="str">
        <f>IFERROR(VLOOKUP(E533,'Database KQ'!$B$2:$D$1048576,2,FALSE),"")</f>
        <v/>
      </c>
      <c r="G533" s="77"/>
      <c r="H533" s="18" t="str">
        <f>IFERROR(VLOOKUP(E533,'Database KQ'!$B$2:$D$1048576,3,FALSE),"")</f>
        <v/>
      </c>
      <c r="I533" s="72"/>
      <c r="J533" s="54"/>
      <c r="K533" s="80"/>
    </row>
    <row r="534" spans="1:11" ht="24" customHeight="1">
      <c r="A534" s="6">
        <v>533</v>
      </c>
      <c r="B534" s="73"/>
      <c r="C534" s="72"/>
      <c r="D534" s="18" t="str">
        <f>IFERROR(VLOOKUP(C534,'SO OR RSO'!$D$4:$F$1048576,3,FALSE),"")</f>
        <v/>
      </c>
      <c r="E534" s="72"/>
      <c r="F534" s="50" t="str">
        <f>IFERROR(VLOOKUP(E534,'Database KQ'!$B$2:$D$1048576,2,FALSE),"")</f>
        <v/>
      </c>
      <c r="G534" s="77"/>
      <c r="H534" s="18" t="str">
        <f>IFERROR(VLOOKUP(E534,'Database KQ'!$B$2:$D$1048576,3,FALSE),"")</f>
        <v/>
      </c>
      <c r="I534" s="72"/>
      <c r="J534" s="54"/>
      <c r="K534" s="80"/>
    </row>
    <row r="535" spans="1:11" ht="24" customHeight="1">
      <c r="A535" s="6">
        <v>534</v>
      </c>
      <c r="B535" s="73"/>
      <c r="C535" s="72"/>
      <c r="D535" s="18" t="str">
        <f>IFERROR(VLOOKUP(C535,'SO OR RSO'!$D$4:$F$1048576,3,FALSE),"")</f>
        <v/>
      </c>
      <c r="E535" s="72"/>
      <c r="F535" s="50" t="str">
        <f>IFERROR(VLOOKUP(E535,'Database KQ'!$B$2:$D$1048576,2,FALSE),"")</f>
        <v/>
      </c>
      <c r="G535" s="77"/>
      <c r="H535" s="18" t="str">
        <f>IFERROR(VLOOKUP(E535,'Database KQ'!$B$2:$D$1048576,3,FALSE),"")</f>
        <v/>
      </c>
      <c r="I535" s="72"/>
      <c r="J535" s="54"/>
      <c r="K535" s="80"/>
    </row>
    <row r="536" spans="1:11" ht="24" customHeight="1">
      <c r="A536" s="6">
        <v>535</v>
      </c>
      <c r="B536" s="73"/>
      <c r="C536" s="72"/>
      <c r="D536" s="18" t="str">
        <f>IFERROR(VLOOKUP(C536,'SO OR RSO'!$D$4:$F$1048576,3,FALSE),"")</f>
        <v/>
      </c>
      <c r="E536" s="72"/>
      <c r="F536" s="50" t="str">
        <f>IFERROR(VLOOKUP(E536,'Database KQ'!$B$2:$D$1048576,2,FALSE),"")</f>
        <v/>
      </c>
      <c r="G536" s="77"/>
      <c r="H536" s="18" t="str">
        <f>IFERROR(VLOOKUP(E536,'Database KQ'!$B$2:$D$1048576,3,FALSE),"")</f>
        <v/>
      </c>
      <c r="I536" s="72"/>
      <c r="J536" s="54"/>
      <c r="K536" s="80"/>
    </row>
    <row r="537" spans="1:11" ht="24" customHeight="1">
      <c r="A537" s="6">
        <v>536</v>
      </c>
      <c r="B537" s="73"/>
      <c r="C537" s="72"/>
      <c r="D537" s="18" t="str">
        <f>IFERROR(VLOOKUP(C537,'SO OR RSO'!$D$4:$F$1048576,3,FALSE),"")</f>
        <v/>
      </c>
      <c r="E537" s="72"/>
      <c r="F537" s="50" t="str">
        <f>IFERROR(VLOOKUP(E537,'Database KQ'!$B$2:$D$1048576,2,FALSE),"")</f>
        <v/>
      </c>
      <c r="G537" s="77"/>
      <c r="H537" s="18" t="str">
        <f>IFERROR(VLOOKUP(E537,'Database KQ'!$B$2:$D$1048576,3,FALSE),"")</f>
        <v/>
      </c>
      <c r="I537" s="72"/>
      <c r="J537" s="54"/>
      <c r="K537" s="80"/>
    </row>
    <row r="538" spans="1:11" ht="24" customHeight="1">
      <c r="A538" s="6">
        <v>537</v>
      </c>
      <c r="B538" s="73"/>
      <c r="C538" s="72"/>
      <c r="D538" s="18" t="str">
        <f>IFERROR(VLOOKUP(C538,'SO OR RSO'!$D$4:$F$1048576,3,FALSE),"")</f>
        <v/>
      </c>
      <c r="E538" s="72"/>
      <c r="F538" s="50" t="str">
        <f>IFERROR(VLOOKUP(E538,'Database KQ'!$B$2:$D$1048576,2,FALSE),"")</f>
        <v/>
      </c>
      <c r="G538" s="77"/>
      <c r="H538" s="18" t="str">
        <f>IFERROR(VLOOKUP(E538,'Database KQ'!$B$2:$D$1048576,3,FALSE),"")</f>
        <v/>
      </c>
      <c r="I538" s="72"/>
      <c r="J538" s="54"/>
      <c r="K538" s="80"/>
    </row>
    <row r="539" spans="1:11" ht="24" customHeight="1">
      <c r="A539" s="6">
        <v>538</v>
      </c>
      <c r="B539" s="73"/>
      <c r="C539" s="72"/>
      <c r="D539" s="18" t="str">
        <f>IFERROR(VLOOKUP(C539,'SO OR RSO'!$D$4:$F$1048576,3,FALSE),"")</f>
        <v/>
      </c>
      <c r="E539" s="72"/>
      <c r="F539" s="50" t="str">
        <f>IFERROR(VLOOKUP(E539,'Database KQ'!$B$2:$D$1048576,2,FALSE),"")</f>
        <v/>
      </c>
      <c r="G539" s="77"/>
      <c r="H539" s="18" t="str">
        <f>IFERROR(VLOOKUP(E539,'Database KQ'!$B$2:$D$1048576,3,FALSE),"")</f>
        <v/>
      </c>
      <c r="I539" s="72"/>
      <c r="J539" s="54"/>
      <c r="K539" s="80"/>
    </row>
    <row r="540" spans="1:11" ht="24" customHeight="1">
      <c r="A540" s="6">
        <v>539</v>
      </c>
      <c r="B540" s="73"/>
      <c r="C540" s="72"/>
      <c r="D540" s="18" t="str">
        <f>IFERROR(VLOOKUP(C540,'SO OR RSO'!$D$4:$F$1048576,3,FALSE),"")</f>
        <v/>
      </c>
      <c r="E540" s="72"/>
      <c r="F540" s="50" t="str">
        <f>IFERROR(VLOOKUP(E540,'Database KQ'!$B$2:$D$1048576,2,FALSE),"")</f>
        <v/>
      </c>
      <c r="G540" s="77"/>
      <c r="H540" s="18" t="str">
        <f>IFERROR(VLOOKUP(E540,'Database KQ'!$B$2:$D$1048576,3,FALSE),"")</f>
        <v/>
      </c>
      <c r="I540" s="72"/>
      <c r="J540" s="54"/>
      <c r="K540" s="80"/>
    </row>
    <row r="541" spans="1:11" ht="24" customHeight="1">
      <c r="A541" s="6">
        <v>540</v>
      </c>
      <c r="B541" s="73"/>
      <c r="C541" s="72"/>
      <c r="D541" s="18" t="str">
        <f>IFERROR(VLOOKUP(C541,'SO OR RSO'!$D$4:$F$1048576,3,FALSE),"")</f>
        <v/>
      </c>
      <c r="E541" s="72"/>
      <c r="F541" s="50" t="str">
        <f>IFERROR(VLOOKUP(E541,'Database KQ'!$B$2:$D$1048576,2,FALSE),"")</f>
        <v/>
      </c>
      <c r="G541" s="77"/>
      <c r="H541" s="18" t="str">
        <f>IFERROR(VLOOKUP(E541,'Database KQ'!$B$2:$D$1048576,3,FALSE),"")</f>
        <v/>
      </c>
      <c r="I541" s="72"/>
      <c r="J541" s="54"/>
      <c r="K541" s="80"/>
    </row>
    <row r="542" spans="1:11" ht="24" customHeight="1">
      <c r="A542" s="6">
        <v>541</v>
      </c>
      <c r="B542" s="73"/>
      <c r="C542" s="72"/>
      <c r="D542" s="18" t="str">
        <f>IFERROR(VLOOKUP(C542,'SO OR RSO'!$D$4:$F$1048576,3,FALSE),"")</f>
        <v/>
      </c>
      <c r="E542" s="72"/>
      <c r="F542" s="50" t="str">
        <f>IFERROR(VLOOKUP(E542,'Database KQ'!$B$2:$D$1048576,2,FALSE),"")</f>
        <v/>
      </c>
      <c r="G542" s="77"/>
      <c r="H542" s="18" t="str">
        <f>IFERROR(VLOOKUP(E542,'Database KQ'!$B$2:$D$1048576,3,FALSE),"")</f>
        <v/>
      </c>
      <c r="I542" s="72"/>
      <c r="J542" s="54"/>
      <c r="K542" s="80"/>
    </row>
    <row r="543" spans="1:11" ht="24" customHeight="1">
      <c r="A543" s="6">
        <v>542</v>
      </c>
      <c r="B543" s="73"/>
      <c r="C543" s="72"/>
      <c r="D543" s="18" t="str">
        <f>IFERROR(VLOOKUP(C543,'SO OR RSO'!$D$4:$F$1048576,3,FALSE),"")</f>
        <v/>
      </c>
      <c r="E543" s="72"/>
      <c r="F543" s="50" t="str">
        <f>IFERROR(VLOOKUP(E543,'Database KQ'!$B$2:$D$1048576,2,FALSE),"")</f>
        <v/>
      </c>
      <c r="G543" s="77"/>
      <c r="H543" s="18" t="str">
        <f>IFERROR(VLOOKUP(E543,'Database KQ'!$B$2:$D$1048576,3,FALSE),"")</f>
        <v/>
      </c>
      <c r="I543" s="72"/>
      <c r="J543" s="54"/>
      <c r="K543" s="80"/>
    </row>
    <row r="544" spans="1:11" ht="24" customHeight="1">
      <c r="A544" s="6">
        <v>543</v>
      </c>
      <c r="B544" s="73"/>
      <c r="C544" s="72"/>
      <c r="D544" s="18" t="str">
        <f>IFERROR(VLOOKUP(C544,'SO OR RSO'!$D$4:$F$1048576,3,FALSE),"")</f>
        <v/>
      </c>
      <c r="E544" s="72"/>
      <c r="F544" s="50" t="str">
        <f>IFERROR(VLOOKUP(E544,'Database KQ'!$B$2:$D$1048576,2,FALSE),"")</f>
        <v/>
      </c>
      <c r="G544" s="77"/>
      <c r="H544" s="18" t="str">
        <f>IFERROR(VLOOKUP(E544,'Database KQ'!$B$2:$D$1048576,3,FALSE),"")</f>
        <v/>
      </c>
      <c r="I544" s="72"/>
      <c r="J544" s="54"/>
      <c r="K544" s="80"/>
    </row>
    <row r="545" spans="1:11" ht="24" customHeight="1">
      <c r="A545" s="6">
        <v>544</v>
      </c>
      <c r="B545" s="73"/>
      <c r="C545" s="72"/>
      <c r="D545" s="18" t="str">
        <f>IFERROR(VLOOKUP(C545,'SO OR RSO'!$D$4:$F$1048576,3,FALSE),"")</f>
        <v/>
      </c>
      <c r="E545" s="72"/>
      <c r="F545" s="50" t="str">
        <f>IFERROR(VLOOKUP(E545,'Database KQ'!$B$2:$D$1048576,2,FALSE),"")</f>
        <v/>
      </c>
      <c r="G545" s="77"/>
      <c r="H545" s="18" t="str">
        <f>IFERROR(VLOOKUP(E545,'Database KQ'!$B$2:$D$1048576,3,FALSE),"")</f>
        <v/>
      </c>
      <c r="I545" s="72"/>
      <c r="J545" s="54"/>
      <c r="K545" s="80"/>
    </row>
    <row r="546" spans="1:11" ht="24" customHeight="1">
      <c r="A546" s="6">
        <v>545</v>
      </c>
      <c r="B546" s="73"/>
      <c r="C546" s="72"/>
      <c r="D546" s="18" t="str">
        <f>IFERROR(VLOOKUP(C546,'SO OR RSO'!$D$4:$F$1048576,3,FALSE),"")</f>
        <v/>
      </c>
      <c r="E546" s="72"/>
      <c r="F546" s="50" t="str">
        <f>IFERROR(VLOOKUP(E546,'Database KQ'!$B$2:$D$1048576,2,FALSE),"")</f>
        <v/>
      </c>
      <c r="G546" s="77"/>
      <c r="H546" s="18" t="str">
        <f>IFERROR(VLOOKUP(E546,'Database KQ'!$B$2:$D$1048576,3,FALSE),"")</f>
        <v/>
      </c>
      <c r="I546" s="72"/>
      <c r="J546" s="54"/>
      <c r="K546" s="80"/>
    </row>
    <row r="547" spans="1:11" ht="24" customHeight="1">
      <c r="A547" s="6">
        <v>546</v>
      </c>
      <c r="B547" s="73"/>
      <c r="C547" s="72"/>
      <c r="D547" s="18" t="str">
        <f>IFERROR(VLOOKUP(C547,'SO OR RSO'!$D$4:$F$1048576,3,FALSE),"")</f>
        <v/>
      </c>
      <c r="E547" s="72"/>
      <c r="F547" s="50" t="str">
        <f>IFERROR(VLOOKUP(E547,'Database KQ'!$B$2:$D$1048576,2,FALSE),"")</f>
        <v/>
      </c>
      <c r="G547" s="77"/>
      <c r="H547" s="18" t="str">
        <f>IFERROR(VLOOKUP(E547,'Database KQ'!$B$2:$D$1048576,3,FALSE),"")</f>
        <v/>
      </c>
      <c r="I547" s="72"/>
      <c r="J547" s="54"/>
      <c r="K547" s="80"/>
    </row>
    <row r="548" spans="1:11" ht="24" customHeight="1">
      <c r="A548" s="6">
        <v>547</v>
      </c>
      <c r="B548" s="73"/>
      <c r="C548" s="72"/>
      <c r="D548" s="18" t="str">
        <f>IFERROR(VLOOKUP(C548,'SO OR RSO'!$D$4:$F$1048576,3,FALSE),"")</f>
        <v/>
      </c>
      <c r="E548" s="72"/>
      <c r="F548" s="50" t="str">
        <f>IFERROR(VLOOKUP(E548,'Database KQ'!$B$2:$D$1048576,2,FALSE),"")</f>
        <v/>
      </c>
      <c r="G548" s="77"/>
      <c r="H548" s="18" t="str">
        <f>IFERROR(VLOOKUP(E548,'Database KQ'!$B$2:$D$1048576,3,FALSE),"")</f>
        <v/>
      </c>
      <c r="I548" s="72"/>
      <c r="J548" s="54"/>
      <c r="K548" s="80"/>
    </row>
    <row r="549" spans="1:11" ht="24" customHeight="1">
      <c r="A549" s="6">
        <v>548</v>
      </c>
      <c r="B549" s="73"/>
      <c r="C549" s="72"/>
      <c r="D549" s="18" t="str">
        <f>IFERROR(VLOOKUP(C549,'SO OR RSO'!$D$4:$F$1048576,3,FALSE),"")</f>
        <v/>
      </c>
      <c r="E549" s="72"/>
      <c r="F549" s="50" t="str">
        <f>IFERROR(VLOOKUP(E549,'Database KQ'!$B$2:$D$1048576,2,FALSE),"")</f>
        <v/>
      </c>
      <c r="G549" s="77"/>
      <c r="H549" s="18" t="str">
        <f>IFERROR(VLOOKUP(E549,'Database KQ'!$B$2:$D$1048576,3,FALSE),"")</f>
        <v/>
      </c>
      <c r="I549" s="72"/>
      <c r="J549" s="54"/>
      <c r="K549" s="80"/>
    </row>
    <row r="550" spans="1:11" ht="24" customHeight="1">
      <c r="A550" s="6">
        <v>549</v>
      </c>
      <c r="B550" s="73"/>
      <c r="C550" s="72"/>
      <c r="D550" s="18" t="str">
        <f>IFERROR(VLOOKUP(C550,'SO OR RSO'!$D$4:$F$1048576,3,FALSE),"")</f>
        <v/>
      </c>
      <c r="E550" s="72"/>
      <c r="F550" s="50" t="str">
        <f>IFERROR(VLOOKUP(E550,'Database KQ'!$B$2:$D$1048576,2,FALSE),"")</f>
        <v/>
      </c>
      <c r="G550" s="77"/>
      <c r="H550" s="18" t="str">
        <f>IFERROR(VLOOKUP(E550,'Database KQ'!$B$2:$D$1048576,3,FALSE),"")</f>
        <v/>
      </c>
      <c r="I550" s="72"/>
      <c r="J550" s="54"/>
      <c r="K550" s="80"/>
    </row>
    <row r="551" spans="1:11" ht="24" customHeight="1">
      <c r="A551" s="6">
        <v>550</v>
      </c>
      <c r="B551" s="73"/>
      <c r="C551" s="72"/>
      <c r="D551" s="18" t="str">
        <f>IFERROR(VLOOKUP(C551,'SO OR RSO'!$D$4:$F$1048576,3,FALSE),"")</f>
        <v/>
      </c>
      <c r="E551" s="72"/>
      <c r="F551" s="50" t="str">
        <f>IFERROR(VLOOKUP(E551,'Database KQ'!$B$2:$D$1048576,2,FALSE),"")</f>
        <v/>
      </c>
      <c r="G551" s="77"/>
      <c r="H551" s="18" t="str">
        <f>IFERROR(VLOOKUP(E551,'Database KQ'!$B$2:$D$1048576,3,FALSE),"")</f>
        <v/>
      </c>
      <c r="I551" s="72"/>
      <c r="J551" s="54"/>
      <c r="K551" s="80"/>
    </row>
    <row r="552" spans="1:11" ht="24" customHeight="1">
      <c r="A552" s="6">
        <v>551</v>
      </c>
      <c r="B552" s="73"/>
      <c r="C552" s="72"/>
      <c r="D552" s="18" t="str">
        <f>IFERROR(VLOOKUP(C552,'SO OR RSO'!$D$4:$F$1048576,3,FALSE),"")</f>
        <v/>
      </c>
      <c r="E552" s="72"/>
      <c r="F552" s="50" t="str">
        <f>IFERROR(VLOOKUP(E552,'Database KQ'!$B$2:$D$1048576,2,FALSE),"")</f>
        <v/>
      </c>
      <c r="G552" s="77"/>
      <c r="H552" s="18" t="str">
        <f>IFERROR(VLOOKUP(E552,'Database KQ'!$B$2:$D$1048576,3,FALSE),"")</f>
        <v/>
      </c>
      <c r="I552" s="72"/>
      <c r="J552" s="54"/>
      <c r="K552" s="80"/>
    </row>
    <row r="553" spans="1:11" ht="24" customHeight="1">
      <c r="A553" s="6">
        <v>552</v>
      </c>
      <c r="B553" s="73"/>
      <c r="C553" s="72"/>
      <c r="D553" s="18" t="str">
        <f>IFERROR(VLOOKUP(C553,'SO OR RSO'!$D$4:$F$1048576,3,FALSE),"")</f>
        <v/>
      </c>
      <c r="E553" s="72"/>
      <c r="F553" s="50" t="str">
        <f>IFERROR(VLOOKUP(E553,'Database KQ'!$B$2:$D$1048576,2,FALSE),"")</f>
        <v/>
      </c>
      <c r="G553" s="77"/>
      <c r="H553" s="18" t="str">
        <f>IFERROR(VLOOKUP(E553,'Database KQ'!$B$2:$D$1048576,3,FALSE),"")</f>
        <v/>
      </c>
      <c r="I553" s="72"/>
      <c r="J553" s="54"/>
      <c r="K553" s="80"/>
    </row>
    <row r="554" spans="1:11" ht="24" customHeight="1">
      <c r="A554" s="6">
        <v>553</v>
      </c>
      <c r="B554" s="73"/>
      <c r="C554" s="72"/>
      <c r="D554" s="18" t="str">
        <f>IFERROR(VLOOKUP(C554,'SO OR RSO'!$D$4:$F$1048576,3,FALSE),"")</f>
        <v/>
      </c>
      <c r="E554" s="72"/>
      <c r="F554" s="50" t="str">
        <f>IFERROR(VLOOKUP(E554,'Database KQ'!$B$2:$D$1048576,2,FALSE),"")</f>
        <v/>
      </c>
      <c r="G554" s="77"/>
      <c r="H554" s="18" t="str">
        <f>IFERROR(VLOOKUP(E554,'Database KQ'!$B$2:$D$1048576,3,FALSE),"")</f>
        <v/>
      </c>
      <c r="I554" s="72"/>
      <c r="J554" s="54"/>
      <c r="K554" s="80"/>
    </row>
    <row r="555" spans="1:11" ht="24" customHeight="1">
      <c r="A555" s="6">
        <v>554</v>
      </c>
      <c r="B555" s="73"/>
      <c r="C555" s="72"/>
      <c r="D555" s="18" t="str">
        <f>IFERROR(VLOOKUP(C555,'SO OR RSO'!$D$4:$F$1048576,3,FALSE),"")</f>
        <v/>
      </c>
      <c r="E555" s="72"/>
      <c r="F555" s="50" t="str">
        <f>IFERROR(VLOOKUP(E555,'Database KQ'!$B$2:$D$1048576,2,FALSE),"")</f>
        <v/>
      </c>
      <c r="G555" s="77"/>
      <c r="H555" s="18" t="str">
        <f>IFERROR(VLOOKUP(E555,'Database KQ'!$B$2:$D$1048576,3,FALSE),"")</f>
        <v/>
      </c>
      <c r="I555" s="72"/>
      <c r="J555" s="54"/>
      <c r="K555" s="80"/>
    </row>
    <row r="556" spans="1:11" ht="24" customHeight="1">
      <c r="A556" s="6">
        <v>555</v>
      </c>
      <c r="B556" s="73"/>
      <c r="C556" s="72"/>
      <c r="D556" s="18" t="str">
        <f>IFERROR(VLOOKUP(C556,'SO OR RSO'!$D$4:$F$1048576,3,FALSE),"")</f>
        <v/>
      </c>
      <c r="E556" s="72"/>
      <c r="F556" s="50" t="str">
        <f>IFERROR(VLOOKUP(E556,'Database KQ'!$B$2:$D$1048576,2,FALSE),"")</f>
        <v/>
      </c>
      <c r="G556" s="77"/>
      <c r="H556" s="18" t="str">
        <f>IFERROR(VLOOKUP(E556,'Database KQ'!$B$2:$D$1048576,3,FALSE),"")</f>
        <v/>
      </c>
      <c r="I556" s="72"/>
      <c r="J556" s="54"/>
      <c r="K556" s="80"/>
    </row>
    <row r="557" spans="1:11" ht="24" customHeight="1">
      <c r="A557" s="6">
        <v>556</v>
      </c>
      <c r="B557" s="73"/>
      <c r="C557" s="72"/>
      <c r="D557" s="18" t="str">
        <f>IFERROR(VLOOKUP(C557,'SO OR RSO'!$D$4:$F$1048576,3,FALSE),"")</f>
        <v/>
      </c>
      <c r="E557" s="72"/>
      <c r="F557" s="50" t="str">
        <f>IFERROR(VLOOKUP(E557,'Database KQ'!$B$2:$D$1048576,2,FALSE),"")</f>
        <v/>
      </c>
      <c r="G557" s="77"/>
      <c r="H557" s="18" t="str">
        <f>IFERROR(VLOOKUP(E557,'Database KQ'!$B$2:$D$1048576,3,FALSE),"")</f>
        <v/>
      </c>
      <c r="I557" s="72"/>
      <c r="J557" s="54"/>
      <c r="K557" s="80"/>
    </row>
    <row r="558" spans="1:11" ht="24" customHeight="1">
      <c r="A558" s="6">
        <v>557</v>
      </c>
      <c r="B558" s="73"/>
      <c r="C558" s="72"/>
      <c r="D558" s="18" t="str">
        <f>IFERROR(VLOOKUP(C558,'SO OR RSO'!$D$4:$F$1048576,3,FALSE),"")</f>
        <v/>
      </c>
      <c r="E558" s="72"/>
      <c r="F558" s="50" t="str">
        <f>IFERROR(VLOOKUP(E558,'Database KQ'!$B$2:$D$1048576,2,FALSE),"")</f>
        <v/>
      </c>
      <c r="G558" s="77"/>
      <c r="H558" s="18" t="str">
        <f>IFERROR(VLOOKUP(E558,'Database KQ'!$B$2:$D$1048576,3,FALSE),"")</f>
        <v/>
      </c>
      <c r="I558" s="72"/>
      <c r="J558" s="54"/>
      <c r="K558" s="80"/>
    </row>
    <row r="559" spans="1:11" ht="24" customHeight="1">
      <c r="A559" s="6">
        <v>558</v>
      </c>
      <c r="B559" s="73"/>
      <c r="C559" s="72"/>
      <c r="D559" s="18" t="str">
        <f>IFERROR(VLOOKUP(C559,'SO OR RSO'!$D$4:$F$1048576,3,FALSE),"")</f>
        <v/>
      </c>
      <c r="E559" s="72"/>
      <c r="F559" s="50" t="str">
        <f>IFERROR(VLOOKUP(E559,'Database KQ'!$B$2:$D$1048576,2,FALSE),"")</f>
        <v/>
      </c>
      <c r="G559" s="77"/>
      <c r="H559" s="18" t="str">
        <f>IFERROR(VLOOKUP(E559,'Database KQ'!$B$2:$D$1048576,3,FALSE),"")</f>
        <v/>
      </c>
      <c r="I559" s="72"/>
      <c r="J559" s="54"/>
      <c r="K559" s="80"/>
    </row>
    <row r="560" spans="1:11" ht="24" customHeight="1">
      <c r="A560" s="6">
        <v>559</v>
      </c>
      <c r="B560" s="73"/>
      <c r="C560" s="72"/>
      <c r="D560" s="18" t="str">
        <f>IFERROR(VLOOKUP(C560,'SO OR RSO'!$D$4:$F$1048576,3,FALSE),"")</f>
        <v/>
      </c>
      <c r="E560" s="72"/>
      <c r="F560" s="50" t="str">
        <f>IFERROR(VLOOKUP(E560,'Database KQ'!$B$2:$D$1048576,2,FALSE),"")</f>
        <v/>
      </c>
      <c r="G560" s="77"/>
      <c r="H560" s="18" t="str">
        <f>IFERROR(VLOOKUP(E560,'Database KQ'!$B$2:$D$1048576,3,FALSE),"")</f>
        <v/>
      </c>
      <c r="I560" s="72"/>
      <c r="J560" s="54"/>
      <c r="K560" s="80"/>
    </row>
    <row r="561" spans="1:11" ht="24" customHeight="1">
      <c r="A561" s="6">
        <v>560</v>
      </c>
      <c r="B561" s="73"/>
      <c r="C561" s="72"/>
      <c r="D561" s="18" t="str">
        <f>IFERROR(VLOOKUP(C561,'SO OR RSO'!$D$4:$F$1048576,3,FALSE),"")</f>
        <v/>
      </c>
      <c r="E561" s="72"/>
      <c r="F561" s="50" t="str">
        <f>IFERROR(VLOOKUP(E561,'Database KQ'!$B$2:$D$1048576,2,FALSE),"")</f>
        <v/>
      </c>
      <c r="G561" s="77"/>
      <c r="H561" s="18" t="str">
        <f>IFERROR(VLOOKUP(E561,'Database KQ'!$B$2:$D$1048576,3,FALSE),"")</f>
        <v/>
      </c>
      <c r="I561" s="72"/>
      <c r="J561" s="54"/>
      <c r="K561" s="80"/>
    </row>
    <row r="562" spans="1:11" ht="24" customHeight="1">
      <c r="A562" s="6">
        <v>561</v>
      </c>
      <c r="B562" s="73"/>
      <c r="C562" s="72"/>
      <c r="D562" s="18" t="str">
        <f>IFERROR(VLOOKUP(C562,'SO OR RSO'!$D$4:$F$1048576,3,FALSE),"")</f>
        <v/>
      </c>
      <c r="E562" s="72"/>
      <c r="F562" s="50" t="str">
        <f>IFERROR(VLOOKUP(E562,'Database KQ'!$B$2:$D$1048576,2,FALSE),"")</f>
        <v/>
      </c>
      <c r="G562" s="77"/>
      <c r="H562" s="18" t="str">
        <f>IFERROR(VLOOKUP(E562,'Database KQ'!$B$2:$D$1048576,3,FALSE),"")</f>
        <v/>
      </c>
      <c r="I562" s="72"/>
      <c r="J562" s="54"/>
      <c r="K562" s="80"/>
    </row>
    <row r="563" spans="1:11" ht="24" customHeight="1">
      <c r="A563" s="6">
        <v>562</v>
      </c>
      <c r="B563" s="73"/>
      <c r="C563" s="72"/>
      <c r="D563" s="18" t="str">
        <f>IFERROR(VLOOKUP(C563,'SO OR RSO'!$D$4:$F$1048576,3,FALSE),"")</f>
        <v/>
      </c>
      <c r="E563" s="72"/>
      <c r="F563" s="50" t="str">
        <f>IFERROR(VLOOKUP(E563,'Database KQ'!$B$2:$D$1048576,2,FALSE),"")</f>
        <v/>
      </c>
      <c r="G563" s="77"/>
      <c r="H563" s="18" t="str">
        <f>IFERROR(VLOOKUP(E563,'Database KQ'!$B$2:$D$1048576,3,FALSE),"")</f>
        <v/>
      </c>
      <c r="I563" s="72"/>
      <c r="J563" s="54"/>
      <c r="K563" s="80"/>
    </row>
    <row r="564" spans="1:11" ht="24" customHeight="1">
      <c r="A564" s="6">
        <v>563</v>
      </c>
      <c r="B564" s="73"/>
      <c r="C564" s="72"/>
      <c r="D564" s="18" t="str">
        <f>IFERROR(VLOOKUP(C564,'SO OR RSO'!$D$4:$F$1048576,3,FALSE),"")</f>
        <v/>
      </c>
      <c r="E564" s="72"/>
      <c r="F564" s="50" t="str">
        <f>IFERROR(VLOOKUP(E564,'Database KQ'!$B$2:$D$1048576,2,FALSE),"")</f>
        <v/>
      </c>
      <c r="G564" s="77"/>
      <c r="H564" s="18" t="str">
        <f>IFERROR(VLOOKUP(E564,'Database KQ'!$B$2:$D$1048576,3,FALSE),"")</f>
        <v/>
      </c>
      <c r="I564" s="72"/>
      <c r="J564" s="54"/>
      <c r="K564" s="80"/>
    </row>
    <row r="565" spans="1:11" ht="24" customHeight="1">
      <c r="A565" s="6">
        <v>564</v>
      </c>
      <c r="B565" s="73"/>
      <c r="C565" s="72"/>
      <c r="D565" s="18" t="str">
        <f>IFERROR(VLOOKUP(C565,'SO OR RSO'!$D$4:$F$1048576,3,FALSE),"")</f>
        <v/>
      </c>
      <c r="E565" s="72"/>
      <c r="F565" s="50" t="str">
        <f>IFERROR(VLOOKUP(E565,'Database KQ'!$B$2:$D$1048576,2,FALSE),"")</f>
        <v/>
      </c>
      <c r="G565" s="77"/>
      <c r="H565" s="18" t="str">
        <f>IFERROR(VLOOKUP(E565,'Database KQ'!$B$2:$D$1048576,3,FALSE),"")</f>
        <v/>
      </c>
      <c r="I565" s="72"/>
      <c r="J565" s="54"/>
      <c r="K565" s="80"/>
    </row>
    <row r="566" spans="1:11" ht="24" customHeight="1">
      <c r="A566" s="6">
        <v>565</v>
      </c>
      <c r="B566" s="73"/>
      <c r="C566" s="72"/>
      <c r="D566" s="18" t="str">
        <f>IFERROR(VLOOKUP(C566,'SO OR RSO'!$D$4:$F$1048576,3,FALSE),"")</f>
        <v/>
      </c>
      <c r="E566" s="72"/>
      <c r="F566" s="50" t="str">
        <f>IFERROR(VLOOKUP(E566,'Database KQ'!$B$2:$D$1048576,2,FALSE),"")</f>
        <v/>
      </c>
      <c r="G566" s="77"/>
      <c r="H566" s="18" t="str">
        <f>IFERROR(VLOOKUP(E566,'Database KQ'!$B$2:$D$1048576,3,FALSE),"")</f>
        <v/>
      </c>
      <c r="I566" s="72"/>
      <c r="J566" s="54"/>
      <c r="K566" s="80"/>
    </row>
    <row r="567" spans="1:11" ht="24" customHeight="1">
      <c r="A567" s="6">
        <v>566</v>
      </c>
      <c r="B567" s="73"/>
      <c r="C567" s="72"/>
      <c r="D567" s="18" t="str">
        <f>IFERROR(VLOOKUP(C567,'SO OR RSO'!$D$4:$F$1048576,3,FALSE),"")</f>
        <v/>
      </c>
      <c r="E567" s="72"/>
      <c r="F567" s="50" t="str">
        <f>IFERROR(VLOOKUP(E567,'Database KQ'!$B$2:$D$1048576,2,FALSE),"")</f>
        <v/>
      </c>
      <c r="G567" s="77"/>
      <c r="H567" s="18" t="str">
        <f>IFERROR(VLOOKUP(E567,'Database KQ'!$B$2:$D$1048576,3,FALSE),"")</f>
        <v/>
      </c>
      <c r="I567" s="72"/>
      <c r="J567" s="54"/>
      <c r="K567" s="80"/>
    </row>
    <row r="568" spans="1:11" ht="24" customHeight="1">
      <c r="A568" s="6">
        <v>567</v>
      </c>
      <c r="B568" s="73"/>
      <c r="C568" s="72"/>
      <c r="D568" s="18" t="str">
        <f>IFERROR(VLOOKUP(C568,'SO OR RSO'!$D$4:$F$1048576,3,FALSE),"")</f>
        <v/>
      </c>
      <c r="E568" s="72"/>
      <c r="F568" s="50" t="str">
        <f>IFERROR(VLOOKUP(E568,'Database KQ'!$B$2:$D$1048576,2,FALSE),"")</f>
        <v/>
      </c>
      <c r="G568" s="77"/>
      <c r="H568" s="18" t="str">
        <f>IFERROR(VLOOKUP(E568,'Database KQ'!$B$2:$D$1048576,3,FALSE),"")</f>
        <v/>
      </c>
      <c r="I568" s="72"/>
      <c r="J568" s="54"/>
      <c r="K568" s="80"/>
    </row>
    <row r="569" spans="1:11" ht="24" customHeight="1">
      <c r="A569" s="6">
        <v>568</v>
      </c>
      <c r="B569" s="73"/>
      <c r="C569" s="72"/>
      <c r="D569" s="18" t="str">
        <f>IFERROR(VLOOKUP(C569,'SO OR RSO'!$D$4:$F$1048576,3,FALSE),"")</f>
        <v/>
      </c>
      <c r="E569" s="72"/>
      <c r="F569" s="50" t="str">
        <f>IFERROR(VLOOKUP(E569,'Database KQ'!$B$2:$D$1048576,2,FALSE),"")</f>
        <v/>
      </c>
      <c r="G569" s="77"/>
      <c r="H569" s="18" t="str">
        <f>IFERROR(VLOOKUP(E569,'Database KQ'!$B$2:$D$1048576,3,FALSE),"")</f>
        <v/>
      </c>
      <c r="I569" s="72"/>
      <c r="J569" s="54"/>
      <c r="K569" s="80"/>
    </row>
    <row r="570" spans="1:11" ht="24" customHeight="1">
      <c r="A570" s="6">
        <v>569</v>
      </c>
      <c r="B570" s="73"/>
      <c r="C570" s="72"/>
      <c r="D570" s="18" t="str">
        <f>IFERROR(VLOOKUP(C570,'SO OR RSO'!$D$4:$F$1048576,3,FALSE),"")</f>
        <v/>
      </c>
      <c r="E570" s="72"/>
      <c r="F570" s="50" t="str">
        <f>IFERROR(VLOOKUP(E570,'Database KQ'!$B$2:$D$1048576,2,FALSE),"")</f>
        <v/>
      </c>
      <c r="G570" s="77"/>
      <c r="H570" s="18" t="str">
        <f>IFERROR(VLOOKUP(E570,'Database KQ'!$B$2:$D$1048576,3,FALSE),"")</f>
        <v/>
      </c>
      <c r="I570" s="72"/>
      <c r="J570" s="54"/>
      <c r="K570" s="80"/>
    </row>
    <row r="571" spans="1:11" ht="24" customHeight="1">
      <c r="A571" s="6">
        <v>570</v>
      </c>
      <c r="B571" s="73"/>
      <c r="C571" s="72"/>
      <c r="D571" s="18" t="str">
        <f>IFERROR(VLOOKUP(C571,'SO OR RSO'!$D$4:$F$1048576,3,FALSE),"")</f>
        <v/>
      </c>
      <c r="E571" s="72"/>
      <c r="F571" s="50" t="str">
        <f>IFERROR(VLOOKUP(E571,'Database KQ'!$B$2:$D$1048576,2,FALSE),"")</f>
        <v/>
      </c>
      <c r="G571" s="77"/>
      <c r="H571" s="18" t="str">
        <f>IFERROR(VLOOKUP(E571,'Database KQ'!$B$2:$D$1048576,3,FALSE),"")</f>
        <v/>
      </c>
      <c r="I571" s="72"/>
      <c r="J571" s="54"/>
      <c r="K571" s="80"/>
    </row>
    <row r="572" spans="1:11" ht="24" customHeight="1">
      <c r="A572" s="6">
        <v>571</v>
      </c>
      <c r="B572" s="73"/>
      <c r="C572" s="72"/>
      <c r="D572" s="18" t="str">
        <f>IFERROR(VLOOKUP(C572,'SO OR RSO'!$D$4:$F$1048576,3,FALSE),"")</f>
        <v/>
      </c>
      <c r="E572" s="72"/>
      <c r="F572" s="50" t="str">
        <f>IFERROR(VLOOKUP(E572,'Database KQ'!$B$2:$D$1048576,2,FALSE),"")</f>
        <v/>
      </c>
      <c r="G572" s="77"/>
      <c r="H572" s="18" t="str">
        <f>IFERROR(VLOOKUP(E572,'Database KQ'!$B$2:$D$1048576,3,FALSE),"")</f>
        <v/>
      </c>
      <c r="I572" s="72"/>
      <c r="J572" s="54"/>
      <c r="K572" s="80"/>
    </row>
    <row r="573" spans="1:11" ht="24" customHeight="1">
      <c r="A573" s="6">
        <v>572</v>
      </c>
      <c r="B573" s="73"/>
      <c r="C573" s="72"/>
      <c r="D573" s="18" t="str">
        <f>IFERROR(VLOOKUP(C573,'SO OR RSO'!$D$4:$F$1048576,3,FALSE),"")</f>
        <v/>
      </c>
      <c r="E573" s="72"/>
      <c r="F573" s="50" t="str">
        <f>IFERROR(VLOOKUP(E573,'Database KQ'!$B$2:$D$1048576,2,FALSE),"")</f>
        <v/>
      </c>
      <c r="G573" s="77"/>
      <c r="H573" s="18" t="str">
        <f>IFERROR(VLOOKUP(E573,'Database KQ'!$B$2:$D$1048576,3,FALSE),"")</f>
        <v/>
      </c>
      <c r="I573" s="72"/>
      <c r="J573" s="54"/>
      <c r="K573" s="80"/>
    </row>
    <row r="574" spans="1:11" ht="24" customHeight="1">
      <c r="A574" s="6">
        <v>573</v>
      </c>
      <c r="B574" s="73"/>
      <c r="C574" s="72"/>
      <c r="D574" s="18" t="str">
        <f>IFERROR(VLOOKUP(C574,'SO OR RSO'!$D$4:$F$1048576,3,FALSE),"")</f>
        <v/>
      </c>
      <c r="E574" s="72"/>
      <c r="F574" s="50" t="str">
        <f>IFERROR(VLOOKUP(E574,'Database KQ'!$B$2:$D$1048576,2,FALSE),"")</f>
        <v/>
      </c>
      <c r="G574" s="77"/>
      <c r="H574" s="18" t="str">
        <f>IFERROR(VLOOKUP(E574,'Database KQ'!$B$2:$D$1048576,3,FALSE),"")</f>
        <v/>
      </c>
      <c r="I574" s="72"/>
      <c r="J574" s="54"/>
      <c r="K574" s="80"/>
    </row>
    <row r="575" spans="1:11" ht="24" customHeight="1">
      <c r="A575" s="6">
        <v>574</v>
      </c>
      <c r="B575" s="73"/>
      <c r="C575" s="72"/>
      <c r="D575" s="18" t="str">
        <f>IFERROR(VLOOKUP(C575,'SO OR RSO'!$D$4:$F$1048576,3,FALSE),"")</f>
        <v/>
      </c>
      <c r="E575" s="72"/>
      <c r="F575" s="50" t="str">
        <f>IFERROR(VLOOKUP(E575,'Database KQ'!$B$2:$D$1048576,2,FALSE),"")</f>
        <v/>
      </c>
      <c r="G575" s="77"/>
      <c r="H575" s="18" t="str">
        <f>IFERROR(VLOOKUP(E575,'Database KQ'!$B$2:$D$1048576,3,FALSE),"")</f>
        <v/>
      </c>
      <c r="I575" s="72"/>
      <c r="J575" s="54"/>
      <c r="K575" s="80"/>
    </row>
    <row r="576" spans="1:11" ht="24" customHeight="1">
      <c r="A576" s="6">
        <v>575</v>
      </c>
      <c r="B576" s="73"/>
      <c r="C576" s="72"/>
      <c r="D576" s="18" t="str">
        <f>IFERROR(VLOOKUP(C576,'SO OR RSO'!$D$4:$F$1048576,3,FALSE),"")</f>
        <v/>
      </c>
      <c r="E576" s="72"/>
      <c r="F576" s="50" t="str">
        <f>IFERROR(VLOOKUP(E576,'Database KQ'!$B$2:$D$1048576,2,FALSE),"")</f>
        <v/>
      </c>
      <c r="G576" s="77"/>
      <c r="H576" s="18" t="str">
        <f>IFERROR(VLOOKUP(E576,'Database KQ'!$B$2:$D$1048576,3,FALSE),"")</f>
        <v/>
      </c>
      <c r="I576" s="72"/>
      <c r="J576" s="54"/>
      <c r="K576" s="80"/>
    </row>
    <row r="577" spans="1:11" ht="24" customHeight="1">
      <c r="A577" s="6">
        <v>576</v>
      </c>
      <c r="B577" s="73"/>
      <c r="C577" s="72"/>
      <c r="D577" s="18" t="str">
        <f>IFERROR(VLOOKUP(C577,'SO OR RSO'!$D$4:$F$1048576,3,FALSE),"")</f>
        <v/>
      </c>
      <c r="E577" s="72"/>
      <c r="F577" s="50" t="str">
        <f>IFERROR(VLOOKUP(E577,'Database KQ'!$B$2:$D$1048576,2,FALSE),"")</f>
        <v/>
      </c>
      <c r="G577" s="77"/>
      <c r="H577" s="18" t="str">
        <f>IFERROR(VLOOKUP(E577,'Database KQ'!$B$2:$D$1048576,3,FALSE),"")</f>
        <v/>
      </c>
      <c r="I577" s="72"/>
      <c r="J577" s="54"/>
      <c r="K577" s="80"/>
    </row>
    <row r="578" spans="1:11" ht="24" customHeight="1">
      <c r="A578" s="6">
        <v>577</v>
      </c>
      <c r="B578" s="73"/>
      <c r="C578" s="72"/>
      <c r="D578" s="18" t="str">
        <f>IFERROR(VLOOKUP(C578,'SO OR RSO'!$D$4:$F$1048576,3,FALSE),"")</f>
        <v/>
      </c>
      <c r="E578" s="72"/>
      <c r="F578" s="50" t="str">
        <f>IFERROR(VLOOKUP(E578,'Database KQ'!$B$2:$D$1048576,2,FALSE),"")</f>
        <v/>
      </c>
      <c r="G578" s="77"/>
      <c r="H578" s="18" t="str">
        <f>IFERROR(VLOOKUP(E578,'Database KQ'!$B$2:$D$1048576,3,FALSE),"")</f>
        <v/>
      </c>
      <c r="I578" s="72"/>
      <c r="J578" s="54"/>
      <c r="K578" s="80"/>
    </row>
    <row r="579" spans="1:11" ht="24" customHeight="1">
      <c r="A579" s="6">
        <v>578</v>
      </c>
      <c r="B579" s="73"/>
      <c r="C579" s="72"/>
      <c r="D579" s="18" t="str">
        <f>IFERROR(VLOOKUP(C579,'SO OR RSO'!$D$4:$F$1048576,3,FALSE),"")</f>
        <v/>
      </c>
      <c r="E579" s="72"/>
      <c r="F579" s="50" t="str">
        <f>IFERROR(VLOOKUP(E579,'Database KQ'!$B$2:$D$1048576,2,FALSE),"")</f>
        <v/>
      </c>
      <c r="G579" s="77"/>
      <c r="H579" s="18" t="str">
        <f>IFERROR(VLOOKUP(E579,'Database KQ'!$B$2:$D$1048576,3,FALSE),"")</f>
        <v/>
      </c>
      <c r="I579" s="72"/>
      <c r="J579" s="54"/>
      <c r="K579" s="80"/>
    </row>
    <row r="580" spans="1:11" ht="24" customHeight="1">
      <c r="A580" s="6">
        <v>579</v>
      </c>
      <c r="B580" s="73"/>
      <c r="C580" s="72"/>
      <c r="D580" s="18" t="str">
        <f>IFERROR(VLOOKUP(C580,'SO OR RSO'!$D$4:$F$1048576,3,FALSE),"")</f>
        <v/>
      </c>
      <c r="E580" s="72"/>
      <c r="F580" s="50" t="str">
        <f>IFERROR(VLOOKUP(E580,'Database KQ'!$B$2:$D$1048576,2,FALSE),"")</f>
        <v/>
      </c>
      <c r="G580" s="77"/>
      <c r="H580" s="18" t="str">
        <f>IFERROR(VLOOKUP(E580,'Database KQ'!$B$2:$D$1048576,3,FALSE),"")</f>
        <v/>
      </c>
      <c r="I580" s="72"/>
      <c r="J580" s="54"/>
      <c r="K580" s="80"/>
    </row>
    <row r="581" spans="1:11" ht="24" customHeight="1">
      <c r="A581" s="6">
        <v>580</v>
      </c>
      <c r="B581" s="73"/>
      <c r="C581" s="72"/>
      <c r="D581" s="18" t="str">
        <f>IFERROR(VLOOKUP(C581,'SO OR RSO'!$D$4:$F$1048576,3,FALSE),"")</f>
        <v/>
      </c>
      <c r="E581" s="72"/>
      <c r="F581" s="50" t="str">
        <f>IFERROR(VLOOKUP(E581,'Database KQ'!$B$2:$D$1048576,2,FALSE),"")</f>
        <v/>
      </c>
      <c r="G581" s="77"/>
      <c r="H581" s="18" t="str">
        <f>IFERROR(VLOOKUP(E581,'Database KQ'!$B$2:$D$1048576,3,FALSE),"")</f>
        <v/>
      </c>
      <c r="I581" s="72"/>
      <c r="J581" s="54"/>
      <c r="K581" s="80"/>
    </row>
    <row r="582" spans="1:11" ht="24" customHeight="1">
      <c r="A582" s="6">
        <v>581</v>
      </c>
      <c r="B582" s="73"/>
      <c r="C582" s="72"/>
      <c r="D582" s="18" t="str">
        <f>IFERROR(VLOOKUP(C582,'SO OR RSO'!$D$4:$F$1048576,3,FALSE),"")</f>
        <v/>
      </c>
      <c r="E582" s="72"/>
      <c r="F582" s="50" t="str">
        <f>IFERROR(VLOOKUP(E582,'Database KQ'!$B$2:$D$1048576,2,FALSE),"")</f>
        <v/>
      </c>
      <c r="G582" s="77"/>
      <c r="H582" s="18" t="str">
        <f>IFERROR(VLOOKUP(E582,'Database KQ'!$B$2:$D$1048576,3,FALSE),"")</f>
        <v/>
      </c>
      <c r="I582" s="72"/>
      <c r="J582" s="54"/>
      <c r="K582" s="80"/>
    </row>
    <row r="583" spans="1:11" ht="24" customHeight="1">
      <c r="A583" s="6">
        <v>582</v>
      </c>
      <c r="B583" s="73"/>
      <c r="C583" s="72"/>
      <c r="D583" s="18" t="str">
        <f>IFERROR(VLOOKUP(C583,'SO OR RSO'!$D$4:$F$1048576,3,FALSE),"")</f>
        <v/>
      </c>
      <c r="E583" s="72"/>
      <c r="F583" s="50" t="str">
        <f>IFERROR(VLOOKUP(E583,'Database KQ'!$B$2:$D$1048576,2,FALSE),"")</f>
        <v/>
      </c>
      <c r="G583" s="77"/>
      <c r="H583" s="18" t="str">
        <f>IFERROR(VLOOKUP(E583,'Database KQ'!$B$2:$D$1048576,3,FALSE),"")</f>
        <v/>
      </c>
      <c r="I583" s="72"/>
      <c r="J583" s="54"/>
      <c r="K583" s="80"/>
    </row>
    <row r="584" spans="1:11" ht="24" customHeight="1">
      <c r="A584" s="6">
        <v>583</v>
      </c>
      <c r="B584" s="73"/>
      <c r="C584" s="72"/>
      <c r="D584" s="18" t="str">
        <f>IFERROR(VLOOKUP(C584,'SO OR RSO'!$D$4:$F$1048576,3,FALSE),"")</f>
        <v/>
      </c>
      <c r="E584" s="72"/>
      <c r="F584" s="50" t="str">
        <f>IFERROR(VLOOKUP(E584,'Database KQ'!$B$2:$D$1048576,2,FALSE),"")</f>
        <v/>
      </c>
      <c r="G584" s="77"/>
      <c r="H584" s="18" t="str">
        <f>IFERROR(VLOOKUP(E584,'Database KQ'!$B$2:$D$1048576,3,FALSE),"")</f>
        <v/>
      </c>
      <c r="I584" s="72"/>
      <c r="J584" s="54"/>
      <c r="K584" s="80"/>
    </row>
    <row r="585" spans="1:11" ht="24" customHeight="1">
      <c r="A585" s="6">
        <v>584</v>
      </c>
      <c r="B585" s="73"/>
      <c r="C585" s="72"/>
      <c r="D585" s="18" t="str">
        <f>IFERROR(VLOOKUP(C585,'SO OR RSO'!$D$4:$F$1048576,3,FALSE),"")</f>
        <v/>
      </c>
      <c r="E585" s="72"/>
      <c r="F585" s="50" t="str">
        <f>IFERROR(VLOOKUP(E585,'Database KQ'!$B$2:$D$1048576,2,FALSE),"")</f>
        <v/>
      </c>
      <c r="G585" s="77"/>
      <c r="H585" s="18" t="str">
        <f>IFERROR(VLOOKUP(E585,'Database KQ'!$B$2:$D$1048576,3,FALSE),"")</f>
        <v/>
      </c>
      <c r="I585" s="72"/>
      <c r="J585" s="54"/>
      <c r="K585" s="80"/>
    </row>
    <row r="586" spans="1:11" ht="24" customHeight="1">
      <c r="A586" s="6">
        <v>585</v>
      </c>
      <c r="B586" s="73"/>
      <c r="C586" s="72"/>
      <c r="D586" s="18" t="str">
        <f>IFERROR(VLOOKUP(C586,'SO OR RSO'!$D$4:$F$1048576,3,FALSE),"")</f>
        <v/>
      </c>
      <c r="E586" s="72"/>
      <c r="F586" s="50" t="str">
        <f>IFERROR(VLOOKUP(E586,'Database KQ'!$B$2:$D$1048576,2,FALSE),"")</f>
        <v/>
      </c>
      <c r="G586" s="77"/>
      <c r="H586" s="18" t="str">
        <f>IFERROR(VLOOKUP(E586,'Database KQ'!$B$2:$D$1048576,3,FALSE),"")</f>
        <v/>
      </c>
      <c r="I586" s="72"/>
      <c r="J586" s="54"/>
      <c r="K586" s="80"/>
    </row>
    <row r="587" spans="1:11" ht="24" customHeight="1">
      <c r="A587" s="6">
        <v>586</v>
      </c>
      <c r="B587" s="73"/>
      <c r="C587" s="72"/>
      <c r="D587" s="18" t="str">
        <f>IFERROR(VLOOKUP(C587,'SO OR RSO'!$D$4:$F$1048576,3,FALSE),"")</f>
        <v/>
      </c>
      <c r="E587" s="72"/>
      <c r="F587" s="50" t="str">
        <f>IFERROR(VLOOKUP(E587,'Database KQ'!$B$2:$D$1048576,2,FALSE),"")</f>
        <v/>
      </c>
      <c r="G587" s="77"/>
      <c r="H587" s="18" t="str">
        <f>IFERROR(VLOOKUP(E587,'Database KQ'!$B$2:$D$1048576,3,FALSE),"")</f>
        <v/>
      </c>
      <c r="I587" s="72"/>
      <c r="J587" s="54"/>
      <c r="K587" s="80"/>
    </row>
    <row r="588" spans="1:11" ht="24" customHeight="1">
      <c r="A588" s="6">
        <v>587</v>
      </c>
      <c r="B588" s="73"/>
      <c r="C588" s="72"/>
      <c r="D588" s="18" t="str">
        <f>IFERROR(VLOOKUP(C588,'SO OR RSO'!$D$4:$F$1048576,3,FALSE),"")</f>
        <v/>
      </c>
      <c r="E588" s="72"/>
      <c r="F588" s="50" t="str">
        <f>IFERROR(VLOOKUP(E588,'Database KQ'!$B$2:$D$1048576,2,FALSE),"")</f>
        <v/>
      </c>
      <c r="G588" s="77"/>
      <c r="H588" s="18" t="str">
        <f>IFERROR(VLOOKUP(E588,'Database KQ'!$B$2:$D$1048576,3,FALSE),"")</f>
        <v/>
      </c>
      <c r="I588" s="72"/>
      <c r="J588" s="54"/>
      <c r="K588" s="80"/>
    </row>
    <row r="589" spans="1:11" ht="24" customHeight="1">
      <c r="A589" s="6">
        <v>588</v>
      </c>
      <c r="B589" s="73"/>
      <c r="C589" s="72"/>
      <c r="D589" s="18" t="str">
        <f>IFERROR(VLOOKUP(C589,'SO OR RSO'!$D$4:$F$1048576,3,FALSE),"")</f>
        <v/>
      </c>
      <c r="E589" s="72"/>
      <c r="F589" s="50" t="str">
        <f>IFERROR(VLOOKUP(E589,'Database KQ'!$B$2:$D$1048576,2,FALSE),"")</f>
        <v/>
      </c>
      <c r="G589" s="77"/>
      <c r="H589" s="18" t="str">
        <f>IFERROR(VLOOKUP(E589,'Database KQ'!$B$2:$D$1048576,3,FALSE),"")</f>
        <v/>
      </c>
      <c r="I589" s="72"/>
      <c r="J589" s="54"/>
      <c r="K589" s="80"/>
    </row>
    <row r="590" spans="1:11" ht="24" customHeight="1">
      <c r="A590" s="6">
        <v>589</v>
      </c>
      <c r="B590" s="73"/>
      <c r="C590" s="72"/>
      <c r="D590" s="18" t="str">
        <f>IFERROR(VLOOKUP(C590,'SO OR RSO'!$D$4:$F$1048576,3,FALSE),"")</f>
        <v/>
      </c>
      <c r="E590" s="72"/>
      <c r="F590" s="50" t="str">
        <f>IFERROR(VLOOKUP(E590,'Database KQ'!$B$2:$D$1048576,2,FALSE),"")</f>
        <v/>
      </c>
      <c r="G590" s="77"/>
      <c r="H590" s="18" t="str">
        <f>IFERROR(VLOOKUP(E590,'Database KQ'!$B$2:$D$1048576,3,FALSE),"")</f>
        <v/>
      </c>
      <c r="I590" s="72"/>
      <c r="J590" s="54"/>
      <c r="K590" s="80"/>
    </row>
    <row r="591" spans="1:11" ht="24" customHeight="1">
      <c r="A591" s="6">
        <v>590</v>
      </c>
      <c r="B591" s="73"/>
      <c r="C591" s="72"/>
      <c r="D591" s="18" t="str">
        <f>IFERROR(VLOOKUP(C591,'SO OR RSO'!$D$4:$F$1048576,3,FALSE),"")</f>
        <v/>
      </c>
      <c r="E591" s="72"/>
      <c r="F591" s="50" t="str">
        <f>IFERROR(VLOOKUP(E591,'Database KQ'!$B$2:$D$1048576,2,FALSE),"")</f>
        <v/>
      </c>
      <c r="G591" s="77"/>
      <c r="H591" s="18" t="str">
        <f>IFERROR(VLOOKUP(E591,'Database KQ'!$B$2:$D$1048576,3,FALSE),"")</f>
        <v/>
      </c>
      <c r="I591" s="72"/>
      <c r="J591" s="54"/>
      <c r="K591" s="80"/>
    </row>
    <row r="592" spans="1:11" ht="24" customHeight="1">
      <c r="A592" s="6">
        <v>591</v>
      </c>
      <c r="B592" s="73"/>
      <c r="C592" s="72"/>
      <c r="D592" s="18" t="str">
        <f>IFERROR(VLOOKUP(C592,'SO OR RSO'!$D$4:$F$1048576,3,FALSE),"")</f>
        <v/>
      </c>
      <c r="E592" s="72"/>
      <c r="F592" s="50" t="str">
        <f>IFERROR(VLOOKUP(E592,'Database KQ'!$B$2:$D$1048576,2,FALSE),"")</f>
        <v/>
      </c>
      <c r="G592" s="77"/>
      <c r="H592" s="18" t="str">
        <f>IFERROR(VLOOKUP(E592,'Database KQ'!$B$2:$D$1048576,3,FALSE),"")</f>
        <v/>
      </c>
      <c r="I592" s="72"/>
      <c r="J592" s="54"/>
      <c r="K592" s="80"/>
    </row>
    <row r="593" spans="1:11" ht="24" customHeight="1">
      <c r="A593" s="6">
        <v>592</v>
      </c>
      <c r="B593" s="73"/>
      <c r="C593" s="72"/>
      <c r="D593" s="18" t="str">
        <f>IFERROR(VLOOKUP(C593,'SO OR RSO'!$D$4:$F$1048576,3,FALSE),"")</f>
        <v/>
      </c>
      <c r="E593" s="72"/>
      <c r="F593" s="50" t="str">
        <f>IFERROR(VLOOKUP(E593,'Database KQ'!$B$2:$D$1048576,2,FALSE),"")</f>
        <v/>
      </c>
      <c r="G593" s="77"/>
      <c r="H593" s="18" t="str">
        <f>IFERROR(VLOOKUP(E593,'Database KQ'!$B$2:$D$1048576,3,FALSE),"")</f>
        <v/>
      </c>
      <c r="I593" s="72"/>
      <c r="J593" s="54"/>
      <c r="K593" s="80"/>
    </row>
    <row r="594" spans="1:11" ht="24" customHeight="1">
      <c r="A594" s="6">
        <v>593</v>
      </c>
      <c r="B594" s="73"/>
      <c r="C594" s="72"/>
      <c r="D594" s="18" t="str">
        <f>IFERROR(VLOOKUP(C594,'SO OR RSO'!$D$4:$F$1048576,3,FALSE),"")</f>
        <v/>
      </c>
      <c r="E594" s="72"/>
      <c r="F594" s="50" t="str">
        <f>IFERROR(VLOOKUP(E594,'Database KQ'!$B$2:$D$1048576,2,FALSE),"")</f>
        <v/>
      </c>
      <c r="G594" s="77"/>
      <c r="H594" s="18" t="str">
        <f>IFERROR(VLOOKUP(E594,'Database KQ'!$B$2:$D$1048576,3,FALSE),"")</f>
        <v/>
      </c>
      <c r="I594" s="72"/>
      <c r="J594" s="54"/>
      <c r="K594" s="80"/>
    </row>
    <row r="595" spans="1:11" ht="24" customHeight="1">
      <c r="A595" s="6">
        <v>594</v>
      </c>
      <c r="B595" s="73"/>
      <c r="C595" s="72"/>
      <c r="D595" s="18" t="str">
        <f>IFERROR(VLOOKUP(C595,'SO OR RSO'!$D$4:$F$1048576,3,FALSE),"")</f>
        <v/>
      </c>
      <c r="E595" s="72"/>
      <c r="F595" s="50" t="str">
        <f>IFERROR(VLOOKUP(E595,'Database KQ'!$B$2:$D$1048576,2,FALSE),"")</f>
        <v/>
      </c>
      <c r="G595" s="77"/>
      <c r="H595" s="18" t="str">
        <f>IFERROR(VLOOKUP(E595,'Database KQ'!$B$2:$D$1048576,3,FALSE),"")</f>
        <v/>
      </c>
      <c r="I595" s="72"/>
      <c r="J595" s="54"/>
      <c r="K595" s="80"/>
    </row>
    <row r="596" spans="1:11" ht="24" customHeight="1">
      <c r="A596" s="6">
        <v>595</v>
      </c>
      <c r="B596" s="73"/>
      <c r="C596" s="72"/>
      <c r="D596" s="18" t="str">
        <f>IFERROR(VLOOKUP(C596,'SO OR RSO'!$D$4:$F$1048576,3,FALSE),"")</f>
        <v/>
      </c>
      <c r="E596" s="72"/>
      <c r="F596" s="50" t="str">
        <f>IFERROR(VLOOKUP(E596,'Database KQ'!$B$2:$D$1048576,2,FALSE),"")</f>
        <v/>
      </c>
      <c r="G596" s="77"/>
      <c r="H596" s="18" t="str">
        <f>IFERROR(VLOOKUP(E596,'Database KQ'!$B$2:$D$1048576,3,FALSE),"")</f>
        <v/>
      </c>
      <c r="I596" s="72"/>
      <c r="J596" s="54"/>
      <c r="K596" s="80"/>
    </row>
    <row r="597" spans="1:11" ht="24" customHeight="1">
      <c r="A597" s="6">
        <v>596</v>
      </c>
      <c r="B597" s="73"/>
      <c r="C597" s="72"/>
      <c r="D597" s="18" t="str">
        <f>IFERROR(VLOOKUP(C597,'SO OR RSO'!$D$4:$F$1048576,3,FALSE),"")</f>
        <v/>
      </c>
      <c r="E597" s="72"/>
      <c r="F597" s="50" t="str">
        <f>IFERROR(VLOOKUP(E597,'Database KQ'!$B$2:$D$1048576,2,FALSE),"")</f>
        <v/>
      </c>
      <c r="G597" s="77"/>
      <c r="H597" s="18" t="str">
        <f>IFERROR(VLOOKUP(E597,'Database KQ'!$B$2:$D$1048576,3,FALSE),"")</f>
        <v/>
      </c>
      <c r="I597" s="72"/>
      <c r="J597" s="54"/>
      <c r="K597" s="80"/>
    </row>
    <row r="598" spans="1:11" ht="24" customHeight="1">
      <c r="A598" s="6">
        <v>597</v>
      </c>
      <c r="B598" s="73"/>
      <c r="C598" s="72"/>
      <c r="D598" s="18" t="str">
        <f>IFERROR(VLOOKUP(C598,'SO OR RSO'!$D$4:$F$1048576,3,FALSE),"")</f>
        <v/>
      </c>
      <c r="E598" s="72"/>
      <c r="F598" s="50" t="str">
        <f>IFERROR(VLOOKUP(E598,'Database KQ'!$B$2:$D$1048576,2,FALSE),"")</f>
        <v/>
      </c>
      <c r="G598" s="77"/>
      <c r="H598" s="18" t="str">
        <f>IFERROR(VLOOKUP(E598,'Database KQ'!$B$2:$D$1048576,3,FALSE),"")</f>
        <v/>
      </c>
      <c r="I598" s="72"/>
      <c r="J598" s="54"/>
      <c r="K598" s="80"/>
    </row>
    <row r="599" spans="1:11" ht="24" customHeight="1">
      <c r="A599" s="6">
        <v>598</v>
      </c>
      <c r="B599" s="73"/>
      <c r="C599" s="72"/>
      <c r="D599" s="18" t="str">
        <f>IFERROR(VLOOKUP(C599,'SO OR RSO'!$D$4:$F$1048576,3,FALSE),"")</f>
        <v/>
      </c>
      <c r="E599" s="72"/>
      <c r="F599" s="50" t="str">
        <f>IFERROR(VLOOKUP(E599,'Database KQ'!$B$2:$D$1048576,2,FALSE),"")</f>
        <v/>
      </c>
      <c r="G599" s="77"/>
      <c r="H599" s="18" t="str">
        <f>IFERROR(VLOOKUP(E599,'Database KQ'!$B$2:$D$1048576,3,FALSE),"")</f>
        <v/>
      </c>
      <c r="I599" s="72"/>
      <c r="J599" s="54"/>
      <c r="K599" s="80"/>
    </row>
    <row r="600" spans="1:11" ht="24" customHeight="1">
      <c r="A600" s="6">
        <v>599</v>
      </c>
      <c r="B600" s="73"/>
      <c r="C600" s="72"/>
      <c r="D600" s="18" t="str">
        <f>IFERROR(VLOOKUP(C600,'SO OR RSO'!$D$4:$F$1048576,3,FALSE),"")</f>
        <v/>
      </c>
      <c r="E600" s="72"/>
      <c r="F600" s="50" t="str">
        <f>IFERROR(VLOOKUP(E600,'Database KQ'!$B$2:$D$1048576,2,FALSE),"")</f>
        <v/>
      </c>
      <c r="G600" s="77"/>
      <c r="H600" s="18" t="str">
        <f>IFERROR(VLOOKUP(E600,'Database KQ'!$B$2:$D$1048576,3,FALSE),"")</f>
        <v/>
      </c>
      <c r="I600" s="72"/>
      <c r="J600" s="54"/>
      <c r="K600" s="80"/>
    </row>
    <row r="601" spans="1:11" ht="24" customHeight="1">
      <c r="A601" s="6">
        <v>600</v>
      </c>
      <c r="B601" s="73"/>
      <c r="C601" s="72"/>
      <c r="D601" s="18" t="str">
        <f>IFERROR(VLOOKUP(C601,'SO OR RSO'!$D$4:$F$1048576,3,FALSE),"")</f>
        <v/>
      </c>
      <c r="E601" s="72"/>
      <c r="F601" s="50" t="str">
        <f>IFERROR(VLOOKUP(E601,'Database KQ'!$B$2:$D$1048576,2,FALSE),"")</f>
        <v/>
      </c>
      <c r="G601" s="77"/>
      <c r="H601" s="18" t="str">
        <f>IFERROR(VLOOKUP(E601,'Database KQ'!$B$2:$D$1048576,3,FALSE),"")</f>
        <v/>
      </c>
      <c r="I601" s="72"/>
      <c r="J601" s="54"/>
      <c r="K601" s="80"/>
    </row>
    <row r="602" spans="1:11" ht="24" customHeight="1">
      <c r="A602" s="6">
        <v>601</v>
      </c>
      <c r="B602" s="73"/>
      <c r="C602" s="72"/>
      <c r="D602" s="18" t="str">
        <f>IFERROR(VLOOKUP(C602,'SO OR RSO'!$D$4:$F$1048576,3,FALSE),"")</f>
        <v/>
      </c>
      <c r="E602" s="72"/>
      <c r="F602" s="50" t="str">
        <f>IFERROR(VLOOKUP(E602,'Database KQ'!$B$2:$D$1048576,2,FALSE),"")</f>
        <v/>
      </c>
      <c r="G602" s="77"/>
      <c r="H602" s="18" t="str">
        <f>IFERROR(VLOOKUP(E602,'Database KQ'!$B$2:$D$1048576,3,FALSE),"")</f>
        <v/>
      </c>
      <c r="I602" s="72"/>
      <c r="J602" s="54"/>
      <c r="K602" s="80"/>
    </row>
    <row r="603" spans="1:11" ht="24" customHeight="1">
      <c r="A603" s="6">
        <v>602</v>
      </c>
      <c r="B603" s="73"/>
      <c r="C603" s="72"/>
      <c r="D603" s="18" t="str">
        <f>IFERROR(VLOOKUP(C603,'SO OR RSO'!$D$4:$F$1048576,3,FALSE),"")</f>
        <v/>
      </c>
      <c r="E603" s="72"/>
      <c r="F603" s="50" t="str">
        <f>IFERROR(VLOOKUP(E603,'Database KQ'!$B$2:$D$1048576,2,FALSE),"")</f>
        <v/>
      </c>
      <c r="G603" s="77"/>
      <c r="H603" s="18" t="str">
        <f>IFERROR(VLOOKUP(E603,'Database KQ'!$B$2:$D$1048576,3,FALSE),"")</f>
        <v/>
      </c>
      <c r="I603" s="72"/>
      <c r="J603" s="54"/>
      <c r="K603" s="80"/>
    </row>
    <row r="604" spans="1:11" ht="24" customHeight="1">
      <c r="A604" s="6">
        <v>603</v>
      </c>
      <c r="B604" s="73"/>
      <c r="C604" s="72"/>
      <c r="D604" s="18" t="str">
        <f>IFERROR(VLOOKUP(C604,'SO OR RSO'!$D$4:$F$1048576,3,FALSE),"")</f>
        <v/>
      </c>
      <c r="E604" s="72"/>
      <c r="F604" s="50" t="str">
        <f>IFERROR(VLOOKUP(E604,'Database KQ'!$B$2:$D$1048576,2,FALSE),"")</f>
        <v/>
      </c>
      <c r="G604" s="77"/>
      <c r="H604" s="18" t="str">
        <f>IFERROR(VLOOKUP(E604,'Database KQ'!$B$2:$D$1048576,3,FALSE),"")</f>
        <v/>
      </c>
      <c r="I604" s="72"/>
      <c r="J604" s="54"/>
      <c r="K604" s="80"/>
    </row>
    <row r="605" spans="1:11" ht="24" customHeight="1">
      <c r="A605" s="6">
        <v>604</v>
      </c>
      <c r="B605" s="73"/>
      <c r="C605" s="72"/>
      <c r="D605" s="18" t="str">
        <f>IFERROR(VLOOKUP(C605,'SO OR RSO'!$D$4:$F$1048576,3,FALSE),"")</f>
        <v/>
      </c>
      <c r="E605" s="72"/>
      <c r="F605" s="50" t="str">
        <f>IFERROR(VLOOKUP(E605,'Database KQ'!$B$2:$D$1048576,2,FALSE),"")</f>
        <v/>
      </c>
      <c r="G605" s="77"/>
      <c r="H605" s="18" t="str">
        <f>IFERROR(VLOOKUP(E605,'Database KQ'!$B$2:$D$1048576,3,FALSE),"")</f>
        <v/>
      </c>
      <c r="I605" s="72"/>
      <c r="J605" s="54"/>
      <c r="K605" s="80"/>
    </row>
    <row r="606" spans="1:11" ht="24" customHeight="1">
      <c r="A606" s="6">
        <v>605</v>
      </c>
      <c r="B606" s="73"/>
      <c r="C606" s="72"/>
      <c r="D606" s="18" t="str">
        <f>IFERROR(VLOOKUP(C606,'SO OR RSO'!$D$4:$F$1048576,3,FALSE),"")</f>
        <v/>
      </c>
      <c r="E606" s="72"/>
      <c r="F606" s="50" t="str">
        <f>IFERROR(VLOOKUP(E606,'Database KQ'!$B$2:$D$1048576,2,FALSE),"")</f>
        <v/>
      </c>
      <c r="G606" s="77"/>
      <c r="H606" s="18" t="str">
        <f>IFERROR(VLOOKUP(E606,'Database KQ'!$B$2:$D$1048576,3,FALSE),"")</f>
        <v/>
      </c>
      <c r="I606" s="72"/>
      <c r="J606" s="54"/>
      <c r="K606" s="80"/>
    </row>
    <row r="607" spans="1:11" ht="24" customHeight="1">
      <c r="A607" s="6">
        <v>606</v>
      </c>
      <c r="B607" s="73"/>
      <c r="C607" s="72"/>
      <c r="D607" s="18" t="str">
        <f>IFERROR(VLOOKUP(C607,'SO OR RSO'!$D$4:$F$1048576,3,FALSE),"")</f>
        <v/>
      </c>
      <c r="E607" s="72"/>
      <c r="F607" s="50" t="str">
        <f>IFERROR(VLOOKUP(E607,'Database KQ'!$B$2:$D$1048576,2,FALSE),"")</f>
        <v/>
      </c>
      <c r="G607" s="77"/>
      <c r="H607" s="18" t="str">
        <f>IFERROR(VLOOKUP(E607,'Database KQ'!$B$2:$D$1048576,3,FALSE),"")</f>
        <v/>
      </c>
      <c r="I607" s="72"/>
      <c r="J607" s="54"/>
      <c r="K607" s="80"/>
    </row>
    <row r="608" spans="1:11" ht="24" customHeight="1">
      <c r="A608" s="6">
        <v>607</v>
      </c>
      <c r="B608" s="73"/>
      <c r="C608" s="72"/>
      <c r="D608" s="18" t="str">
        <f>IFERROR(VLOOKUP(C608,'SO OR RSO'!$D$4:$F$1048576,3,FALSE),"")</f>
        <v/>
      </c>
      <c r="E608" s="72"/>
      <c r="F608" s="50" t="str">
        <f>IFERROR(VLOOKUP(E608,'Database KQ'!$B$2:$D$1048576,2,FALSE),"")</f>
        <v/>
      </c>
      <c r="G608" s="77"/>
      <c r="H608" s="18" t="str">
        <f>IFERROR(VLOOKUP(E608,'Database KQ'!$B$2:$D$1048576,3,FALSE),"")</f>
        <v/>
      </c>
      <c r="I608" s="72"/>
      <c r="J608" s="54"/>
      <c r="K608" s="80"/>
    </row>
    <row r="609" spans="1:11" ht="24" customHeight="1">
      <c r="A609" s="6">
        <v>608</v>
      </c>
      <c r="B609" s="73"/>
      <c r="C609" s="72"/>
      <c r="D609" s="18" t="str">
        <f>IFERROR(VLOOKUP(C609,'SO OR RSO'!$D$4:$F$1048576,3,FALSE),"")</f>
        <v/>
      </c>
      <c r="E609" s="72"/>
      <c r="F609" s="50" t="str">
        <f>IFERROR(VLOOKUP(E609,'Database KQ'!$B$2:$D$1048576,2,FALSE),"")</f>
        <v/>
      </c>
      <c r="G609" s="77"/>
      <c r="H609" s="18" t="str">
        <f>IFERROR(VLOOKUP(E609,'Database KQ'!$B$2:$D$1048576,3,FALSE),"")</f>
        <v/>
      </c>
      <c r="I609" s="72"/>
      <c r="J609" s="54"/>
      <c r="K609" s="80"/>
    </row>
    <row r="610" spans="1:11" ht="24" customHeight="1">
      <c r="A610" s="6">
        <v>609</v>
      </c>
      <c r="B610" s="73"/>
      <c r="C610" s="72"/>
      <c r="D610" s="18" t="str">
        <f>IFERROR(VLOOKUP(C610,'SO OR RSO'!$D$4:$F$1048576,3,FALSE),"")</f>
        <v/>
      </c>
      <c r="E610" s="72"/>
      <c r="F610" s="50" t="str">
        <f>IFERROR(VLOOKUP(E610,'Database KQ'!$B$2:$D$1048576,2,FALSE),"")</f>
        <v/>
      </c>
      <c r="G610" s="77"/>
      <c r="H610" s="18" t="str">
        <f>IFERROR(VLOOKUP(E610,'Database KQ'!$B$2:$D$1048576,3,FALSE),"")</f>
        <v/>
      </c>
      <c r="I610" s="72"/>
      <c r="J610" s="54"/>
      <c r="K610" s="80"/>
    </row>
    <row r="611" spans="1:11" ht="24" customHeight="1">
      <c r="A611" s="6">
        <v>610</v>
      </c>
      <c r="B611" s="73"/>
      <c r="C611" s="72"/>
      <c r="D611" s="18" t="str">
        <f>IFERROR(VLOOKUP(C611,'SO OR RSO'!$D$4:$F$1048576,3,FALSE),"")</f>
        <v/>
      </c>
      <c r="E611" s="72"/>
      <c r="F611" s="50" t="str">
        <f>IFERROR(VLOOKUP(E611,'Database KQ'!$B$2:$D$1048576,2,FALSE),"")</f>
        <v/>
      </c>
      <c r="G611" s="77"/>
      <c r="H611" s="18" t="str">
        <f>IFERROR(VLOOKUP(E611,'Database KQ'!$B$2:$D$1048576,3,FALSE),"")</f>
        <v/>
      </c>
      <c r="I611" s="72"/>
      <c r="J611" s="54"/>
      <c r="K611" s="80"/>
    </row>
    <row r="612" spans="1:11" ht="24" customHeight="1">
      <c r="A612" s="6">
        <v>611</v>
      </c>
      <c r="B612" s="73"/>
      <c r="C612" s="72"/>
      <c r="D612" s="18" t="str">
        <f>IFERROR(VLOOKUP(C612,'SO OR RSO'!$D$4:$F$1048576,3,FALSE),"")</f>
        <v/>
      </c>
      <c r="E612" s="72"/>
      <c r="F612" s="50" t="str">
        <f>IFERROR(VLOOKUP(E612,'Database KQ'!$B$2:$D$1048576,2,FALSE),"")</f>
        <v/>
      </c>
      <c r="G612" s="77"/>
      <c r="H612" s="18" t="str">
        <f>IFERROR(VLOOKUP(E612,'Database KQ'!$B$2:$D$1048576,3,FALSE),"")</f>
        <v/>
      </c>
      <c r="I612" s="72"/>
      <c r="J612" s="54"/>
      <c r="K612" s="80"/>
    </row>
    <row r="613" spans="1:11" ht="24" customHeight="1">
      <c r="A613" s="6">
        <v>612</v>
      </c>
      <c r="B613" s="73"/>
      <c r="C613" s="72"/>
      <c r="D613" s="18" t="str">
        <f>IFERROR(VLOOKUP(C613,'SO OR RSO'!$D$4:$F$1048576,3,FALSE),"")</f>
        <v/>
      </c>
      <c r="E613" s="72"/>
      <c r="F613" s="50" t="str">
        <f>IFERROR(VLOOKUP(E613,'Database KQ'!$B$2:$D$1048576,2,FALSE),"")</f>
        <v/>
      </c>
      <c r="G613" s="77"/>
      <c r="H613" s="18" t="str">
        <f>IFERROR(VLOOKUP(E613,'Database KQ'!$B$2:$D$1048576,3,FALSE),"")</f>
        <v/>
      </c>
      <c r="I613" s="72"/>
      <c r="J613" s="54"/>
      <c r="K613" s="80"/>
    </row>
    <row r="614" spans="1:11" ht="24" customHeight="1">
      <c r="A614" s="6">
        <v>613</v>
      </c>
      <c r="B614" s="73"/>
      <c r="C614" s="72"/>
      <c r="D614" s="18" t="str">
        <f>IFERROR(VLOOKUP(C614,'SO OR RSO'!$D$4:$F$1048576,3,FALSE),"")</f>
        <v/>
      </c>
      <c r="E614" s="72"/>
      <c r="F614" s="50" t="str">
        <f>IFERROR(VLOOKUP(E614,'Database KQ'!$B$2:$D$1048576,2,FALSE),"")</f>
        <v/>
      </c>
      <c r="G614" s="77"/>
      <c r="H614" s="18" t="str">
        <f>IFERROR(VLOOKUP(E614,'Database KQ'!$B$2:$D$1048576,3,FALSE),"")</f>
        <v/>
      </c>
      <c r="I614" s="72"/>
      <c r="J614" s="54"/>
      <c r="K614" s="80"/>
    </row>
    <row r="615" spans="1:11" ht="24" customHeight="1">
      <c r="A615" s="6">
        <v>614</v>
      </c>
      <c r="B615" s="73"/>
      <c r="C615" s="72"/>
      <c r="D615" s="18" t="str">
        <f>IFERROR(VLOOKUP(C615,'SO OR RSO'!$D$4:$F$1048576,3,FALSE),"")</f>
        <v/>
      </c>
      <c r="E615" s="72"/>
      <c r="F615" s="50" t="str">
        <f>IFERROR(VLOOKUP(E615,'Database KQ'!$B$2:$D$1048576,2,FALSE),"")</f>
        <v/>
      </c>
      <c r="G615" s="77"/>
      <c r="H615" s="18" t="str">
        <f>IFERROR(VLOOKUP(E615,'Database KQ'!$B$2:$D$1048576,3,FALSE),"")</f>
        <v/>
      </c>
      <c r="I615" s="72"/>
      <c r="J615" s="54"/>
      <c r="K615" s="80"/>
    </row>
    <row r="616" spans="1:11" ht="24" customHeight="1">
      <c r="A616" s="6">
        <v>615</v>
      </c>
      <c r="B616" s="73"/>
      <c r="C616" s="72"/>
      <c r="D616" s="18" t="str">
        <f>IFERROR(VLOOKUP(C616,'SO OR RSO'!$D$4:$F$1048576,3,FALSE),"")</f>
        <v/>
      </c>
      <c r="E616" s="72"/>
      <c r="F616" s="50" t="str">
        <f>IFERROR(VLOOKUP(E616,'Database KQ'!$B$2:$D$1048576,2,FALSE),"")</f>
        <v/>
      </c>
      <c r="G616" s="77"/>
      <c r="H616" s="18" t="str">
        <f>IFERROR(VLOOKUP(E616,'Database KQ'!$B$2:$D$1048576,3,FALSE),"")</f>
        <v/>
      </c>
      <c r="I616" s="72"/>
      <c r="J616" s="54"/>
      <c r="K616" s="80"/>
    </row>
    <row r="617" spans="1:11" ht="24" customHeight="1">
      <c r="A617" s="6">
        <v>616</v>
      </c>
      <c r="B617" s="73"/>
      <c r="C617" s="72"/>
      <c r="D617" s="18" t="str">
        <f>IFERROR(VLOOKUP(C617,'SO OR RSO'!$D$4:$F$1048576,3,FALSE),"")</f>
        <v/>
      </c>
      <c r="E617" s="72"/>
      <c r="F617" s="50" t="str">
        <f>IFERROR(VLOOKUP(E617,'Database KQ'!$B$2:$D$1048576,2,FALSE),"")</f>
        <v/>
      </c>
      <c r="G617" s="77"/>
      <c r="H617" s="18" t="str">
        <f>IFERROR(VLOOKUP(E617,'Database KQ'!$B$2:$D$1048576,3,FALSE),"")</f>
        <v/>
      </c>
      <c r="I617" s="72"/>
      <c r="J617" s="54"/>
      <c r="K617" s="80"/>
    </row>
    <row r="618" spans="1:11" ht="24" customHeight="1">
      <c r="A618" s="6">
        <v>617</v>
      </c>
      <c r="B618" s="73"/>
      <c r="C618" s="72"/>
      <c r="D618" s="18" t="str">
        <f>IFERROR(VLOOKUP(C618,'SO OR RSO'!$D$4:$F$1048576,3,FALSE),"")</f>
        <v/>
      </c>
      <c r="E618" s="72"/>
      <c r="F618" s="50" t="str">
        <f>IFERROR(VLOOKUP(E618,'Database KQ'!$B$2:$D$1048576,2,FALSE),"")</f>
        <v/>
      </c>
      <c r="G618" s="77"/>
      <c r="H618" s="18" t="str">
        <f>IFERROR(VLOOKUP(E618,'Database KQ'!$B$2:$D$1048576,3,FALSE),"")</f>
        <v/>
      </c>
      <c r="I618" s="72"/>
      <c r="J618" s="54"/>
      <c r="K618" s="80"/>
    </row>
    <row r="619" spans="1:11" ht="24" customHeight="1">
      <c r="A619" s="6">
        <v>618</v>
      </c>
      <c r="B619" s="73"/>
      <c r="C619" s="72"/>
      <c r="D619" s="18" t="str">
        <f>IFERROR(VLOOKUP(C619,'SO OR RSO'!$D$4:$F$1048576,3,FALSE),"")</f>
        <v/>
      </c>
      <c r="E619" s="72"/>
      <c r="F619" s="50" t="str">
        <f>IFERROR(VLOOKUP(E619,'Database KQ'!$B$2:$D$1048576,2,FALSE),"")</f>
        <v/>
      </c>
      <c r="G619" s="77"/>
      <c r="H619" s="18" t="str">
        <f>IFERROR(VLOOKUP(E619,'Database KQ'!$B$2:$D$1048576,3,FALSE),"")</f>
        <v/>
      </c>
      <c r="I619" s="72"/>
      <c r="J619" s="54"/>
      <c r="K619" s="80"/>
    </row>
    <row r="620" spans="1:11" ht="24" customHeight="1">
      <c r="A620" s="6">
        <v>619</v>
      </c>
      <c r="B620" s="73"/>
      <c r="C620" s="72"/>
      <c r="D620" s="18" t="str">
        <f>IFERROR(VLOOKUP(C620,'SO OR RSO'!$D$4:$F$1048576,3,FALSE),"")</f>
        <v/>
      </c>
      <c r="E620" s="72"/>
      <c r="F620" s="50" t="str">
        <f>IFERROR(VLOOKUP(E620,'Database KQ'!$B$2:$D$1048576,2,FALSE),"")</f>
        <v/>
      </c>
      <c r="G620" s="77"/>
      <c r="H620" s="18" t="str">
        <f>IFERROR(VLOOKUP(E620,'Database KQ'!$B$2:$D$1048576,3,FALSE),"")</f>
        <v/>
      </c>
      <c r="I620" s="72"/>
      <c r="J620" s="54"/>
      <c r="K620" s="80"/>
    </row>
    <row r="621" spans="1:11" ht="24" customHeight="1">
      <c r="A621" s="6">
        <v>620</v>
      </c>
      <c r="B621" s="73"/>
      <c r="C621" s="72"/>
      <c r="D621" s="18" t="str">
        <f>IFERROR(VLOOKUP(C621,'SO OR RSO'!$D$4:$F$1048576,3,FALSE),"")</f>
        <v/>
      </c>
      <c r="E621" s="72"/>
      <c r="F621" s="50" t="str">
        <f>IFERROR(VLOOKUP(E621,'Database KQ'!$B$2:$D$1048576,2,FALSE),"")</f>
        <v/>
      </c>
      <c r="G621" s="77"/>
      <c r="H621" s="18" t="str">
        <f>IFERROR(VLOOKUP(E621,'Database KQ'!$B$2:$D$1048576,3,FALSE),"")</f>
        <v/>
      </c>
      <c r="I621" s="72"/>
      <c r="J621" s="54"/>
      <c r="K621" s="80"/>
    </row>
    <row r="622" spans="1:11" ht="24" customHeight="1">
      <c r="A622" s="6">
        <v>621</v>
      </c>
      <c r="B622" s="73"/>
      <c r="C622" s="72"/>
      <c r="D622" s="18" t="str">
        <f>IFERROR(VLOOKUP(C622,'SO OR RSO'!$D$4:$F$1048576,3,FALSE),"")</f>
        <v/>
      </c>
      <c r="E622" s="72"/>
      <c r="F622" s="50" t="str">
        <f>IFERROR(VLOOKUP(E622,'Database KQ'!$B$2:$D$1048576,2,FALSE),"")</f>
        <v/>
      </c>
      <c r="G622" s="77"/>
      <c r="H622" s="18" t="str">
        <f>IFERROR(VLOOKUP(E622,'Database KQ'!$B$2:$D$1048576,3,FALSE),"")</f>
        <v/>
      </c>
      <c r="I622" s="72"/>
      <c r="J622" s="54"/>
      <c r="K622" s="80"/>
    </row>
    <row r="623" spans="1:11" ht="24" customHeight="1">
      <c r="A623" s="6">
        <v>622</v>
      </c>
      <c r="B623" s="73"/>
      <c r="C623" s="72"/>
      <c r="D623" s="18" t="str">
        <f>IFERROR(VLOOKUP(C623,'SO OR RSO'!$D$4:$F$1048576,3,FALSE),"")</f>
        <v/>
      </c>
      <c r="E623" s="72"/>
      <c r="F623" s="50" t="str">
        <f>IFERROR(VLOOKUP(E623,'Database KQ'!$B$2:$D$1048576,2,FALSE),"")</f>
        <v/>
      </c>
      <c r="G623" s="77"/>
      <c r="H623" s="18" t="str">
        <f>IFERROR(VLOOKUP(E623,'Database KQ'!$B$2:$D$1048576,3,FALSE),"")</f>
        <v/>
      </c>
      <c r="I623" s="72"/>
      <c r="J623" s="54"/>
      <c r="K623" s="80"/>
    </row>
    <row r="624" spans="1:11" ht="24" customHeight="1">
      <c r="A624" s="6">
        <v>623</v>
      </c>
      <c r="B624" s="73"/>
      <c r="C624" s="72"/>
      <c r="D624" s="18" t="str">
        <f>IFERROR(VLOOKUP(C624,'SO OR RSO'!$D$4:$F$1048576,3,FALSE),"")</f>
        <v/>
      </c>
      <c r="E624" s="72"/>
      <c r="F624" s="50" t="str">
        <f>IFERROR(VLOOKUP(E624,'Database KQ'!$B$2:$D$1048576,2,FALSE),"")</f>
        <v/>
      </c>
      <c r="G624" s="77"/>
      <c r="H624" s="18" t="str">
        <f>IFERROR(VLOOKUP(E624,'Database KQ'!$B$2:$D$1048576,3,FALSE),"")</f>
        <v/>
      </c>
      <c r="I624" s="72"/>
      <c r="J624" s="54"/>
      <c r="K624" s="80"/>
    </row>
    <row r="625" spans="1:11" ht="24" customHeight="1">
      <c r="A625" s="6">
        <v>624</v>
      </c>
      <c r="B625" s="73"/>
      <c r="C625" s="72"/>
      <c r="D625" s="18" t="str">
        <f>IFERROR(VLOOKUP(C625,'SO OR RSO'!$D$4:$F$1048576,3,FALSE),"")</f>
        <v/>
      </c>
      <c r="E625" s="72"/>
      <c r="F625" s="50" t="str">
        <f>IFERROR(VLOOKUP(E625,'Database KQ'!$B$2:$D$1048576,2,FALSE),"")</f>
        <v/>
      </c>
      <c r="G625" s="77"/>
      <c r="H625" s="18" t="str">
        <f>IFERROR(VLOOKUP(E625,'Database KQ'!$B$2:$D$1048576,3,FALSE),"")</f>
        <v/>
      </c>
      <c r="I625" s="72"/>
      <c r="J625" s="54"/>
      <c r="K625" s="80"/>
    </row>
    <row r="626" spans="1:11" ht="24" customHeight="1">
      <c r="A626" s="6">
        <v>625</v>
      </c>
      <c r="B626" s="73"/>
      <c r="C626" s="72"/>
      <c r="D626" s="18" t="str">
        <f>IFERROR(VLOOKUP(C626,'SO OR RSO'!$D$4:$F$1048576,3,FALSE),"")</f>
        <v/>
      </c>
      <c r="E626" s="72"/>
      <c r="F626" s="50" t="str">
        <f>IFERROR(VLOOKUP(E626,'Database KQ'!$B$2:$D$1048576,2,FALSE),"")</f>
        <v/>
      </c>
      <c r="G626" s="77"/>
      <c r="H626" s="18" t="str">
        <f>IFERROR(VLOOKUP(E626,'Database KQ'!$B$2:$D$1048576,3,FALSE),"")</f>
        <v/>
      </c>
      <c r="I626" s="72"/>
      <c r="J626" s="54"/>
      <c r="K626" s="80"/>
    </row>
    <row r="627" spans="1:11" ht="24" customHeight="1">
      <c r="A627" s="6">
        <v>626</v>
      </c>
      <c r="B627" s="73"/>
      <c r="C627" s="72"/>
      <c r="D627" s="18" t="str">
        <f>IFERROR(VLOOKUP(C627,'SO OR RSO'!$D$4:$F$1048576,3,FALSE),"")</f>
        <v/>
      </c>
      <c r="E627" s="72"/>
      <c r="F627" s="50" t="str">
        <f>IFERROR(VLOOKUP(E627,'Database KQ'!$B$2:$D$1048576,2,FALSE),"")</f>
        <v/>
      </c>
      <c r="G627" s="77"/>
      <c r="H627" s="18" t="str">
        <f>IFERROR(VLOOKUP(E627,'Database KQ'!$B$2:$D$1048576,3,FALSE),"")</f>
        <v/>
      </c>
      <c r="I627" s="72"/>
      <c r="J627" s="54"/>
      <c r="K627" s="80"/>
    </row>
    <row r="628" spans="1:11" ht="24" customHeight="1">
      <c r="A628" s="6">
        <v>627</v>
      </c>
      <c r="B628" s="73"/>
      <c r="C628" s="72"/>
      <c r="D628" s="18" t="str">
        <f>IFERROR(VLOOKUP(C628,'SO OR RSO'!$D$4:$F$1048576,3,FALSE),"")</f>
        <v/>
      </c>
      <c r="E628" s="72"/>
      <c r="F628" s="50" t="str">
        <f>IFERROR(VLOOKUP(E628,'Database KQ'!$B$2:$D$1048576,2,FALSE),"")</f>
        <v/>
      </c>
      <c r="G628" s="77"/>
      <c r="H628" s="18" t="str">
        <f>IFERROR(VLOOKUP(E628,'Database KQ'!$B$2:$D$1048576,3,FALSE),"")</f>
        <v/>
      </c>
      <c r="I628" s="72"/>
      <c r="J628" s="54"/>
      <c r="K628" s="80"/>
    </row>
    <row r="629" spans="1:11" ht="24" customHeight="1">
      <c r="A629" s="6">
        <v>628</v>
      </c>
      <c r="B629" s="73"/>
      <c r="C629" s="72"/>
      <c r="D629" s="18" t="str">
        <f>IFERROR(VLOOKUP(C629,'SO OR RSO'!$D$4:$F$1048576,3,FALSE),"")</f>
        <v/>
      </c>
      <c r="E629" s="72"/>
      <c r="F629" s="50" t="str">
        <f>IFERROR(VLOOKUP(E629,'Database KQ'!$B$2:$D$1048576,2,FALSE),"")</f>
        <v/>
      </c>
      <c r="G629" s="77"/>
      <c r="H629" s="18" t="str">
        <f>IFERROR(VLOOKUP(E629,'Database KQ'!$B$2:$D$1048576,3,FALSE),"")</f>
        <v/>
      </c>
      <c r="I629" s="72"/>
      <c r="J629" s="54"/>
      <c r="K629" s="80"/>
    </row>
    <row r="630" spans="1:11" ht="24" customHeight="1">
      <c r="A630" s="6">
        <v>629</v>
      </c>
      <c r="B630" s="73"/>
      <c r="C630" s="72"/>
      <c r="D630" s="18" t="str">
        <f>IFERROR(VLOOKUP(C630,'SO OR RSO'!$D$4:$F$1048576,3,FALSE),"")</f>
        <v/>
      </c>
      <c r="E630" s="72"/>
      <c r="F630" s="50" t="str">
        <f>IFERROR(VLOOKUP(E630,'Database KQ'!$B$2:$D$1048576,2,FALSE),"")</f>
        <v/>
      </c>
      <c r="G630" s="77"/>
      <c r="H630" s="18" t="str">
        <f>IFERROR(VLOOKUP(E630,'Database KQ'!$B$2:$D$1048576,3,FALSE),"")</f>
        <v/>
      </c>
      <c r="I630" s="72"/>
      <c r="J630" s="54"/>
      <c r="K630" s="80"/>
    </row>
    <row r="631" spans="1:11" ht="24" customHeight="1">
      <c r="A631" s="6">
        <v>630</v>
      </c>
      <c r="B631" s="73"/>
      <c r="C631" s="72"/>
      <c r="D631" s="18" t="str">
        <f>IFERROR(VLOOKUP(C631,'SO OR RSO'!$D$4:$F$1048576,3,FALSE),"")</f>
        <v/>
      </c>
      <c r="E631" s="72"/>
      <c r="F631" s="50" t="str">
        <f>IFERROR(VLOOKUP(E631,'Database KQ'!$B$2:$D$1048576,2,FALSE),"")</f>
        <v/>
      </c>
      <c r="G631" s="77"/>
      <c r="H631" s="18" t="str">
        <f>IFERROR(VLOOKUP(E631,'Database KQ'!$B$2:$D$1048576,3,FALSE),"")</f>
        <v/>
      </c>
      <c r="I631" s="72"/>
      <c r="J631" s="54"/>
      <c r="K631" s="80"/>
    </row>
    <row r="632" spans="1:11" ht="24" customHeight="1">
      <c r="A632" s="6">
        <v>631</v>
      </c>
      <c r="B632" s="73"/>
      <c r="C632" s="72"/>
      <c r="D632" s="18" t="str">
        <f>IFERROR(VLOOKUP(C632,'SO OR RSO'!$D$4:$F$1048576,3,FALSE),"")</f>
        <v/>
      </c>
      <c r="E632" s="72"/>
      <c r="F632" s="50" t="str">
        <f>IFERROR(VLOOKUP(E632,'Database KQ'!$B$2:$D$1048576,2,FALSE),"")</f>
        <v/>
      </c>
      <c r="G632" s="77"/>
      <c r="H632" s="18" t="str">
        <f>IFERROR(VLOOKUP(E632,'Database KQ'!$B$2:$D$1048576,3,FALSE),"")</f>
        <v/>
      </c>
      <c r="I632" s="72"/>
      <c r="J632" s="54"/>
      <c r="K632" s="80"/>
    </row>
    <row r="633" spans="1:11" ht="24" customHeight="1">
      <c r="A633" s="6">
        <v>632</v>
      </c>
      <c r="B633" s="73"/>
      <c r="C633" s="72"/>
      <c r="D633" s="18" t="str">
        <f>IFERROR(VLOOKUP(C633,'SO OR RSO'!$D$4:$F$1048576,3,FALSE),"")</f>
        <v/>
      </c>
      <c r="E633" s="72"/>
      <c r="F633" s="50" t="str">
        <f>IFERROR(VLOOKUP(E633,'Database KQ'!$B$2:$D$1048576,2,FALSE),"")</f>
        <v/>
      </c>
      <c r="G633" s="77"/>
      <c r="H633" s="18" t="str">
        <f>IFERROR(VLOOKUP(E633,'Database KQ'!$B$2:$D$1048576,3,FALSE),"")</f>
        <v/>
      </c>
      <c r="I633" s="72"/>
      <c r="J633" s="54"/>
      <c r="K633" s="80"/>
    </row>
    <row r="634" spans="1:11" ht="24" customHeight="1">
      <c r="A634" s="6">
        <v>633</v>
      </c>
      <c r="B634" s="73"/>
      <c r="C634" s="72"/>
      <c r="D634" s="18" t="str">
        <f>IFERROR(VLOOKUP(C634,'SO OR RSO'!$D$4:$F$1048576,3,FALSE),"")</f>
        <v/>
      </c>
      <c r="E634" s="72"/>
      <c r="F634" s="50" t="str">
        <f>IFERROR(VLOOKUP(E634,'Database KQ'!$B$2:$D$1048576,2,FALSE),"")</f>
        <v/>
      </c>
      <c r="G634" s="77"/>
      <c r="H634" s="18" t="str">
        <f>IFERROR(VLOOKUP(E634,'Database KQ'!$B$2:$D$1048576,3,FALSE),"")</f>
        <v/>
      </c>
      <c r="I634" s="72"/>
      <c r="J634" s="54"/>
      <c r="K634" s="80"/>
    </row>
    <row r="635" spans="1:11" ht="24" customHeight="1">
      <c r="A635" s="6">
        <v>634</v>
      </c>
      <c r="B635" s="73"/>
      <c r="C635" s="72"/>
      <c r="D635" s="18" t="str">
        <f>IFERROR(VLOOKUP(C635,'SO OR RSO'!$D$4:$F$1048576,3,FALSE),"")</f>
        <v/>
      </c>
      <c r="E635" s="72"/>
      <c r="F635" s="50" t="str">
        <f>IFERROR(VLOOKUP(E635,'Database KQ'!$B$2:$D$1048576,2,FALSE),"")</f>
        <v/>
      </c>
      <c r="G635" s="77"/>
      <c r="H635" s="18" t="str">
        <f>IFERROR(VLOOKUP(E635,'Database KQ'!$B$2:$D$1048576,3,FALSE),"")</f>
        <v/>
      </c>
      <c r="I635" s="72"/>
      <c r="J635" s="54"/>
      <c r="K635" s="80"/>
    </row>
    <row r="636" spans="1:11" ht="24" customHeight="1">
      <c r="A636" s="6">
        <v>635</v>
      </c>
      <c r="B636" s="73"/>
      <c r="C636" s="72"/>
      <c r="D636" s="18" t="str">
        <f>IFERROR(VLOOKUP(C636,'SO OR RSO'!$D$4:$F$1048576,3,FALSE),"")</f>
        <v/>
      </c>
      <c r="E636" s="72"/>
      <c r="F636" s="50" t="str">
        <f>IFERROR(VLOOKUP(E636,'Database KQ'!$B$2:$D$1048576,2,FALSE),"")</f>
        <v/>
      </c>
      <c r="G636" s="77"/>
      <c r="H636" s="18" t="str">
        <f>IFERROR(VLOOKUP(E636,'Database KQ'!$B$2:$D$1048576,3,FALSE),"")</f>
        <v/>
      </c>
      <c r="I636" s="72"/>
      <c r="J636" s="54"/>
      <c r="K636" s="80"/>
    </row>
    <row r="637" spans="1:11" ht="24" customHeight="1">
      <c r="A637" s="6">
        <v>636</v>
      </c>
      <c r="B637" s="73"/>
      <c r="C637" s="72"/>
      <c r="D637" s="18" t="str">
        <f>IFERROR(VLOOKUP(C637,'SO OR RSO'!$D$4:$F$1048576,3,FALSE),"")</f>
        <v/>
      </c>
      <c r="E637" s="72"/>
      <c r="F637" s="50" t="str">
        <f>IFERROR(VLOOKUP(E637,'Database KQ'!$B$2:$D$1048576,2,FALSE),"")</f>
        <v/>
      </c>
      <c r="G637" s="77"/>
      <c r="H637" s="18" t="str">
        <f>IFERROR(VLOOKUP(E637,'Database KQ'!$B$2:$D$1048576,3,FALSE),"")</f>
        <v/>
      </c>
      <c r="I637" s="72"/>
      <c r="J637" s="54"/>
      <c r="K637" s="80"/>
    </row>
    <row r="638" spans="1:11" ht="24" customHeight="1">
      <c r="A638" s="6">
        <v>637</v>
      </c>
      <c r="B638" s="73"/>
      <c r="C638" s="72"/>
      <c r="D638" s="18" t="str">
        <f>IFERROR(VLOOKUP(C638,'SO OR RSO'!$D$4:$F$1048576,3,FALSE),"")</f>
        <v/>
      </c>
      <c r="E638" s="72"/>
      <c r="F638" s="50" t="str">
        <f>IFERROR(VLOOKUP(E638,'Database KQ'!$B$2:$D$1048576,2,FALSE),"")</f>
        <v/>
      </c>
      <c r="G638" s="77"/>
      <c r="H638" s="18" t="str">
        <f>IFERROR(VLOOKUP(E638,'Database KQ'!$B$2:$D$1048576,3,FALSE),"")</f>
        <v/>
      </c>
      <c r="I638" s="72"/>
      <c r="J638" s="54"/>
      <c r="K638" s="80"/>
    </row>
    <row r="639" spans="1:11" ht="24" customHeight="1">
      <c r="A639" s="6">
        <v>638</v>
      </c>
      <c r="B639" s="73"/>
      <c r="C639" s="72"/>
      <c r="D639" s="18" t="str">
        <f>IFERROR(VLOOKUP(C639,'SO OR RSO'!$D$4:$F$1048576,3,FALSE),"")</f>
        <v/>
      </c>
      <c r="E639" s="72"/>
      <c r="F639" s="50" t="str">
        <f>IFERROR(VLOOKUP(E639,'Database KQ'!$B$2:$D$1048576,2,FALSE),"")</f>
        <v/>
      </c>
      <c r="G639" s="77"/>
      <c r="H639" s="18" t="str">
        <f>IFERROR(VLOOKUP(E639,'Database KQ'!$B$2:$D$1048576,3,FALSE),"")</f>
        <v/>
      </c>
      <c r="I639" s="72"/>
      <c r="J639" s="54"/>
      <c r="K639" s="80"/>
    </row>
    <row r="640" spans="1:11" ht="24" customHeight="1">
      <c r="A640" s="6">
        <v>639</v>
      </c>
      <c r="B640" s="73"/>
      <c r="C640" s="72"/>
      <c r="D640" s="18" t="str">
        <f>IFERROR(VLOOKUP(C640,'SO OR RSO'!$D$4:$F$1048576,3,FALSE),"")</f>
        <v/>
      </c>
      <c r="E640" s="72"/>
      <c r="F640" s="50" t="str">
        <f>IFERROR(VLOOKUP(E640,'Database KQ'!$B$2:$D$1048576,2,FALSE),"")</f>
        <v/>
      </c>
      <c r="G640" s="77"/>
      <c r="H640" s="18" t="str">
        <f>IFERROR(VLOOKUP(E640,'Database KQ'!$B$2:$D$1048576,3,FALSE),"")</f>
        <v/>
      </c>
      <c r="I640" s="72"/>
      <c r="J640" s="54"/>
      <c r="K640" s="80"/>
    </row>
    <row r="641" spans="1:11" ht="24" customHeight="1">
      <c r="A641" s="6">
        <v>640</v>
      </c>
      <c r="B641" s="73"/>
      <c r="C641" s="72"/>
      <c r="D641" s="18" t="str">
        <f>IFERROR(VLOOKUP(C641,'SO OR RSO'!$D$4:$F$1048576,3,FALSE),"")</f>
        <v/>
      </c>
      <c r="E641" s="72"/>
      <c r="F641" s="50" t="str">
        <f>IFERROR(VLOOKUP(E641,'Database KQ'!$B$2:$D$1048576,2,FALSE),"")</f>
        <v/>
      </c>
      <c r="G641" s="77"/>
      <c r="H641" s="18" t="str">
        <f>IFERROR(VLOOKUP(E641,'Database KQ'!$B$2:$D$1048576,3,FALSE),"")</f>
        <v/>
      </c>
      <c r="I641" s="72"/>
      <c r="J641" s="54"/>
      <c r="K641" s="80"/>
    </row>
    <row r="642" spans="1:11" ht="24" customHeight="1">
      <c r="A642" s="6">
        <v>641</v>
      </c>
      <c r="B642" s="73"/>
      <c r="C642" s="72"/>
      <c r="D642" s="18" t="str">
        <f>IFERROR(VLOOKUP(C642,'SO OR RSO'!$D$4:$F$1048576,3,FALSE),"")</f>
        <v/>
      </c>
      <c r="E642" s="72"/>
      <c r="F642" s="50" t="str">
        <f>IFERROR(VLOOKUP(E642,'Database KQ'!$B$2:$D$1048576,2,FALSE),"")</f>
        <v/>
      </c>
      <c r="G642" s="77"/>
      <c r="H642" s="18" t="str">
        <f>IFERROR(VLOOKUP(E642,'Database KQ'!$B$2:$D$1048576,3,FALSE),"")</f>
        <v/>
      </c>
      <c r="I642" s="72"/>
      <c r="J642" s="54"/>
      <c r="K642" s="80"/>
    </row>
    <row r="643" spans="1:11" ht="24" customHeight="1">
      <c r="A643" s="6">
        <v>642</v>
      </c>
      <c r="B643" s="73"/>
      <c r="C643" s="72"/>
      <c r="D643" s="18" t="str">
        <f>IFERROR(VLOOKUP(C643,'SO OR RSO'!$D$4:$F$1048576,3,FALSE),"")</f>
        <v/>
      </c>
      <c r="E643" s="72"/>
      <c r="F643" s="50" t="str">
        <f>IFERROR(VLOOKUP(E643,'Database KQ'!$B$2:$D$1048576,2,FALSE),"")</f>
        <v/>
      </c>
      <c r="G643" s="77"/>
      <c r="H643" s="18" t="str">
        <f>IFERROR(VLOOKUP(E643,'Database KQ'!$B$2:$D$1048576,3,FALSE),"")</f>
        <v/>
      </c>
      <c r="I643" s="72"/>
      <c r="J643" s="54"/>
      <c r="K643" s="80"/>
    </row>
    <row r="644" spans="1:11" ht="24" customHeight="1">
      <c r="A644" s="6">
        <v>643</v>
      </c>
      <c r="B644" s="73"/>
      <c r="C644" s="72"/>
      <c r="D644" s="18" t="str">
        <f>IFERROR(VLOOKUP(C644,'SO OR RSO'!$D$4:$F$1048576,3,FALSE),"")</f>
        <v/>
      </c>
      <c r="E644" s="72"/>
      <c r="F644" s="50" t="str">
        <f>IFERROR(VLOOKUP(E644,'Database KQ'!$B$2:$D$1048576,2,FALSE),"")</f>
        <v/>
      </c>
      <c r="G644" s="77"/>
      <c r="H644" s="18" t="str">
        <f>IFERROR(VLOOKUP(E644,'Database KQ'!$B$2:$D$1048576,3,FALSE),"")</f>
        <v/>
      </c>
      <c r="I644" s="72"/>
      <c r="J644" s="54"/>
      <c r="K644" s="80"/>
    </row>
    <row r="645" spans="1:11" ht="24" customHeight="1">
      <c r="A645" s="6">
        <v>644</v>
      </c>
      <c r="B645" s="73"/>
      <c r="C645" s="72"/>
      <c r="D645" s="18" t="str">
        <f>IFERROR(VLOOKUP(C645,'SO OR RSO'!$D$4:$F$1048576,3,FALSE),"")</f>
        <v/>
      </c>
      <c r="E645" s="72"/>
      <c r="F645" s="50" t="str">
        <f>IFERROR(VLOOKUP(E645,'Database KQ'!$B$2:$D$1048576,2,FALSE),"")</f>
        <v/>
      </c>
      <c r="G645" s="77"/>
      <c r="H645" s="18" t="str">
        <f>IFERROR(VLOOKUP(E645,'Database KQ'!$B$2:$D$1048576,3,FALSE),"")</f>
        <v/>
      </c>
      <c r="I645" s="72"/>
      <c r="J645" s="54"/>
      <c r="K645" s="80"/>
    </row>
    <row r="646" spans="1:11" ht="24" customHeight="1">
      <c r="A646" s="6">
        <v>645</v>
      </c>
      <c r="B646" s="73"/>
      <c r="C646" s="72"/>
      <c r="D646" s="18" t="str">
        <f>IFERROR(VLOOKUP(C646,'SO OR RSO'!$D$4:$F$1048576,3,FALSE),"")</f>
        <v/>
      </c>
      <c r="E646" s="72"/>
      <c r="F646" s="50" t="str">
        <f>IFERROR(VLOOKUP(E646,'Database KQ'!$B$2:$D$1048576,2,FALSE),"")</f>
        <v/>
      </c>
      <c r="G646" s="77"/>
      <c r="H646" s="18" t="str">
        <f>IFERROR(VLOOKUP(E646,'Database KQ'!$B$2:$D$1048576,3,FALSE),"")</f>
        <v/>
      </c>
      <c r="I646" s="72"/>
      <c r="J646" s="54"/>
      <c r="K646" s="80"/>
    </row>
    <row r="647" spans="1:11" ht="24" customHeight="1">
      <c r="A647" s="6">
        <v>646</v>
      </c>
      <c r="B647" s="73"/>
      <c r="C647" s="72"/>
      <c r="D647" s="18" t="str">
        <f>IFERROR(VLOOKUP(C647,'SO OR RSO'!$D$4:$F$1048576,3,FALSE),"")</f>
        <v/>
      </c>
      <c r="E647" s="72"/>
      <c r="F647" s="50" t="str">
        <f>IFERROR(VLOOKUP(E647,'Database KQ'!$B$2:$D$1048576,2,FALSE),"")</f>
        <v/>
      </c>
      <c r="G647" s="77"/>
      <c r="H647" s="18" t="str">
        <f>IFERROR(VLOOKUP(E647,'Database KQ'!$B$2:$D$1048576,3,FALSE),"")</f>
        <v/>
      </c>
      <c r="I647" s="72"/>
      <c r="J647" s="54"/>
      <c r="K647" s="80"/>
    </row>
    <row r="648" spans="1:11" ht="24" customHeight="1">
      <c r="A648" s="6">
        <v>647</v>
      </c>
      <c r="B648" s="73"/>
      <c r="C648" s="72"/>
      <c r="D648" s="18" t="str">
        <f>IFERROR(VLOOKUP(C648,'SO OR RSO'!$D$4:$F$1048576,3,FALSE),"")</f>
        <v/>
      </c>
      <c r="E648" s="72"/>
      <c r="F648" s="50" t="str">
        <f>IFERROR(VLOOKUP(E648,'Database KQ'!$B$2:$D$1048576,2,FALSE),"")</f>
        <v/>
      </c>
      <c r="G648" s="77"/>
      <c r="H648" s="18" t="str">
        <f>IFERROR(VLOOKUP(E648,'Database KQ'!$B$2:$D$1048576,3,FALSE),"")</f>
        <v/>
      </c>
      <c r="I648" s="72"/>
      <c r="J648" s="54"/>
      <c r="K648" s="80"/>
    </row>
    <row r="649" spans="1:11" ht="24" customHeight="1">
      <c r="A649" s="6">
        <v>648</v>
      </c>
      <c r="B649" s="73"/>
      <c r="C649" s="72"/>
      <c r="D649" s="18" t="str">
        <f>IFERROR(VLOOKUP(C649,'SO OR RSO'!$D$4:$F$1048576,3,FALSE),"")</f>
        <v/>
      </c>
      <c r="E649" s="72"/>
      <c r="F649" s="50" t="str">
        <f>IFERROR(VLOOKUP(E649,'Database KQ'!$B$2:$D$1048576,2,FALSE),"")</f>
        <v/>
      </c>
      <c r="G649" s="77"/>
      <c r="H649" s="18" t="str">
        <f>IFERROR(VLOOKUP(E649,'Database KQ'!$B$2:$D$1048576,3,FALSE),"")</f>
        <v/>
      </c>
      <c r="I649" s="72"/>
      <c r="J649" s="54"/>
      <c r="K649" s="80"/>
    </row>
    <row r="650" spans="1:11" ht="24" customHeight="1">
      <c r="A650" s="6">
        <v>649</v>
      </c>
      <c r="B650" s="73"/>
      <c r="C650" s="72"/>
      <c r="D650" s="18" t="str">
        <f>IFERROR(VLOOKUP(C650,'SO OR RSO'!$D$4:$F$1048576,3,FALSE),"")</f>
        <v/>
      </c>
      <c r="E650" s="72"/>
      <c r="F650" s="50" t="str">
        <f>IFERROR(VLOOKUP(E650,'Database KQ'!$B$2:$D$1048576,2,FALSE),"")</f>
        <v/>
      </c>
      <c r="G650" s="77"/>
      <c r="H650" s="18" t="str">
        <f>IFERROR(VLOOKUP(E650,'Database KQ'!$B$2:$D$1048576,3,FALSE),"")</f>
        <v/>
      </c>
      <c r="I650" s="72"/>
      <c r="J650" s="54"/>
      <c r="K650" s="80"/>
    </row>
    <row r="651" spans="1:11" ht="24" customHeight="1">
      <c r="A651" s="6">
        <v>650</v>
      </c>
      <c r="B651" s="73"/>
      <c r="C651" s="72"/>
      <c r="D651" s="18" t="str">
        <f>IFERROR(VLOOKUP(C651,'SO OR RSO'!$D$4:$F$1048576,3,FALSE),"")</f>
        <v/>
      </c>
      <c r="E651" s="72"/>
      <c r="F651" s="50" t="str">
        <f>IFERROR(VLOOKUP(E651,'Database KQ'!$B$2:$D$1048576,2,FALSE),"")</f>
        <v/>
      </c>
      <c r="G651" s="77"/>
      <c r="H651" s="18" t="str">
        <f>IFERROR(VLOOKUP(E651,'Database KQ'!$B$2:$D$1048576,3,FALSE),"")</f>
        <v/>
      </c>
      <c r="I651" s="72"/>
      <c r="J651" s="54"/>
      <c r="K651" s="80"/>
    </row>
  </sheetData>
  <sheetProtection sheet="1" objects="1" scenarios="1" selectLockedCells="1"/>
  <dataValidations count="2">
    <dataValidation type="list" allowBlank="1" showInputMessage="1" showErrorMessage="1" sqref="J2:J651 I3">
      <formula1>Tools!$A$2:$A$3</formula1>
    </dataValidation>
    <dataValidation type="list" allowBlank="1" showInputMessage="1" showErrorMessage="1" sqref="I2">
      <formula1>Tools!$F$2:$F$4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Database KQ</vt:lpstr>
      <vt:lpstr>Kapasitas Mesin</vt:lpstr>
      <vt:lpstr>SO OR RSO</vt:lpstr>
      <vt:lpstr>Ekatunggal (Tersedia)</vt:lpstr>
      <vt:lpstr>Tools</vt:lpstr>
      <vt:lpstr>Ekatunggal (Tidak Tersedia)</vt:lpstr>
      <vt:lpstr>Foamindo (Tersedia)</vt:lpstr>
      <vt:lpstr>Foamindo (Tdk Tersedia)</vt:lpstr>
      <vt:lpstr>Input Quilting Selesai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acc09</dc:creator>
  <cp:lastModifiedBy>acc09</cp:lastModifiedBy>
  <dcterms:created xsi:type="dcterms:W3CDTF">2020-05-12T04:04:47Z</dcterms:created>
  <dcterms:modified xsi:type="dcterms:W3CDTF">2020-05-15T09:16:15Z</dcterms:modified>
</cp:coreProperties>
</file>