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055" windowHeight="7440" activeTab="2"/>
  </bookViews>
  <sheets>
    <sheet name="FORM" sheetId="1" r:id="rId1"/>
    <sheet name="Ket" sheetId="2" state="hidden" r:id="rId2"/>
    <sheet name="Data Aset" sheetId="4" r:id="rId3"/>
    <sheet name="Sheet1" sheetId="22" r:id="rId4"/>
    <sheet name="GA" sheetId="5" r:id="rId5"/>
    <sheet name="HRD" sheetId="6" r:id="rId6"/>
    <sheet name="Loby &amp; lorong utama" sheetId="7" r:id="rId7"/>
    <sheet name="Dealing 1" sheetId="8" r:id="rId8"/>
    <sheet name="Dealing 2" sheetId="9" r:id="rId9"/>
    <sheet name="Accounting" sheetId="10" r:id="rId10"/>
    <sheet name="Audit" sheetId="11" r:id="rId11"/>
    <sheet name="R.David" sheetId="13" r:id="rId12"/>
    <sheet name="R.sample" sheetId="12" r:id="rId13"/>
    <sheet name="R.Meeting" sheetId="15" r:id="rId14"/>
    <sheet name="Lantai 3" sheetId="16" r:id="rId15"/>
    <sheet name="Koridor Lt 2" sheetId="17" r:id="rId16"/>
    <sheet name="Marketing" sheetId="18" r:id="rId17"/>
    <sheet name="Pantry" sheetId="19" r:id="rId18"/>
    <sheet name="Warehouse" sheetId="20" r:id="rId19"/>
    <sheet name="Koridor Lt 1" sheetId="21" r:id="rId20"/>
  </sheets>
  <definedNames>
    <definedName name="_xlnm._FilterDatabase" localSheetId="2" hidden="1">'Data Aset'!$A$3:$L$552</definedName>
    <definedName name="_xlnm._FilterDatabase" localSheetId="3" hidden="1">Sheet1!$A$1:$W$2</definedName>
    <definedName name="_xlnm.Print_Area" localSheetId="9">Accounting!$A$1:$K$36</definedName>
    <definedName name="_xlnm.Print_Area" localSheetId="10">Audit!$A$1:$K$36</definedName>
    <definedName name="_xlnm.Print_Area" localSheetId="2">'Data Aset'!$A$1:$L$36</definedName>
    <definedName name="_xlnm.Print_Area" localSheetId="7">'Dealing 1'!$A$1:$K$36</definedName>
    <definedName name="_xlnm.Print_Area" localSheetId="8">'Dealing 2'!$A$1:$K$36</definedName>
    <definedName name="_xlnm.Print_Area" localSheetId="0">FORM!$A$1:$I$40</definedName>
    <definedName name="_xlnm.Print_Area" localSheetId="4">GA!$A$1:$K$36</definedName>
    <definedName name="_xlnm.Print_Area" localSheetId="5">HRD!$A$1:$K$36</definedName>
    <definedName name="_xlnm.Print_Area" localSheetId="1">Ket!$A$1:$H$33</definedName>
    <definedName name="_xlnm.Print_Area" localSheetId="19">'Koridor Lt 1'!$A$1:$K$36</definedName>
    <definedName name="_xlnm.Print_Area" localSheetId="15">'Koridor Lt 2'!$A$1:$K$36</definedName>
    <definedName name="_xlnm.Print_Area" localSheetId="14">'Lantai 3'!$A$1:$K$36</definedName>
    <definedName name="_xlnm.Print_Area" localSheetId="6">'Loby &amp; lorong utama'!$A$1:$K$36</definedName>
    <definedName name="_xlnm.Print_Area" localSheetId="16">Marketing!$A$1:$K$36</definedName>
    <definedName name="_xlnm.Print_Area" localSheetId="17">Pantry!$A$1:$K$36</definedName>
    <definedName name="_xlnm.Print_Area" localSheetId="11">R.David!$A$1:$K$36</definedName>
    <definedName name="_xlnm.Print_Area" localSheetId="13">R.Meeting!$A$1:$K$36</definedName>
    <definedName name="_xlnm.Print_Area" localSheetId="12">R.sample!$A$1:$K$36</definedName>
    <definedName name="_xlnm.Print_Area" localSheetId="18">Warehouse!$A$1:$K$36</definedName>
  </definedNames>
  <calcPr calcId="124519"/>
</workbook>
</file>

<file path=xl/calcChain.xml><?xml version="1.0" encoding="utf-8"?>
<calcChain xmlns="http://schemas.openxmlformats.org/spreadsheetml/2006/main">
  <c r="U4" i="22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3"/>
  <c r="B417" i="4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65" i="21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20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26" i="4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65" i="19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24" i="4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5"/>
  <c r="B65" i="18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17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16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245" i="4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65" i="1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13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12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147" i="4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65" i="11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0" i="10"/>
  <c r="B61"/>
  <c r="B62"/>
  <c r="B63"/>
  <c r="B64"/>
  <c r="B65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130" i="4"/>
  <c r="B131"/>
  <c r="B132"/>
  <c r="B133"/>
  <c r="B134"/>
  <c r="B135"/>
  <c r="B136"/>
  <c r="B137"/>
  <c r="B138"/>
  <c r="B139"/>
  <c r="B140"/>
  <c r="B141"/>
  <c r="B142"/>
  <c r="B143"/>
  <c r="B144"/>
  <c r="B145"/>
  <c r="B146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37" i="10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7" i="9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7" i="8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79" i="4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37" i="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4"/>
  <c r="B66"/>
  <c r="B67"/>
  <c r="B68"/>
  <c r="B69"/>
  <c r="B70"/>
  <c r="B71"/>
  <c r="B72"/>
  <c r="B73"/>
  <c r="B74"/>
  <c r="B75"/>
  <c r="B76"/>
  <c r="B77"/>
  <c r="B78"/>
  <c r="B64"/>
  <c r="B63"/>
  <c r="B56"/>
  <c r="B57"/>
  <c r="B58"/>
  <c r="B59"/>
  <c r="B60"/>
  <c r="B61"/>
  <c r="B62"/>
  <c r="B37" i="6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8" i="4"/>
  <c r="B39"/>
  <c r="B40"/>
  <c r="B41"/>
  <c r="B42"/>
  <c r="B43"/>
  <c r="B44"/>
  <c r="B45"/>
  <c r="B46"/>
  <c r="B47"/>
  <c r="B48"/>
  <c r="B49"/>
  <c r="B50"/>
  <c r="B51"/>
  <c r="B52"/>
  <c r="B53"/>
  <c r="B54"/>
  <c r="B55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5"/>
  <c r="B6"/>
  <c r="B7"/>
  <c r="B8"/>
  <c r="B4"/>
  <c r="B37" i="5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4"/>
  <c r="V189" i="22" l="1"/>
  <c r="V185"/>
  <c r="V181"/>
  <c r="V177"/>
  <c r="V174"/>
  <c r="V170"/>
  <c r="V166"/>
  <c r="V162"/>
  <c r="V158"/>
  <c r="V154"/>
  <c r="V150"/>
  <c r="V146"/>
  <c r="V142"/>
  <c r="V138"/>
  <c r="V134"/>
  <c r="V130"/>
  <c r="V126"/>
  <c r="V122"/>
  <c r="V119"/>
  <c r="V115"/>
  <c r="V111"/>
  <c r="V107"/>
  <c r="V103"/>
  <c r="V99"/>
  <c r="V95"/>
  <c r="V91"/>
  <c r="V87"/>
  <c r="V83"/>
  <c r="V79"/>
  <c r="V75"/>
  <c r="V71"/>
  <c r="V67"/>
  <c r="V63"/>
  <c r="V59"/>
  <c r="V55"/>
  <c r="V51"/>
  <c r="V47"/>
  <c r="V43"/>
  <c r="V39"/>
  <c r="V35"/>
  <c r="V31"/>
  <c r="V27"/>
  <c r="V23"/>
  <c r="V19"/>
  <c r="V15"/>
  <c r="V11"/>
  <c r="V7"/>
  <c r="V190"/>
  <c r="V182"/>
  <c r="V175"/>
  <c r="V167"/>
  <c r="V159"/>
  <c r="V151"/>
  <c r="V143"/>
  <c r="V135"/>
  <c r="V127"/>
  <c r="V120"/>
  <c r="V112"/>
  <c r="V104"/>
  <c r="V96"/>
  <c r="V88"/>
  <c r="V80"/>
  <c r="V72"/>
  <c r="V64"/>
  <c r="V56"/>
  <c r="V48"/>
  <c r="V40"/>
  <c r="V32"/>
  <c r="V24"/>
  <c r="V16"/>
  <c r="V8"/>
  <c r="V3"/>
  <c r="V188"/>
  <c r="V184"/>
  <c r="V180"/>
  <c r="V176"/>
  <c r="V173"/>
  <c r="V169"/>
  <c r="V165"/>
  <c r="V161"/>
  <c r="V157"/>
  <c r="V153"/>
  <c r="V149"/>
  <c r="V145"/>
  <c r="V141"/>
  <c r="V137"/>
  <c r="V133"/>
  <c r="V129"/>
  <c r="V125"/>
  <c r="V121"/>
  <c r="V118"/>
  <c r="V114"/>
  <c r="V110"/>
  <c r="V106"/>
  <c r="V102"/>
  <c r="V98"/>
  <c r="V94"/>
  <c r="V90"/>
  <c r="V86"/>
  <c r="V82"/>
  <c r="V78"/>
  <c r="V74"/>
  <c r="V70"/>
  <c r="V66"/>
  <c r="V62"/>
  <c r="V58"/>
  <c r="V54"/>
  <c r="V50"/>
  <c r="V46"/>
  <c r="V42"/>
  <c r="V38"/>
  <c r="V34"/>
  <c r="V30"/>
  <c r="V26"/>
  <c r="V22"/>
  <c r="V18"/>
  <c r="V14"/>
  <c r="V10"/>
  <c r="V6"/>
  <c r="V186"/>
  <c r="V178"/>
  <c r="V171"/>
  <c r="V163"/>
  <c r="V155"/>
  <c r="V147"/>
  <c r="V139"/>
  <c r="V131"/>
  <c r="V123"/>
  <c r="V116"/>
  <c r="V108"/>
  <c r="V100"/>
  <c r="V92"/>
  <c r="V84"/>
  <c r="V76"/>
  <c r="V68"/>
  <c r="V60"/>
  <c r="V52"/>
  <c r="V44"/>
  <c r="V36"/>
  <c r="V28"/>
  <c r="V20"/>
  <c r="V12"/>
  <c r="V4"/>
  <c r="V191"/>
  <c r="V187"/>
  <c r="V183"/>
  <c r="V179"/>
  <c r="V172"/>
  <c r="V168"/>
  <c r="V164"/>
  <c r="V160"/>
  <c r="V156"/>
  <c r="V152"/>
  <c r="V148"/>
  <c r="V144"/>
  <c r="V140"/>
  <c r="V136"/>
  <c r="V132"/>
  <c r="V128"/>
  <c r="V124"/>
  <c r="V117"/>
  <c r="V113"/>
  <c r="V109"/>
  <c r="V105"/>
  <c r="V101"/>
  <c r="V97"/>
  <c r="V93"/>
  <c r="V89"/>
  <c r="V85"/>
  <c r="V81"/>
  <c r="V77"/>
  <c r="V73"/>
  <c r="V69"/>
  <c r="V65"/>
  <c r="V61"/>
  <c r="V57"/>
  <c r="V53"/>
  <c r="V49"/>
  <c r="V45"/>
  <c r="V41"/>
  <c r="V37"/>
  <c r="V33"/>
  <c r="V29"/>
  <c r="V25"/>
  <c r="V21"/>
  <c r="V17"/>
  <c r="V13"/>
  <c r="V9"/>
  <c r="V5"/>
  <c r="D34" i="19"/>
  <c r="K4" i="20"/>
  <c r="G5"/>
  <c r="C6"/>
  <c r="K6"/>
  <c r="G7"/>
  <c r="C8"/>
  <c r="K8"/>
  <c r="G9"/>
  <c r="C10"/>
  <c r="K10"/>
  <c r="G11"/>
  <c r="C12"/>
  <c r="K12"/>
  <c r="G13"/>
  <c r="C14"/>
  <c r="J17"/>
  <c r="J5" i="21"/>
  <c r="E5" i="20"/>
  <c r="J6"/>
  <c r="I6"/>
  <c r="E7"/>
  <c r="J8"/>
  <c r="I8"/>
  <c r="E9"/>
  <c r="J10"/>
  <c r="I10"/>
  <c r="E11"/>
  <c r="J12"/>
  <c r="I12"/>
  <c r="E13"/>
  <c r="K14"/>
  <c r="I14"/>
  <c r="H16"/>
  <c r="H18"/>
  <c r="H20"/>
  <c r="H22"/>
  <c r="H24"/>
  <c r="H26"/>
  <c r="H28"/>
  <c r="H30"/>
  <c r="H32"/>
  <c r="H34"/>
  <c r="H36"/>
  <c r="H38"/>
  <c r="K4" i="21"/>
  <c r="C5" i="20"/>
  <c r="K5"/>
  <c r="G6"/>
  <c r="C7"/>
  <c r="K7"/>
  <c r="G8"/>
  <c r="C9"/>
  <c r="K9"/>
  <c r="G10"/>
  <c r="C11"/>
  <c r="K11"/>
  <c r="G12"/>
  <c r="C13"/>
  <c r="K13"/>
  <c r="G14"/>
  <c r="D16"/>
  <c r="D18"/>
  <c r="D20"/>
  <c r="D22"/>
  <c r="D24"/>
  <c r="D26"/>
  <c r="D28"/>
  <c r="D30"/>
  <c r="D32"/>
  <c r="D34"/>
  <c r="D36"/>
  <c r="D38"/>
  <c r="J7" i="21"/>
  <c r="J5" i="20"/>
  <c r="I5"/>
  <c r="E6"/>
  <c r="J7"/>
  <c r="I7"/>
  <c r="E8"/>
  <c r="J9"/>
  <c r="I9"/>
  <c r="E10"/>
  <c r="J11"/>
  <c r="I11"/>
  <c r="E12"/>
  <c r="J13"/>
  <c r="I13"/>
  <c r="E14"/>
  <c r="J6" i="21"/>
  <c r="D38"/>
  <c r="J9"/>
  <c r="J11"/>
  <c r="J13"/>
  <c r="D18"/>
  <c r="H20"/>
  <c r="H22"/>
  <c r="D26"/>
  <c r="H28"/>
  <c r="H30"/>
  <c r="D34"/>
  <c r="H36"/>
  <c r="H38"/>
  <c r="J41"/>
  <c r="J43"/>
  <c r="J45"/>
  <c r="J47"/>
  <c r="J49"/>
  <c r="J51"/>
  <c r="J53"/>
  <c r="J55"/>
  <c r="J57"/>
  <c r="J59"/>
  <c r="J61"/>
  <c r="J63"/>
  <c r="J65"/>
  <c r="XFC4"/>
  <c r="J8"/>
  <c r="J10"/>
  <c r="J12"/>
  <c r="K14"/>
  <c r="H16"/>
  <c r="H18"/>
  <c r="D22"/>
  <c r="H24"/>
  <c r="H26"/>
  <c r="D30"/>
  <c r="H32"/>
  <c r="H34"/>
  <c r="H40"/>
  <c r="J42"/>
  <c r="J44"/>
  <c r="J46"/>
  <c r="J48"/>
  <c r="J50"/>
  <c r="J52"/>
  <c r="J54"/>
  <c r="J56"/>
  <c r="J58"/>
  <c r="J60"/>
  <c r="J62"/>
  <c r="J64"/>
  <c r="G5"/>
  <c r="G6"/>
  <c r="G7"/>
  <c r="G8"/>
  <c r="G9"/>
  <c r="G10"/>
  <c r="G11"/>
  <c r="G12"/>
  <c r="G13"/>
  <c r="G14"/>
  <c r="C5"/>
  <c r="K5"/>
  <c r="C6"/>
  <c r="K6"/>
  <c r="C7"/>
  <c r="K7"/>
  <c r="C8"/>
  <c r="K8"/>
  <c r="C9"/>
  <c r="K9"/>
  <c r="C10"/>
  <c r="K10"/>
  <c r="C11"/>
  <c r="K11"/>
  <c r="C12"/>
  <c r="K12"/>
  <c r="C13"/>
  <c r="K13"/>
  <c r="C14"/>
  <c r="D16"/>
  <c r="D20"/>
  <c r="D24"/>
  <c r="D28"/>
  <c r="D32"/>
  <c r="D36"/>
  <c r="D40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K37"/>
  <c r="I37"/>
  <c r="G37"/>
  <c r="E37"/>
  <c r="C37"/>
  <c r="K39"/>
  <c r="I39"/>
  <c r="G39"/>
  <c r="E39"/>
  <c r="C39"/>
  <c r="F37"/>
  <c r="J37"/>
  <c r="F39"/>
  <c r="J39"/>
  <c r="K15"/>
  <c r="I15"/>
  <c r="G15"/>
  <c r="E15"/>
  <c r="C15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K40"/>
  <c r="I40"/>
  <c r="G40"/>
  <c r="E40"/>
  <c r="C40"/>
  <c r="D4"/>
  <c r="F4"/>
  <c r="H4"/>
  <c r="J4"/>
  <c r="F15"/>
  <c r="J15"/>
  <c r="F17"/>
  <c r="J17"/>
  <c r="F19"/>
  <c r="J19"/>
  <c r="F21"/>
  <c r="J21"/>
  <c r="F23"/>
  <c r="J23"/>
  <c r="F25"/>
  <c r="J25"/>
  <c r="F27"/>
  <c r="J27"/>
  <c r="F29"/>
  <c r="J29"/>
  <c r="F31"/>
  <c r="J31"/>
  <c r="F33"/>
  <c r="J33"/>
  <c r="F35"/>
  <c r="J35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H39"/>
  <c r="F40"/>
  <c r="J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H40" i="20"/>
  <c r="XFC4"/>
  <c r="D40"/>
  <c r="J43"/>
  <c r="J45"/>
  <c r="J47"/>
  <c r="J49"/>
  <c r="J51"/>
  <c r="J53"/>
  <c r="J55"/>
  <c r="J57"/>
  <c r="J59"/>
  <c r="J61"/>
  <c r="J63"/>
  <c r="J65"/>
  <c r="J42"/>
  <c r="J44"/>
  <c r="J46"/>
  <c r="J48"/>
  <c r="J50"/>
  <c r="J52"/>
  <c r="J54"/>
  <c r="J56"/>
  <c r="J58"/>
  <c r="J60"/>
  <c r="J62"/>
  <c r="J64"/>
  <c r="K15"/>
  <c r="I15"/>
  <c r="G15"/>
  <c r="E15"/>
  <c r="C15"/>
  <c r="K39"/>
  <c r="I39"/>
  <c r="G39"/>
  <c r="E39"/>
  <c r="C39"/>
  <c r="K41"/>
  <c r="I41"/>
  <c r="G41"/>
  <c r="E41"/>
  <c r="C41"/>
  <c r="D4"/>
  <c r="F4"/>
  <c r="H4"/>
  <c r="J4"/>
  <c r="F15"/>
  <c r="J15"/>
  <c r="F17"/>
  <c r="F39"/>
  <c r="J39"/>
  <c r="F41"/>
  <c r="J41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37"/>
  <c r="I37"/>
  <c r="G37"/>
  <c r="E37"/>
  <c r="C37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K40"/>
  <c r="I40"/>
  <c r="G40"/>
  <c r="E40"/>
  <c r="C40"/>
  <c r="F19"/>
  <c r="J19"/>
  <c r="F21"/>
  <c r="J21"/>
  <c r="F23"/>
  <c r="J23"/>
  <c r="F25"/>
  <c r="J25"/>
  <c r="F27"/>
  <c r="J27"/>
  <c r="F29"/>
  <c r="J29"/>
  <c r="F31"/>
  <c r="J31"/>
  <c r="F33"/>
  <c r="J33"/>
  <c r="F35"/>
  <c r="J35"/>
  <c r="F37"/>
  <c r="J37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H39"/>
  <c r="F40"/>
  <c r="J40"/>
  <c r="D41"/>
  <c r="H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K4" i="19"/>
  <c r="C5"/>
  <c r="K5"/>
  <c r="C6"/>
  <c r="K6"/>
  <c r="C7"/>
  <c r="K7"/>
  <c r="C8"/>
  <c r="K8"/>
  <c r="C9"/>
  <c r="K9"/>
  <c r="C10"/>
  <c r="K10"/>
  <c r="C11"/>
  <c r="K11"/>
  <c r="C12"/>
  <c r="K12"/>
  <c r="C13"/>
  <c r="K13"/>
  <c r="C14"/>
  <c r="D16"/>
  <c r="H18"/>
  <c r="D20"/>
  <c r="H22"/>
  <c r="D24"/>
  <c r="H26"/>
  <c r="D28"/>
  <c r="H30"/>
  <c r="D32"/>
  <c r="H34"/>
  <c r="D36"/>
  <c r="J38"/>
  <c r="XFC4"/>
  <c r="J5"/>
  <c r="G5"/>
  <c r="J6"/>
  <c r="G6"/>
  <c r="J7"/>
  <c r="G7"/>
  <c r="J8"/>
  <c r="G8"/>
  <c r="J9"/>
  <c r="G9"/>
  <c r="J10"/>
  <c r="G10"/>
  <c r="J11"/>
  <c r="G11"/>
  <c r="J12"/>
  <c r="G12"/>
  <c r="J13"/>
  <c r="G13"/>
  <c r="K14"/>
  <c r="G14"/>
  <c r="H16"/>
  <c r="D18"/>
  <c r="H20"/>
  <c r="D22"/>
  <c r="H24"/>
  <c r="D26"/>
  <c r="H28"/>
  <c r="D30"/>
  <c r="H32"/>
  <c r="H36"/>
  <c r="J39"/>
  <c r="J41"/>
  <c r="J43"/>
  <c r="J45"/>
  <c r="J47"/>
  <c r="J49"/>
  <c r="J51"/>
  <c r="J53"/>
  <c r="J55"/>
  <c r="J57"/>
  <c r="J59"/>
  <c r="J61"/>
  <c r="J63"/>
  <c r="J40"/>
  <c r="J42"/>
  <c r="J44"/>
  <c r="J46"/>
  <c r="J48"/>
  <c r="J50"/>
  <c r="J52"/>
  <c r="J54"/>
  <c r="J56"/>
  <c r="J58"/>
  <c r="J60"/>
  <c r="J62"/>
  <c r="J64"/>
  <c r="J65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D4"/>
  <c r="F4"/>
  <c r="H4"/>
  <c r="J4"/>
  <c r="K15"/>
  <c r="I15"/>
  <c r="G15"/>
  <c r="E15"/>
  <c r="C15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37"/>
  <c r="I37"/>
  <c r="G37"/>
  <c r="E37"/>
  <c r="C37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F15"/>
  <c r="J15"/>
  <c r="F17"/>
  <c r="J17"/>
  <c r="F19"/>
  <c r="J19"/>
  <c r="F21"/>
  <c r="J21"/>
  <c r="F23"/>
  <c r="J23"/>
  <c r="F25"/>
  <c r="J25"/>
  <c r="F27"/>
  <c r="J27"/>
  <c r="F29"/>
  <c r="J29"/>
  <c r="F31"/>
  <c r="J31"/>
  <c r="F33"/>
  <c r="J33"/>
  <c r="F35"/>
  <c r="J35"/>
  <c r="F37"/>
  <c r="J37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C38"/>
  <c r="E38"/>
  <c r="G38"/>
  <c r="I38"/>
  <c r="K38"/>
  <c r="C39"/>
  <c r="E39"/>
  <c r="G39"/>
  <c r="I39"/>
  <c r="K39"/>
  <c r="C40"/>
  <c r="E40"/>
  <c r="G40"/>
  <c r="I40"/>
  <c r="K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38"/>
  <c r="F38"/>
  <c r="H38"/>
  <c r="D39"/>
  <c r="F39"/>
  <c r="H39"/>
  <c r="D40"/>
  <c r="F40"/>
  <c r="H40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D38" i="18"/>
  <c r="XFC4"/>
  <c r="C5"/>
  <c r="K5"/>
  <c r="C6"/>
  <c r="K6"/>
  <c r="C7"/>
  <c r="K7"/>
  <c r="C8"/>
  <c r="K8"/>
  <c r="C9"/>
  <c r="K9"/>
  <c r="C10"/>
  <c r="K10"/>
  <c r="C11"/>
  <c r="K11"/>
  <c r="C12"/>
  <c r="K12"/>
  <c r="C13"/>
  <c r="K13"/>
  <c r="C14"/>
  <c r="D16"/>
  <c r="H18"/>
  <c r="D20"/>
  <c r="H22"/>
  <c r="D24"/>
  <c r="H26"/>
  <c r="D28"/>
  <c r="H30"/>
  <c r="D32"/>
  <c r="H34"/>
  <c r="D36"/>
  <c r="H38"/>
  <c r="J41"/>
  <c r="J43"/>
  <c r="J45"/>
  <c r="J47"/>
  <c r="J49"/>
  <c r="J51"/>
  <c r="J53"/>
  <c r="J55"/>
  <c r="J57"/>
  <c r="J59"/>
  <c r="J61"/>
  <c r="J63"/>
  <c r="J65"/>
  <c r="K4"/>
  <c r="J5"/>
  <c r="G5"/>
  <c r="J6"/>
  <c r="G6"/>
  <c r="J7"/>
  <c r="G7"/>
  <c r="J8"/>
  <c r="G8"/>
  <c r="J9"/>
  <c r="G9"/>
  <c r="J10"/>
  <c r="G10"/>
  <c r="J11"/>
  <c r="G11"/>
  <c r="J12"/>
  <c r="G12"/>
  <c r="J13"/>
  <c r="G13"/>
  <c r="K14"/>
  <c r="G14"/>
  <c r="H16"/>
  <c r="F17"/>
  <c r="D18"/>
  <c r="H20"/>
  <c r="D22"/>
  <c r="H24"/>
  <c r="D26"/>
  <c r="H28"/>
  <c r="D30"/>
  <c r="H32"/>
  <c r="D34"/>
  <c r="H36"/>
  <c r="J40"/>
  <c r="J42"/>
  <c r="J44"/>
  <c r="J46"/>
  <c r="J48"/>
  <c r="J50"/>
  <c r="J52"/>
  <c r="J54"/>
  <c r="J56"/>
  <c r="J58"/>
  <c r="J60"/>
  <c r="J62"/>
  <c r="J64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K15"/>
  <c r="I15"/>
  <c r="G15"/>
  <c r="E15"/>
  <c r="C15"/>
  <c r="K37"/>
  <c r="I37"/>
  <c r="G37"/>
  <c r="E37"/>
  <c r="C37"/>
  <c r="J39"/>
  <c r="H39"/>
  <c r="K39"/>
  <c r="I39"/>
  <c r="G39"/>
  <c r="E39"/>
  <c r="C39"/>
  <c r="F15"/>
  <c r="J15"/>
  <c r="F37"/>
  <c r="J37"/>
  <c r="F39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D4"/>
  <c r="F4"/>
  <c r="H4"/>
  <c r="J4"/>
  <c r="J17"/>
  <c r="F19"/>
  <c r="J19"/>
  <c r="F21"/>
  <c r="J21"/>
  <c r="F23"/>
  <c r="J23"/>
  <c r="F25"/>
  <c r="J25"/>
  <c r="F27"/>
  <c r="J27"/>
  <c r="F29"/>
  <c r="J29"/>
  <c r="F31"/>
  <c r="J31"/>
  <c r="F33"/>
  <c r="J33"/>
  <c r="F35"/>
  <c r="J35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C40"/>
  <c r="E40"/>
  <c r="G40"/>
  <c r="I40"/>
  <c r="K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0"/>
  <c r="F40"/>
  <c r="H40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F60" i="10"/>
  <c r="K4" i="12"/>
  <c r="C5"/>
  <c r="K5"/>
  <c r="C6"/>
  <c r="K6"/>
  <c r="C7"/>
  <c r="K7"/>
  <c r="C8"/>
  <c r="K8"/>
  <c r="C9"/>
  <c r="K9"/>
  <c r="C10"/>
  <c r="K10"/>
  <c r="C11"/>
  <c r="K11"/>
  <c r="C12"/>
  <c r="K12"/>
  <c r="C13"/>
  <c r="K13"/>
  <c r="C14"/>
  <c r="D16"/>
  <c r="H18"/>
  <c r="D20"/>
  <c r="H22"/>
  <c r="D24"/>
  <c r="K4" i="13"/>
  <c r="K4" i="15"/>
  <c r="J6"/>
  <c r="J8"/>
  <c r="J10"/>
  <c r="J12"/>
  <c r="K14"/>
  <c r="D16"/>
  <c r="D18"/>
  <c r="D20"/>
  <c r="J4" i="16"/>
  <c r="G4"/>
  <c r="D5"/>
  <c r="J7"/>
  <c r="J9"/>
  <c r="J11"/>
  <c r="J13"/>
  <c r="D15"/>
  <c r="D17"/>
  <c r="D19"/>
  <c r="J5" i="17"/>
  <c r="K5"/>
  <c r="C6"/>
  <c r="J7"/>
  <c r="K7"/>
  <c r="C8"/>
  <c r="J9"/>
  <c r="K9"/>
  <c r="C10"/>
  <c r="J11"/>
  <c r="K11"/>
  <c r="C12"/>
  <c r="H22" i="11"/>
  <c r="J5" i="12"/>
  <c r="G5"/>
  <c r="J6"/>
  <c r="G6"/>
  <c r="J7"/>
  <c r="G7"/>
  <c r="J8"/>
  <c r="G8"/>
  <c r="J9"/>
  <c r="G9"/>
  <c r="J10"/>
  <c r="G10"/>
  <c r="J11"/>
  <c r="G11"/>
  <c r="J12"/>
  <c r="G12"/>
  <c r="J13"/>
  <c r="G13"/>
  <c r="K14"/>
  <c r="G14"/>
  <c r="H16"/>
  <c r="D18"/>
  <c r="H20"/>
  <c r="D22"/>
  <c r="H24"/>
  <c r="J5" i="15"/>
  <c r="J7"/>
  <c r="J9"/>
  <c r="J11"/>
  <c r="J13"/>
  <c r="C4" i="16"/>
  <c r="K4"/>
  <c r="H6"/>
  <c r="J8"/>
  <c r="J10"/>
  <c r="J12"/>
  <c r="K14"/>
  <c r="J4" i="17"/>
  <c r="C5"/>
  <c r="J6"/>
  <c r="K6"/>
  <c r="C7"/>
  <c r="J8"/>
  <c r="K8"/>
  <c r="C9"/>
  <c r="J10"/>
  <c r="K10"/>
  <c r="C11"/>
  <c r="J12"/>
  <c r="K12"/>
  <c r="D36"/>
  <c r="XFC4"/>
  <c r="C13"/>
  <c r="K14"/>
  <c r="D16"/>
  <c r="H18"/>
  <c r="H20"/>
  <c r="H21"/>
  <c r="H23"/>
  <c r="D24"/>
  <c r="H26"/>
  <c r="H28"/>
  <c r="D32"/>
  <c r="H34"/>
  <c r="H36"/>
  <c r="H37"/>
  <c r="D39"/>
  <c r="J41"/>
  <c r="J43"/>
  <c r="J45"/>
  <c r="J47"/>
  <c r="J49"/>
  <c r="J51"/>
  <c r="J53"/>
  <c r="J55"/>
  <c r="J57"/>
  <c r="J59"/>
  <c r="J61"/>
  <c r="J63"/>
  <c r="J65"/>
  <c r="J13"/>
  <c r="K13"/>
  <c r="C14"/>
  <c r="H16"/>
  <c r="H17"/>
  <c r="D20"/>
  <c r="H22"/>
  <c r="H24"/>
  <c r="D28"/>
  <c r="H30"/>
  <c r="H32"/>
  <c r="H38"/>
  <c r="J40"/>
  <c r="J42"/>
  <c r="J44"/>
  <c r="J46"/>
  <c r="J48"/>
  <c r="J50"/>
  <c r="J52"/>
  <c r="J54"/>
  <c r="J56"/>
  <c r="J58"/>
  <c r="J60"/>
  <c r="J62"/>
  <c r="J64"/>
  <c r="G5"/>
  <c r="G6"/>
  <c r="G7"/>
  <c r="G8"/>
  <c r="G9"/>
  <c r="G10"/>
  <c r="G11"/>
  <c r="G12"/>
  <c r="G13"/>
  <c r="G14"/>
  <c r="D18"/>
  <c r="D22"/>
  <c r="D26"/>
  <c r="D30"/>
  <c r="D34"/>
  <c r="D38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K15"/>
  <c r="I15"/>
  <c r="G15"/>
  <c r="E15"/>
  <c r="C15"/>
  <c r="K19"/>
  <c r="I19"/>
  <c r="G19"/>
  <c r="E19"/>
  <c r="C19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F15"/>
  <c r="J15"/>
  <c r="F19"/>
  <c r="J19"/>
  <c r="F21"/>
  <c r="J25"/>
  <c r="F27"/>
  <c r="J27"/>
  <c r="F29"/>
  <c r="J29"/>
  <c r="F31"/>
  <c r="J31"/>
  <c r="F33"/>
  <c r="J33"/>
  <c r="F35"/>
  <c r="J35"/>
  <c r="C4"/>
  <c r="E4"/>
  <c r="G4"/>
  <c r="I4"/>
  <c r="K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F18"/>
  <c r="J18"/>
  <c r="D19"/>
  <c r="H19"/>
  <c r="F20"/>
  <c r="J20"/>
  <c r="D21"/>
  <c r="F22"/>
  <c r="J22"/>
  <c r="D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F38"/>
  <c r="J38"/>
  <c r="K17"/>
  <c r="I17"/>
  <c r="G17"/>
  <c r="E17"/>
  <c r="C17"/>
  <c r="K21"/>
  <c r="I21"/>
  <c r="G21"/>
  <c r="E21"/>
  <c r="C21"/>
  <c r="K23"/>
  <c r="I23"/>
  <c r="G23"/>
  <c r="E23"/>
  <c r="C23"/>
  <c r="K37"/>
  <c r="I37"/>
  <c r="G37"/>
  <c r="E37"/>
  <c r="C37"/>
  <c r="J39"/>
  <c r="H39"/>
  <c r="F39"/>
  <c r="K39"/>
  <c r="I39"/>
  <c r="G39"/>
  <c r="E39"/>
  <c r="C39"/>
  <c r="D4"/>
  <c r="F4"/>
  <c r="H4"/>
  <c r="F17"/>
  <c r="J17"/>
  <c r="J21"/>
  <c r="F23"/>
  <c r="J23"/>
  <c r="F25"/>
  <c r="F37"/>
  <c r="J37"/>
  <c r="C40"/>
  <c r="E40"/>
  <c r="G40"/>
  <c r="I40"/>
  <c r="K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0"/>
  <c r="F40"/>
  <c r="H40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XFC4" i="16"/>
  <c r="D21"/>
  <c r="D23"/>
  <c r="D25"/>
  <c r="D27"/>
  <c r="D29"/>
  <c r="D31"/>
  <c r="D33"/>
  <c r="D35"/>
  <c r="D37"/>
  <c r="D39"/>
  <c r="J41"/>
  <c r="J43"/>
  <c r="J45"/>
  <c r="J47"/>
  <c r="J49"/>
  <c r="J51"/>
  <c r="J53"/>
  <c r="J55"/>
  <c r="J57"/>
  <c r="J59"/>
  <c r="J61"/>
  <c r="J63"/>
  <c r="J65"/>
  <c r="H38"/>
  <c r="J42"/>
  <c r="J44"/>
  <c r="J46"/>
  <c r="J48"/>
  <c r="J50"/>
  <c r="J52"/>
  <c r="J54"/>
  <c r="J56"/>
  <c r="J58"/>
  <c r="J60"/>
  <c r="J62"/>
  <c r="J64"/>
  <c r="H15"/>
  <c r="H17"/>
  <c r="H19"/>
  <c r="H21"/>
  <c r="H23"/>
  <c r="H25"/>
  <c r="H27"/>
  <c r="H29"/>
  <c r="H31"/>
  <c r="H33"/>
  <c r="H35"/>
  <c r="H37"/>
  <c r="H39"/>
  <c r="E4"/>
  <c r="I4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15"/>
  <c r="I15"/>
  <c r="G15"/>
  <c r="E15"/>
  <c r="C15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37"/>
  <c r="I37"/>
  <c r="G37"/>
  <c r="E37"/>
  <c r="C37"/>
  <c r="K39"/>
  <c r="I39"/>
  <c r="G39"/>
  <c r="E39"/>
  <c r="C39"/>
  <c r="F5"/>
  <c r="H5"/>
  <c r="J5"/>
  <c r="J6"/>
  <c r="D14"/>
  <c r="F14"/>
  <c r="H14"/>
  <c r="J14"/>
  <c r="F16"/>
  <c r="J16"/>
  <c r="F18"/>
  <c r="J18"/>
  <c r="F20"/>
  <c r="J20"/>
  <c r="F22"/>
  <c r="J22"/>
  <c r="F24"/>
  <c r="J24"/>
  <c r="F26"/>
  <c r="J26"/>
  <c r="F28"/>
  <c r="J28"/>
  <c r="F30"/>
  <c r="J30"/>
  <c r="F32"/>
  <c r="J32"/>
  <c r="F34"/>
  <c r="J34"/>
  <c r="F36"/>
  <c r="J36"/>
  <c r="D4"/>
  <c r="F4"/>
  <c r="H4"/>
  <c r="C5"/>
  <c r="E5"/>
  <c r="G5"/>
  <c r="I5"/>
  <c r="K5"/>
  <c r="C6"/>
  <c r="E6"/>
  <c r="G6"/>
  <c r="I6"/>
  <c r="K6"/>
  <c r="C7"/>
  <c r="E7"/>
  <c r="G7"/>
  <c r="I7"/>
  <c r="K7"/>
  <c r="C8"/>
  <c r="E8"/>
  <c r="G8"/>
  <c r="I8"/>
  <c r="K8"/>
  <c r="C9"/>
  <c r="E9"/>
  <c r="G9"/>
  <c r="I9"/>
  <c r="K9"/>
  <c r="C10"/>
  <c r="E10"/>
  <c r="G10"/>
  <c r="I10"/>
  <c r="K10"/>
  <c r="C11"/>
  <c r="E11"/>
  <c r="G11"/>
  <c r="I11"/>
  <c r="K11"/>
  <c r="C12"/>
  <c r="E12"/>
  <c r="G12"/>
  <c r="I12"/>
  <c r="K12"/>
  <c r="C13"/>
  <c r="E13"/>
  <c r="G13"/>
  <c r="I13"/>
  <c r="K13"/>
  <c r="C14"/>
  <c r="E14"/>
  <c r="G14"/>
  <c r="I14"/>
  <c r="F15"/>
  <c r="J15"/>
  <c r="D16"/>
  <c r="H16"/>
  <c r="F17"/>
  <c r="J17"/>
  <c r="D18"/>
  <c r="H18"/>
  <c r="F19"/>
  <c r="J19"/>
  <c r="D20"/>
  <c r="H20"/>
  <c r="F21"/>
  <c r="J21"/>
  <c r="D22"/>
  <c r="H22"/>
  <c r="F23"/>
  <c r="J23"/>
  <c r="D24"/>
  <c r="H24"/>
  <c r="F25"/>
  <c r="J25"/>
  <c r="D26"/>
  <c r="H26"/>
  <c r="F27"/>
  <c r="J27"/>
  <c r="D28"/>
  <c r="H28"/>
  <c r="F29"/>
  <c r="J29"/>
  <c r="D30"/>
  <c r="H30"/>
  <c r="F31"/>
  <c r="J31"/>
  <c r="D32"/>
  <c r="H32"/>
  <c r="F33"/>
  <c r="J33"/>
  <c r="D34"/>
  <c r="H34"/>
  <c r="F35"/>
  <c r="J35"/>
  <c r="D36"/>
  <c r="H36"/>
  <c r="F37"/>
  <c r="J37"/>
  <c r="D38"/>
  <c r="F39"/>
  <c r="J39"/>
  <c r="K38"/>
  <c r="I38"/>
  <c r="G38"/>
  <c r="E38"/>
  <c r="C38"/>
  <c r="J40"/>
  <c r="H40"/>
  <c r="F40"/>
  <c r="D40"/>
  <c r="K40"/>
  <c r="I40"/>
  <c r="G40"/>
  <c r="E40"/>
  <c r="C40"/>
  <c r="D6"/>
  <c r="F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F38"/>
  <c r="J38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XFC4" i="15"/>
  <c r="J29"/>
  <c r="J41"/>
  <c r="J43"/>
  <c r="J45"/>
  <c r="J47"/>
  <c r="J49"/>
  <c r="J51"/>
  <c r="J53"/>
  <c r="J55"/>
  <c r="J57"/>
  <c r="J59"/>
  <c r="J61"/>
  <c r="J63"/>
  <c r="J65"/>
  <c r="D22"/>
  <c r="D24"/>
  <c r="D26"/>
  <c r="D28"/>
  <c r="D30"/>
  <c r="D32"/>
  <c r="D34"/>
  <c r="D36"/>
  <c r="D38"/>
  <c r="D40"/>
  <c r="J42"/>
  <c r="J44"/>
  <c r="J46"/>
  <c r="J48"/>
  <c r="J50"/>
  <c r="J52"/>
  <c r="J54"/>
  <c r="J56"/>
  <c r="J58"/>
  <c r="J60"/>
  <c r="J62"/>
  <c r="J64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H16"/>
  <c r="H18"/>
  <c r="H20"/>
  <c r="H22"/>
  <c r="H24"/>
  <c r="H26"/>
  <c r="H28"/>
  <c r="H30"/>
  <c r="H32"/>
  <c r="H34"/>
  <c r="H36"/>
  <c r="H38"/>
  <c r="C5"/>
  <c r="G5"/>
  <c r="K5"/>
  <c r="C6"/>
  <c r="G6"/>
  <c r="K6"/>
  <c r="C7"/>
  <c r="G7"/>
  <c r="K7"/>
  <c r="C8"/>
  <c r="G8"/>
  <c r="K8"/>
  <c r="C9"/>
  <c r="G9"/>
  <c r="K9"/>
  <c r="C10"/>
  <c r="G10"/>
  <c r="K10"/>
  <c r="C11"/>
  <c r="G11"/>
  <c r="K11"/>
  <c r="C12"/>
  <c r="G12"/>
  <c r="K12"/>
  <c r="C13"/>
  <c r="G13"/>
  <c r="K13"/>
  <c r="C14"/>
  <c r="G14"/>
  <c r="K17"/>
  <c r="I17"/>
  <c r="G17"/>
  <c r="E17"/>
  <c r="C17"/>
  <c r="K19"/>
  <c r="I19"/>
  <c r="G19"/>
  <c r="E19"/>
  <c r="C19"/>
  <c r="K23"/>
  <c r="I23"/>
  <c r="G23"/>
  <c r="E23"/>
  <c r="C23"/>
  <c r="K27"/>
  <c r="I27"/>
  <c r="G27"/>
  <c r="E27"/>
  <c r="C27"/>
  <c r="K31"/>
  <c r="I31"/>
  <c r="G31"/>
  <c r="E31"/>
  <c r="C31"/>
  <c r="K33"/>
  <c r="I33"/>
  <c r="G33"/>
  <c r="E33"/>
  <c r="C33"/>
  <c r="K35"/>
  <c r="I35"/>
  <c r="G35"/>
  <c r="E35"/>
  <c r="C35"/>
  <c r="K37"/>
  <c r="I37"/>
  <c r="G37"/>
  <c r="E37"/>
  <c r="C37"/>
  <c r="K39"/>
  <c r="I39"/>
  <c r="G39"/>
  <c r="E39"/>
  <c r="C39"/>
  <c r="F17"/>
  <c r="J17"/>
  <c r="F19"/>
  <c r="J19"/>
  <c r="F23"/>
  <c r="J23"/>
  <c r="F27"/>
  <c r="J27"/>
  <c r="F29"/>
  <c r="F31"/>
  <c r="J31"/>
  <c r="F33"/>
  <c r="J33"/>
  <c r="F35"/>
  <c r="J35"/>
  <c r="F37"/>
  <c r="J37"/>
  <c r="F39"/>
  <c r="J39"/>
  <c r="K15"/>
  <c r="I15"/>
  <c r="G15"/>
  <c r="E15"/>
  <c r="C15"/>
  <c r="K21"/>
  <c r="I21"/>
  <c r="G21"/>
  <c r="E21"/>
  <c r="C21"/>
  <c r="K25"/>
  <c r="I25"/>
  <c r="G25"/>
  <c r="E25"/>
  <c r="C25"/>
  <c r="K29"/>
  <c r="I29"/>
  <c r="G29"/>
  <c r="E29"/>
  <c r="C29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J40"/>
  <c r="H40"/>
  <c r="K40"/>
  <c r="I40"/>
  <c r="G40"/>
  <c r="E40"/>
  <c r="C40"/>
  <c r="D4"/>
  <c r="F4"/>
  <c r="H4"/>
  <c r="J4"/>
  <c r="F15"/>
  <c r="J15"/>
  <c r="F21"/>
  <c r="J21"/>
  <c r="F25"/>
  <c r="J25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H39"/>
  <c r="F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D38" i="13"/>
  <c r="XFC4"/>
  <c r="C5"/>
  <c r="K5"/>
  <c r="C6"/>
  <c r="K6"/>
  <c r="C7"/>
  <c r="K7"/>
  <c r="C8"/>
  <c r="K8"/>
  <c r="C9"/>
  <c r="K9"/>
  <c r="C10"/>
  <c r="K10"/>
  <c r="C11"/>
  <c r="K11"/>
  <c r="C12"/>
  <c r="K12"/>
  <c r="C13"/>
  <c r="K13"/>
  <c r="C14"/>
  <c r="D16"/>
  <c r="H18"/>
  <c r="D20"/>
  <c r="H22"/>
  <c r="D24"/>
  <c r="H26"/>
  <c r="D28"/>
  <c r="H30"/>
  <c r="D32"/>
  <c r="H34"/>
  <c r="D36"/>
  <c r="H38"/>
  <c r="J39"/>
  <c r="J41"/>
  <c r="J43"/>
  <c r="J45"/>
  <c r="J47"/>
  <c r="J49"/>
  <c r="J51"/>
  <c r="J53"/>
  <c r="J55"/>
  <c r="J57"/>
  <c r="J59"/>
  <c r="J61"/>
  <c r="J63"/>
  <c r="J65"/>
  <c r="J5"/>
  <c r="G5"/>
  <c r="J6"/>
  <c r="G6"/>
  <c r="J7"/>
  <c r="G7"/>
  <c r="J8"/>
  <c r="G8"/>
  <c r="J9"/>
  <c r="G9"/>
  <c r="J10"/>
  <c r="G10"/>
  <c r="J11"/>
  <c r="G11"/>
  <c r="J12"/>
  <c r="G12"/>
  <c r="J13"/>
  <c r="G13"/>
  <c r="K14"/>
  <c r="G14"/>
  <c r="H16"/>
  <c r="D18"/>
  <c r="H20"/>
  <c r="D22"/>
  <c r="H24"/>
  <c r="D26"/>
  <c r="H28"/>
  <c r="D30"/>
  <c r="H32"/>
  <c r="D34"/>
  <c r="H36"/>
  <c r="J40"/>
  <c r="J42"/>
  <c r="J44"/>
  <c r="J46"/>
  <c r="J48"/>
  <c r="J50"/>
  <c r="J52"/>
  <c r="J54"/>
  <c r="J56"/>
  <c r="J58"/>
  <c r="J60"/>
  <c r="J62"/>
  <c r="J64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K37"/>
  <c r="I37"/>
  <c r="G37"/>
  <c r="E37"/>
  <c r="C37"/>
  <c r="F37"/>
  <c r="J37"/>
  <c r="K15"/>
  <c r="I15"/>
  <c r="G15"/>
  <c r="E15"/>
  <c r="C15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D4"/>
  <c r="F4"/>
  <c r="H4"/>
  <c r="J4"/>
  <c r="F15"/>
  <c r="J15"/>
  <c r="F17"/>
  <c r="J17"/>
  <c r="F19"/>
  <c r="J19"/>
  <c r="F21"/>
  <c r="J21"/>
  <c r="F23"/>
  <c r="J23"/>
  <c r="F25"/>
  <c r="J25"/>
  <c r="F27"/>
  <c r="J27"/>
  <c r="F29"/>
  <c r="J29"/>
  <c r="F31"/>
  <c r="J31"/>
  <c r="F33"/>
  <c r="J33"/>
  <c r="F35"/>
  <c r="J35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C39"/>
  <c r="E39"/>
  <c r="G39"/>
  <c r="I39"/>
  <c r="K39"/>
  <c r="C40"/>
  <c r="E40"/>
  <c r="G40"/>
  <c r="I40"/>
  <c r="K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39"/>
  <c r="F39"/>
  <c r="H39"/>
  <c r="D40"/>
  <c r="F40"/>
  <c r="H40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D40" i="12"/>
  <c r="D26"/>
  <c r="H28"/>
  <c r="D30"/>
  <c r="H32"/>
  <c r="D34"/>
  <c r="H36"/>
  <c r="D38"/>
  <c r="H40"/>
  <c r="J43"/>
  <c r="J45"/>
  <c r="J47"/>
  <c r="J49"/>
  <c r="J51"/>
  <c r="J53"/>
  <c r="J55"/>
  <c r="J57"/>
  <c r="J59"/>
  <c r="J61"/>
  <c r="J63"/>
  <c r="J65"/>
  <c r="XFC4"/>
  <c r="H26"/>
  <c r="D28"/>
  <c r="H30"/>
  <c r="D32"/>
  <c r="H34"/>
  <c r="D36"/>
  <c r="H38"/>
  <c r="J42"/>
  <c r="J44"/>
  <c r="J46"/>
  <c r="J48"/>
  <c r="J50"/>
  <c r="J52"/>
  <c r="J54"/>
  <c r="J56"/>
  <c r="J58"/>
  <c r="J60"/>
  <c r="J62"/>
  <c r="J64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K17"/>
  <c r="I17"/>
  <c r="G17"/>
  <c r="E17"/>
  <c r="C17"/>
  <c r="K19"/>
  <c r="I19"/>
  <c r="G19"/>
  <c r="E19"/>
  <c r="C19"/>
  <c r="K21"/>
  <c r="I21"/>
  <c r="G21"/>
  <c r="E21"/>
  <c r="C21"/>
  <c r="K25"/>
  <c r="I25"/>
  <c r="G25"/>
  <c r="E25"/>
  <c r="C25"/>
  <c r="K27"/>
  <c r="I27"/>
  <c r="G27"/>
  <c r="E27"/>
  <c r="C27"/>
  <c r="K31"/>
  <c r="I31"/>
  <c r="G31"/>
  <c r="E31"/>
  <c r="C31"/>
  <c r="K39"/>
  <c r="I39"/>
  <c r="G39"/>
  <c r="E39"/>
  <c r="C39"/>
  <c r="K41"/>
  <c r="I41"/>
  <c r="G41"/>
  <c r="E41"/>
  <c r="C41"/>
  <c r="D4"/>
  <c r="F4"/>
  <c r="H4"/>
  <c r="J4"/>
  <c r="J19"/>
  <c r="F21"/>
  <c r="J21"/>
  <c r="F25"/>
  <c r="J25"/>
  <c r="F27"/>
  <c r="J27"/>
  <c r="J31"/>
  <c r="F39"/>
  <c r="J39"/>
  <c r="F41"/>
  <c r="J41"/>
  <c r="K15"/>
  <c r="I15"/>
  <c r="G15"/>
  <c r="E15"/>
  <c r="C15"/>
  <c r="K23"/>
  <c r="I23"/>
  <c r="G23"/>
  <c r="E23"/>
  <c r="C23"/>
  <c r="K29"/>
  <c r="I29"/>
  <c r="G29"/>
  <c r="E29"/>
  <c r="C29"/>
  <c r="K33"/>
  <c r="I33"/>
  <c r="G33"/>
  <c r="E33"/>
  <c r="C33"/>
  <c r="K35"/>
  <c r="I35"/>
  <c r="G35"/>
  <c r="E35"/>
  <c r="C35"/>
  <c r="K37"/>
  <c r="I37"/>
  <c r="G37"/>
  <c r="E37"/>
  <c r="C37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K40"/>
  <c r="I40"/>
  <c r="G40"/>
  <c r="E40"/>
  <c r="C40"/>
  <c r="F15"/>
  <c r="J15"/>
  <c r="F17"/>
  <c r="J17"/>
  <c r="F19"/>
  <c r="F23"/>
  <c r="J23"/>
  <c r="F29"/>
  <c r="J29"/>
  <c r="F31"/>
  <c r="F33"/>
  <c r="J33"/>
  <c r="F35"/>
  <c r="J35"/>
  <c r="F37"/>
  <c r="J37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H39"/>
  <c r="F40"/>
  <c r="J40"/>
  <c r="D41"/>
  <c r="H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C29" i="11"/>
  <c r="J28"/>
  <c r="E28"/>
  <c r="J29"/>
  <c r="E29"/>
  <c r="C28"/>
  <c r="F28"/>
  <c r="K29"/>
  <c r="F29"/>
  <c r="H4" i="6"/>
  <c r="D4"/>
  <c r="I5" i="7"/>
  <c r="H7"/>
  <c r="D9"/>
  <c r="H11"/>
  <c r="H13"/>
  <c r="C4" i="8"/>
  <c r="H4"/>
  <c r="H5"/>
  <c r="I7"/>
  <c r="C4" i="9"/>
  <c r="H4"/>
  <c r="I5"/>
  <c r="H7"/>
  <c r="C4" i="10"/>
  <c r="K4"/>
  <c r="J6"/>
  <c r="J59"/>
  <c r="H59"/>
  <c r="F59"/>
  <c r="D59"/>
  <c r="J58"/>
  <c r="H58"/>
  <c r="F58"/>
  <c r="D58"/>
  <c r="J57"/>
  <c r="H57"/>
  <c r="F57"/>
  <c r="D57"/>
  <c r="J56"/>
  <c r="H56"/>
  <c r="F56"/>
  <c r="D56"/>
  <c r="J55"/>
  <c r="H55"/>
  <c r="F55"/>
  <c r="D55"/>
  <c r="J54"/>
  <c r="H54"/>
  <c r="F54"/>
  <c r="D54"/>
  <c r="J53"/>
  <c r="H53"/>
  <c r="F53"/>
  <c r="D53"/>
  <c r="J52"/>
  <c r="H52"/>
  <c r="F52"/>
  <c r="D52"/>
  <c r="J51"/>
  <c r="H51"/>
  <c r="F51"/>
  <c r="D51"/>
  <c r="J50"/>
  <c r="H50"/>
  <c r="F50"/>
  <c r="D50"/>
  <c r="J49"/>
  <c r="H49"/>
  <c r="F49"/>
  <c r="D49"/>
  <c r="J48"/>
  <c r="H48"/>
  <c r="F48"/>
  <c r="D48"/>
  <c r="J47"/>
  <c r="H47"/>
  <c r="F47"/>
  <c r="D47"/>
  <c r="J46"/>
  <c r="H46"/>
  <c r="F46"/>
  <c r="D46"/>
  <c r="J45"/>
  <c r="H45"/>
  <c r="F45"/>
  <c r="D45"/>
  <c r="J44"/>
  <c r="H44"/>
  <c r="F44"/>
  <c r="D44"/>
  <c r="J43"/>
  <c r="H43"/>
  <c r="F43"/>
  <c r="D43"/>
  <c r="J42"/>
  <c r="H42"/>
  <c r="F42"/>
  <c r="D42"/>
  <c r="J41"/>
  <c r="H41"/>
  <c r="F41"/>
  <c r="D41"/>
  <c r="J40"/>
  <c r="H40"/>
  <c r="F40"/>
  <c r="D40"/>
  <c r="J39"/>
  <c r="H39"/>
  <c r="F39"/>
  <c r="D39"/>
  <c r="J38"/>
  <c r="H38"/>
  <c r="F38"/>
  <c r="D38"/>
  <c r="J61"/>
  <c r="F61"/>
  <c r="C61"/>
  <c r="H60"/>
  <c r="D60"/>
  <c r="J4" i="7"/>
  <c r="J6"/>
  <c r="J8"/>
  <c r="J10"/>
  <c r="J12"/>
  <c r="J4" i="8"/>
  <c r="D4"/>
  <c r="I4"/>
  <c r="F6"/>
  <c r="J8"/>
  <c r="J4" i="9"/>
  <c r="D4"/>
  <c r="I4"/>
  <c r="J6"/>
  <c r="J4" i="10"/>
  <c r="G4"/>
  <c r="J5"/>
  <c r="J7"/>
  <c r="XFC4" i="11"/>
  <c r="K59" i="10"/>
  <c r="I59"/>
  <c r="G59"/>
  <c r="E59"/>
  <c r="C59"/>
  <c r="K58"/>
  <c r="I58"/>
  <c r="G58"/>
  <c r="E58"/>
  <c r="C58"/>
  <c r="K57"/>
  <c r="I57"/>
  <c r="G57"/>
  <c r="E57"/>
  <c r="C57"/>
  <c r="K56"/>
  <c r="I56"/>
  <c r="G56"/>
  <c r="E56"/>
  <c r="C56"/>
  <c r="K55"/>
  <c r="I55"/>
  <c r="G55"/>
  <c r="E55"/>
  <c r="C55"/>
  <c r="K54"/>
  <c r="I54"/>
  <c r="G54"/>
  <c r="E54"/>
  <c r="C54"/>
  <c r="K53"/>
  <c r="I53"/>
  <c r="G53"/>
  <c r="E53"/>
  <c r="C53"/>
  <c r="K52"/>
  <c r="I52"/>
  <c r="G52"/>
  <c r="E52"/>
  <c r="C52"/>
  <c r="K51"/>
  <c r="I51"/>
  <c r="G51"/>
  <c r="E51"/>
  <c r="C51"/>
  <c r="K50"/>
  <c r="I50"/>
  <c r="G50"/>
  <c r="E50"/>
  <c r="C50"/>
  <c r="K49"/>
  <c r="I49"/>
  <c r="G49"/>
  <c r="E49"/>
  <c r="C49"/>
  <c r="K48"/>
  <c r="I48"/>
  <c r="G48"/>
  <c r="E48"/>
  <c r="C48"/>
  <c r="K47"/>
  <c r="I47"/>
  <c r="G47"/>
  <c r="E47"/>
  <c r="C47"/>
  <c r="K46"/>
  <c r="I46"/>
  <c r="G46"/>
  <c r="E46"/>
  <c r="C46"/>
  <c r="K45"/>
  <c r="I45"/>
  <c r="G45"/>
  <c r="E45"/>
  <c r="C45"/>
  <c r="K44"/>
  <c r="I44"/>
  <c r="G44"/>
  <c r="E44"/>
  <c r="C44"/>
  <c r="K43"/>
  <c r="I43"/>
  <c r="G43"/>
  <c r="E43"/>
  <c r="C43"/>
  <c r="K42"/>
  <c r="I42"/>
  <c r="G42"/>
  <c r="E42"/>
  <c r="C42"/>
  <c r="K41"/>
  <c r="I41"/>
  <c r="G41"/>
  <c r="E41"/>
  <c r="C41"/>
  <c r="K40"/>
  <c r="I40"/>
  <c r="G40"/>
  <c r="E40"/>
  <c r="C40"/>
  <c r="K39"/>
  <c r="I39"/>
  <c r="G39"/>
  <c r="E39"/>
  <c r="C39"/>
  <c r="K38"/>
  <c r="I38"/>
  <c r="G38"/>
  <c r="E38"/>
  <c r="C38"/>
  <c r="C62"/>
  <c r="H61"/>
  <c r="D61"/>
  <c r="J60"/>
  <c r="C60"/>
  <c r="J63"/>
  <c r="D65"/>
  <c r="F64"/>
  <c r="J6" i="11"/>
  <c r="J8"/>
  <c r="J12"/>
  <c r="D16"/>
  <c r="D20"/>
  <c r="D24"/>
  <c r="D28"/>
  <c r="D32"/>
  <c r="D36"/>
  <c r="D40"/>
  <c r="D44"/>
  <c r="J50"/>
  <c r="J54"/>
  <c r="H63" i="10"/>
  <c r="H65"/>
  <c r="J64"/>
  <c r="F63"/>
  <c r="J10" i="11"/>
  <c r="K14"/>
  <c r="D18"/>
  <c r="D22"/>
  <c r="D26"/>
  <c r="D30"/>
  <c r="D34"/>
  <c r="D38"/>
  <c r="D42"/>
  <c r="J46"/>
  <c r="J48"/>
  <c r="J52"/>
  <c r="J56"/>
  <c r="J58"/>
  <c r="J60"/>
  <c r="J62"/>
  <c r="J64"/>
  <c r="J65" i="10"/>
  <c r="F65"/>
  <c r="C65"/>
  <c r="H64"/>
  <c r="D64"/>
  <c r="C64"/>
  <c r="C63"/>
  <c r="K4" i="11"/>
  <c r="J5"/>
  <c r="J7"/>
  <c r="J9"/>
  <c r="J11"/>
  <c r="J13"/>
  <c r="H19"/>
  <c r="H23"/>
  <c r="H27"/>
  <c r="J45"/>
  <c r="J47"/>
  <c r="J49"/>
  <c r="J51"/>
  <c r="J53"/>
  <c r="J55"/>
  <c r="J57"/>
  <c r="J59"/>
  <c r="J61"/>
  <c r="J63"/>
  <c r="J65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H16"/>
  <c r="H18"/>
  <c r="H20"/>
  <c r="H24"/>
  <c r="H26"/>
  <c r="H28"/>
  <c r="H30"/>
  <c r="H32"/>
  <c r="H34"/>
  <c r="H36"/>
  <c r="H38"/>
  <c r="H40"/>
  <c r="H42"/>
  <c r="C5"/>
  <c r="G5"/>
  <c r="K5"/>
  <c r="C6"/>
  <c r="G6"/>
  <c r="K6"/>
  <c r="C7"/>
  <c r="G7"/>
  <c r="K7"/>
  <c r="C8"/>
  <c r="G8"/>
  <c r="K8"/>
  <c r="C9"/>
  <c r="G9"/>
  <c r="K9"/>
  <c r="C10"/>
  <c r="G10"/>
  <c r="K10"/>
  <c r="C11"/>
  <c r="G11"/>
  <c r="K11"/>
  <c r="C12"/>
  <c r="G12"/>
  <c r="K12"/>
  <c r="C13"/>
  <c r="G13"/>
  <c r="K13"/>
  <c r="C14"/>
  <c r="G14"/>
  <c r="K15"/>
  <c r="I15"/>
  <c r="G15"/>
  <c r="E15"/>
  <c r="C15"/>
  <c r="K17"/>
  <c r="I17"/>
  <c r="G17"/>
  <c r="E17"/>
  <c r="C17"/>
  <c r="K21"/>
  <c r="I21"/>
  <c r="G21"/>
  <c r="E21"/>
  <c r="C21"/>
  <c r="K25"/>
  <c r="I25"/>
  <c r="G25"/>
  <c r="E25"/>
  <c r="C25"/>
  <c r="I29"/>
  <c r="G29"/>
  <c r="K31"/>
  <c r="I31"/>
  <c r="G31"/>
  <c r="E31"/>
  <c r="C31"/>
  <c r="K33"/>
  <c r="I33"/>
  <c r="G33"/>
  <c r="E33"/>
  <c r="C33"/>
  <c r="K35"/>
  <c r="I35"/>
  <c r="G35"/>
  <c r="E35"/>
  <c r="C35"/>
  <c r="K37"/>
  <c r="I37"/>
  <c r="G37"/>
  <c r="E37"/>
  <c r="C37"/>
  <c r="K39"/>
  <c r="I39"/>
  <c r="G39"/>
  <c r="E39"/>
  <c r="C39"/>
  <c r="K41"/>
  <c r="I41"/>
  <c r="G41"/>
  <c r="E41"/>
  <c r="C41"/>
  <c r="K43"/>
  <c r="I43"/>
  <c r="G43"/>
  <c r="E43"/>
  <c r="C43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K40"/>
  <c r="I40"/>
  <c r="G40"/>
  <c r="E40"/>
  <c r="C40"/>
  <c r="K42"/>
  <c r="I42"/>
  <c r="G42"/>
  <c r="E42"/>
  <c r="C42"/>
  <c r="J44"/>
  <c r="H44"/>
  <c r="F44"/>
  <c r="K44"/>
  <c r="I44"/>
  <c r="G44"/>
  <c r="E44"/>
  <c r="C44"/>
  <c r="D4"/>
  <c r="F4"/>
  <c r="H4"/>
  <c r="J4"/>
  <c r="F15"/>
  <c r="J15"/>
  <c r="F17"/>
  <c r="J17"/>
  <c r="F19"/>
  <c r="J19"/>
  <c r="F21"/>
  <c r="J21"/>
  <c r="F23"/>
  <c r="F25"/>
  <c r="J25"/>
  <c r="F31"/>
  <c r="J31"/>
  <c r="F33"/>
  <c r="J33"/>
  <c r="F35"/>
  <c r="J35"/>
  <c r="F37"/>
  <c r="J37"/>
  <c r="F39"/>
  <c r="J39"/>
  <c r="F41"/>
  <c r="J41"/>
  <c r="F43"/>
  <c r="J43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F20"/>
  <c r="J20"/>
  <c r="D21"/>
  <c r="H21"/>
  <c r="F22"/>
  <c r="J22"/>
  <c r="D23"/>
  <c r="F24"/>
  <c r="J24"/>
  <c r="D25"/>
  <c r="H25"/>
  <c r="F26"/>
  <c r="J26"/>
  <c r="D27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H39"/>
  <c r="F40"/>
  <c r="J40"/>
  <c r="D41"/>
  <c r="H41"/>
  <c r="F42"/>
  <c r="J42"/>
  <c r="D43"/>
  <c r="H43"/>
  <c r="K19"/>
  <c r="I19"/>
  <c r="G19"/>
  <c r="E19"/>
  <c r="C19"/>
  <c r="K23"/>
  <c r="I23"/>
  <c r="G23"/>
  <c r="E23"/>
  <c r="C23"/>
  <c r="K27"/>
  <c r="I27"/>
  <c r="G27"/>
  <c r="E27"/>
  <c r="C27"/>
  <c r="J23"/>
  <c r="F27"/>
  <c r="J27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D63" i="10"/>
  <c r="J62"/>
  <c r="H62"/>
  <c r="F62"/>
  <c r="D62"/>
  <c r="K65"/>
  <c r="I65"/>
  <c r="G65"/>
  <c r="E65"/>
  <c r="K64"/>
  <c r="I64"/>
  <c r="G64"/>
  <c r="E64"/>
  <c r="K63"/>
  <c r="I63"/>
  <c r="G63"/>
  <c r="E63"/>
  <c r="K62"/>
  <c r="I62"/>
  <c r="G62"/>
  <c r="E62"/>
  <c r="K61"/>
  <c r="I61"/>
  <c r="G61"/>
  <c r="E61"/>
  <c r="K60"/>
  <c r="I60"/>
  <c r="G60"/>
  <c r="E60"/>
  <c r="XFC4"/>
  <c r="J9"/>
  <c r="J11"/>
  <c r="J13"/>
  <c r="J15"/>
  <c r="J17"/>
  <c r="J19"/>
  <c r="J21"/>
  <c r="J23"/>
  <c r="J25"/>
  <c r="J27"/>
  <c r="J29"/>
  <c r="J31"/>
  <c r="J33"/>
  <c r="J35"/>
  <c r="J37"/>
  <c r="J8"/>
  <c r="J10"/>
  <c r="J12"/>
  <c r="J14"/>
  <c r="J16"/>
  <c r="J18"/>
  <c r="J20"/>
  <c r="J22"/>
  <c r="J24"/>
  <c r="J26"/>
  <c r="J28"/>
  <c r="J30"/>
  <c r="J32"/>
  <c r="J34"/>
  <c r="J36"/>
  <c r="E4"/>
  <c r="I4"/>
  <c r="D4"/>
  <c r="F4"/>
  <c r="H4"/>
  <c r="C5"/>
  <c r="E5"/>
  <c r="G5"/>
  <c r="I5"/>
  <c r="K5"/>
  <c r="C6"/>
  <c r="E6"/>
  <c r="G6"/>
  <c r="I6"/>
  <c r="K6"/>
  <c r="C7"/>
  <c r="E7"/>
  <c r="G7"/>
  <c r="I7"/>
  <c r="K7"/>
  <c r="C8"/>
  <c r="E8"/>
  <c r="G8"/>
  <c r="I8"/>
  <c r="K8"/>
  <c r="C9"/>
  <c r="E9"/>
  <c r="G9"/>
  <c r="I9"/>
  <c r="K9"/>
  <c r="C10"/>
  <c r="E10"/>
  <c r="G10"/>
  <c r="I10"/>
  <c r="K10"/>
  <c r="C11"/>
  <c r="E11"/>
  <c r="G11"/>
  <c r="I11"/>
  <c r="K11"/>
  <c r="C12"/>
  <c r="E12"/>
  <c r="G12"/>
  <c r="I12"/>
  <c r="K12"/>
  <c r="C13"/>
  <c r="E13"/>
  <c r="G13"/>
  <c r="I13"/>
  <c r="K13"/>
  <c r="C14"/>
  <c r="E14"/>
  <c r="G14"/>
  <c r="I14"/>
  <c r="K14"/>
  <c r="C15"/>
  <c r="E15"/>
  <c r="G15"/>
  <c r="I15"/>
  <c r="K15"/>
  <c r="C16"/>
  <c r="E16"/>
  <c r="G16"/>
  <c r="I16"/>
  <c r="K16"/>
  <c r="C17"/>
  <c r="E17"/>
  <c r="G17"/>
  <c r="I17"/>
  <c r="K17"/>
  <c r="C18"/>
  <c r="E18"/>
  <c r="G18"/>
  <c r="I18"/>
  <c r="K18"/>
  <c r="C19"/>
  <c r="E19"/>
  <c r="G19"/>
  <c r="I19"/>
  <c r="K19"/>
  <c r="C20"/>
  <c r="E20"/>
  <c r="G20"/>
  <c r="I20"/>
  <c r="K20"/>
  <c r="C21"/>
  <c r="E21"/>
  <c r="G21"/>
  <c r="I21"/>
  <c r="K21"/>
  <c r="C22"/>
  <c r="E22"/>
  <c r="G22"/>
  <c r="I22"/>
  <c r="K22"/>
  <c r="C23"/>
  <c r="E23"/>
  <c r="G23"/>
  <c r="I23"/>
  <c r="K23"/>
  <c r="C24"/>
  <c r="E24"/>
  <c r="G24"/>
  <c r="I24"/>
  <c r="K24"/>
  <c r="C25"/>
  <c r="E25"/>
  <c r="G25"/>
  <c r="I25"/>
  <c r="K25"/>
  <c r="C26"/>
  <c r="E26"/>
  <c r="G26"/>
  <c r="I26"/>
  <c r="K26"/>
  <c r="C27"/>
  <c r="E27"/>
  <c r="G27"/>
  <c r="I27"/>
  <c r="K27"/>
  <c r="C28"/>
  <c r="E28"/>
  <c r="G28"/>
  <c r="I28"/>
  <c r="K28"/>
  <c r="C29"/>
  <c r="E29"/>
  <c r="G29"/>
  <c r="I29"/>
  <c r="K29"/>
  <c r="C30"/>
  <c r="E30"/>
  <c r="G30"/>
  <c r="I30"/>
  <c r="K30"/>
  <c r="C31"/>
  <c r="E31"/>
  <c r="G31"/>
  <c r="I31"/>
  <c r="K31"/>
  <c r="C32"/>
  <c r="E32"/>
  <c r="G32"/>
  <c r="I32"/>
  <c r="K32"/>
  <c r="C33"/>
  <c r="E33"/>
  <c r="G33"/>
  <c r="I33"/>
  <c r="K33"/>
  <c r="C34"/>
  <c r="E34"/>
  <c r="G34"/>
  <c r="I34"/>
  <c r="K34"/>
  <c r="C35"/>
  <c r="E35"/>
  <c r="G35"/>
  <c r="I35"/>
  <c r="K35"/>
  <c r="C36"/>
  <c r="E36"/>
  <c r="G36"/>
  <c r="I36"/>
  <c r="K36"/>
  <c r="C37"/>
  <c r="E37"/>
  <c r="G37"/>
  <c r="I37"/>
  <c r="K37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D15"/>
  <c r="F15"/>
  <c r="H15"/>
  <c r="D16"/>
  <c r="F16"/>
  <c r="H16"/>
  <c r="D17"/>
  <c r="F17"/>
  <c r="H17"/>
  <c r="D18"/>
  <c r="F18"/>
  <c r="H18"/>
  <c r="D19"/>
  <c r="F19"/>
  <c r="H19"/>
  <c r="D20"/>
  <c r="F20"/>
  <c r="H20"/>
  <c r="D21"/>
  <c r="F21"/>
  <c r="H21"/>
  <c r="D22"/>
  <c r="F22"/>
  <c r="H22"/>
  <c r="D23"/>
  <c r="F23"/>
  <c r="H23"/>
  <c r="D24"/>
  <c r="F24"/>
  <c r="H24"/>
  <c r="D25"/>
  <c r="F25"/>
  <c r="H25"/>
  <c r="D26"/>
  <c r="F26"/>
  <c r="H26"/>
  <c r="D27"/>
  <c r="F27"/>
  <c r="H27"/>
  <c r="D28"/>
  <c r="F28"/>
  <c r="H28"/>
  <c r="D29"/>
  <c r="F29"/>
  <c r="H29"/>
  <c r="D30"/>
  <c r="F30"/>
  <c r="H30"/>
  <c r="D31"/>
  <c r="F31"/>
  <c r="H31"/>
  <c r="D32"/>
  <c r="F32"/>
  <c r="H32"/>
  <c r="D33"/>
  <c r="F33"/>
  <c r="H33"/>
  <c r="D34"/>
  <c r="F34"/>
  <c r="H34"/>
  <c r="D35"/>
  <c r="F35"/>
  <c r="H35"/>
  <c r="D36"/>
  <c r="F36"/>
  <c r="H36"/>
  <c r="D37"/>
  <c r="F37"/>
  <c r="H37"/>
  <c r="XFC4" i="8"/>
  <c r="XFC4" i="9"/>
  <c r="J20" i="8"/>
  <c r="J32"/>
  <c r="H13" i="9"/>
  <c r="H17"/>
  <c r="H21"/>
  <c r="H25"/>
  <c r="H29"/>
  <c r="H33"/>
  <c r="H37"/>
  <c r="H11" i="8"/>
  <c r="H15"/>
  <c r="H19"/>
  <c r="H23"/>
  <c r="H27"/>
  <c r="H31"/>
  <c r="H35"/>
  <c r="J8" i="9"/>
  <c r="J12"/>
  <c r="J16"/>
  <c r="J20"/>
  <c r="J24"/>
  <c r="J28"/>
  <c r="J32"/>
  <c r="J36"/>
  <c r="J16" i="8"/>
  <c r="J28"/>
  <c r="J10"/>
  <c r="J14"/>
  <c r="J18"/>
  <c r="J22"/>
  <c r="J26"/>
  <c r="J30"/>
  <c r="J34"/>
  <c r="H11" i="9"/>
  <c r="H15"/>
  <c r="H19"/>
  <c r="H23"/>
  <c r="H27"/>
  <c r="H31"/>
  <c r="H35"/>
  <c r="J12" i="8"/>
  <c r="J24"/>
  <c r="J36"/>
  <c r="H9" i="9"/>
  <c r="H9" i="8"/>
  <c r="H13"/>
  <c r="H17"/>
  <c r="H21"/>
  <c r="H25"/>
  <c r="H29"/>
  <c r="H33"/>
  <c r="H37"/>
  <c r="J10" i="9"/>
  <c r="J14"/>
  <c r="J18"/>
  <c r="J22"/>
  <c r="J26"/>
  <c r="J30"/>
  <c r="J34"/>
  <c r="G4"/>
  <c r="H6"/>
  <c r="H8"/>
  <c r="H10"/>
  <c r="H12"/>
  <c r="H14"/>
  <c r="H16"/>
  <c r="H18"/>
  <c r="H20"/>
  <c r="H22"/>
  <c r="H24"/>
  <c r="H26"/>
  <c r="H28"/>
  <c r="H30"/>
  <c r="H32"/>
  <c r="H34"/>
  <c r="H36"/>
  <c r="E4"/>
  <c r="K4"/>
  <c r="D6"/>
  <c r="D8"/>
  <c r="D10"/>
  <c r="D12"/>
  <c r="D14"/>
  <c r="D16"/>
  <c r="D18"/>
  <c r="D20"/>
  <c r="D22"/>
  <c r="D24"/>
  <c r="D26"/>
  <c r="D28"/>
  <c r="D30"/>
  <c r="D32"/>
  <c r="D34"/>
  <c r="D36"/>
  <c r="J5"/>
  <c r="F9"/>
  <c r="F13"/>
  <c r="F33"/>
  <c r="D5"/>
  <c r="H5"/>
  <c r="F6"/>
  <c r="D9"/>
  <c r="F4"/>
  <c r="C5"/>
  <c r="G5"/>
  <c r="K5"/>
  <c r="E6"/>
  <c r="I6"/>
  <c r="C7"/>
  <c r="G7"/>
  <c r="K7"/>
  <c r="E8"/>
  <c r="I8"/>
  <c r="C9"/>
  <c r="G9"/>
  <c r="K9"/>
  <c r="E10"/>
  <c r="I10"/>
  <c r="C11"/>
  <c r="G11"/>
  <c r="K11"/>
  <c r="E12"/>
  <c r="I12"/>
  <c r="C13"/>
  <c r="G13"/>
  <c r="K13"/>
  <c r="E14"/>
  <c r="I14"/>
  <c r="C15"/>
  <c r="G15"/>
  <c r="K15"/>
  <c r="E16"/>
  <c r="I16"/>
  <c r="C17"/>
  <c r="G17"/>
  <c r="K17"/>
  <c r="E18"/>
  <c r="I18"/>
  <c r="C19"/>
  <c r="G19"/>
  <c r="K19"/>
  <c r="E20"/>
  <c r="I20"/>
  <c r="C21"/>
  <c r="G21"/>
  <c r="K21"/>
  <c r="E22"/>
  <c r="I22"/>
  <c r="C23"/>
  <c r="G23"/>
  <c r="K23"/>
  <c r="E24"/>
  <c r="I24"/>
  <c r="C25"/>
  <c r="G25"/>
  <c r="K25"/>
  <c r="E26"/>
  <c r="I26"/>
  <c r="C27"/>
  <c r="G27"/>
  <c r="K27"/>
  <c r="E28"/>
  <c r="I28"/>
  <c r="C29"/>
  <c r="G29"/>
  <c r="K29"/>
  <c r="E30"/>
  <c r="I30"/>
  <c r="C31"/>
  <c r="G31"/>
  <c r="K31"/>
  <c r="E32"/>
  <c r="I32"/>
  <c r="C33"/>
  <c r="G33"/>
  <c r="K33"/>
  <c r="E34"/>
  <c r="I34"/>
  <c r="C35"/>
  <c r="G35"/>
  <c r="K35"/>
  <c r="E36"/>
  <c r="I36"/>
  <c r="C37"/>
  <c r="G37"/>
  <c r="K37"/>
  <c r="J11"/>
  <c r="F15"/>
  <c r="J15"/>
  <c r="F19"/>
  <c r="J19"/>
  <c r="F23"/>
  <c r="J23"/>
  <c r="F27"/>
  <c r="J27"/>
  <c r="F31"/>
  <c r="J31"/>
  <c r="F35"/>
  <c r="J35"/>
  <c r="F37"/>
  <c r="J37"/>
  <c r="F5"/>
  <c r="J9"/>
  <c r="J13"/>
  <c r="F17"/>
  <c r="J17"/>
  <c r="F21"/>
  <c r="J21"/>
  <c r="F25"/>
  <c r="J25"/>
  <c r="F29"/>
  <c r="J29"/>
  <c r="J33"/>
  <c r="E5"/>
  <c r="C6"/>
  <c r="G6"/>
  <c r="K6"/>
  <c r="E7"/>
  <c r="I7"/>
  <c r="C8"/>
  <c r="G8"/>
  <c r="K8"/>
  <c r="E9"/>
  <c r="I9"/>
  <c r="C10"/>
  <c r="G10"/>
  <c r="K10"/>
  <c r="E11"/>
  <c r="I11"/>
  <c r="C12"/>
  <c r="G12"/>
  <c r="K12"/>
  <c r="E13"/>
  <c r="I13"/>
  <c r="C14"/>
  <c r="G14"/>
  <c r="K14"/>
  <c r="E15"/>
  <c r="I15"/>
  <c r="C16"/>
  <c r="G16"/>
  <c r="K16"/>
  <c r="E17"/>
  <c r="I17"/>
  <c r="C18"/>
  <c r="G18"/>
  <c r="K18"/>
  <c r="E19"/>
  <c r="I19"/>
  <c r="C20"/>
  <c r="G20"/>
  <c r="K20"/>
  <c r="E21"/>
  <c r="I21"/>
  <c r="C22"/>
  <c r="G22"/>
  <c r="K22"/>
  <c r="E23"/>
  <c r="I23"/>
  <c r="C24"/>
  <c r="G24"/>
  <c r="K24"/>
  <c r="E25"/>
  <c r="I25"/>
  <c r="C26"/>
  <c r="G26"/>
  <c r="K26"/>
  <c r="E27"/>
  <c r="I27"/>
  <c r="C28"/>
  <c r="G28"/>
  <c r="K28"/>
  <c r="E29"/>
  <c r="I29"/>
  <c r="C30"/>
  <c r="G30"/>
  <c r="K30"/>
  <c r="E31"/>
  <c r="I31"/>
  <c r="C32"/>
  <c r="G32"/>
  <c r="K32"/>
  <c r="E33"/>
  <c r="I33"/>
  <c r="C34"/>
  <c r="G34"/>
  <c r="K34"/>
  <c r="E35"/>
  <c r="I35"/>
  <c r="C36"/>
  <c r="G36"/>
  <c r="K36"/>
  <c r="E37"/>
  <c r="I37"/>
  <c r="F7"/>
  <c r="J7"/>
  <c r="F11"/>
  <c r="D7"/>
  <c r="F8"/>
  <c r="F10"/>
  <c r="D11"/>
  <c r="F12"/>
  <c r="D13"/>
  <c r="F14"/>
  <c r="D15"/>
  <c r="F16"/>
  <c r="D17"/>
  <c r="F18"/>
  <c r="D19"/>
  <c r="F20"/>
  <c r="D21"/>
  <c r="F22"/>
  <c r="D23"/>
  <c r="F24"/>
  <c r="D25"/>
  <c r="F26"/>
  <c r="D27"/>
  <c r="F28"/>
  <c r="D29"/>
  <c r="F30"/>
  <c r="D31"/>
  <c r="F32"/>
  <c r="D33"/>
  <c r="F34"/>
  <c r="D35"/>
  <c r="F36"/>
  <c r="D37"/>
  <c r="G4" i="8"/>
  <c r="H6"/>
  <c r="H8"/>
  <c r="H10"/>
  <c r="H12"/>
  <c r="H14"/>
  <c r="H16"/>
  <c r="H18"/>
  <c r="H20"/>
  <c r="H22"/>
  <c r="H24"/>
  <c r="H26"/>
  <c r="H28"/>
  <c r="H30"/>
  <c r="H32"/>
  <c r="H34"/>
  <c r="H36"/>
  <c r="E4"/>
  <c r="K4"/>
  <c r="D6"/>
  <c r="D8"/>
  <c r="D10"/>
  <c r="D12"/>
  <c r="D14"/>
  <c r="D16"/>
  <c r="D18"/>
  <c r="D20"/>
  <c r="D22"/>
  <c r="D24"/>
  <c r="D26"/>
  <c r="D28"/>
  <c r="D30"/>
  <c r="D32"/>
  <c r="D34"/>
  <c r="D36"/>
  <c r="F5"/>
  <c r="J5"/>
  <c r="F9"/>
  <c r="F13"/>
  <c r="J13"/>
  <c r="F17"/>
  <c r="J17"/>
  <c r="F21"/>
  <c r="F25"/>
  <c r="J25"/>
  <c r="F29"/>
  <c r="J29"/>
  <c r="F33"/>
  <c r="J33"/>
  <c r="J6"/>
  <c r="D7"/>
  <c r="H7"/>
  <c r="F4"/>
  <c r="C5"/>
  <c r="G5"/>
  <c r="K5"/>
  <c r="E6"/>
  <c r="I6"/>
  <c r="C7"/>
  <c r="G7"/>
  <c r="K7"/>
  <c r="E8"/>
  <c r="I8"/>
  <c r="C9"/>
  <c r="G9"/>
  <c r="K9"/>
  <c r="E10"/>
  <c r="I10"/>
  <c r="C11"/>
  <c r="G11"/>
  <c r="K11"/>
  <c r="E12"/>
  <c r="I12"/>
  <c r="C13"/>
  <c r="G13"/>
  <c r="K13"/>
  <c r="E14"/>
  <c r="I14"/>
  <c r="C15"/>
  <c r="G15"/>
  <c r="K15"/>
  <c r="E16"/>
  <c r="I16"/>
  <c r="C17"/>
  <c r="G17"/>
  <c r="K17"/>
  <c r="E18"/>
  <c r="I18"/>
  <c r="C19"/>
  <c r="G19"/>
  <c r="K19"/>
  <c r="E20"/>
  <c r="I20"/>
  <c r="C21"/>
  <c r="G21"/>
  <c r="K21"/>
  <c r="E22"/>
  <c r="I22"/>
  <c r="C23"/>
  <c r="G23"/>
  <c r="K23"/>
  <c r="E24"/>
  <c r="I24"/>
  <c r="C25"/>
  <c r="G25"/>
  <c r="K25"/>
  <c r="E26"/>
  <c r="I26"/>
  <c r="C27"/>
  <c r="G27"/>
  <c r="K27"/>
  <c r="E28"/>
  <c r="I28"/>
  <c r="C29"/>
  <c r="G29"/>
  <c r="K29"/>
  <c r="E30"/>
  <c r="I30"/>
  <c r="C31"/>
  <c r="G31"/>
  <c r="K31"/>
  <c r="E32"/>
  <c r="I32"/>
  <c r="C33"/>
  <c r="G33"/>
  <c r="K33"/>
  <c r="E34"/>
  <c r="I34"/>
  <c r="C35"/>
  <c r="G35"/>
  <c r="K35"/>
  <c r="E36"/>
  <c r="I36"/>
  <c r="C37"/>
  <c r="G37"/>
  <c r="K37"/>
  <c r="F7"/>
  <c r="J7"/>
  <c r="F11"/>
  <c r="J11"/>
  <c r="F27"/>
  <c r="F31"/>
  <c r="J31"/>
  <c r="F35"/>
  <c r="F37"/>
  <c r="J37"/>
  <c r="J9"/>
  <c r="J21"/>
  <c r="E5"/>
  <c r="I5"/>
  <c r="C6"/>
  <c r="G6"/>
  <c r="K6"/>
  <c r="E7"/>
  <c r="C8"/>
  <c r="G8"/>
  <c r="K8"/>
  <c r="E9"/>
  <c r="I9"/>
  <c r="C10"/>
  <c r="G10"/>
  <c r="K10"/>
  <c r="E11"/>
  <c r="I11"/>
  <c r="C12"/>
  <c r="G12"/>
  <c r="K12"/>
  <c r="E13"/>
  <c r="I13"/>
  <c r="C14"/>
  <c r="G14"/>
  <c r="K14"/>
  <c r="E15"/>
  <c r="I15"/>
  <c r="C16"/>
  <c r="G16"/>
  <c r="K16"/>
  <c r="E17"/>
  <c r="I17"/>
  <c r="C18"/>
  <c r="G18"/>
  <c r="K18"/>
  <c r="E19"/>
  <c r="I19"/>
  <c r="C20"/>
  <c r="G20"/>
  <c r="K20"/>
  <c r="E21"/>
  <c r="I21"/>
  <c r="C22"/>
  <c r="G22"/>
  <c r="K22"/>
  <c r="E23"/>
  <c r="I23"/>
  <c r="C24"/>
  <c r="G24"/>
  <c r="K24"/>
  <c r="E25"/>
  <c r="I25"/>
  <c r="C26"/>
  <c r="G26"/>
  <c r="K26"/>
  <c r="E27"/>
  <c r="I27"/>
  <c r="C28"/>
  <c r="G28"/>
  <c r="K28"/>
  <c r="E29"/>
  <c r="I29"/>
  <c r="C30"/>
  <c r="G30"/>
  <c r="K30"/>
  <c r="E31"/>
  <c r="I31"/>
  <c r="C32"/>
  <c r="G32"/>
  <c r="K32"/>
  <c r="E33"/>
  <c r="I33"/>
  <c r="C34"/>
  <c r="G34"/>
  <c r="K34"/>
  <c r="E35"/>
  <c r="I35"/>
  <c r="C36"/>
  <c r="G36"/>
  <c r="K36"/>
  <c r="E37"/>
  <c r="I37"/>
  <c r="F15"/>
  <c r="J15"/>
  <c r="F19"/>
  <c r="J19"/>
  <c r="F23"/>
  <c r="J23"/>
  <c r="J27"/>
  <c r="J35"/>
  <c r="D5"/>
  <c r="F8"/>
  <c r="D9"/>
  <c r="F10"/>
  <c r="D11"/>
  <c r="F12"/>
  <c r="D13"/>
  <c r="F14"/>
  <c r="D15"/>
  <c r="F16"/>
  <c r="D17"/>
  <c r="F18"/>
  <c r="D19"/>
  <c r="F20"/>
  <c r="D21"/>
  <c r="F22"/>
  <c r="D23"/>
  <c r="F24"/>
  <c r="D25"/>
  <c r="F26"/>
  <c r="D27"/>
  <c r="F28"/>
  <c r="D29"/>
  <c r="F30"/>
  <c r="D31"/>
  <c r="F32"/>
  <c r="D33"/>
  <c r="F34"/>
  <c r="D35"/>
  <c r="F36"/>
  <c r="D37"/>
  <c r="XFC4" i="7"/>
  <c r="H17"/>
  <c r="H21"/>
  <c r="H25"/>
  <c r="H29"/>
  <c r="H33"/>
  <c r="H37"/>
  <c r="J16"/>
  <c r="J20"/>
  <c r="J24"/>
  <c r="J28"/>
  <c r="J32"/>
  <c r="J36"/>
  <c r="H15"/>
  <c r="H19"/>
  <c r="H23"/>
  <c r="H27"/>
  <c r="H31"/>
  <c r="H35"/>
  <c r="J14"/>
  <c r="J18"/>
  <c r="J22"/>
  <c r="J26"/>
  <c r="J30"/>
  <c r="J34"/>
  <c r="E4"/>
  <c r="H4"/>
  <c r="D4"/>
  <c r="K4"/>
  <c r="C4"/>
  <c r="I4"/>
  <c r="G4"/>
  <c r="H6"/>
  <c r="H8"/>
  <c r="H10"/>
  <c r="H12"/>
  <c r="H14"/>
  <c r="H16"/>
  <c r="H18"/>
  <c r="H20"/>
  <c r="H22"/>
  <c r="H24"/>
  <c r="H26"/>
  <c r="H28"/>
  <c r="H30"/>
  <c r="H32"/>
  <c r="H34"/>
  <c r="H36"/>
  <c r="D6"/>
  <c r="D8"/>
  <c r="D10"/>
  <c r="D12"/>
  <c r="D14"/>
  <c r="D16"/>
  <c r="D18"/>
  <c r="D20"/>
  <c r="D22"/>
  <c r="D24"/>
  <c r="D26"/>
  <c r="D28"/>
  <c r="D30"/>
  <c r="D32"/>
  <c r="D34"/>
  <c r="D36"/>
  <c r="F5"/>
  <c r="J5"/>
  <c r="J13"/>
  <c r="J21"/>
  <c r="F25"/>
  <c r="J25"/>
  <c r="J33"/>
  <c r="D5"/>
  <c r="H5"/>
  <c r="H9"/>
  <c r="F4"/>
  <c r="C5"/>
  <c r="G5"/>
  <c r="K5"/>
  <c r="E6"/>
  <c r="I6"/>
  <c r="C7"/>
  <c r="G7"/>
  <c r="K7"/>
  <c r="E8"/>
  <c r="I8"/>
  <c r="C9"/>
  <c r="G9"/>
  <c r="K9"/>
  <c r="E10"/>
  <c r="I10"/>
  <c r="C11"/>
  <c r="G11"/>
  <c r="K11"/>
  <c r="E12"/>
  <c r="I12"/>
  <c r="C13"/>
  <c r="G13"/>
  <c r="K13"/>
  <c r="E14"/>
  <c r="I14"/>
  <c r="C15"/>
  <c r="G15"/>
  <c r="K15"/>
  <c r="E16"/>
  <c r="I16"/>
  <c r="C17"/>
  <c r="G17"/>
  <c r="K17"/>
  <c r="E18"/>
  <c r="I18"/>
  <c r="C19"/>
  <c r="G19"/>
  <c r="K19"/>
  <c r="E20"/>
  <c r="I20"/>
  <c r="C21"/>
  <c r="G21"/>
  <c r="K21"/>
  <c r="E22"/>
  <c r="I22"/>
  <c r="C23"/>
  <c r="G23"/>
  <c r="K23"/>
  <c r="E24"/>
  <c r="I24"/>
  <c r="C25"/>
  <c r="G25"/>
  <c r="K25"/>
  <c r="E26"/>
  <c r="I26"/>
  <c r="C27"/>
  <c r="G27"/>
  <c r="K27"/>
  <c r="E28"/>
  <c r="I28"/>
  <c r="C29"/>
  <c r="G29"/>
  <c r="K29"/>
  <c r="E30"/>
  <c r="I30"/>
  <c r="C31"/>
  <c r="G31"/>
  <c r="K31"/>
  <c r="E32"/>
  <c r="I32"/>
  <c r="C33"/>
  <c r="G33"/>
  <c r="K33"/>
  <c r="E34"/>
  <c r="I34"/>
  <c r="C35"/>
  <c r="G35"/>
  <c r="K35"/>
  <c r="E36"/>
  <c r="I36"/>
  <c r="C37"/>
  <c r="G37"/>
  <c r="K37"/>
  <c r="F7"/>
  <c r="F11"/>
  <c r="J11"/>
  <c r="F15"/>
  <c r="F23"/>
  <c r="J23"/>
  <c r="F27"/>
  <c r="J27"/>
  <c r="F31"/>
  <c r="J31"/>
  <c r="F35"/>
  <c r="J35"/>
  <c r="F37"/>
  <c r="J37"/>
  <c r="F9"/>
  <c r="J9"/>
  <c r="F13"/>
  <c r="F17"/>
  <c r="J17"/>
  <c r="F21"/>
  <c r="F29"/>
  <c r="J29"/>
  <c r="F33"/>
  <c r="E5"/>
  <c r="C6"/>
  <c r="G6"/>
  <c r="K6"/>
  <c r="E7"/>
  <c r="I7"/>
  <c r="C8"/>
  <c r="G8"/>
  <c r="K8"/>
  <c r="E9"/>
  <c r="I9"/>
  <c r="C10"/>
  <c r="G10"/>
  <c r="K10"/>
  <c r="E11"/>
  <c r="I11"/>
  <c r="C12"/>
  <c r="G12"/>
  <c r="K12"/>
  <c r="E13"/>
  <c r="I13"/>
  <c r="C14"/>
  <c r="G14"/>
  <c r="K14"/>
  <c r="E15"/>
  <c r="I15"/>
  <c r="C16"/>
  <c r="G16"/>
  <c r="K16"/>
  <c r="E17"/>
  <c r="I17"/>
  <c r="C18"/>
  <c r="G18"/>
  <c r="K18"/>
  <c r="E19"/>
  <c r="I19"/>
  <c r="C20"/>
  <c r="G20"/>
  <c r="K20"/>
  <c r="E21"/>
  <c r="I21"/>
  <c r="C22"/>
  <c r="G22"/>
  <c r="K22"/>
  <c r="E23"/>
  <c r="I23"/>
  <c r="C24"/>
  <c r="G24"/>
  <c r="K24"/>
  <c r="E25"/>
  <c r="I25"/>
  <c r="C26"/>
  <c r="G26"/>
  <c r="K26"/>
  <c r="E27"/>
  <c r="I27"/>
  <c r="C28"/>
  <c r="G28"/>
  <c r="K28"/>
  <c r="E29"/>
  <c r="I29"/>
  <c r="C30"/>
  <c r="G30"/>
  <c r="K30"/>
  <c r="E31"/>
  <c r="I31"/>
  <c r="C32"/>
  <c r="G32"/>
  <c r="K32"/>
  <c r="E33"/>
  <c r="I33"/>
  <c r="C34"/>
  <c r="G34"/>
  <c r="K34"/>
  <c r="E35"/>
  <c r="I35"/>
  <c r="C36"/>
  <c r="G36"/>
  <c r="K36"/>
  <c r="E37"/>
  <c r="I37"/>
  <c r="J7"/>
  <c r="J15"/>
  <c r="F19"/>
  <c r="J19"/>
  <c r="F6"/>
  <c r="D7"/>
  <c r="F8"/>
  <c r="F10"/>
  <c r="D11"/>
  <c r="F12"/>
  <c r="D13"/>
  <c r="F14"/>
  <c r="D15"/>
  <c r="F16"/>
  <c r="D17"/>
  <c r="F18"/>
  <c r="D19"/>
  <c r="F20"/>
  <c r="D21"/>
  <c r="F22"/>
  <c r="D23"/>
  <c r="F24"/>
  <c r="D25"/>
  <c r="F26"/>
  <c r="D27"/>
  <c r="F28"/>
  <c r="D29"/>
  <c r="F30"/>
  <c r="D31"/>
  <c r="F32"/>
  <c r="D33"/>
  <c r="F34"/>
  <c r="D35"/>
  <c r="F36"/>
  <c r="D37"/>
  <c r="C4" i="6"/>
  <c r="XFC4"/>
  <c r="F8"/>
  <c r="J12"/>
  <c r="J16"/>
  <c r="J20"/>
  <c r="J24"/>
  <c r="J28"/>
  <c r="J32"/>
  <c r="J36"/>
  <c r="H5"/>
  <c r="H13"/>
  <c r="H21"/>
  <c r="H25"/>
  <c r="H37"/>
  <c r="J4"/>
  <c r="I4"/>
  <c r="F7"/>
  <c r="H11"/>
  <c r="H15"/>
  <c r="H19"/>
  <c r="H23"/>
  <c r="H27"/>
  <c r="H31"/>
  <c r="H35"/>
  <c r="H9"/>
  <c r="H17"/>
  <c r="H29"/>
  <c r="H33"/>
  <c r="F6"/>
  <c r="J10"/>
  <c r="J14"/>
  <c r="J18"/>
  <c r="J22"/>
  <c r="J26"/>
  <c r="J30"/>
  <c r="J34"/>
  <c r="G4"/>
  <c r="H6"/>
  <c r="H8"/>
  <c r="H10"/>
  <c r="H12"/>
  <c r="H14"/>
  <c r="H16"/>
  <c r="H18"/>
  <c r="H20"/>
  <c r="H22"/>
  <c r="H24"/>
  <c r="H26"/>
  <c r="H28"/>
  <c r="H30"/>
  <c r="H32"/>
  <c r="H34"/>
  <c r="H36"/>
  <c r="E4"/>
  <c r="K4"/>
  <c r="D6"/>
  <c r="D8"/>
  <c r="D10"/>
  <c r="D12"/>
  <c r="D14"/>
  <c r="D16"/>
  <c r="D18"/>
  <c r="D20"/>
  <c r="D22"/>
  <c r="D24"/>
  <c r="D26"/>
  <c r="D28"/>
  <c r="D30"/>
  <c r="D32"/>
  <c r="D34"/>
  <c r="D36"/>
  <c r="F5"/>
  <c r="J5"/>
  <c r="F11"/>
  <c r="F15"/>
  <c r="J15"/>
  <c r="F17"/>
  <c r="J17"/>
  <c r="F21"/>
  <c r="F27"/>
  <c r="J27"/>
  <c r="F31"/>
  <c r="J31"/>
  <c r="J33"/>
  <c r="J6"/>
  <c r="D7"/>
  <c r="H7"/>
  <c r="J8"/>
  <c r="F4"/>
  <c r="C5"/>
  <c r="G5"/>
  <c r="K5"/>
  <c r="E6"/>
  <c r="I6"/>
  <c r="C7"/>
  <c r="G7"/>
  <c r="K7"/>
  <c r="E8"/>
  <c r="I8"/>
  <c r="C9"/>
  <c r="G9"/>
  <c r="K9"/>
  <c r="E10"/>
  <c r="I10"/>
  <c r="C11"/>
  <c r="G11"/>
  <c r="K11"/>
  <c r="E12"/>
  <c r="I12"/>
  <c r="C13"/>
  <c r="G13"/>
  <c r="K13"/>
  <c r="E14"/>
  <c r="I14"/>
  <c r="C15"/>
  <c r="G15"/>
  <c r="K15"/>
  <c r="E16"/>
  <c r="I16"/>
  <c r="C17"/>
  <c r="G17"/>
  <c r="K17"/>
  <c r="E18"/>
  <c r="I18"/>
  <c r="C19"/>
  <c r="G19"/>
  <c r="K19"/>
  <c r="E20"/>
  <c r="I20"/>
  <c r="C21"/>
  <c r="G21"/>
  <c r="K21"/>
  <c r="E22"/>
  <c r="I22"/>
  <c r="C23"/>
  <c r="G23"/>
  <c r="K23"/>
  <c r="E24"/>
  <c r="I24"/>
  <c r="C25"/>
  <c r="G25"/>
  <c r="K25"/>
  <c r="E26"/>
  <c r="I26"/>
  <c r="C27"/>
  <c r="G27"/>
  <c r="K27"/>
  <c r="E28"/>
  <c r="I28"/>
  <c r="C29"/>
  <c r="G29"/>
  <c r="K29"/>
  <c r="E30"/>
  <c r="I30"/>
  <c r="C31"/>
  <c r="G31"/>
  <c r="K31"/>
  <c r="E32"/>
  <c r="I32"/>
  <c r="C33"/>
  <c r="G33"/>
  <c r="K33"/>
  <c r="E34"/>
  <c r="I34"/>
  <c r="C35"/>
  <c r="G35"/>
  <c r="K35"/>
  <c r="E36"/>
  <c r="I36"/>
  <c r="C37"/>
  <c r="G37"/>
  <c r="K37"/>
  <c r="J13"/>
  <c r="F19"/>
  <c r="F23"/>
  <c r="J23"/>
  <c r="J25"/>
  <c r="F29"/>
  <c r="J29"/>
  <c r="F35"/>
  <c r="J35"/>
  <c r="F37"/>
  <c r="J37"/>
  <c r="J7"/>
  <c r="F9"/>
  <c r="J9"/>
  <c r="F13"/>
  <c r="E5"/>
  <c r="I5"/>
  <c r="C6"/>
  <c r="G6"/>
  <c r="K6"/>
  <c r="E7"/>
  <c r="I7"/>
  <c r="C8"/>
  <c r="G8"/>
  <c r="K8"/>
  <c r="E9"/>
  <c r="I9"/>
  <c r="C10"/>
  <c r="G10"/>
  <c r="K10"/>
  <c r="E11"/>
  <c r="I11"/>
  <c r="C12"/>
  <c r="G12"/>
  <c r="K12"/>
  <c r="E13"/>
  <c r="I13"/>
  <c r="C14"/>
  <c r="G14"/>
  <c r="K14"/>
  <c r="E15"/>
  <c r="I15"/>
  <c r="C16"/>
  <c r="G16"/>
  <c r="K16"/>
  <c r="E17"/>
  <c r="I17"/>
  <c r="C18"/>
  <c r="G18"/>
  <c r="K18"/>
  <c r="E19"/>
  <c r="I19"/>
  <c r="C20"/>
  <c r="G20"/>
  <c r="K20"/>
  <c r="E21"/>
  <c r="I21"/>
  <c r="C22"/>
  <c r="G22"/>
  <c r="K22"/>
  <c r="E23"/>
  <c r="I23"/>
  <c r="C24"/>
  <c r="G24"/>
  <c r="K24"/>
  <c r="E25"/>
  <c r="I25"/>
  <c r="C26"/>
  <c r="G26"/>
  <c r="K26"/>
  <c r="E27"/>
  <c r="I27"/>
  <c r="C28"/>
  <c r="G28"/>
  <c r="K28"/>
  <c r="E29"/>
  <c r="I29"/>
  <c r="C30"/>
  <c r="G30"/>
  <c r="K30"/>
  <c r="E31"/>
  <c r="I31"/>
  <c r="C32"/>
  <c r="G32"/>
  <c r="K32"/>
  <c r="E33"/>
  <c r="I33"/>
  <c r="C34"/>
  <c r="G34"/>
  <c r="K34"/>
  <c r="E35"/>
  <c r="I35"/>
  <c r="C36"/>
  <c r="G36"/>
  <c r="K36"/>
  <c r="E37"/>
  <c r="I37"/>
  <c r="J11"/>
  <c r="J19"/>
  <c r="J21"/>
  <c r="F25"/>
  <c r="F33"/>
  <c r="D5"/>
  <c r="D9"/>
  <c r="F10"/>
  <c r="D11"/>
  <c r="F12"/>
  <c r="D13"/>
  <c r="F14"/>
  <c r="D15"/>
  <c r="F16"/>
  <c r="D17"/>
  <c r="F18"/>
  <c r="D19"/>
  <c r="F20"/>
  <c r="D21"/>
  <c r="F22"/>
  <c r="D23"/>
  <c r="F24"/>
  <c r="D25"/>
  <c r="F26"/>
  <c r="D27"/>
  <c r="F28"/>
  <c r="D29"/>
  <c r="F30"/>
  <c r="D31"/>
  <c r="F32"/>
  <c r="D33"/>
  <c r="F34"/>
  <c r="D35"/>
  <c r="F36"/>
  <c r="D37"/>
  <c r="XFC4" i="5"/>
  <c r="C35"/>
  <c r="C31"/>
  <c r="C27"/>
  <c r="C23"/>
  <c r="C19"/>
  <c r="C15"/>
  <c r="C11"/>
  <c r="C7"/>
  <c r="J36"/>
  <c r="J32"/>
  <c r="J28"/>
  <c r="J24"/>
  <c r="J20"/>
  <c r="J16"/>
  <c r="J12"/>
  <c r="J8"/>
  <c r="C4"/>
  <c r="C33"/>
  <c r="C29"/>
  <c r="C25"/>
  <c r="C21"/>
  <c r="C17"/>
  <c r="C13"/>
  <c r="C9"/>
  <c r="C5"/>
  <c r="C34"/>
  <c r="C30"/>
  <c r="C26"/>
  <c r="C22"/>
  <c r="C18"/>
  <c r="C14"/>
  <c r="C10"/>
  <c r="C6"/>
  <c r="E37"/>
  <c r="F37"/>
  <c r="K37"/>
  <c r="G37"/>
  <c r="C37"/>
  <c r="H37"/>
  <c r="D37"/>
  <c r="J37"/>
  <c r="I37"/>
  <c r="K4"/>
  <c r="K33"/>
  <c r="K29"/>
  <c r="K25"/>
  <c r="K21"/>
  <c r="K17"/>
  <c r="K13"/>
  <c r="K9"/>
  <c r="K5"/>
  <c r="K34"/>
  <c r="K30"/>
  <c r="K26"/>
  <c r="K22"/>
  <c r="K18"/>
  <c r="K14"/>
  <c r="K10"/>
  <c r="K6"/>
  <c r="K35"/>
  <c r="K31"/>
  <c r="K27"/>
  <c r="K23"/>
  <c r="K19"/>
  <c r="K15"/>
  <c r="K11"/>
  <c r="K7"/>
  <c r="K36"/>
  <c r="K32"/>
  <c r="K28"/>
  <c r="K24"/>
  <c r="K20"/>
  <c r="K16"/>
  <c r="K12"/>
  <c r="K8"/>
  <c r="C24"/>
  <c r="C8"/>
  <c r="D36"/>
  <c r="D32"/>
  <c r="D28"/>
  <c r="D24"/>
  <c r="D20"/>
  <c r="D16"/>
  <c r="D12"/>
  <c r="D8"/>
  <c r="E35"/>
  <c r="E31"/>
  <c r="E27"/>
  <c r="E23"/>
  <c r="E19"/>
  <c r="E15"/>
  <c r="E11"/>
  <c r="E7"/>
  <c r="F33"/>
  <c r="F29"/>
  <c r="F25"/>
  <c r="F21"/>
  <c r="F17"/>
  <c r="F13"/>
  <c r="F9"/>
  <c r="F5"/>
  <c r="G34"/>
  <c r="G30"/>
  <c r="G26"/>
  <c r="G22"/>
  <c r="G18"/>
  <c r="G14"/>
  <c r="G10"/>
  <c r="G6"/>
  <c r="H33"/>
  <c r="H29"/>
  <c r="H25"/>
  <c r="H21"/>
  <c r="H17"/>
  <c r="H13"/>
  <c r="H9"/>
  <c r="H5"/>
  <c r="I35"/>
  <c r="I31"/>
  <c r="I27"/>
  <c r="I23"/>
  <c r="I19"/>
  <c r="I15"/>
  <c r="I11"/>
  <c r="I7"/>
  <c r="J33"/>
  <c r="J29"/>
  <c r="J25"/>
  <c r="J21"/>
  <c r="J17"/>
  <c r="J13"/>
  <c r="J9"/>
  <c r="J5"/>
  <c r="C28"/>
  <c r="C12"/>
  <c r="D33"/>
  <c r="D29"/>
  <c r="D25"/>
  <c r="D21"/>
  <c r="D17"/>
  <c r="D13"/>
  <c r="D9"/>
  <c r="D5"/>
  <c r="E36"/>
  <c r="E32"/>
  <c r="E28"/>
  <c r="E24"/>
  <c r="E20"/>
  <c r="E16"/>
  <c r="E12"/>
  <c r="E8"/>
  <c r="F4"/>
  <c r="F34"/>
  <c r="F30"/>
  <c r="F26"/>
  <c r="F22"/>
  <c r="F18"/>
  <c r="F14"/>
  <c r="F10"/>
  <c r="F6"/>
  <c r="G35"/>
  <c r="G31"/>
  <c r="G27"/>
  <c r="G23"/>
  <c r="G19"/>
  <c r="G15"/>
  <c r="G11"/>
  <c r="G7"/>
  <c r="H4"/>
  <c r="H34"/>
  <c r="H30"/>
  <c r="H26"/>
  <c r="H22"/>
  <c r="H18"/>
  <c r="H14"/>
  <c r="H10"/>
  <c r="H6"/>
  <c r="I36"/>
  <c r="I32"/>
  <c r="I28"/>
  <c r="I24"/>
  <c r="I20"/>
  <c r="I16"/>
  <c r="I12"/>
  <c r="I8"/>
  <c r="J4"/>
  <c r="J34"/>
  <c r="J30"/>
  <c r="J26"/>
  <c r="J22"/>
  <c r="J18"/>
  <c r="J14"/>
  <c r="J10"/>
  <c r="J6"/>
  <c r="C32"/>
  <c r="C16"/>
  <c r="D4"/>
  <c r="D34"/>
  <c r="D30"/>
  <c r="D26"/>
  <c r="D22"/>
  <c r="D18"/>
  <c r="D14"/>
  <c r="D10"/>
  <c r="D6"/>
  <c r="E33"/>
  <c r="E29"/>
  <c r="E25"/>
  <c r="E21"/>
  <c r="E17"/>
  <c r="E13"/>
  <c r="E9"/>
  <c r="E5"/>
  <c r="F35"/>
  <c r="F31"/>
  <c r="F27"/>
  <c r="F23"/>
  <c r="F19"/>
  <c r="F15"/>
  <c r="F11"/>
  <c r="F7"/>
  <c r="G36"/>
  <c r="G32"/>
  <c r="G28"/>
  <c r="G24"/>
  <c r="G20"/>
  <c r="G16"/>
  <c r="G12"/>
  <c r="G8"/>
  <c r="H35"/>
  <c r="H31"/>
  <c r="H27"/>
  <c r="H23"/>
  <c r="H19"/>
  <c r="H15"/>
  <c r="H11"/>
  <c r="H7"/>
  <c r="I33"/>
  <c r="I29"/>
  <c r="I25"/>
  <c r="I21"/>
  <c r="I17"/>
  <c r="I13"/>
  <c r="I9"/>
  <c r="I5"/>
  <c r="J35"/>
  <c r="J31"/>
  <c r="J27"/>
  <c r="J23"/>
  <c r="J19"/>
  <c r="J15"/>
  <c r="J11"/>
  <c r="J7"/>
  <c r="C36"/>
  <c r="C20"/>
  <c r="D35"/>
  <c r="D31"/>
  <c r="D27"/>
  <c r="D23"/>
  <c r="D19"/>
  <c r="D15"/>
  <c r="D11"/>
  <c r="D7"/>
  <c r="E4"/>
  <c r="E34"/>
  <c r="E30"/>
  <c r="E26"/>
  <c r="E22"/>
  <c r="E18"/>
  <c r="E14"/>
  <c r="E10"/>
  <c r="E6"/>
  <c r="F36"/>
  <c r="F32"/>
  <c r="F28"/>
  <c r="F24"/>
  <c r="F20"/>
  <c r="F16"/>
  <c r="F12"/>
  <c r="F8"/>
  <c r="G4"/>
  <c r="G33"/>
  <c r="G29"/>
  <c r="G25"/>
  <c r="G21"/>
  <c r="G17"/>
  <c r="G13"/>
  <c r="G9"/>
  <c r="G5"/>
  <c r="H36"/>
  <c r="H32"/>
  <c r="H28"/>
  <c r="H24"/>
  <c r="H20"/>
  <c r="H16"/>
  <c r="H12"/>
  <c r="H8"/>
  <c r="I4"/>
  <c r="I34"/>
  <c r="I30"/>
  <c r="I26"/>
  <c r="I22"/>
  <c r="I18"/>
  <c r="I14"/>
  <c r="I10"/>
  <c r="I6"/>
</calcChain>
</file>

<file path=xl/sharedStrings.xml><?xml version="1.0" encoding="utf-8"?>
<sst xmlns="http://schemas.openxmlformats.org/spreadsheetml/2006/main" count="3485" uniqueCount="700">
  <si>
    <t>NO</t>
  </si>
  <si>
    <t>Nama Barang</t>
  </si>
  <si>
    <t>No</t>
  </si>
  <si>
    <t>QTY</t>
  </si>
  <si>
    <t>Satuan</t>
  </si>
  <si>
    <t>Merk</t>
  </si>
  <si>
    <t>Tipe</t>
  </si>
  <si>
    <t>Serial Number</t>
  </si>
  <si>
    <t>PIC</t>
  </si>
  <si>
    <t>Keterangan</t>
  </si>
  <si>
    <t>Ruangan :</t>
  </si>
  <si>
    <t>Tanggal   :</t>
  </si>
  <si>
    <t>Dibuat,                                   Diketahui,                                            Diterima,</t>
  </si>
  <si>
    <t>PENDATAAN ASET EKATUNGGAL TUNAS MANDIRI</t>
  </si>
  <si>
    <t>Sample</t>
  </si>
  <si>
    <t>Dealing</t>
  </si>
  <si>
    <t>Marketing</t>
  </si>
  <si>
    <t>1 Orang</t>
  </si>
  <si>
    <t>General Affair</t>
  </si>
  <si>
    <t>HRD</t>
  </si>
  <si>
    <t>Pantry</t>
  </si>
  <si>
    <t>Accounting</t>
  </si>
  <si>
    <t>Lantai 3</t>
  </si>
  <si>
    <t>Audit</t>
  </si>
  <si>
    <t>David</t>
  </si>
  <si>
    <t>R.meeting</t>
  </si>
  <si>
    <t>R.Pak Deri</t>
  </si>
  <si>
    <t>Aci</t>
  </si>
  <si>
    <t>2 Orang</t>
  </si>
  <si>
    <t>DIC</t>
  </si>
  <si>
    <t>Gudang lt 1</t>
  </si>
  <si>
    <t>Ruangan</t>
  </si>
  <si>
    <t>Personil</t>
  </si>
  <si>
    <t>keterangan</t>
  </si>
  <si>
    <t>GA</t>
  </si>
  <si>
    <t>Perkakas</t>
  </si>
  <si>
    <t>Furniture</t>
  </si>
  <si>
    <t>Barang Yang Akan Di data :</t>
  </si>
  <si>
    <t>Toilet</t>
  </si>
  <si>
    <t>Gudang GA</t>
  </si>
  <si>
    <t>Alat Kebersihan</t>
  </si>
  <si>
    <t>Obeng, Tang, Peralatan Listrik, Dsb</t>
  </si>
  <si>
    <t>Gudang Barang</t>
  </si>
  <si>
    <t>Mesin &amp; Alat Bantu Kerja</t>
  </si>
  <si>
    <t>Ms.Quilting, Hand pallet, Lift, Dsb</t>
  </si>
  <si>
    <t>Elektronik</t>
  </si>
  <si>
    <t>Steker, Laptop, HP,Charger, Printer</t>
  </si>
  <si>
    <t>Meja, Kursi, Lemari, Rak,Dsb</t>
  </si>
  <si>
    <t>Sapu, Lap, Sabun Cair, T.Sampah, Dsb</t>
  </si>
  <si>
    <t>STOCK OPNAME ASET PT.EKATUNGGAL</t>
  </si>
  <si>
    <t>Mia &amp; Roy</t>
  </si>
  <si>
    <t>AC</t>
  </si>
  <si>
    <t>CCTV</t>
  </si>
  <si>
    <t>Lemari Kayu</t>
  </si>
  <si>
    <t>Sisi</t>
  </si>
  <si>
    <t>Unit</t>
  </si>
  <si>
    <t>Sharp</t>
  </si>
  <si>
    <t>Indoor</t>
  </si>
  <si>
    <t>Pembatas ruangan HRD&amp;GA</t>
  </si>
  <si>
    <t xml:space="preserve">Meja Kerja </t>
  </si>
  <si>
    <t>Laci Besi</t>
  </si>
  <si>
    <t>Frontline</t>
  </si>
  <si>
    <t>3 Pintu</t>
  </si>
  <si>
    <t>Kategori</t>
  </si>
  <si>
    <t>Meja Kerja</t>
  </si>
  <si>
    <t>Sapu Lantai</t>
  </si>
  <si>
    <t>Pengki</t>
  </si>
  <si>
    <t>laptop</t>
  </si>
  <si>
    <t>Laptop</t>
  </si>
  <si>
    <t>Asus</t>
  </si>
  <si>
    <t>x441u</t>
  </si>
  <si>
    <t>JBN0CV05V71646A</t>
  </si>
  <si>
    <t>Ilham</t>
  </si>
  <si>
    <t>Ok</t>
  </si>
  <si>
    <t>Telepon</t>
  </si>
  <si>
    <t>Pesawat Telepon</t>
  </si>
  <si>
    <t>Panasonic</t>
  </si>
  <si>
    <t>KX-TS505MXR</t>
  </si>
  <si>
    <t>7BAKI195364</t>
  </si>
  <si>
    <t>OK</t>
  </si>
  <si>
    <t>Monitor</t>
  </si>
  <si>
    <t>Samsung</t>
  </si>
  <si>
    <t>S19F350HNE</t>
  </si>
  <si>
    <t>ZZJ6H4TH400003E</t>
  </si>
  <si>
    <t>Okby</t>
  </si>
  <si>
    <t>Keyboard</t>
  </si>
  <si>
    <t>Komic</t>
  </si>
  <si>
    <t>Mouse</t>
  </si>
  <si>
    <t>USB</t>
  </si>
  <si>
    <t>Logitech</t>
  </si>
  <si>
    <t>B100</t>
  </si>
  <si>
    <t>UPS</t>
  </si>
  <si>
    <t>Prolink</t>
  </si>
  <si>
    <t>PR700V</t>
  </si>
  <si>
    <t>S08601130104697</t>
  </si>
  <si>
    <t>CPU</t>
  </si>
  <si>
    <t>Simbadda</t>
  </si>
  <si>
    <t>HT</t>
  </si>
  <si>
    <t>Baofeng</t>
  </si>
  <si>
    <t>Tangga</t>
  </si>
  <si>
    <t>Krisbow</t>
  </si>
  <si>
    <t>Rak Gantung</t>
  </si>
  <si>
    <t>Stop Kontak</t>
  </si>
  <si>
    <t>Stop Kontak 4L</t>
  </si>
  <si>
    <t>Stop Kontak 3L</t>
  </si>
  <si>
    <t>Stop Kontak 5L</t>
  </si>
  <si>
    <t>Switch</t>
  </si>
  <si>
    <t>Switch 5P</t>
  </si>
  <si>
    <t>TP-Link</t>
  </si>
  <si>
    <t>TL-SF1005D</t>
  </si>
  <si>
    <t>217B653001985</t>
  </si>
  <si>
    <t>Octo Global</t>
  </si>
  <si>
    <t>XK600V</t>
  </si>
  <si>
    <t>Wireless Router</t>
  </si>
  <si>
    <t>Huawei</t>
  </si>
  <si>
    <t>Telkom</t>
  </si>
  <si>
    <t>PABX</t>
  </si>
  <si>
    <t>KX-TES824</t>
  </si>
  <si>
    <t>8JCTB068357</t>
  </si>
  <si>
    <t>Switch 8P</t>
  </si>
  <si>
    <t>TL-SF1008D</t>
  </si>
  <si>
    <t>217651600B006</t>
  </si>
  <si>
    <t>Room</t>
  </si>
  <si>
    <t>Printer</t>
  </si>
  <si>
    <t>Printer Inkjet</t>
  </si>
  <si>
    <t>Canon</t>
  </si>
  <si>
    <t>IP2770</t>
  </si>
  <si>
    <t>09166211</t>
  </si>
  <si>
    <t>Stopkontak T</t>
  </si>
  <si>
    <t>Keranjang Sampah</t>
  </si>
  <si>
    <t>Tempat Sampah</t>
  </si>
  <si>
    <t>Remote AC</t>
  </si>
  <si>
    <t>Bohlam Lampu</t>
  </si>
  <si>
    <t>Lampu</t>
  </si>
  <si>
    <t>Rak Kunci</t>
  </si>
  <si>
    <t>Kemoceng</t>
  </si>
  <si>
    <t>Pcs</t>
  </si>
  <si>
    <t>YB1FA</t>
  </si>
  <si>
    <t>PCS</t>
  </si>
  <si>
    <t>Kursi Hidrolik</t>
  </si>
  <si>
    <t>Kursi Kayu</t>
  </si>
  <si>
    <t>Vacant</t>
  </si>
  <si>
    <t>Lemari Kaca Obat</t>
  </si>
  <si>
    <t>Epsom</t>
  </si>
  <si>
    <t>L3110</t>
  </si>
  <si>
    <t>XB6NX110045</t>
  </si>
  <si>
    <t>LG</t>
  </si>
  <si>
    <t>19M38A</t>
  </si>
  <si>
    <t>002INB1J222</t>
  </si>
  <si>
    <t>M Tech</t>
  </si>
  <si>
    <t>Rakitan</t>
  </si>
  <si>
    <t>Fatma</t>
  </si>
  <si>
    <t>Avaris</t>
  </si>
  <si>
    <t>4KCK1176122</t>
  </si>
  <si>
    <t>Meja Receptionis</t>
  </si>
  <si>
    <t>Set</t>
  </si>
  <si>
    <t>Lobby</t>
  </si>
  <si>
    <t>Jam Sticker Dinding</t>
  </si>
  <si>
    <t>Kursi Kayu Panjang</t>
  </si>
  <si>
    <t>Box Sampah</t>
  </si>
  <si>
    <t>Rak Receptionis</t>
  </si>
  <si>
    <t>Rak Kayu</t>
  </si>
  <si>
    <t>Lobby &amp; Lorong Utama</t>
  </si>
  <si>
    <t>2 Pintu</t>
  </si>
  <si>
    <t>Keset Kaki Kecil</t>
  </si>
  <si>
    <t>Apar</t>
  </si>
  <si>
    <t>Dealing 1</t>
  </si>
  <si>
    <t>Meja</t>
  </si>
  <si>
    <t>Kursi Plastik Besi</t>
  </si>
  <si>
    <t>Dealing 2</t>
  </si>
  <si>
    <t>Dispenser</t>
  </si>
  <si>
    <t>Yogi</t>
  </si>
  <si>
    <t>2 orang</t>
  </si>
  <si>
    <t>Scanner</t>
  </si>
  <si>
    <t>Lide 120</t>
  </si>
  <si>
    <t>KKRB07273</t>
  </si>
  <si>
    <t>Indra &amp; Tri</t>
  </si>
  <si>
    <t>Johan &amp; Nur</t>
  </si>
  <si>
    <t xml:space="preserve">Kumpulkan data aset yang telah di rekap kedalam  Folder : </t>
  </si>
  <si>
    <t xml:space="preserve">*nama file disesuaikan dengan nama ruangan yang dilakukan pendataan aset , </t>
  </si>
  <si>
    <t>Melakukan pendataan barang asset ke dalam form pendataan asset</t>
  </si>
  <si>
    <t>Merekap data aset kedalam format excel yang telah disediakan :</t>
  </si>
  <si>
    <r>
      <t xml:space="preserve">contoh : Marketing.xls </t>
    </r>
    <r>
      <rPr>
        <b/>
        <sz val="11"/>
        <color theme="1"/>
        <rFont val="Calibri"/>
        <family val="2"/>
        <scheme val="minor"/>
      </rPr>
      <t>atau</t>
    </r>
    <r>
      <rPr>
        <sz val="11"/>
        <color theme="1"/>
        <rFont val="Calibri"/>
        <family val="2"/>
        <scheme val="minor"/>
      </rPr>
      <t xml:space="preserve"> marketing &amp; Dealing.xls</t>
    </r>
  </si>
  <si>
    <t>yang dilakukan pendataan.</t>
  </si>
  <si>
    <t>Form Pendataan Asset di tanda tangani / disetujui oleh kabag tiap ruangan</t>
  </si>
  <si>
    <t>Selesai.</t>
  </si>
  <si>
    <t>192.68.100.100/proyek/GENERAL AFFAIR/Data Aset/namafile.xls</t>
  </si>
  <si>
    <r>
      <t xml:space="preserve">192.68.100.100/proyek/GENERAL AFFAIR/rekap data asset.xls </t>
    </r>
    <r>
      <rPr>
        <sz val="11"/>
        <color theme="1"/>
        <rFont val="Calibri"/>
        <family val="2"/>
        <scheme val="minor"/>
      </rPr>
      <t>(Dicopy)</t>
    </r>
  </si>
  <si>
    <t xml:space="preserve">Alur kerja </t>
  </si>
  <si>
    <t>Ilham &amp; Karim</t>
  </si>
  <si>
    <t>Karim &amp; Ilham</t>
  </si>
  <si>
    <t>Pak Karim &amp; Ilham</t>
  </si>
  <si>
    <t>16M37A</t>
  </si>
  <si>
    <t>508INSE1F982</t>
  </si>
  <si>
    <t>Amel</t>
  </si>
  <si>
    <t>1632HS05S9Y8</t>
  </si>
  <si>
    <t>k100</t>
  </si>
  <si>
    <t>SY954UK</t>
  </si>
  <si>
    <t>Power Logic</t>
  </si>
  <si>
    <t>Power Up</t>
  </si>
  <si>
    <t>600V</t>
  </si>
  <si>
    <t>UPS600VA611010354PU</t>
  </si>
  <si>
    <t>Dongle Zahir</t>
  </si>
  <si>
    <t>A442U</t>
  </si>
  <si>
    <t>J3N0CV08H47312B</t>
  </si>
  <si>
    <t>Server</t>
  </si>
  <si>
    <t>Ups</t>
  </si>
  <si>
    <t>600VA</t>
  </si>
  <si>
    <t>UPS600VA606031672B</t>
  </si>
  <si>
    <t>Benq</t>
  </si>
  <si>
    <t>SC615HDPL</t>
  </si>
  <si>
    <t>LS200D300</t>
  </si>
  <si>
    <t>ETV606197019</t>
  </si>
  <si>
    <t>ZZZLH4ZJB000838F</t>
  </si>
  <si>
    <t>Sursi</t>
  </si>
  <si>
    <t>K220</t>
  </si>
  <si>
    <t>1842SC102X88</t>
  </si>
  <si>
    <t>M90</t>
  </si>
  <si>
    <t>1243HC01AP88</t>
  </si>
  <si>
    <t>C165HDPL</t>
  </si>
  <si>
    <t>ETX6C05281019</t>
  </si>
  <si>
    <t>Lutfi</t>
  </si>
  <si>
    <t>HP</t>
  </si>
  <si>
    <t>PKH0824001777</t>
  </si>
  <si>
    <t>HD External</t>
  </si>
  <si>
    <t>Seagate</t>
  </si>
  <si>
    <t>500GB</t>
  </si>
  <si>
    <t>NA848JTR</t>
  </si>
  <si>
    <t>ALL</t>
  </si>
  <si>
    <t>Pro700</t>
  </si>
  <si>
    <t>S07701111801951</t>
  </si>
  <si>
    <t>KKRB21064</t>
  </si>
  <si>
    <t>All</t>
  </si>
  <si>
    <t>SA700</t>
  </si>
  <si>
    <t>ZTP5HPLC20290IX</t>
  </si>
  <si>
    <t>Tri</t>
  </si>
  <si>
    <t>Obamba</t>
  </si>
  <si>
    <t>1750HS0IWUP8</t>
  </si>
  <si>
    <t>SIMX</t>
  </si>
  <si>
    <t>Xk600VA</t>
  </si>
  <si>
    <t>5 Port</t>
  </si>
  <si>
    <t>Dlink</t>
  </si>
  <si>
    <t>DU-1005C</t>
  </si>
  <si>
    <t>Q57N1G4003059</t>
  </si>
  <si>
    <t>Daromba</t>
  </si>
  <si>
    <t>Indra</t>
  </si>
  <si>
    <t>SF20D300</t>
  </si>
  <si>
    <t>ZZZLH42JB01315V</t>
  </si>
  <si>
    <t>K100</t>
  </si>
  <si>
    <t>12465Y03HV28</t>
  </si>
  <si>
    <t>HS20IHB05QT</t>
  </si>
  <si>
    <t>Epson</t>
  </si>
  <si>
    <t>LX-310</t>
  </si>
  <si>
    <t>Printer Dot Metric</t>
  </si>
  <si>
    <t>Q7FY495804</t>
  </si>
  <si>
    <t>4JCK11497731</t>
  </si>
  <si>
    <t>X5DX197008</t>
  </si>
  <si>
    <t>Handphone</t>
  </si>
  <si>
    <t>Xiaomi</t>
  </si>
  <si>
    <t>Lemari Kayu Besar</t>
  </si>
  <si>
    <t>Pembatas ruangan Acc &amp; Audit</t>
  </si>
  <si>
    <t>Sanken</t>
  </si>
  <si>
    <t>Galon Air</t>
  </si>
  <si>
    <t>Aqua</t>
  </si>
  <si>
    <t>Lion Star</t>
  </si>
  <si>
    <t>Rak Kaca</t>
  </si>
  <si>
    <t>Brankas</t>
  </si>
  <si>
    <t>Galant</t>
  </si>
  <si>
    <t>Stopkontak L4</t>
  </si>
  <si>
    <t>Stop Kontak L1</t>
  </si>
  <si>
    <t>Lubang 4</t>
  </si>
  <si>
    <t>Lubang 1</t>
  </si>
  <si>
    <t>Olympic</t>
  </si>
  <si>
    <t>Saklar Engkel</t>
  </si>
  <si>
    <t>Meja kerja</t>
  </si>
  <si>
    <t>Rak dispenser</t>
  </si>
  <si>
    <t>unit</t>
  </si>
  <si>
    <t>pcs</t>
  </si>
  <si>
    <t>Supreme cable</t>
  </si>
  <si>
    <t>panasonic</t>
  </si>
  <si>
    <t>Fuji Xerox</t>
  </si>
  <si>
    <t>Lionstar</t>
  </si>
  <si>
    <t>Miyako</t>
  </si>
  <si>
    <t>TP-LINK</t>
  </si>
  <si>
    <t>SNI-04-6629.5</t>
  </si>
  <si>
    <t>KX-TS-505</t>
  </si>
  <si>
    <t>MXW/1DBKE478887</t>
  </si>
  <si>
    <t>Document P115W</t>
  </si>
  <si>
    <t>TL 300885/742638</t>
  </si>
  <si>
    <t>UPS600VA611010353PV</t>
  </si>
  <si>
    <t>AC/220V</t>
  </si>
  <si>
    <t>LS-19D300</t>
  </si>
  <si>
    <t>22A8H4LH100394R</t>
  </si>
  <si>
    <t>K-120</t>
  </si>
  <si>
    <t>1744SC50PQK8</t>
  </si>
  <si>
    <t>B-100</t>
  </si>
  <si>
    <t>1811HS029UTB</t>
  </si>
  <si>
    <t>Pavilion</t>
  </si>
  <si>
    <t>SN-CND450133R</t>
  </si>
  <si>
    <t>TL-SF1008P</t>
  </si>
  <si>
    <t>S/N: 2176516008000</t>
  </si>
  <si>
    <t>Pembatas ruangan Audit &amp; Accounting</t>
  </si>
  <si>
    <t>Printer Laserjet</t>
  </si>
  <si>
    <t>Rak Dispenser</t>
  </si>
  <si>
    <t>Lala</t>
  </si>
  <si>
    <t>Yoga</t>
  </si>
  <si>
    <t>SETRIKA UAP</t>
  </si>
  <si>
    <t>Meja Sample</t>
  </si>
  <si>
    <t>Kursi Besi</t>
  </si>
  <si>
    <t>R.Sample</t>
  </si>
  <si>
    <t>Heckter Kain</t>
  </si>
  <si>
    <t>Papan Tulis</t>
  </si>
  <si>
    <t>Lampu Sorot</t>
  </si>
  <si>
    <t>Tripod</t>
  </si>
  <si>
    <t>Tripot</t>
  </si>
  <si>
    <t>Kamera Dslr</t>
  </si>
  <si>
    <t>Eos550D</t>
  </si>
  <si>
    <t>Baterai Kamera</t>
  </si>
  <si>
    <t>Pembersih Kamera</t>
  </si>
  <si>
    <t>Charger Kamera</t>
  </si>
  <si>
    <t>Tas Kamera</t>
  </si>
  <si>
    <t>Rak Display Kain</t>
  </si>
  <si>
    <t>Rak Display BB</t>
  </si>
  <si>
    <t>Rak DisplaY Kain</t>
  </si>
  <si>
    <t>Setrika Uap</t>
  </si>
  <si>
    <t>Timbangan Barang</t>
  </si>
  <si>
    <t>R.David</t>
  </si>
  <si>
    <t>Juan</t>
  </si>
  <si>
    <t>Rak Besi</t>
  </si>
  <si>
    <t>Glicklich</t>
  </si>
  <si>
    <t>BD1169</t>
  </si>
  <si>
    <t>BD116919060372</t>
  </si>
  <si>
    <t>Galon</t>
  </si>
  <si>
    <t>PCs</t>
  </si>
  <si>
    <t>Meja Kerja Besar</t>
  </si>
  <si>
    <t>Informa</t>
  </si>
  <si>
    <t>Zecus</t>
  </si>
  <si>
    <t>uNIT</t>
  </si>
  <si>
    <t>BKAK1857132</t>
  </si>
  <si>
    <t>Televisi</t>
  </si>
  <si>
    <t>Televisi 40 inch</t>
  </si>
  <si>
    <t>21-C32BA11</t>
  </si>
  <si>
    <t>Kursi Tamu</t>
  </si>
  <si>
    <t>Meja Besi Bulat</t>
  </si>
  <si>
    <t>Tempat Tisu Kayu</t>
  </si>
  <si>
    <t>Tempat Tisu</t>
  </si>
  <si>
    <t>Tempat Pewangi</t>
  </si>
  <si>
    <t>Stop Kontak L4</t>
  </si>
  <si>
    <t>Meja Kayu Panjang</t>
  </si>
  <si>
    <t>Lemari Rak</t>
  </si>
  <si>
    <t>Remote TV</t>
  </si>
  <si>
    <t>Infinity</t>
  </si>
  <si>
    <t>R.Meeting</t>
  </si>
  <si>
    <t>Meja Meeting</t>
  </si>
  <si>
    <t>Baki Gelas</t>
  </si>
  <si>
    <t>Saklar Single</t>
  </si>
  <si>
    <t>Saklar Double</t>
  </si>
  <si>
    <t>Papan tulis Kaca</t>
  </si>
  <si>
    <t>Speaker Portabe</t>
  </si>
  <si>
    <t>Speaker Portable</t>
  </si>
  <si>
    <t>Boston</t>
  </si>
  <si>
    <t>Toples</t>
  </si>
  <si>
    <t>Proyektor</t>
  </si>
  <si>
    <t>EB-X450</t>
  </si>
  <si>
    <t>Remote Proyektor</t>
  </si>
  <si>
    <t>Stopkontak L3</t>
  </si>
  <si>
    <t>AHA184CY</t>
  </si>
  <si>
    <t>Teras</t>
  </si>
  <si>
    <t>Dalam</t>
  </si>
  <si>
    <t>Wastafel</t>
  </si>
  <si>
    <t xml:space="preserve"> Set</t>
  </si>
  <si>
    <t>Single Single</t>
  </si>
  <si>
    <t>APAR</t>
  </si>
  <si>
    <t>Closeat</t>
  </si>
  <si>
    <t>Tempat Tisu Roll</t>
  </si>
  <si>
    <t>Sikat Bulat</t>
  </si>
  <si>
    <t>Switch 5p</t>
  </si>
  <si>
    <t>Koridor Lt 1</t>
  </si>
  <si>
    <t>Koridor Lt 2</t>
  </si>
  <si>
    <t>Lemari Besi</t>
  </si>
  <si>
    <t>8 Pintu</t>
  </si>
  <si>
    <t>Keset Kaki</t>
  </si>
  <si>
    <t>UNIT</t>
  </si>
  <si>
    <t>FRONLINE</t>
  </si>
  <si>
    <t>4 SUSUN</t>
  </si>
  <si>
    <t>ZEHN</t>
  </si>
  <si>
    <t>EPSON</t>
  </si>
  <si>
    <t>X5DX252671</t>
  </si>
  <si>
    <t>LQ-300+II</t>
  </si>
  <si>
    <t>NJDY005614</t>
  </si>
  <si>
    <t>NETEBOOK 14-AM503TU</t>
  </si>
  <si>
    <t>SAMSUNG</t>
  </si>
  <si>
    <t>LS20D300</t>
  </si>
  <si>
    <t>ZZZLH42JIB00022A</t>
  </si>
  <si>
    <t>LOGITECH</t>
  </si>
  <si>
    <t>2013DJ6343</t>
  </si>
  <si>
    <t>PANASONIC</t>
  </si>
  <si>
    <t>KX-TS505MXB</t>
  </si>
  <si>
    <t xml:space="preserve">1DAKE132572 </t>
  </si>
  <si>
    <t>APPROVED</t>
  </si>
  <si>
    <t xml:space="preserve"> 1HABF108468</t>
  </si>
  <si>
    <t>SHARP</t>
  </si>
  <si>
    <t>BAOFENG</t>
  </si>
  <si>
    <t>CHARGER HT</t>
  </si>
  <si>
    <t>VOTRE</t>
  </si>
  <si>
    <t>M150</t>
  </si>
  <si>
    <t>WFTLDOCAR57JE9</t>
  </si>
  <si>
    <t>SIMBADDA</t>
  </si>
  <si>
    <t>F2922SB38018080044561</t>
  </si>
  <si>
    <t>Andin</t>
  </si>
  <si>
    <t>1 Rusak</t>
  </si>
  <si>
    <t>Lemari besi</t>
  </si>
  <si>
    <t>Iphone</t>
  </si>
  <si>
    <t>Charger Handphone</t>
  </si>
  <si>
    <t>Charger HT</t>
  </si>
  <si>
    <t>Charger Laptop</t>
  </si>
  <si>
    <t>Koper Sample</t>
  </si>
  <si>
    <t>94180AM-A9UCY</t>
  </si>
  <si>
    <t>SET</t>
  </si>
  <si>
    <t>GLUCKLICH</t>
  </si>
  <si>
    <t>ROVEGA</t>
  </si>
  <si>
    <t>DCB2568</t>
  </si>
  <si>
    <t>KAKI GALON+KRAN</t>
  </si>
  <si>
    <t>SAP</t>
  </si>
  <si>
    <t>SG88</t>
  </si>
  <si>
    <t>LBR</t>
  </si>
  <si>
    <t>007138</t>
  </si>
  <si>
    <t>CLAN MATIC</t>
  </si>
  <si>
    <t>004744</t>
  </si>
  <si>
    <t>CHALMER</t>
  </si>
  <si>
    <t>007409</t>
  </si>
  <si>
    <t>007410</t>
  </si>
  <si>
    <t>SCOTH BRITE</t>
  </si>
  <si>
    <t>003201</t>
  </si>
  <si>
    <t>DRAGON</t>
  </si>
  <si>
    <t>001057</t>
  </si>
  <si>
    <t>KANTONG</t>
  </si>
  <si>
    <t>DAHLIA</t>
  </si>
  <si>
    <t>MF6090819</t>
  </si>
  <si>
    <t>BOTOL</t>
  </si>
  <si>
    <t>SUNLIGHT</t>
  </si>
  <si>
    <t>STELLA</t>
  </si>
  <si>
    <t>21030CL</t>
  </si>
  <si>
    <t>YURI</t>
  </si>
  <si>
    <t>060120125</t>
  </si>
  <si>
    <t>HELES</t>
  </si>
  <si>
    <t>MK6429</t>
  </si>
  <si>
    <t>SUNRISE</t>
  </si>
  <si>
    <t>003725</t>
  </si>
  <si>
    <t>KRISBOW</t>
  </si>
  <si>
    <t>Kitchen Set</t>
  </si>
  <si>
    <t>Atas Bawah</t>
  </si>
  <si>
    <t>Keran Air</t>
  </si>
  <si>
    <t>Rak Piring</t>
  </si>
  <si>
    <t>Hexos Fan</t>
  </si>
  <si>
    <t>Sendok Makan</t>
  </si>
  <si>
    <t>Garpuh Makan</t>
  </si>
  <si>
    <t>Pisau</t>
  </si>
  <si>
    <t>Sendok Gula</t>
  </si>
  <si>
    <t>Sumpit</t>
  </si>
  <si>
    <t>KANTONG KAIN</t>
  </si>
  <si>
    <t>WARNA BIRU</t>
  </si>
  <si>
    <t>WARNA PUTIH</t>
  </si>
  <si>
    <t>HANDUK</t>
  </si>
  <si>
    <t>TANGAN GANTUNG</t>
  </si>
  <si>
    <t>CUCI PIRING</t>
  </si>
  <si>
    <t>PLASTIK</t>
  </si>
  <si>
    <t>PEMBERSIH LANTAI</t>
  </si>
  <si>
    <t>LISTRIK</t>
  </si>
  <si>
    <t>40X60 BLACK</t>
  </si>
  <si>
    <t>BESAR</t>
  </si>
  <si>
    <t>KECIL</t>
  </si>
  <si>
    <t>KERAMIK</t>
  </si>
  <si>
    <t>Serbet Handuk</t>
  </si>
  <si>
    <t>Tas Kain</t>
  </si>
  <si>
    <t>Kenebo</t>
  </si>
  <si>
    <t>Kanebo</t>
  </si>
  <si>
    <t>Kain Pel</t>
  </si>
  <si>
    <t>Lap Handuk</t>
  </si>
  <si>
    <t xml:space="preserve">Lap Tangan </t>
  </si>
  <si>
    <t>Spons Cuci Piring</t>
  </si>
  <si>
    <t>Sikat Lantai</t>
  </si>
  <si>
    <t>Kamper</t>
  </si>
  <si>
    <t>Sabun Cuci Piring</t>
  </si>
  <si>
    <t>Pengharum Ruangan</t>
  </si>
  <si>
    <t>Prostec</t>
  </si>
  <si>
    <t>Teko</t>
  </si>
  <si>
    <t>Piring</t>
  </si>
  <si>
    <t>Mangkok</t>
  </si>
  <si>
    <t>Cangkir</t>
  </si>
  <si>
    <t>Keranjang Plastik</t>
  </si>
  <si>
    <t>Tempat Sendok</t>
  </si>
  <si>
    <t>MEJA LACI/NAKAS</t>
  </si>
  <si>
    <t>KURSI LIPAT BESI</t>
  </si>
  <si>
    <t xml:space="preserve">KURSI LIPAT </t>
  </si>
  <si>
    <t>PANEL</t>
  </si>
  <si>
    <t>JATI</t>
  </si>
  <si>
    <t>SEJENIS PANEL</t>
  </si>
  <si>
    <t>COKLAT MUDA</t>
  </si>
  <si>
    <t>ABU FIBER</t>
  </si>
  <si>
    <t>JATI COKLAT TUA</t>
  </si>
  <si>
    <t>NAPOLLY</t>
  </si>
  <si>
    <t>WARNA HIJAU</t>
  </si>
  <si>
    <t>5 SUSUN</t>
  </si>
  <si>
    <t>INFORMA</t>
  </si>
  <si>
    <t>DENPO</t>
  </si>
  <si>
    <t>PUTIH</t>
  </si>
  <si>
    <t>AQUA</t>
  </si>
  <si>
    <t>PLASTIK ANEKA WARNA</t>
  </si>
  <si>
    <t>PAKE TUTUP</t>
  </si>
  <si>
    <t>HIJAU 4 SUSUN</t>
  </si>
  <si>
    <t>PINK</t>
  </si>
  <si>
    <t>SENHEISER</t>
  </si>
  <si>
    <t>HIKVISION</t>
  </si>
  <si>
    <t>TOA</t>
  </si>
  <si>
    <t>TOSHIBA</t>
  </si>
  <si>
    <t>32 INCH</t>
  </si>
  <si>
    <t>ZTE</t>
  </si>
  <si>
    <t>L.3110</t>
  </si>
  <si>
    <t>LX 310</t>
  </si>
  <si>
    <t>KX-T5 505 MX</t>
  </si>
  <si>
    <t>SIMBADA</t>
  </si>
  <si>
    <t>PROLINK</t>
  </si>
  <si>
    <t>POWER UP</t>
  </si>
  <si>
    <t>MINISO</t>
  </si>
  <si>
    <t>ZENIUS</t>
  </si>
  <si>
    <t>TDK ADA MERK</t>
  </si>
  <si>
    <t>19 M38A</t>
  </si>
  <si>
    <t>16 M38A</t>
  </si>
  <si>
    <t>LS.19F350 HNEXXD</t>
  </si>
  <si>
    <t>LS.16PUYKFY/XD</t>
  </si>
  <si>
    <t>ROBOOK 6460 B</t>
  </si>
  <si>
    <t>TDK TERPAKAI</t>
  </si>
  <si>
    <t>DIDA/ULUL</t>
  </si>
  <si>
    <t>SITI/ ILA</t>
  </si>
  <si>
    <t>YOGI/PAK JOHAN</t>
  </si>
  <si>
    <t>DIDA</t>
  </si>
  <si>
    <t>SITI</t>
  </si>
  <si>
    <t>DIDA/ILA/ULUL</t>
  </si>
  <si>
    <t>ALL MEETING</t>
  </si>
  <si>
    <t>SITI/ILA</t>
  </si>
  <si>
    <t>ILA</t>
  </si>
  <si>
    <t>ULUL</t>
  </si>
  <si>
    <t>YOGI</t>
  </si>
  <si>
    <t>UTK TARO PERALATAN CCTV</t>
  </si>
  <si>
    <t>Kondisi Ok</t>
  </si>
  <si>
    <t>6 PCS TDK TERPAKAI</t>
  </si>
  <si>
    <t>Panel</t>
  </si>
  <si>
    <t>Coklat Muda</t>
  </si>
  <si>
    <t>Coklat Tua</t>
  </si>
  <si>
    <t>Kursi Besi Meeting</t>
  </si>
  <si>
    <t>Merah Motif Bunga</t>
  </si>
  <si>
    <t>Meja Buffet</t>
  </si>
  <si>
    <t>DIDA/Vacant</t>
  </si>
  <si>
    <t>Kursi Lipat</t>
  </si>
  <si>
    <t>kursi Kayu</t>
  </si>
  <si>
    <t>Kursi Plastik</t>
  </si>
  <si>
    <t>Lemari BEsi</t>
  </si>
  <si>
    <t>Lemari Kabinet</t>
  </si>
  <si>
    <t>Rak Bindex Kayu</t>
  </si>
  <si>
    <t>Rak Bindex</t>
  </si>
  <si>
    <t>galon</t>
  </si>
  <si>
    <t>Lemari Kaca</t>
  </si>
  <si>
    <t>Mic Meja</t>
  </si>
  <si>
    <t>DVR</t>
  </si>
  <si>
    <t>Ampli Speaker</t>
  </si>
  <si>
    <t>Modem Wireless</t>
  </si>
  <si>
    <t>Johan</t>
  </si>
  <si>
    <t>Fax</t>
  </si>
  <si>
    <t>Jam Dinding</t>
  </si>
  <si>
    <t>Charge Laptop</t>
  </si>
  <si>
    <t>6 COKLAT/ 1 HITAM</t>
  </si>
  <si>
    <t>3 HITAM/1 HIJAU</t>
  </si>
  <si>
    <t>HIJAU ORANGE</t>
  </si>
  <si>
    <t>MIYAKO</t>
  </si>
  <si>
    <t xml:space="preserve">SHARP </t>
  </si>
  <si>
    <t>AH A9 UCY</t>
  </si>
  <si>
    <t>CANON</t>
  </si>
  <si>
    <t>ADVANCE 4205i</t>
  </si>
  <si>
    <t>DAJUMBA</t>
  </si>
  <si>
    <t>OCTUS GLOBAL</t>
  </si>
  <si>
    <t>XK 600VA</t>
  </si>
  <si>
    <t>KX TS 505 MX</t>
  </si>
  <si>
    <t>WARNA WARNI</t>
  </si>
  <si>
    <t>AAA 1.5VX2</t>
  </si>
  <si>
    <t>MERAH</t>
  </si>
  <si>
    <t>3 &amp; 6 LOBANG</t>
  </si>
  <si>
    <t>3 Susun</t>
  </si>
  <si>
    <t>4 Susun</t>
  </si>
  <si>
    <t>Mesin Photocopy</t>
  </si>
  <si>
    <t xml:space="preserve">Kursi </t>
  </si>
  <si>
    <t>Lemari Kotak</t>
  </si>
  <si>
    <t>papan tulis</t>
  </si>
  <si>
    <t>Figura</t>
  </si>
  <si>
    <t>Figura K3</t>
  </si>
  <si>
    <t>PETA</t>
  </si>
  <si>
    <t>Peta</t>
  </si>
  <si>
    <t>Warehouse</t>
  </si>
  <si>
    <t>14s-DK0005AU</t>
  </si>
  <si>
    <t>5CG9422DTP</t>
  </si>
  <si>
    <t>Lampu Spiral</t>
  </si>
  <si>
    <t>1 PK</t>
  </si>
  <si>
    <t>Coffe Maker</t>
  </si>
  <si>
    <t>Baki</t>
  </si>
  <si>
    <t>Hitam</t>
  </si>
  <si>
    <t>Putih</t>
  </si>
  <si>
    <t>Gelas Mug</t>
  </si>
  <si>
    <t>Cangkir Besar</t>
  </si>
  <si>
    <t>Cangkir Kecil</t>
  </si>
  <si>
    <t>Tupper Ware Kecil</t>
  </si>
  <si>
    <t>Sofa</t>
  </si>
  <si>
    <t>Bantal Sofa</t>
  </si>
  <si>
    <t>Lampu Petromak</t>
  </si>
  <si>
    <t>Batu Timbangan</t>
  </si>
  <si>
    <t>Lampu Lemari</t>
  </si>
  <si>
    <t>Lukisan</t>
  </si>
  <si>
    <t>Bingkai Foto</t>
  </si>
  <si>
    <t>Boneka Guci</t>
  </si>
  <si>
    <t>Radio Kecil</t>
  </si>
  <si>
    <t>Panel CCTV</t>
  </si>
  <si>
    <t>Gantungan Remote</t>
  </si>
  <si>
    <t>Penghancur Kertas</t>
  </si>
  <si>
    <t>TV LED</t>
  </si>
  <si>
    <t>ZXHNF660</t>
  </si>
  <si>
    <t xml:space="preserve">Remote </t>
  </si>
  <si>
    <t>DOSS</t>
  </si>
  <si>
    <t>COOCAA</t>
  </si>
  <si>
    <t>Mouse Wireless</t>
  </si>
  <si>
    <t>02759180702</t>
  </si>
  <si>
    <t>Radio Portable Ipod</t>
  </si>
  <si>
    <t>Doss</t>
  </si>
  <si>
    <t>Tempat Tisu Besar</t>
  </si>
  <si>
    <t>Meja Rak</t>
  </si>
  <si>
    <t>KX-AT7730X</t>
  </si>
  <si>
    <t>81CTA014635</t>
  </si>
  <si>
    <t>Gelas Kaca</t>
  </si>
  <si>
    <t>Rak Besi Gantung</t>
  </si>
  <si>
    <t>Rak 4 Pintu</t>
  </si>
  <si>
    <t>Meja Makan</t>
  </si>
  <si>
    <t>Kursi Meja Makan</t>
  </si>
  <si>
    <t>Lemari Panjang</t>
  </si>
  <si>
    <t>Meja Kayu Lengkung</t>
  </si>
  <si>
    <t>R.Aci</t>
  </si>
  <si>
    <t>Kursi Meja Kayu Lengkung</t>
  </si>
  <si>
    <t>Meja Kayu Kotak</t>
  </si>
  <si>
    <t>Kursi Meja Kayu Kotak</t>
  </si>
  <si>
    <t>Pot Kembang Paku</t>
  </si>
  <si>
    <t>Pot Anggrek</t>
  </si>
  <si>
    <t>Vas Bunga Meja</t>
  </si>
  <si>
    <t>Meja Bulat</t>
  </si>
  <si>
    <t>Kursi Sofa</t>
  </si>
  <si>
    <t>Sofa Panjang</t>
  </si>
  <si>
    <t>Kompor</t>
  </si>
  <si>
    <t>Win Gass</t>
  </si>
  <si>
    <t>Nampan</t>
  </si>
  <si>
    <t>Meja Kaca</t>
  </si>
  <si>
    <t>Teko Kayu</t>
  </si>
  <si>
    <t>Kompor Listrik</t>
  </si>
  <si>
    <t>Teko Kaca</t>
  </si>
  <si>
    <t xml:space="preserve">Tempat Bumbu </t>
  </si>
  <si>
    <t>Pemanas</t>
  </si>
  <si>
    <t>BlackDeckers</t>
  </si>
  <si>
    <t>Teko Listrik</t>
  </si>
  <si>
    <t>Philips</t>
  </si>
  <si>
    <t xml:space="preserve">Sapu  </t>
  </si>
  <si>
    <t>Kursi Duduk</t>
  </si>
  <si>
    <t>Tempat Sabun</t>
  </si>
  <si>
    <t>Vas Kecil</t>
  </si>
  <si>
    <t>Hidrolik Door</t>
  </si>
  <si>
    <t>SWD-80EHL-BK</t>
  </si>
  <si>
    <t>Oven</t>
  </si>
  <si>
    <t>Pemanggang</t>
  </si>
  <si>
    <t>Braun</t>
  </si>
  <si>
    <t>Siraman Bunga</t>
  </si>
  <si>
    <t>Rak</t>
  </si>
  <si>
    <t>Kulkas</t>
  </si>
  <si>
    <t>Antena TV</t>
  </si>
  <si>
    <t>40D5A</t>
  </si>
  <si>
    <t>04-6253-2003</t>
  </si>
  <si>
    <t>REMOTE AC</t>
  </si>
  <si>
    <t>Figuran Patung</t>
  </si>
  <si>
    <t>Figuran Bingkai</t>
  </si>
  <si>
    <t>Tupper Ware</t>
  </si>
  <si>
    <t>Lampu Petromax</t>
  </si>
  <si>
    <t>Frame</t>
  </si>
  <si>
    <t>Boneka</t>
  </si>
  <si>
    <t>Gantungan Remot</t>
  </si>
  <si>
    <t>Remote</t>
  </si>
  <si>
    <t>Pintu</t>
  </si>
  <si>
    <t>Meja Kayu</t>
  </si>
  <si>
    <t>Pot Bunga</t>
  </si>
  <si>
    <t>Vas Bunga</t>
  </si>
  <si>
    <t>Tempat Bumbu</t>
  </si>
  <si>
    <t>Alat Siram Bunga</t>
  </si>
  <si>
    <t>Patung</t>
  </si>
  <si>
    <t>Item</t>
  </si>
  <si>
    <t>Total</t>
  </si>
  <si>
    <t>Print Label</t>
  </si>
  <si>
    <t>Print</t>
  </si>
  <si>
    <t>Peswat Telepon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</si>
</sst>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" fontId="0" fillId="0" borderId="0" xfId="0" applyNumberFormat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1" fillId="2" borderId="2" xfId="1" applyFont="1" applyFill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43" fontId="0" fillId="0" borderId="3" xfId="1" applyFont="1" applyBorder="1" applyAlignment="1">
      <alignment vertical="center"/>
    </xf>
    <xf numFmtId="43" fontId="0" fillId="0" borderId="0" xfId="1" applyFont="1" applyAlignment="1">
      <alignment vertical="center" wrapText="1"/>
    </xf>
    <xf numFmtId="43" fontId="1" fillId="2" borderId="2" xfId="1" applyFont="1" applyFill="1" applyBorder="1" applyAlignment="1">
      <alignment horizontal="center" vertical="center" wrapText="1"/>
    </xf>
    <xf numFmtId="43" fontId="0" fillId="0" borderId="3" xfId="1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" fontId="0" fillId="3" borderId="1" xfId="0" applyNumberForma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1" fillId="2" borderId="2" xfId="1" applyNumberFormat="1" applyFont="1" applyFill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3" xfId="0" applyFill="1" applyBorder="1" applyAlignment="1">
      <alignment horizontal="center" vertical="center"/>
    </xf>
    <xf numFmtId="0" fontId="0" fillId="4" borderId="3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43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64" fontId="1" fillId="5" borderId="2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left" vertical="center"/>
    </xf>
    <xf numFmtId="164" fontId="0" fillId="0" borderId="0" xfId="1" applyNumberFormat="1" applyFont="1" applyAlignment="1">
      <alignment horizontal="left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4" fontId="1" fillId="5" borderId="2" xfId="1" applyNumberFormat="1" applyFont="1" applyFill="1" applyBorder="1" applyAlignment="1">
      <alignment horizontal="center" vertical="center" wrapText="1"/>
    </xf>
    <xf numFmtId="164" fontId="0" fillId="0" borderId="3" xfId="1" applyNumberFormat="1" applyFont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0" fontId="1" fillId="0" borderId="0" xfId="1" applyNumberFormat="1" applyFont="1" applyAlignment="1">
      <alignment horizontal="center" vertical="center"/>
    </xf>
    <xf numFmtId="0" fontId="1" fillId="6" borderId="2" xfId="1" applyNumberFormat="1" applyFont="1" applyFill="1" applyBorder="1" applyAlignment="1">
      <alignment horizontal="center" vertical="center"/>
    </xf>
    <xf numFmtId="164" fontId="1" fillId="0" borderId="0" xfId="1" applyNumberFormat="1" applyFont="1" applyAlignment="1">
      <alignment horizontal="center" vertical="center" wrapText="1"/>
    </xf>
    <xf numFmtId="164" fontId="1" fillId="0" borderId="1" xfId="1" applyNumberFormat="1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 wrapText="1"/>
    </xf>
    <xf numFmtId="164" fontId="1" fillId="7" borderId="2" xfId="1" applyNumberFormat="1" applyFont="1" applyFill="1" applyBorder="1" applyAlignment="1">
      <alignment horizontal="center" vertical="center" wrapText="1"/>
    </xf>
    <xf numFmtId="0" fontId="0" fillId="8" borderId="1" xfId="1" applyNumberFormat="1" applyFont="1" applyFill="1" applyBorder="1" applyAlignment="1">
      <alignment horizontal="center" vertical="center"/>
    </xf>
    <xf numFmtId="164" fontId="0" fillId="8" borderId="1" xfId="1" applyNumberFormat="1" applyFont="1" applyFill="1" applyBorder="1" applyAlignment="1">
      <alignment horizontal="left" vertical="center"/>
    </xf>
    <xf numFmtId="164" fontId="0" fillId="8" borderId="3" xfId="1" applyNumberFormat="1" applyFont="1" applyFill="1" applyBorder="1" applyAlignment="1">
      <alignment horizontal="center" vertical="center" wrapText="1"/>
    </xf>
    <xf numFmtId="164" fontId="0" fillId="8" borderId="3" xfId="1" applyNumberFormat="1" applyFont="1" applyFill="1" applyBorder="1" applyAlignment="1">
      <alignment horizontal="center" vertical="center"/>
    </xf>
    <xf numFmtId="164" fontId="0" fillId="8" borderId="1" xfId="1" applyNumberFormat="1" applyFont="1" applyFill="1" applyBorder="1" applyAlignment="1">
      <alignment horizontal="center" vertical="center"/>
    </xf>
    <xf numFmtId="164" fontId="0" fillId="8" borderId="0" xfId="1" applyNumberFormat="1" applyFont="1" applyFill="1" applyAlignment="1">
      <alignment horizontal="center" vertical="center"/>
    </xf>
    <xf numFmtId="0" fontId="0" fillId="8" borderId="3" xfId="1" applyNumberFormat="1" applyFont="1" applyFill="1" applyBorder="1" applyAlignment="1">
      <alignment horizontal="center" vertical="center"/>
    </xf>
    <xf numFmtId="164" fontId="0" fillId="8" borderId="3" xfId="1" applyNumberFormat="1" applyFont="1" applyFill="1" applyBorder="1" applyAlignment="1">
      <alignment horizontal="left" vertical="center"/>
    </xf>
    <xf numFmtId="164" fontId="0" fillId="8" borderId="1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5" borderId="4" xfId="1" applyNumberFormat="1" applyFont="1" applyFill="1" applyBorder="1" applyAlignment="1">
      <alignment horizontal="center" vertical="center"/>
    </xf>
    <xf numFmtId="0" fontId="1" fillId="5" borderId="7" xfId="1" applyNumberFormat="1" applyFont="1" applyFill="1" applyBorder="1" applyAlignment="1">
      <alignment horizontal="center" vertical="center"/>
    </xf>
    <xf numFmtId="0" fontId="1" fillId="5" borderId="1" xfId="1" applyNumberFormat="1" applyFont="1" applyFill="1" applyBorder="1" applyAlignment="1">
      <alignment horizontal="center" vertical="center"/>
    </xf>
    <xf numFmtId="0" fontId="1" fillId="5" borderId="2" xfId="1" applyNumberFormat="1" applyFont="1" applyFill="1" applyBorder="1" applyAlignment="1">
      <alignment horizontal="center" vertical="center"/>
    </xf>
    <xf numFmtId="164" fontId="1" fillId="5" borderId="1" xfId="1" applyNumberFormat="1" applyFont="1" applyFill="1" applyBorder="1" applyAlignment="1">
      <alignment horizontal="center" vertical="center"/>
    </xf>
    <xf numFmtId="164" fontId="1" fillId="5" borderId="4" xfId="1" applyNumberFormat="1" applyFont="1" applyFill="1" applyBorder="1" applyAlignment="1">
      <alignment horizontal="center" vertical="center"/>
    </xf>
    <xf numFmtId="43" fontId="2" fillId="0" borderId="0" xfId="1" applyFont="1" applyAlignment="1">
      <alignment horizontal="center" vertical="center"/>
    </xf>
    <xf numFmtId="43" fontId="0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>
      <pane ySplit="5" topLeftCell="A6" activePane="bottomLeft" state="frozen"/>
      <selection pane="bottomLeft" activeCell="E8" sqref="E8"/>
    </sheetView>
  </sheetViews>
  <sheetFormatPr defaultRowHeight="21.75" customHeight="1"/>
  <cols>
    <col min="1" max="1" width="5.28515625" style="4" customWidth="1"/>
    <col min="2" max="2" width="22.5703125" customWidth="1"/>
    <col min="3" max="3" width="7.140625" customWidth="1"/>
    <col min="5" max="5" width="14" customWidth="1"/>
    <col min="6" max="6" width="19.5703125" customWidth="1"/>
    <col min="7" max="7" width="24.140625" customWidth="1"/>
    <col min="8" max="8" width="10.85546875" customWidth="1"/>
    <col min="9" max="9" width="20.7109375" customWidth="1"/>
  </cols>
  <sheetData>
    <row r="1" spans="1:9" ht="21.75" customHeight="1">
      <c r="A1" s="87" t="s">
        <v>13</v>
      </c>
      <c r="B1" s="88"/>
      <c r="C1" s="88"/>
      <c r="D1" s="88"/>
      <c r="E1" s="88"/>
      <c r="F1" s="88"/>
      <c r="G1" s="88"/>
      <c r="H1" s="88"/>
      <c r="I1" s="88"/>
    </row>
    <row r="2" spans="1:9" ht="21.75" customHeight="1">
      <c r="A2" s="86" t="s">
        <v>11</v>
      </c>
      <c r="B2" s="86"/>
      <c r="H2" s="3"/>
    </row>
    <row r="3" spans="1:9" ht="21.75" customHeight="1">
      <c r="A3" s="86" t="s">
        <v>10</v>
      </c>
      <c r="B3" s="86"/>
    </row>
    <row r="4" spans="1:9" ht="9" customHeight="1"/>
    <row r="5" spans="1:9" s="1" customFormat="1" ht="36.75" customHeight="1" thickBot="1">
      <c r="A5" s="9" t="s">
        <v>2</v>
      </c>
      <c r="B5" s="9" t="s">
        <v>1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</row>
    <row r="6" spans="1:9" ht="28.5" customHeight="1">
      <c r="A6" s="7">
        <v>1</v>
      </c>
      <c r="B6" s="8"/>
      <c r="C6" s="8"/>
      <c r="D6" s="8"/>
      <c r="E6" s="8"/>
      <c r="F6" s="8"/>
      <c r="G6" s="8"/>
      <c r="H6" s="8"/>
      <c r="I6" s="8"/>
    </row>
    <row r="7" spans="1:9" ht="28.5" customHeight="1">
      <c r="A7" s="5">
        <v>2</v>
      </c>
      <c r="B7" s="6"/>
      <c r="C7" s="6"/>
      <c r="D7" s="6"/>
      <c r="E7" s="6"/>
      <c r="F7" s="6"/>
      <c r="G7" s="6"/>
      <c r="H7" s="6"/>
      <c r="I7" s="6"/>
    </row>
    <row r="8" spans="1:9" ht="28.5" customHeight="1">
      <c r="A8" s="5">
        <v>3</v>
      </c>
      <c r="B8" s="6"/>
      <c r="C8" s="6"/>
      <c r="D8" s="6"/>
      <c r="E8" s="6"/>
      <c r="F8" s="6"/>
      <c r="G8" s="6"/>
      <c r="H8" s="6"/>
      <c r="I8" s="6"/>
    </row>
    <row r="9" spans="1:9" ht="28.5" customHeight="1">
      <c r="A9" s="5">
        <v>4</v>
      </c>
      <c r="B9" s="6"/>
      <c r="C9" s="6"/>
      <c r="D9" s="6"/>
      <c r="E9" s="6"/>
      <c r="F9" s="6"/>
      <c r="G9" s="6"/>
      <c r="H9" s="6"/>
      <c r="I9" s="6"/>
    </row>
    <row r="10" spans="1:9" ht="28.5" customHeight="1">
      <c r="A10" s="5">
        <v>5</v>
      </c>
      <c r="B10" s="6"/>
      <c r="C10" s="6"/>
      <c r="D10" s="6"/>
      <c r="E10" s="6"/>
      <c r="F10" s="6"/>
      <c r="G10" s="6"/>
      <c r="H10" s="6"/>
      <c r="I10" s="6"/>
    </row>
    <row r="11" spans="1:9" ht="28.5" customHeight="1">
      <c r="A11" s="5">
        <v>6</v>
      </c>
      <c r="B11" s="6"/>
      <c r="C11" s="6"/>
      <c r="D11" s="6"/>
      <c r="E11" s="6"/>
      <c r="F11" s="6"/>
      <c r="G11" s="6"/>
      <c r="H11" s="6"/>
      <c r="I11" s="6"/>
    </row>
    <row r="12" spans="1:9" ht="28.5" customHeight="1">
      <c r="A12" s="5">
        <v>7</v>
      </c>
      <c r="B12" s="6"/>
      <c r="C12" s="6"/>
      <c r="D12" s="6"/>
      <c r="E12" s="6"/>
      <c r="F12" s="6"/>
      <c r="G12" s="6"/>
      <c r="H12" s="6"/>
      <c r="I12" s="6"/>
    </row>
    <row r="13" spans="1:9" ht="28.5" customHeight="1">
      <c r="A13" s="5">
        <v>8</v>
      </c>
      <c r="B13" s="6"/>
      <c r="C13" s="6"/>
      <c r="D13" s="6"/>
      <c r="E13" s="6"/>
      <c r="F13" s="6"/>
      <c r="G13" s="6"/>
      <c r="H13" s="6"/>
      <c r="I13" s="6"/>
    </row>
    <row r="14" spans="1:9" ht="28.5" customHeight="1">
      <c r="A14" s="5">
        <v>9</v>
      </c>
      <c r="B14" s="6"/>
      <c r="C14" s="6"/>
      <c r="D14" s="6"/>
      <c r="E14" s="6"/>
      <c r="F14" s="6"/>
      <c r="G14" s="6"/>
      <c r="H14" s="6"/>
      <c r="I14" s="6"/>
    </row>
    <row r="15" spans="1:9" ht="28.5" customHeight="1">
      <c r="A15" s="5">
        <v>10</v>
      </c>
      <c r="B15" s="6"/>
      <c r="C15" s="6"/>
      <c r="D15" s="6"/>
      <c r="E15" s="6"/>
      <c r="F15" s="6"/>
      <c r="G15" s="6"/>
      <c r="H15" s="6"/>
      <c r="I15" s="6"/>
    </row>
    <row r="16" spans="1:9" ht="28.5" customHeight="1">
      <c r="A16" s="5">
        <v>11</v>
      </c>
      <c r="B16" s="6"/>
      <c r="C16" s="6"/>
      <c r="D16" s="6"/>
      <c r="E16" s="6"/>
      <c r="F16" s="6"/>
      <c r="G16" s="6"/>
      <c r="H16" s="6"/>
      <c r="I16" s="6"/>
    </row>
    <row r="17" spans="1:9" ht="28.5" customHeight="1">
      <c r="A17" s="5">
        <v>12</v>
      </c>
      <c r="B17" s="6"/>
      <c r="C17" s="6"/>
      <c r="D17" s="6"/>
      <c r="E17" s="6"/>
      <c r="F17" s="6"/>
      <c r="G17" s="6"/>
      <c r="H17" s="6"/>
      <c r="I17" s="6"/>
    </row>
    <row r="18" spans="1:9" ht="28.5" customHeight="1">
      <c r="A18" s="5">
        <v>13</v>
      </c>
      <c r="B18" s="6"/>
      <c r="C18" s="6"/>
      <c r="D18" s="6"/>
      <c r="E18" s="6"/>
      <c r="F18" s="6"/>
      <c r="G18" s="6"/>
      <c r="H18" s="6"/>
      <c r="I18" s="6"/>
    </row>
    <row r="19" spans="1:9" ht="28.5" customHeight="1">
      <c r="A19" s="5">
        <v>14</v>
      </c>
      <c r="B19" s="6"/>
      <c r="C19" s="6"/>
      <c r="D19" s="6"/>
      <c r="E19" s="6"/>
      <c r="F19" s="6"/>
      <c r="G19" s="6"/>
      <c r="H19" s="6"/>
      <c r="I19" s="6"/>
    </row>
    <row r="20" spans="1:9" ht="28.5" customHeight="1">
      <c r="A20" s="5">
        <v>15</v>
      </c>
      <c r="B20" s="6"/>
      <c r="C20" s="6"/>
      <c r="D20" s="6"/>
      <c r="E20" s="6"/>
      <c r="F20" s="6"/>
      <c r="G20" s="6"/>
      <c r="H20" s="6"/>
      <c r="I20" s="6"/>
    </row>
    <row r="21" spans="1:9" ht="28.5" customHeight="1">
      <c r="A21" s="5">
        <v>16</v>
      </c>
      <c r="B21" s="6"/>
      <c r="C21" s="6"/>
      <c r="D21" s="6"/>
      <c r="E21" s="6"/>
      <c r="F21" s="6"/>
      <c r="G21" s="6"/>
      <c r="H21" s="6"/>
      <c r="I21" s="6"/>
    </row>
    <row r="22" spans="1:9" ht="28.5" customHeight="1">
      <c r="A22" s="5">
        <v>17</v>
      </c>
      <c r="B22" s="6"/>
      <c r="C22" s="6"/>
      <c r="D22" s="6"/>
      <c r="E22" s="6"/>
      <c r="F22" s="6"/>
      <c r="G22" s="6"/>
      <c r="H22" s="6"/>
      <c r="I22" s="6"/>
    </row>
    <row r="23" spans="1:9" ht="28.5" customHeight="1">
      <c r="A23" s="5">
        <v>18</v>
      </c>
      <c r="B23" s="6"/>
      <c r="C23" s="6"/>
      <c r="D23" s="6"/>
      <c r="E23" s="6"/>
      <c r="F23" s="6"/>
      <c r="G23" s="6"/>
      <c r="H23" s="6"/>
      <c r="I23" s="6"/>
    </row>
    <row r="24" spans="1:9" ht="28.5" customHeight="1">
      <c r="A24" s="5">
        <v>19</v>
      </c>
      <c r="B24" s="6"/>
      <c r="C24" s="6"/>
      <c r="D24" s="6"/>
      <c r="E24" s="6"/>
      <c r="F24" s="6"/>
      <c r="G24" s="6"/>
      <c r="H24" s="6"/>
      <c r="I24" s="6"/>
    </row>
    <row r="25" spans="1:9" ht="28.5" customHeight="1">
      <c r="A25" s="5">
        <v>20</v>
      </c>
      <c r="B25" s="6"/>
      <c r="C25" s="6"/>
      <c r="D25" s="6"/>
      <c r="E25" s="6"/>
      <c r="F25" s="6"/>
      <c r="G25" s="6"/>
      <c r="H25" s="6"/>
      <c r="I25" s="6"/>
    </row>
    <row r="26" spans="1:9" ht="28.5" customHeight="1">
      <c r="A26" s="5">
        <v>21</v>
      </c>
      <c r="B26" s="6"/>
      <c r="C26" s="6"/>
      <c r="D26" s="6"/>
      <c r="E26" s="6"/>
      <c r="F26" s="6"/>
      <c r="G26" s="6"/>
      <c r="H26" s="6"/>
      <c r="I26" s="6"/>
    </row>
    <row r="27" spans="1:9" ht="28.5" customHeight="1">
      <c r="A27" s="5">
        <v>22</v>
      </c>
      <c r="B27" s="6"/>
      <c r="C27" s="6"/>
      <c r="D27" s="6"/>
      <c r="E27" s="6"/>
      <c r="F27" s="6"/>
      <c r="G27" s="6"/>
      <c r="H27" s="6"/>
      <c r="I27" s="6"/>
    </row>
    <row r="28" spans="1:9" ht="28.5" customHeight="1">
      <c r="A28" s="5">
        <v>23</v>
      </c>
      <c r="B28" s="6"/>
      <c r="C28" s="6"/>
      <c r="D28" s="6"/>
      <c r="E28" s="6"/>
      <c r="F28" s="6"/>
      <c r="G28" s="6"/>
      <c r="H28" s="6"/>
      <c r="I28" s="6"/>
    </row>
    <row r="29" spans="1:9" ht="28.5" customHeight="1">
      <c r="A29" s="5">
        <v>24</v>
      </c>
      <c r="B29" s="6"/>
      <c r="C29" s="6"/>
      <c r="D29" s="6"/>
      <c r="E29" s="6"/>
      <c r="F29" s="6"/>
      <c r="G29" s="6"/>
      <c r="H29" s="6"/>
      <c r="I29" s="6"/>
    </row>
    <row r="30" spans="1:9" ht="28.5" customHeight="1">
      <c r="A30" s="5">
        <v>25</v>
      </c>
      <c r="B30" s="6"/>
      <c r="C30" s="6"/>
      <c r="D30" s="6"/>
      <c r="E30" s="6"/>
      <c r="F30" s="6"/>
      <c r="G30" s="6"/>
      <c r="H30" s="6"/>
      <c r="I30" s="6"/>
    </row>
    <row r="31" spans="1:9" ht="28.5" customHeight="1">
      <c r="A31" s="5">
        <v>26</v>
      </c>
      <c r="B31" s="6"/>
      <c r="C31" s="6"/>
      <c r="D31" s="6"/>
      <c r="E31" s="6"/>
      <c r="F31" s="6"/>
      <c r="G31" s="6"/>
      <c r="H31" s="6"/>
      <c r="I31" s="6"/>
    </row>
    <row r="32" spans="1:9" ht="28.5" customHeight="1">
      <c r="A32" s="5">
        <v>27</v>
      </c>
      <c r="B32" s="6"/>
      <c r="C32" s="6"/>
      <c r="D32" s="6"/>
      <c r="E32" s="6"/>
      <c r="F32" s="6"/>
      <c r="G32" s="6"/>
      <c r="H32" s="6"/>
      <c r="I32" s="6"/>
    </row>
    <row r="33" spans="1:9" ht="28.5" customHeight="1">
      <c r="A33" s="5">
        <v>28</v>
      </c>
      <c r="B33" s="6"/>
      <c r="C33" s="6"/>
      <c r="D33" s="6"/>
      <c r="E33" s="6"/>
      <c r="F33" s="6"/>
      <c r="G33" s="6"/>
      <c r="H33" s="6"/>
      <c r="I33" s="6"/>
    </row>
    <row r="34" spans="1:9" ht="28.5" customHeight="1">
      <c r="A34" s="5">
        <v>29</v>
      </c>
      <c r="B34" s="6"/>
      <c r="C34" s="6"/>
      <c r="D34" s="6"/>
      <c r="E34" s="6"/>
      <c r="F34" s="6"/>
      <c r="G34" s="6"/>
      <c r="H34" s="6"/>
      <c r="I34" s="6"/>
    </row>
    <row r="35" spans="1:9" ht="28.5" customHeight="1">
      <c r="A35" s="5">
        <v>30</v>
      </c>
      <c r="B35" s="6"/>
      <c r="C35" s="6"/>
      <c r="D35" s="6"/>
      <c r="E35" s="6"/>
      <c r="F35" s="6"/>
      <c r="G35" s="6"/>
      <c r="H35" s="6"/>
      <c r="I35" s="6"/>
    </row>
    <row r="37" spans="1:9" ht="21.75" customHeight="1">
      <c r="A37" s="86" t="s">
        <v>12</v>
      </c>
      <c r="B37" s="86"/>
      <c r="C37" s="86"/>
      <c r="D37" s="86"/>
      <c r="E37" s="86"/>
      <c r="F37" s="86"/>
      <c r="G37" s="86"/>
      <c r="H37" s="86"/>
      <c r="I37" s="86"/>
    </row>
  </sheetData>
  <mergeCells count="4">
    <mergeCell ref="A2:B2"/>
    <mergeCell ref="A3:B3"/>
    <mergeCell ref="A37:I37"/>
    <mergeCell ref="A1:I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G10" sqref="G10:H10"/>
    </sheetView>
  </sheetViews>
  <sheetFormatPr defaultRowHeight="15"/>
  <cols>
    <col min="1" max="1" width="4.85546875" style="4" customWidth="1"/>
    <col min="2" max="2" width="19.28515625" style="10" customWidth="1"/>
    <col min="3" max="3" width="9.140625" style="2"/>
    <col min="4" max="4" width="12.85546875" style="4" customWidth="1"/>
    <col min="5" max="5" width="2" customWidth="1"/>
    <col min="6" max="6" width="4.7109375" style="15" customWidth="1"/>
    <col min="7" max="7" width="29" style="44" customWidth="1"/>
    <col min="8" max="8" width="41.140625" style="44" customWidth="1"/>
  </cols>
  <sheetData>
    <row r="1" spans="1:8" ht="23.25">
      <c r="A1" s="87" t="s">
        <v>49</v>
      </c>
      <c r="B1" s="87"/>
      <c r="C1" s="87"/>
      <c r="D1" s="87"/>
      <c r="E1" s="87"/>
      <c r="F1" s="87"/>
      <c r="G1" s="87"/>
      <c r="H1" s="87"/>
    </row>
    <row r="2" spans="1:8" ht="7.5" customHeight="1">
      <c r="G2"/>
      <c r="H2"/>
    </row>
    <row r="3" spans="1:8" ht="28.5" customHeight="1" thickBot="1">
      <c r="A3" s="9" t="s">
        <v>0</v>
      </c>
      <c r="B3" s="9" t="s">
        <v>31</v>
      </c>
      <c r="C3" s="9" t="s">
        <v>32</v>
      </c>
      <c r="D3" s="9" t="s">
        <v>33</v>
      </c>
      <c r="F3" s="9" t="s">
        <v>2</v>
      </c>
      <c r="G3" s="9" t="s">
        <v>37</v>
      </c>
      <c r="H3" s="9" t="s">
        <v>9</v>
      </c>
    </row>
    <row r="4" spans="1:8" ht="21" customHeight="1">
      <c r="A4" s="42">
        <v>1</v>
      </c>
      <c r="B4" s="43" t="s">
        <v>156</v>
      </c>
      <c r="C4" s="90" t="s">
        <v>28</v>
      </c>
      <c r="D4" s="90" t="s">
        <v>176</v>
      </c>
      <c r="F4" s="17">
        <v>1</v>
      </c>
      <c r="G4" s="14" t="s">
        <v>36</v>
      </c>
      <c r="H4" s="14" t="s">
        <v>47</v>
      </c>
    </row>
    <row r="5" spans="1:8" ht="21" customHeight="1">
      <c r="A5" s="40">
        <v>2</v>
      </c>
      <c r="B5" s="41" t="s">
        <v>14</v>
      </c>
      <c r="C5" s="91"/>
      <c r="D5" s="91"/>
      <c r="F5" s="16">
        <v>2</v>
      </c>
      <c r="G5" s="12" t="s">
        <v>40</v>
      </c>
      <c r="H5" s="12" t="s">
        <v>48</v>
      </c>
    </row>
    <row r="6" spans="1:8" ht="21" customHeight="1">
      <c r="A6" s="40">
        <v>3</v>
      </c>
      <c r="B6" s="41" t="s">
        <v>15</v>
      </c>
      <c r="C6" s="91"/>
      <c r="D6" s="91"/>
      <c r="F6" s="16">
        <v>3</v>
      </c>
      <c r="G6" s="12" t="s">
        <v>45</v>
      </c>
      <c r="H6" s="12" t="s">
        <v>46</v>
      </c>
    </row>
    <row r="7" spans="1:8" ht="21" customHeight="1">
      <c r="A7" s="40">
        <v>4</v>
      </c>
      <c r="B7" s="41" t="s">
        <v>16</v>
      </c>
      <c r="C7" s="91"/>
      <c r="D7" s="91"/>
      <c r="F7" s="16">
        <v>4</v>
      </c>
      <c r="G7" s="12" t="s">
        <v>35</v>
      </c>
      <c r="H7" s="12" t="s">
        <v>41</v>
      </c>
    </row>
    <row r="8" spans="1:8" ht="21" customHeight="1">
      <c r="A8" s="88"/>
      <c r="B8" s="88"/>
      <c r="C8" s="88"/>
      <c r="D8" s="88"/>
      <c r="F8" s="16">
        <v>5</v>
      </c>
      <c r="G8" s="6" t="s">
        <v>43</v>
      </c>
      <c r="H8" s="13" t="s">
        <v>44</v>
      </c>
    </row>
    <row r="9" spans="1:8" ht="21" customHeight="1">
      <c r="A9" s="40">
        <v>5</v>
      </c>
      <c r="B9" s="46" t="s">
        <v>18</v>
      </c>
      <c r="C9" s="91" t="s">
        <v>28</v>
      </c>
      <c r="D9" s="91" t="s">
        <v>177</v>
      </c>
      <c r="G9"/>
      <c r="H9"/>
    </row>
    <row r="10" spans="1:8" ht="21" customHeight="1">
      <c r="A10" s="40">
        <v>6</v>
      </c>
      <c r="B10" s="46" t="s">
        <v>19</v>
      </c>
      <c r="C10" s="91"/>
      <c r="D10" s="91"/>
      <c r="F10" s="45" t="s">
        <v>2</v>
      </c>
      <c r="G10" s="98" t="s">
        <v>188</v>
      </c>
      <c r="H10" s="98"/>
    </row>
    <row r="11" spans="1:8" ht="21" customHeight="1">
      <c r="A11" s="40">
        <v>7</v>
      </c>
      <c r="B11" s="46" t="s">
        <v>20</v>
      </c>
      <c r="C11" s="91"/>
      <c r="D11" s="91"/>
      <c r="F11" s="16">
        <v>1</v>
      </c>
      <c r="G11" s="94" t="s">
        <v>180</v>
      </c>
      <c r="H11" s="94"/>
    </row>
    <row r="12" spans="1:8" ht="21" customHeight="1">
      <c r="A12" s="15"/>
      <c r="B12" s="15"/>
      <c r="C12" s="15"/>
      <c r="D12" s="15"/>
      <c r="F12" s="16">
        <v>2</v>
      </c>
      <c r="G12" s="94" t="s">
        <v>184</v>
      </c>
      <c r="H12" s="94"/>
    </row>
    <row r="13" spans="1:8" ht="21" customHeight="1">
      <c r="A13" s="5">
        <v>8</v>
      </c>
      <c r="B13" s="11" t="s">
        <v>21</v>
      </c>
      <c r="C13" s="89" t="s">
        <v>28</v>
      </c>
      <c r="D13" s="92" t="s">
        <v>190</v>
      </c>
      <c r="F13" s="16"/>
      <c r="G13" s="94" t="s">
        <v>183</v>
      </c>
      <c r="H13" s="94"/>
    </row>
    <row r="14" spans="1:8" ht="21" customHeight="1">
      <c r="A14" s="5">
        <v>9</v>
      </c>
      <c r="B14" s="11" t="s">
        <v>22</v>
      </c>
      <c r="C14" s="89"/>
      <c r="D14" s="93"/>
      <c r="F14" s="16">
        <v>3</v>
      </c>
      <c r="G14" s="99" t="s">
        <v>181</v>
      </c>
      <c r="H14" s="100"/>
    </row>
    <row r="15" spans="1:8" ht="21" customHeight="1">
      <c r="A15" s="88"/>
      <c r="B15" s="88"/>
      <c r="C15" s="88"/>
      <c r="D15" s="88"/>
      <c r="F15" s="16"/>
      <c r="G15" s="102" t="s">
        <v>187</v>
      </c>
      <c r="H15" s="103"/>
    </row>
    <row r="16" spans="1:8" ht="21" customHeight="1">
      <c r="A16" s="5">
        <v>10</v>
      </c>
      <c r="B16" s="11" t="s">
        <v>23</v>
      </c>
      <c r="C16" s="89" t="s">
        <v>17</v>
      </c>
      <c r="D16" s="89" t="s">
        <v>171</v>
      </c>
      <c r="F16" s="16">
        <v>4</v>
      </c>
      <c r="G16" s="99" t="s">
        <v>178</v>
      </c>
      <c r="H16" s="100"/>
    </row>
    <row r="17" spans="1:8" ht="21" customHeight="1">
      <c r="A17" s="5">
        <v>11</v>
      </c>
      <c r="B17" s="11" t="s">
        <v>24</v>
      </c>
      <c r="C17" s="89"/>
      <c r="D17" s="89"/>
      <c r="F17" s="16"/>
      <c r="G17" s="102" t="s">
        <v>186</v>
      </c>
      <c r="H17" s="103"/>
    </row>
    <row r="18" spans="1:8" ht="21" customHeight="1">
      <c r="A18" s="5">
        <v>12</v>
      </c>
      <c r="B18" s="11" t="s">
        <v>25</v>
      </c>
      <c r="C18" s="89"/>
      <c r="D18" s="89"/>
      <c r="F18" s="16"/>
      <c r="G18" s="99" t="s">
        <v>179</v>
      </c>
      <c r="H18" s="100"/>
    </row>
    <row r="19" spans="1:8" ht="21" customHeight="1">
      <c r="A19" s="88"/>
      <c r="B19" s="88"/>
      <c r="C19" s="88"/>
      <c r="D19" s="88"/>
      <c r="F19" s="16"/>
      <c r="G19" s="99" t="s">
        <v>182</v>
      </c>
      <c r="H19" s="100"/>
    </row>
    <row r="20" spans="1:8" ht="21" customHeight="1">
      <c r="A20" s="5">
        <v>13</v>
      </c>
      <c r="B20" s="11" t="s">
        <v>26</v>
      </c>
      <c r="C20" s="89" t="s">
        <v>28</v>
      </c>
      <c r="D20" s="89" t="s">
        <v>189</v>
      </c>
      <c r="F20" s="16">
        <v>5</v>
      </c>
      <c r="G20" s="101" t="s">
        <v>185</v>
      </c>
      <c r="H20" s="101"/>
    </row>
    <row r="21" spans="1:8" ht="21" customHeight="1">
      <c r="A21" s="5">
        <v>14</v>
      </c>
      <c r="B21" s="11" t="s">
        <v>27</v>
      </c>
      <c r="C21" s="89"/>
      <c r="D21" s="89"/>
      <c r="G21" s="97"/>
      <c r="H21" s="97"/>
    </row>
    <row r="22" spans="1:8" ht="21" customHeight="1">
      <c r="A22" s="88"/>
      <c r="B22" s="88"/>
      <c r="C22" s="88"/>
      <c r="D22" s="88"/>
      <c r="G22" s="97"/>
      <c r="H22" s="97"/>
    </row>
    <row r="23" spans="1:8" ht="21" customHeight="1">
      <c r="A23" s="5">
        <v>15</v>
      </c>
      <c r="B23" s="11" t="s">
        <v>29</v>
      </c>
      <c r="C23" s="89" t="s">
        <v>172</v>
      </c>
      <c r="D23" s="89" t="s">
        <v>50</v>
      </c>
      <c r="G23" s="97"/>
      <c r="H23" s="97"/>
    </row>
    <row r="24" spans="1:8" ht="21" customHeight="1">
      <c r="A24" s="5">
        <v>16</v>
      </c>
      <c r="B24" s="11" t="s">
        <v>30</v>
      </c>
      <c r="C24" s="89"/>
      <c r="D24" s="89"/>
      <c r="G24" s="97"/>
      <c r="H24" s="97"/>
    </row>
    <row r="25" spans="1:8" ht="21" customHeight="1">
      <c r="A25" s="88"/>
      <c r="B25" s="88"/>
      <c r="C25" s="88"/>
      <c r="D25" s="88"/>
      <c r="G25" s="97"/>
      <c r="H25" s="97"/>
    </row>
    <row r="26" spans="1:8" ht="21" customHeight="1">
      <c r="A26" s="5">
        <v>17</v>
      </c>
      <c r="B26" s="95" t="s">
        <v>42</v>
      </c>
      <c r="C26" s="89" t="s">
        <v>28</v>
      </c>
      <c r="D26" s="89" t="s">
        <v>189</v>
      </c>
      <c r="G26" s="97"/>
      <c r="H26" s="97"/>
    </row>
    <row r="27" spans="1:8" ht="21" customHeight="1">
      <c r="A27" s="5">
        <v>18</v>
      </c>
      <c r="B27" s="96"/>
      <c r="C27" s="89"/>
      <c r="D27" s="89"/>
    </row>
    <row r="28" spans="1:8" ht="21" customHeight="1">
      <c r="B28" s="4"/>
      <c r="C28" s="4"/>
    </row>
    <row r="29" spans="1:8" ht="21" customHeight="1">
      <c r="A29" s="89">
        <v>19</v>
      </c>
      <c r="B29" s="6" t="s">
        <v>38</v>
      </c>
      <c r="C29" s="89" t="s">
        <v>17</v>
      </c>
      <c r="D29" s="92" t="s">
        <v>191</v>
      </c>
    </row>
    <row r="30" spans="1:8" ht="21" customHeight="1">
      <c r="A30" s="89"/>
      <c r="B30" s="6" t="s">
        <v>39</v>
      </c>
      <c r="C30" s="89"/>
      <c r="D30" s="93"/>
    </row>
    <row r="31" spans="1:8" ht="15.75" customHeight="1">
      <c r="A31" s="88"/>
      <c r="B31" s="88"/>
      <c r="C31" s="88"/>
      <c r="D31" s="88"/>
    </row>
    <row r="32" spans="1:8" ht="15.75" customHeight="1"/>
    <row r="33" ht="15.75" customHeight="1"/>
  </sheetData>
  <mergeCells count="42">
    <mergeCell ref="G25:H25"/>
    <mergeCell ref="G26:H26"/>
    <mergeCell ref="G10:H10"/>
    <mergeCell ref="G19:H19"/>
    <mergeCell ref="G20:H20"/>
    <mergeCell ref="G21:H21"/>
    <mergeCell ref="G22:H22"/>
    <mergeCell ref="G23:H23"/>
    <mergeCell ref="G24:H24"/>
    <mergeCell ref="G14:H14"/>
    <mergeCell ref="G15:H15"/>
    <mergeCell ref="G16:H16"/>
    <mergeCell ref="G17:H17"/>
    <mergeCell ref="G18:H18"/>
    <mergeCell ref="G11:H11"/>
    <mergeCell ref="G12:H12"/>
    <mergeCell ref="C23:C24"/>
    <mergeCell ref="C9:C11"/>
    <mergeCell ref="A25:D25"/>
    <mergeCell ref="A31:D31"/>
    <mergeCell ref="B26:B27"/>
    <mergeCell ref="C26:C27"/>
    <mergeCell ref="D26:D27"/>
    <mergeCell ref="D29:D30"/>
    <mergeCell ref="C29:C30"/>
    <mergeCell ref="A29:A30"/>
    <mergeCell ref="A1:H1"/>
    <mergeCell ref="D23:D24"/>
    <mergeCell ref="A8:D8"/>
    <mergeCell ref="C4:C7"/>
    <mergeCell ref="C13:C14"/>
    <mergeCell ref="C16:C18"/>
    <mergeCell ref="C20:C21"/>
    <mergeCell ref="A15:D15"/>
    <mergeCell ref="A19:D19"/>
    <mergeCell ref="A22:D22"/>
    <mergeCell ref="D4:D7"/>
    <mergeCell ref="D9:D11"/>
    <mergeCell ref="D13:D14"/>
    <mergeCell ref="D16:D18"/>
    <mergeCell ref="D20:D21"/>
    <mergeCell ref="G13:H1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1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L552"/>
  <sheetViews>
    <sheetView tabSelected="1" workbookViewId="0">
      <pane ySplit="3" topLeftCell="A118" activePane="bottomLeft" state="frozen"/>
      <selection pane="bottomLeft" activeCell="G365" sqref="G365"/>
    </sheetView>
  </sheetViews>
  <sheetFormatPr defaultRowHeight="21.75" customHeight="1"/>
  <cols>
    <col min="1" max="1" width="5.140625" style="15" customWidth="1"/>
    <col min="2" max="2" width="15.7109375" style="15" hidden="1" customWidth="1"/>
    <col min="3" max="4" width="24.28515625" style="2" bestFit="1" customWidth="1"/>
    <col min="5" max="5" width="7.140625" style="15" customWidth="1"/>
    <col min="6" max="6" width="9.140625" style="15"/>
    <col min="7" max="7" width="14" style="56" customWidth="1"/>
    <col min="8" max="8" width="22.42578125" style="15" bestFit="1" customWidth="1"/>
    <col min="9" max="9" width="24.140625" style="19" customWidth="1"/>
    <col min="10" max="10" width="10.85546875" style="15" customWidth="1"/>
    <col min="11" max="11" width="13.5703125" style="15" bestFit="1" customWidth="1"/>
    <col min="12" max="12" width="20.7109375" style="52" customWidth="1"/>
  </cols>
  <sheetData>
    <row r="1" spans="1:12" ht="21.75" customHeight="1">
      <c r="A1" s="87" t="s">
        <v>13</v>
      </c>
      <c r="B1" s="87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9" customHeight="1"/>
    <row r="3" spans="1:12" s="1" customFormat="1" ht="36.75" customHeight="1" thickBot="1">
      <c r="A3" s="9" t="s">
        <v>2</v>
      </c>
      <c r="B3" s="9"/>
      <c r="C3" s="9" t="s">
        <v>1</v>
      </c>
      <c r="D3" s="9" t="s">
        <v>63</v>
      </c>
      <c r="E3" s="9" t="s">
        <v>3</v>
      </c>
      <c r="F3" s="9" t="s">
        <v>4</v>
      </c>
      <c r="G3" s="53" t="s">
        <v>5</v>
      </c>
      <c r="H3" s="9" t="s">
        <v>6</v>
      </c>
      <c r="I3" s="20" t="s">
        <v>7</v>
      </c>
      <c r="J3" s="9" t="s">
        <v>8</v>
      </c>
      <c r="K3" s="9" t="s">
        <v>122</v>
      </c>
      <c r="L3" s="53" t="s">
        <v>9</v>
      </c>
    </row>
    <row r="4" spans="1:12" ht="28.5" hidden="1" customHeight="1">
      <c r="A4" s="17">
        <v>1</v>
      </c>
      <c r="B4" s="17" t="str">
        <f>CONCATENATE(K4,COUNTIF($K$4:K4,K4))</f>
        <v>General Affair1</v>
      </c>
      <c r="C4" s="14" t="s">
        <v>51</v>
      </c>
      <c r="D4" s="14" t="s">
        <v>51</v>
      </c>
      <c r="E4" s="17">
        <v>1</v>
      </c>
      <c r="F4" s="17" t="s">
        <v>55</v>
      </c>
      <c r="G4" s="49" t="s">
        <v>56</v>
      </c>
      <c r="H4" s="17"/>
      <c r="I4" s="21"/>
      <c r="J4" s="17" t="s">
        <v>34</v>
      </c>
      <c r="K4" s="17" t="s">
        <v>18</v>
      </c>
      <c r="L4" s="54"/>
    </row>
    <row r="5" spans="1:12" ht="28.5" hidden="1" customHeight="1">
      <c r="A5" s="16">
        <v>2</v>
      </c>
      <c r="B5" s="17" t="str">
        <f>CONCATENATE(K5,COUNTIF($K$4:K5,K5))</f>
        <v>General Affair2</v>
      </c>
      <c r="C5" s="12" t="s">
        <v>52</v>
      </c>
      <c r="D5" s="12" t="s">
        <v>52</v>
      </c>
      <c r="E5" s="16">
        <v>1</v>
      </c>
      <c r="F5" s="48" t="s">
        <v>55</v>
      </c>
      <c r="G5" s="57"/>
      <c r="H5" s="16" t="s">
        <v>57</v>
      </c>
      <c r="I5" s="22"/>
      <c r="J5" s="16" t="s">
        <v>34</v>
      </c>
      <c r="K5" s="17" t="s">
        <v>18</v>
      </c>
      <c r="L5" s="18"/>
    </row>
    <row r="6" spans="1:12" ht="30" hidden="1">
      <c r="A6" s="17">
        <v>3</v>
      </c>
      <c r="B6" s="17" t="str">
        <f>CONCATENATE(K6,COUNTIF($K$4:K6,K6))</f>
        <v>General Affair3</v>
      </c>
      <c r="C6" s="12" t="s">
        <v>259</v>
      </c>
      <c r="D6" s="12" t="s">
        <v>259</v>
      </c>
      <c r="E6" s="16">
        <v>1</v>
      </c>
      <c r="F6" s="48" t="s">
        <v>54</v>
      </c>
      <c r="G6" s="57"/>
      <c r="H6" s="16"/>
      <c r="I6" s="22"/>
      <c r="J6" s="16" t="s">
        <v>34</v>
      </c>
      <c r="K6" s="17" t="s">
        <v>18</v>
      </c>
      <c r="L6" s="18" t="s">
        <v>58</v>
      </c>
    </row>
    <row r="7" spans="1:12" ht="28.5" hidden="1" customHeight="1">
      <c r="A7" s="48">
        <v>4</v>
      </c>
      <c r="B7" s="17" t="str">
        <f>CONCATENATE(K7,COUNTIF($K$4:K7,K7))</f>
        <v>General Affair4</v>
      </c>
      <c r="C7" s="12" t="s">
        <v>59</v>
      </c>
      <c r="D7" s="12" t="s">
        <v>64</v>
      </c>
      <c r="E7" s="16">
        <v>5</v>
      </c>
      <c r="F7" s="16" t="s">
        <v>55</v>
      </c>
      <c r="G7" s="57"/>
      <c r="H7" s="16"/>
      <c r="I7" s="22"/>
      <c r="J7" s="16" t="s">
        <v>34</v>
      </c>
      <c r="K7" s="17" t="s">
        <v>18</v>
      </c>
      <c r="L7" s="18"/>
    </row>
    <row r="8" spans="1:12" ht="28.5" hidden="1" customHeight="1">
      <c r="A8" s="17">
        <v>5</v>
      </c>
      <c r="B8" s="17" t="str">
        <f>CONCATENATE(K8,COUNTIF($K$4:K8,K8))</f>
        <v>General Affair5</v>
      </c>
      <c r="C8" s="12" t="s">
        <v>60</v>
      </c>
      <c r="D8" s="12" t="s">
        <v>60</v>
      </c>
      <c r="E8" s="16">
        <v>1</v>
      </c>
      <c r="F8" s="16" t="s">
        <v>55</v>
      </c>
      <c r="G8" s="57" t="s">
        <v>61</v>
      </c>
      <c r="H8" s="16"/>
      <c r="I8" s="22"/>
      <c r="J8" s="16" t="s">
        <v>34</v>
      </c>
      <c r="K8" s="17" t="s">
        <v>18</v>
      </c>
      <c r="L8" s="18" t="s">
        <v>62</v>
      </c>
    </row>
    <row r="9" spans="1:12" ht="28.5" hidden="1" customHeight="1">
      <c r="A9" s="48">
        <v>6</v>
      </c>
      <c r="B9" s="17" t="str">
        <f>CONCATENATE(K9,COUNTIF($K$4:K9,K9))</f>
        <v>General Affair6</v>
      </c>
      <c r="C9" s="12" t="s">
        <v>65</v>
      </c>
      <c r="D9" s="12" t="s">
        <v>65</v>
      </c>
      <c r="E9" s="16">
        <v>1</v>
      </c>
      <c r="F9" s="16" t="s">
        <v>55</v>
      </c>
      <c r="G9" s="57"/>
      <c r="H9" s="16"/>
      <c r="I9" s="22"/>
      <c r="J9" s="16" t="s">
        <v>34</v>
      </c>
      <c r="K9" s="17" t="s">
        <v>18</v>
      </c>
      <c r="L9" s="18"/>
    </row>
    <row r="10" spans="1:12" ht="28.5" hidden="1" customHeight="1">
      <c r="A10" s="17">
        <v>7</v>
      </c>
      <c r="B10" s="17" t="str">
        <f>CONCATENATE(K10,COUNTIF($K$4:K10,K10))</f>
        <v>General Affair7</v>
      </c>
      <c r="C10" s="12" t="s">
        <v>66</v>
      </c>
      <c r="D10" s="12" t="s">
        <v>66</v>
      </c>
      <c r="E10" s="16">
        <v>1</v>
      </c>
      <c r="F10" s="16" t="s">
        <v>55</v>
      </c>
      <c r="G10" s="57"/>
      <c r="H10" s="16"/>
      <c r="I10" s="22"/>
      <c r="J10" s="16" t="s">
        <v>34</v>
      </c>
      <c r="K10" s="17" t="s">
        <v>18</v>
      </c>
      <c r="L10" s="18"/>
    </row>
    <row r="11" spans="1:12" ht="28.5" hidden="1" customHeight="1">
      <c r="A11" s="48">
        <v>8</v>
      </c>
      <c r="B11" s="17" t="str">
        <f>CONCATENATE(K11,COUNTIF($K$4:K11,K11))</f>
        <v>General Affair8</v>
      </c>
      <c r="C11" s="12" t="s">
        <v>67</v>
      </c>
      <c r="D11" s="12" t="s">
        <v>68</v>
      </c>
      <c r="E11" s="16">
        <v>1</v>
      </c>
      <c r="F11" s="16" t="s">
        <v>55</v>
      </c>
      <c r="G11" s="57" t="s">
        <v>69</v>
      </c>
      <c r="H11" s="16" t="s">
        <v>70</v>
      </c>
      <c r="I11" s="22" t="s">
        <v>71</v>
      </c>
      <c r="J11" s="16" t="s">
        <v>72</v>
      </c>
      <c r="K11" s="17" t="s">
        <v>18</v>
      </c>
      <c r="L11" s="18" t="s">
        <v>73</v>
      </c>
    </row>
    <row r="12" spans="1:12" ht="28.5" hidden="1" customHeight="1">
      <c r="A12" s="17">
        <v>9</v>
      </c>
      <c r="B12" s="17" t="str">
        <f>CONCATENATE(K12,COUNTIF($K$4:K12,K12))</f>
        <v>General Affair9</v>
      </c>
      <c r="C12" s="12" t="s">
        <v>74</v>
      </c>
      <c r="D12" s="12" t="s">
        <v>75</v>
      </c>
      <c r="E12" s="16">
        <v>1</v>
      </c>
      <c r="F12" s="16" t="s">
        <v>55</v>
      </c>
      <c r="G12" s="57" t="s">
        <v>76</v>
      </c>
      <c r="H12" s="16" t="s">
        <v>77</v>
      </c>
      <c r="I12" s="22" t="s">
        <v>78</v>
      </c>
      <c r="J12" s="16" t="s">
        <v>34</v>
      </c>
      <c r="K12" s="17" t="s">
        <v>18</v>
      </c>
      <c r="L12" s="18" t="s">
        <v>79</v>
      </c>
    </row>
    <row r="13" spans="1:12" ht="28.5" hidden="1" customHeight="1">
      <c r="A13" s="48">
        <v>10</v>
      </c>
      <c r="B13" s="17" t="str">
        <f>CONCATENATE(K13,COUNTIF($K$4:K13,K13))</f>
        <v>General Affair10</v>
      </c>
      <c r="C13" s="12" t="s">
        <v>80</v>
      </c>
      <c r="D13" s="12" t="s">
        <v>80</v>
      </c>
      <c r="E13" s="16">
        <v>1</v>
      </c>
      <c r="F13" s="16" t="s">
        <v>55</v>
      </c>
      <c r="G13" s="57" t="s">
        <v>81</v>
      </c>
      <c r="H13" s="16" t="s">
        <v>82</v>
      </c>
      <c r="I13" s="22" t="s">
        <v>83</v>
      </c>
      <c r="J13" s="16" t="s">
        <v>84</v>
      </c>
      <c r="K13" s="17" t="s">
        <v>18</v>
      </c>
      <c r="L13" s="18" t="s">
        <v>79</v>
      </c>
    </row>
    <row r="14" spans="1:12" ht="28.5" customHeight="1">
      <c r="A14" s="17">
        <v>11</v>
      </c>
      <c r="B14" s="17" t="str">
        <f>CONCATENATE(K14,COUNTIF($K$4:K14,K14))</f>
        <v>General Affair11</v>
      </c>
      <c r="C14" s="12" t="s">
        <v>85</v>
      </c>
      <c r="D14" s="12" t="s">
        <v>85</v>
      </c>
      <c r="E14" s="16">
        <v>1</v>
      </c>
      <c r="F14" s="16" t="s">
        <v>55</v>
      </c>
      <c r="G14" s="57" t="s">
        <v>86</v>
      </c>
      <c r="H14" s="16"/>
      <c r="I14" s="22"/>
      <c r="J14" s="16" t="s">
        <v>84</v>
      </c>
      <c r="K14" s="17" t="s">
        <v>18</v>
      </c>
      <c r="L14" s="18" t="s">
        <v>88</v>
      </c>
    </row>
    <row r="15" spans="1:12" ht="28.5" hidden="1" customHeight="1">
      <c r="A15" s="48">
        <v>12</v>
      </c>
      <c r="B15" s="17" t="str">
        <f>CONCATENATE(K15,COUNTIF($K$4:K15,K15))</f>
        <v>General Affair12</v>
      </c>
      <c r="C15" s="12" t="s">
        <v>87</v>
      </c>
      <c r="D15" s="12" t="s">
        <v>87</v>
      </c>
      <c r="E15" s="16">
        <v>1</v>
      </c>
      <c r="F15" s="16" t="s">
        <v>55</v>
      </c>
      <c r="G15" s="57" t="s">
        <v>89</v>
      </c>
      <c r="H15" s="16" t="s">
        <v>90</v>
      </c>
      <c r="I15" s="22">
        <v>810002149</v>
      </c>
      <c r="J15" s="16" t="s">
        <v>84</v>
      </c>
      <c r="K15" s="17" t="s">
        <v>18</v>
      </c>
      <c r="L15" s="18" t="s">
        <v>88</v>
      </c>
    </row>
    <row r="16" spans="1:12" ht="28.5" hidden="1" customHeight="1">
      <c r="A16" s="17">
        <v>13</v>
      </c>
      <c r="B16" s="17" t="str">
        <f>CONCATENATE(K16,COUNTIF($K$4:K16,K16))</f>
        <v>General Affair13</v>
      </c>
      <c r="C16" s="12" t="s">
        <v>91</v>
      </c>
      <c r="D16" s="12" t="s">
        <v>91</v>
      </c>
      <c r="E16" s="16">
        <v>1</v>
      </c>
      <c r="F16" s="16" t="s">
        <v>55</v>
      </c>
      <c r="G16" s="57" t="s">
        <v>92</v>
      </c>
      <c r="H16" s="16" t="s">
        <v>93</v>
      </c>
      <c r="I16" s="22" t="s">
        <v>94</v>
      </c>
      <c r="J16" s="16" t="s">
        <v>84</v>
      </c>
      <c r="K16" s="17" t="s">
        <v>18</v>
      </c>
      <c r="L16" s="18"/>
    </row>
    <row r="17" spans="1:12" ht="28.5" hidden="1" customHeight="1">
      <c r="A17" s="48">
        <v>14</v>
      </c>
      <c r="B17" s="17" t="str">
        <f>CONCATENATE(K17,COUNTIF($K$4:K17,K17))</f>
        <v>General Affair14</v>
      </c>
      <c r="C17" s="12" t="s">
        <v>95</v>
      </c>
      <c r="D17" s="12" t="s">
        <v>95</v>
      </c>
      <c r="E17" s="16">
        <v>1</v>
      </c>
      <c r="F17" s="16" t="s">
        <v>55</v>
      </c>
      <c r="G17" s="57" t="s">
        <v>96</v>
      </c>
      <c r="H17" s="16"/>
      <c r="I17" s="22"/>
      <c r="J17" s="16" t="s">
        <v>84</v>
      </c>
      <c r="K17" s="17" t="s">
        <v>18</v>
      </c>
      <c r="L17" s="18"/>
    </row>
    <row r="18" spans="1:12" ht="28.5" hidden="1" customHeight="1">
      <c r="A18" s="17">
        <v>15</v>
      </c>
      <c r="B18" s="17" t="str">
        <f>CONCATENATE(K18,COUNTIF($K$4:K18,K18))</f>
        <v>General Affair15</v>
      </c>
      <c r="C18" s="12" t="s">
        <v>97</v>
      </c>
      <c r="D18" s="12" t="s">
        <v>97</v>
      </c>
      <c r="E18" s="16">
        <v>1</v>
      </c>
      <c r="F18" s="16" t="s">
        <v>55</v>
      </c>
      <c r="G18" s="57" t="s">
        <v>98</v>
      </c>
      <c r="H18" s="16"/>
      <c r="I18" s="22"/>
      <c r="J18" s="16" t="s">
        <v>34</v>
      </c>
      <c r="K18" s="17" t="s">
        <v>18</v>
      </c>
      <c r="L18" s="18"/>
    </row>
    <row r="19" spans="1:12" ht="28.5" hidden="1" customHeight="1">
      <c r="A19" s="48">
        <v>16</v>
      </c>
      <c r="B19" s="17" t="str">
        <f>CONCATENATE(K19,COUNTIF($K$4:K19,K19))</f>
        <v>General Affair16</v>
      </c>
      <c r="C19" s="12" t="s">
        <v>99</v>
      </c>
      <c r="D19" s="12" t="s">
        <v>99</v>
      </c>
      <c r="E19" s="16">
        <v>1</v>
      </c>
      <c r="F19" s="16" t="s">
        <v>55</v>
      </c>
      <c r="G19" s="57" t="s">
        <v>100</v>
      </c>
      <c r="H19" s="16"/>
      <c r="I19" s="22"/>
      <c r="J19" s="16" t="s">
        <v>34</v>
      </c>
      <c r="K19" s="17" t="s">
        <v>18</v>
      </c>
      <c r="L19" s="18"/>
    </row>
    <row r="20" spans="1:12" ht="28.5" hidden="1" customHeight="1">
      <c r="A20" s="17">
        <v>17</v>
      </c>
      <c r="B20" s="17" t="str">
        <f>CONCATENATE(K20,COUNTIF($K$4:K20,K20))</f>
        <v>General Affair17</v>
      </c>
      <c r="C20" s="12" t="s">
        <v>101</v>
      </c>
      <c r="D20" s="12" t="s">
        <v>101</v>
      </c>
      <c r="E20" s="16">
        <v>1</v>
      </c>
      <c r="F20" s="16" t="s">
        <v>55</v>
      </c>
      <c r="G20" s="57"/>
      <c r="H20" s="16"/>
      <c r="I20" s="22"/>
      <c r="J20" s="16" t="s">
        <v>34</v>
      </c>
      <c r="K20" s="17" t="s">
        <v>18</v>
      </c>
      <c r="L20" s="18"/>
    </row>
    <row r="21" spans="1:12" ht="28.5" hidden="1" customHeight="1">
      <c r="A21" s="48">
        <v>18</v>
      </c>
      <c r="B21" s="17" t="str">
        <f>CONCATENATE(K21,COUNTIF($K$4:K21,K21))</f>
        <v>General Affair18</v>
      </c>
      <c r="C21" s="12" t="s">
        <v>103</v>
      </c>
      <c r="D21" s="12" t="s">
        <v>102</v>
      </c>
      <c r="E21" s="16">
        <v>4</v>
      </c>
      <c r="F21" s="16" t="s">
        <v>55</v>
      </c>
      <c r="G21" s="57"/>
      <c r="H21" s="16"/>
      <c r="I21" s="22"/>
      <c r="J21" s="16" t="s">
        <v>34</v>
      </c>
      <c r="K21" s="17" t="s">
        <v>18</v>
      </c>
      <c r="L21" s="18"/>
    </row>
    <row r="22" spans="1:12" ht="28.5" hidden="1" customHeight="1">
      <c r="A22" s="17">
        <v>19</v>
      </c>
      <c r="B22" s="17" t="str">
        <f>CONCATENATE(K22,COUNTIF($K$4:K22,K22))</f>
        <v>General Affair19</v>
      </c>
      <c r="C22" s="12" t="s">
        <v>104</v>
      </c>
      <c r="D22" s="12" t="s">
        <v>102</v>
      </c>
      <c r="E22" s="16">
        <v>3</v>
      </c>
      <c r="F22" s="16" t="s">
        <v>55</v>
      </c>
      <c r="G22" s="57"/>
      <c r="H22" s="16"/>
      <c r="I22" s="22"/>
      <c r="J22" s="16" t="s">
        <v>34</v>
      </c>
      <c r="K22" s="17" t="s">
        <v>18</v>
      </c>
      <c r="L22" s="18"/>
    </row>
    <row r="23" spans="1:12" ht="28.5" hidden="1" customHeight="1">
      <c r="A23" s="48">
        <v>20</v>
      </c>
      <c r="B23" s="17" t="str">
        <f>CONCATENATE(K23,COUNTIF($K$4:K23,K23))</f>
        <v>General Affair20</v>
      </c>
      <c r="C23" s="12" t="s">
        <v>105</v>
      </c>
      <c r="D23" s="12" t="s">
        <v>102</v>
      </c>
      <c r="E23" s="16">
        <v>1</v>
      </c>
      <c r="F23" s="16" t="s">
        <v>55</v>
      </c>
      <c r="G23" s="57"/>
      <c r="H23" s="16"/>
      <c r="I23" s="22"/>
      <c r="J23" s="16" t="s">
        <v>34</v>
      </c>
      <c r="K23" s="17" t="s">
        <v>18</v>
      </c>
      <c r="L23" s="18"/>
    </row>
    <row r="24" spans="1:12" ht="28.5" hidden="1" customHeight="1">
      <c r="A24" s="17">
        <v>21</v>
      </c>
      <c r="B24" s="17" t="str">
        <f>CONCATENATE(K24,COUNTIF($K$4:K24,K24))</f>
        <v>General Affair21</v>
      </c>
      <c r="C24" s="12" t="s">
        <v>128</v>
      </c>
      <c r="D24" s="12" t="s">
        <v>102</v>
      </c>
      <c r="E24" s="16">
        <v>1</v>
      </c>
      <c r="F24" s="16" t="s">
        <v>55</v>
      </c>
      <c r="G24" s="57"/>
      <c r="H24" s="16"/>
      <c r="I24" s="22"/>
      <c r="J24" s="16" t="s">
        <v>34</v>
      </c>
      <c r="K24" s="17" t="s">
        <v>18</v>
      </c>
      <c r="L24" s="18"/>
    </row>
    <row r="25" spans="1:12" ht="28.5" hidden="1" customHeight="1">
      <c r="A25" s="48">
        <v>22</v>
      </c>
      <c r="B25" s="17" t="str">
        <f>CONCATENATE(K25,COUNTIF($K$4:K25,K25))</f>
        <v>General Affair22</v>
      </c>
      <c r="C25" s="12" t="s">
        <v>107</v>
      </c>
      <c r="D25" s="12" t="s">
        <v>106</v>
      </c>
      <c r="E25" s="16">
        <v>1</v>
      </c>
      <c r="F25" s="16" t="s">
        <v>55</v>
      </c>
      <c r="G25" s="57" t="s">
        <v>108</v>
      </c>
      <c r="H25" s="16" t="s">
        <v>109</v>
      </c>
      <c r="I25" s="22" t="s">
        <v>110</v>
      </c>
      <c r="J25" s="16" t="s">
        <v>34</v>
      </c>
      <c r="K25" s="17" t="s">
        <v>18</v>
      </c>
      <c r="L25" s="18"/>
    </row>
    <row r="26" spans="1:12" ht="28.5" hidden="1" customHeight="1">
      <c r="A26" s="17">
        <v>23</v>
      </c>
      <c r="B26" s="17" t="str">
        <f>CONCATENATE(K26,COUNTIF($K$4:K26,K26))</f>
        <v>General Affair23</v>
      </c>
      <c r="C26" s="12" t="s">
        <v>91</v>
      </c>
      <c r="D26" s="12" t="s">
        <v>91</v>
      </c>
      <c r="E26" s="16">
        <v>1</v>
      </c>
      <c r="F26" s="16" t="s">
        <v>55</v>
      </c>
      <c r="G26" s="57" t="s">
        <v>111</v>
      </c>
      <c r="H26" s="16" t="s">
        <v>112</v>
      </c>
      <c r="I26" s="22">
        <v>170390392</v>
      </c>
      <c r="J26" s="16" t="s">
        <v>34</v>
      </c>
      <c r="K26" s="17" t="s">
        <v>18</v>
      </c>
      <c r="L26" s="18"/>
    </row>
    <row r="27" spans="1:12" ht="28.5" hidden="1" customHeight="1">
      <c r="A27" s="48">
        <v>24</v>
      </c>
      <c r="B27" s="17" t="str">
        <f>CONCATENATE(K27,COUNTIF($K$4:K27,K27))</f>
        <v>General Affair24</v>
      </c>
      <c r="C27" s="12" t="s">
        <v>113</v>
      </c>
      <c r="D27" s="12" t="s">
        <v>113</v>
      </c>
      <c r="E27" s="16">
        <v>5</v>
      </c>
      <c r="F27" s="16" t="s">
        <v>55</v>
      </c>
      <c r="G27" s="57" t="s">
        <v>114</v>
      </c>
      <c r="H27" s="16"/>
      <c r="I27" s="22"/>
      <c r="J27" s="16" t="s">
        <v>34</v>
      </c>
      <c r="K27" s="17" t="s">
        <v>18</v>
      </c>
      <c r="L27" s="18" t="s">
        <v>115</v>
      </c>
    </row>
    <row r="28" spans="1:12" ht="28.5" hidden="1" customHeight="1">
      <c r="A28" s="17">
        <v>25</v>
      </c>
      <c r="B28" s="17" t="str">
        <f>CONCATENATE(K28,COUNTIF($K$4:K28,K28))</f>
        <v>General Affair25</v>
      </c>
      <c r="C28" s="12" t="s">
        <v>116</v>
      </c>
      <c r="D28" s="12" t="s">
        <v>116</v>
      </c>
      <c r="E28" s="16">
        <v>1</v>
      </c>
      <c r="F28" s="16" t="s">
        <v>55</v>
      </c>
      <c r="G28" s="57" t="s">
        <v>76</v>
      </c>
      <c r="H28" s="16" t="s">
        <v>117</v>
      </c>
      <c r="I28" s="22" t="s">
        <v>118</v>
      </c>
      <c r="J28" s="16" t="s">
        <v>34</v>
      </c>
      <c r="K28" s="17" t="s">
        <v>18</v>
      </c>
      <c r="L28" s="18"/>
    </row>
    <row r="29" spans="1:12" ht="28.5" hidden="1" customHeight="1">
      <c r="A29" s="48">
        <v>26</v>
      </c>
      <c r="B29" s="17" t="str">
        <f>CONCATENATE(K29,COUNTIF($K$4:K29,K29))</f>
        <v>General Affair26</v>
      </c>
      <c r="C29" s="12" t="s">
        <v>119</v>
      </c>
      <c r="D29" s="12" t="s">
        <v>106</v>
      </c>
      <c r="E29" s="16">
        <v>1</v>
      </c>
      <c r="F29" s="16" t="s">
        <v>55</v>
      </c>
      <c r="G29" s="57" t="s">
        <v>108</v>
      </c>
      <c r="H29" s="16" t="s">
        <v>120</v>
      </c>
      <c r="I29" s="22" t="s">
        <v>121</v>
      </c>
      <c r="J29" s="16" t="s">
        <v>34</v>
      </c>
      <c r="K29" s="17" t="s">
        <v>18</v>
      </c>
      <c r="L29" s="18"/>
    </row>
    <row r="30" spans="1:12" ht="28.5" hidden="1" customHeight="1">
      <c r="A30" s="17">
        <v>27</v>
      </c>
      <c r="B30" s="17" t="str">
        <f>CONCATENATE(K30,COUNTIF($K$4:K30,K30))</f>
        <v>General Affair27</v>
      </c>
      <c r="C30" s="12" t="s">
        <v>119</v>
      </c>
      <c r="D30" s="12" t="s">
        <v>106</v>
      </c>
      <c r="E30" s="16">
        <v>1</v>
      </c>
      <c r="F30" s="16" t="s">
        <v>55</v>
      </c>
      <c r="G30" s="57" t="s">
        <v>108</v>
      </c>
      <c r="H30" s="16" t="s">
        <v>120</v>
      </c>
      <c r="I30" s="22">
        <v>2177550018077</v>
      </c>
      <c r="J30" s="16" t="s">
        <v>34</v>
      </c>
      <c r="K30" s="17" t="s">
        <v>18</v>
      </c>
      <c r="L30" s="18"/>
    </row>
    <row r="31" spans="1:12" ht="28.5" hidden="1" customHeight="1">
      <c r="A31" s="48">
        <v>28</v>
      </c>
      <c r="B31" s="17" t="str">
        <f>CONCATENATE(K31,COUNTIF($K$4:K31,K31))</f>
        <v>General Affair28</v>
      </c>
      <c r="C31" s="12" t="s">
        <v>123</v>
      </c>
      <c r="D31" s="12" t="s">
        <v>124</v>
      </c>
      <c r="E31" s="16">
        <v>1</v>
      </c>
      <c r="F31" s="16" t="s">
        <v>55</v>
      </c>
      <c r="G31" s="57" t="s">
        <v>125</v>
      </c>
      <c r="H31" s="16" t="s">
        <v>126</v>
      </c>
      <c r="I31" s="23" t="s">
        <v>127</v>
      </c>
      <c r="J31" s="16" t="s">
        <v>34</v>
      </c>
      <c r="K31" s="17" t="s">
        <v>18</v>
      </c>
      <c r="L31" s="18"/>
    </row>
    <row r="32" spans="1:12" ht="28.5" hidden="1" customHeight="1">
      <c r="A32" s="17">
        <v>29</v>
      </c>
      <c r="B32" s="17" t="str">
        <f>CONCATENATE(K32,COUNTIF($K$4:K32,K32))</f>
        <v>General Affair29</v>
      </c>
      <c r="C32" s="12" t="s">
        <v>129</v>
      </c>
      <c r="D32" s="12" t="s">
        <v>130</v>
      </c>
      <c r="E32" s="16">
        <v>2</v>
      </c>
      <c r="F32" s="16" t="s">
        <v>55</v>
      </c>
      <c r="G32" s="57"/>
      <c r="H32" s="16"/>
      <c r="I32" s="22"/>
      <c r="J32" s="16" t="s">
        <v>34</v>
      </c>
      <c r="K32" s="17" t="s">
        <v>18</v>
      </c>
      <c r="L32" s="18"/>
    </row>
    <row r="33" spans="1:12" ht="28.5" hidden="1" customHeight="1">
      <c r="A33" s="48">
        <v>30</v>
      </c>
      <c r="B33" s="17" t="str">
        <f>CONCATENATE(K33,COUNTIF($K$4:K33,K33))</f>
        <v>General Affair30</v>
      </c>
      <c r="C33" s="12" t="s">
        <v>131</v>
      </c>
      <c r="D33" s="12" t="s">
        <v>131</v>
      </c>
      <c r="E33" s="16">
        <v>1</v>
      </c>
      <c r="F33" s="16" t="s">
        <v>55</v>
      </c>
      <c r="G33" s="57" t="s">
        <v>56</v>
      </c>
      <c r="H33" s="16" t="s">
        <v>137</v>
      </c>
      <c r="I33" s="22"/>
      <c r="J33" s="16" t="s">
        <v>34</v>
      </c>
      <c r="K33" s="17" t="s">
        <v>18</v>
      </c>
      <c r="L33" s="18"/>
    </row>
    <row r="34" spans="1:12" ht="28.5" hidden="1" customHeight="1">
      <c r="A34" s="17">
        <v>31</v>
      </c>
      <c r="B34" s="17" t="str">
        <f>CONCATENATE(K34,COUNTIF($K$4:K34,K34))</f>
        <v>General Affair31</v>
      </c>
      <c r="C34" s="12" t="s">
        <v>132</v>
      </c>
      <c r="D34" s="12" t="s">
        <v>133</v>
      </c>
      <c r="E34" s="16">
        <v>4</v>
      </c>
      <c r="F34" s="16" t="s">
        <v>55</v>
      </c>
      <c r="G34" s="57"/>
      <c r="H34" s="16"/>
      <c r="I34" s="22"/>
      <c r="J34" s="16" t="s">
        <v>34</v>
      </c>
      <c r="K34" s="17" t="s">
        <v>18</v>
      </c>
      <c r="L34" s="18"/>
    </row>
    <row r="35" spans="1:12" ht="28.5" hidden="1" customHeight="1">
      <c r="A35" s="48">
        <v>32</v>
      </c>
      <c r="B35" s="17" t="str">
        <f>CONCATENATE(K35,COUNTIF($K$4:K35,K35))</f>
        <v>General Affair32</v>
      </c>
      <c r="C35" s="12" t="s">
        <v>134</v>
      </c>
      <c r="D35" s="12" t="s">
        <v>134</v>
      </c>
      <c r="E35" s="16">
        <v>1</v>
      </c>
      <c r="F35" s="16" t="s">
        <v>55</v>
      </c>
      <c r="G35" s="57"/>
      <c r="H35" s="16"/>
      <c r="I35" s="22"/>
      <c r="J35" s="16" t="s">
        <v>34</v>
      </c>
      <c r="K35" s="17" t="s">
        <v>18</v>
      </c>
      <c r="L35" s="18"/>
    </row>
    <row r="36" spans="1:12" ht="28.5" hidden="1" customHeight="1">
      <c r="A36" s="17">
        <v>33</v>
      </c>
      <c r="B36" s="17" t="str">
        <f>CONCATENATE(K36,COUNTIF($K$4:K36,K36))</f>
        <v>General Affair33</v>
      </c>
      <c r="C36" s="12" t="s">
        <v>135</v>
      </c>
      <c r="D36" s="12" t="s">
        <v>135</v>
      </c>
      <c r="E36" s="16">
        <v>1</v>
      </c>
      <c r="F36" s="16" t="s">
        <v>136</v>
      </c>
      <c r="G36" s="57"/>
      <c r="H36" s="16"/>
      <c r="I36" s="22"/>
      <c r="J36" s="16" t="s">
        <v>34</v>
      </c>
      <c r="K36" s="17" t="s">
        <v>18</v>
      </c>
      <c r="L36" s="18"/>
    </row>
    <row r="37" spans="1:12" ht="28.5" hidden="1" customHeight="1">
      <c r="A37" s="48">
        <v>34</v>
      </c>
      <c r="B37" s="17" t="str">
        <f>CONCATENATE(K37,COUNTIF($K$4:K37,K37))</f>
        <v>HRD1</v>
      </c>
      <c r="C37" s="12" t="s">
        <v>259</v>
      </c>
      <c r="D37" s="12" t="s">
        <v>259</v>
      </c>
      <c r="E37" s="16">
        <v>1</v>
      </c>
      <c r="F37" s="16" t="s">
        <v>54</v>
      </c>
      <c r="G37" s="57"/>
      <c r="H37" s="16"/>
      <c r="I37" s="22"/>
      <c r="J37" s="16" t="s">
        <v>19</v>
      </c>
      <c r="K37" s="17" t="s">
        <v>19</v>
      </c>
      <c r="L37" s="18" t="s">
        <v>58</v>
      </c>
    </row>
    <row r="38" spans="1:12" ht="28.5" hidden="1" customHeight="1">
      <c r="A38" s="17">
        <v>35</v>
      </c>
      <c r="B38" s="17" t="str">
        <f>CONCATENATE(K38,COUNTIF($K$4:K38,K38))</f>
        <v>HRD2</v>
      </c>
      <c r="C38" s="12" t="s">
        <v>60</v>
      </c>
      <c r="D38" s="12" t="s">
        <v>60</v>
      </c>
      <c r="E38" s="16">
        <v>1</v>
      </c>
      <c r="F38" s="16" t="s">
        <v>55</v>
      </c>
      <c r="G38" s="57" t="s">
        <v>61</v>
      </c>
      <c r="H38" s="16"/>
      <c r="I38" s="22"/>
      <c r="J38" s="16" t="s">
        <v>19</v>
      </c>
      <c r="K38" s="17" t="s">
        <v>19</v>
      </c>
      <c r="L38" s="18"/>
    </row>
    <row r="39" spans="1:12" ht="28.5" hidden="1" customHeight="1">
      <c r="A39" s="48">
        <v>36</v>
      </c>
      <c r="B39" s="17" t="str">
        <f>CONCATENATE(K39,COUNTIF($K$4:K39,K39))</f>
        <v>HRD3</v>
      </c>
      <c r="C39" s="12" t="s">
        <v>131</v>
      </c>
      <c r="D39" s="12" t="s">
        <v>131</v>
      </c>
      <c r="E39" s="16">
        <v>1</v>
      </c>
      <c r="F39" s="16" t="s">
        <v>55</v>
      </c>
      <c r="G39" s="57" t="s">
        <v>56</v>
      </c>
      <c r="H39" s="16" t="s">
        <v>137</v>
      </c>
      <c r="I39" s="22"/>
      <c r="J39" s="16" t="s">
        <v>19</v>
      </c>
      <c r="K39" s="17" t="s">
        <v>19</v>
      </c>
      <c r="L39" s="18"/>
    </row>
    <row r="40" spans="1:12" ht="28.5" hidden="1" customHeight="1">
      <c r="A40" s="17">
        <v>37</v>
      </c>
      <c r="B40" s="17" t="str">
        <f>CONCATENATE(K40,COUNTIF($K$4:K40,K40))</f>
        <v>HRD4</v>
      </c>
      <c r="C40" s="12" t="s">
        <v>51</v>
      </c>
      <c r="D40" s="12" t="s">
        <v>51</v>
      </c>
      <c r="E40" s="16">
        <v>1</v>
      </c>
      <c r="F40" s="16" t="s">
        <v>55</v>
      </c>
      <c r="G40" s="57" t="s">
        <v>401</v>
      </c>
      <c r="H40" s="48" t="s">
        <v>417</v>
      </c>
      <c r="I40" s="48"/>
      <c r="J40" s="16" t="s">
        <v>19</v>
      </c>
      <c r="K40" s="17" t="s">
        <v>19</v>
      </c>
      <c r="L40" s="18"/>
    </row>
    <row r="41" spans="1:12" ht="28.5" hidden="1" customHeight="1">
      <c r="A41" s="48">
        <v>38</v>
      </c>
      <c r="B41" s="17" t="str">
        <f>CONCATENATE(K41,COUNTIF($K$4:K41,K41))</f>
        <v>HRD5</v>
      </c>
      <c r="C41" s="12" t="s">
        <v>52</v>
      </c>
      <c r="D41" s="12" t="s">
        <v>52</v>
      </c>
      <c r="E41" s="16">
        <v>1</v>
      </c>
      <c r="F41" s="16" t="s">
        <v>55</v>
      </c>
      <c r="G41" s="57"/>
      <c r="H41" s="16"/>
      <c r="I41" s="22"/>
      <c r="J41" s="16" t="s">
        <v>19</v>
      </c>
      <c r="K41" s="17" t="s">
        <v>19</v>
      </c>
      <c r="L41" s="18" t="s">
        <v>57</v>
      </c>
    </row>
    <row r="42" spans="1:12" ht="28.5" hidden="1" customHeight="1">
      <c r="A42" s="17">
        <v>39</v>
      </c>
      <c r="B42" s="17" t="str">
        <f>CONCATENATE(K42,COUNTIF($K$4:K42,K42))</f>
        <v>HRD6</v>
      </c>
      <c r="C42" s="12" t="s">
        <v>132</v>
      </c>
      <c r="D42" s="12" t="s">
        <v>133</v>
      </c>
      <c r="E42" s="16">
        <v>2</v>
      </c>
      <c r="F42" s="16" t="s">
        <v>136</v>
      </c>
      <c r="G42" s="57"/>
      <c r="H42" s="16"/>
      <c r="I42" s="22"/>
      <c r="J42" s="16" t="s">
        <v>19</v>
      </c>
      <c r="K42" s="17" t="s">
        <v>19</v>
      </c>
      <c r="L42" s="18"/>
    </row>
    <row r="43" spans="1:12" ht="28.5" hidden="1" customHeight="1">
      <c r="A43" s="48">
        <v>40</v>
      </c>
      <c r="B43" s="17" t="str">
        <f>CONCATENATE(K43,COUNTIF($K$4:K43,K43))</f>
        <v>HRD7</v>
      </c>
      <c r="C43" s="12" t="s">
        <v>65</v>
      </c>
      <c r="D43" s="12" t="s">
        <v>65</v>
      </c>
      <c r="E43" s="16">
        <v>1</v>
      </c>
      <c r="F43" s="16" t="s">
        <v>136</v>
      </c>
      <c r="G43" s="57"/>
      <c r="H43" s="16"/>
      <c r="I43" s="22"/>
      <c r="J43" s="16" t="s">
        <v>19</v>
      </c>
      <c r="K43" s="17" t="s">
        <v>19</v>
      </c>
      <c r="L43" s="18"/>
    </row>
    <row r="44" spans="1:12" ht="28.5" hidden="1" customHeight="1">
      <c r="A44" s="17">
        <v>41</v>
      </c>
      <c r="B44" s="17" t="str">
        <f>CONCATENATE(K44,COUNTIF($K$4:K44,K44))</f>
        <v>HRD8</v>
      </c>
      <c r="C44" s="12" t="s">
        <v>66</v>
      </c>
      <c r="D44" s="12" t="s">
        <v>66</v>
      </c>
      <c r="E44" s="16">
        <v>1</v>
      </c>
      <c r="F44" s="16" t="s">
        <v>136</v>
      </c>
      <c r="G44" s="57"/>
      <c r="H44" s="16"/>
      <c r="I44" s="22"/>
      <c r="J44" s="16" t="s">
        <v>19</v>
      </c>
      <c r="K44" s="17" t="s">
        <v>19</v>
      </c>
      <c r="L44" s="18"/>
    </row>
    <row r="45" spans="1:12" ht="28.5" hidden="1" customHeight="1">
      <c r="A45" s="48">
        <v>42</v>
      </c>
      <c r="B45" s="17" t="str">
        <f>CONCATENATE(K45,COUNTIF($K$4:K45,K45))</f>
        <v>General Affair34</v>
      </c>
      <c r="C45" s="12" t="s">
        <v>139</v>
      </c>
      <c r="D45" s="12" t="s">
        <v>139</v>
      </c>
      <c r="E45" s="16">
        <v>3</v>
      </c>
      <c r="F45" s="16" t="s">
        <v>136</v>
      </c>
      <c r="G45" s="57"/>
      <c r="H45" s="16"/>
      <c r="I45" s="22"/>
      <c r="J45" s="16" t="s">
        <v>34</v>
      </c>
      <c r="K45" s="17" t="s">
        <v>18</v>
      </c>
      <c r="L45" s="18"/>
    </row>
    <row r="46" spans="1:12" ht="28.5" hidden="1" customHeight="1">
      <c r="A46" s="17">
        <v>43</v>
      </c>
      <c r="B46" s="17" t="str">
        <f>CONCATENATE(K46,COUNTIF($K$4:K46,K46))</f>
        <v>HRD9</v>
      </c>
      <c r="C46" s="12" t="s">
        <v>139</v>
      </c>
      <c r="D46" s="12" t="s">
        <v>139</v>
      </c>
      <c r="E46" s="16">
        <v>3</v>
      </c>
      <c r="F46" s="16" t="s">
        <v>136</v>
      </c>
      <c r="G46" s="57"/>
      <c r="H46" s="16"/>
      <c r="I46" s="22"/>
      <c r="J46" s="16" t="s">
        <v>19</v>
      </c>
      <c r="K46" s="17" t="s">
        <v>19</v>
      </c>
      <c r="L46" s="18"/>
    </row>
    <row r="47" spans="1:12" ht="28.5" hidden="1" customHeight="1">
      <c r="A47" s="48">
        <v>44</v>
      </c>
      <c r="B47" s="17" t="str">
        <f>CONCATENATE(K47,COUNTIF($K$4:K47,K47))</f>
        <v>HRD10</v>
      </c>
      <c r="C47" s="12" t="s">
        <v>59</v>
      </c>
      <c r="D47" s="12" t="s">
        <v>64</v>
      </c>
      <c r="E47" s="16">
        <v>4</v>
      </c>
      <c r="F47" s="16" t="s">
        <v>55</v>
      </c>
      <c r="G47" s="57"/>
      <c r="H47" s="16"/>
      <c r="I47" s="22"/>
      <c r="J47" s="16" t="s">
        <v>19</v>
      </c>
      <c r="K47" s="17" t="s">
        <v>19</v>
      </c>
      <c r="L47" s="18"/>
    </row>
    <row r="48" spans="1:12" ht="28.5" hidden="1" customHeight="1">
      <c r="A48" s="17">
        <v>45</v>
      </c>
      <c r="B48" s="17" t="str">
        <f>CONCATENATE(K48,COUNTIF($K$4:K48,K48))</f>
        <v>HRD11</v>
      </c>
      <c r="C48" s="12" t="s">
        <v>140</v>
      </c>
      <c r="D48" s="12" t="s">
        <v>140</v>
      </c>
      <c r="E48" s="16">
        <v>1</v>
      </c>
      <c r="F48" s="16" t="s">
        <v>55</v>
      </c>
      <c r="G48" s="57"/>
      <c r="H48" s="16"/>
      <c r="I48" s="22"/>
      <c r="J48" s="16" t="s">
        <v>141</v>
      </c>
      <c r="K48" s="17" t="s">
        <v>19</v>
      </c>
      <c r="L48" s="18"/>
    </row>
    <row r="49" spans="1:12" ht="28.5" hidden="1" customHeight="1">
      <c r="A49" s="48">
        <v>46</v>
      </c>
      <c r="B49" s="17" t="str">
        <f>CONCATENATE(K49,COUNTIF($K$4:K49,K49))</f>
        <v>HRD12</v>
      </c>
      <c r="C49" s="12" t="s">
        <v>142</v>
      </c>
      <c r="D49" s="12" t="s">
        <v>142</v>
      </c>
      <c r="E49" s="16">
        <v>1</v>
      </c>
      <c r="F49" s="16" t="s">
        <v>55</v>
      </c>
      <c r="G49" s="57"/>
      <c r="H49" s="16"/>
      <c r="I49" s="22"/>
      <c r="J49" s="16" t="s">
        <v>19</v>
      </c>
      <c r="K49" s="17" t="s">
        <v>19</v>
      </c>
      <c r="L49" s="18"/>
    </row>
    <row r="50" spans="1:12" ht="28.5" hidden="1" customHeight="1">
      <c r="A50" s="17">
        <v>47</v>
      </c>
      <c r="B50" s="17" t="str">
        <f>CONCATENATE(K50,COUNTIF($K$4:K50,K50))</f>
        <v>HRD13</v>
      </c>
      <c r="C50" s="12" t="s">
        <v>123</v>
      </c>
      <c r="D50" s="12" t="s">
        <v>124</v>
      </c>
      <c r="E50" s="16">
        <v>1</v>
      </c>
      <c r="F50" s="16" t="s">
        <v>55</v>
      </c>
      <c r="G50" s="57" t="s">
        <v>143</v>
      </c>
      <c r="H50" s="16" t="s">
        <v>144</v>
      </c>
      <c r="I50" s="22" t="s">
        <v>145</v>
      </c>
      <c r="J50" s="16" t="s">
        <v>19</v>
      </c>
      <c r="K50" s="17" t="s">
        <v>19</v>
      </c>
      <c r="L50" s="18"/>
    </row>
    <row r="51" spans="1:12" ht="28.5" hidden="1" customHeight="1">
      <c r="A51" s="48">
        <v>48</v>
      </c>
      <c r="B51" s="17" t="str">
        <f>CONCATENATE(K51,COUNTIF($K$4:K51,K51))</f>
        <v>HRD14</v>
      </c>
      <c r="C51" s="12" t="s">
        <v>135</v>
      </c>
      <c r="D51" s="12" t="s">
        <v>135</v>
      </c>
      <c r="E51" s="16">
        <v>1</v>
      </c>
      <c r="F51" s="16" t="s">
        <v>136</v>
      </c>
      <c r="G51" s="57"/>
      <c r="H51" s="16"/>
      <c r="I51" s="22"/>
      <c r="J51" s="16" t="s">
        <v>19</v>
      </c>
      <c r="K51" s="17" t="s">
        <v>19</v>
      </c>
      <c r="L51" s="18"/>
    </row>
    <row r="52" spans="1:12" ht="28.5" hidden="1" customHeight="1">
      <c r="A52" s="17">
        <v>49</v>
      </c>
      <c r="B52" s="17" t="str">
        <f>CONCATENATE(K52,COUNTIF($K$4:K52,K52))</f>
        <v>HRD15</v>
      </c>
      <c r="C52" s="12" t="s">
        <v>80</v>
      </c>
      <c r="D52" s="12" t="s">
        <v>80</v>
      </c>
      <c r="E52" s="16">
        <v>1</v>
      </c>
      <c r="F52" s="16" t="s">
        <v>55</v>
      </c>
      <c r="G52" s="57" t="s">
        <v>146</v>
      </c>
      <c r="H52" s="16" t="s">
        <v>147</v>
      </c>
      <c r="I52" s="22" t="s">
        <v>148</v>
      </c>
      <c r="J52" s="16" t="s">
        <v>141</v>
      </c>
      <c r="K52" s="17" t="s">
        <v>19</v>
      </c>
      <c r="L52" s="18"/>
    </row>
    <row r="53" spans="1:12" ht="28.5" hidden="1" customHeight="1">
      <c r="A53" s="48">
        <v>50</v>
      </c>
      <c r="B53" s="17" t="str">
        <f>CONCATENATE(K53,COUNTIF($K$4:K53,K53))</f>
        <v>HRD16</v>
      </c>
      <c r="C53" s="12" t="s">
        <v>87</v>
      </c>
      <c r="D53" s="12" t="s">
        <v>87</v>
      </c>
      <c r="E53" s="16">
        <v>1</v>
      </c>
      <c r="F53" s="16" t="s">
        <v>55</v>
      </c>
      <c r="G53" s="57" t="s">
        <v>149</v>
      </c>
      <c r="H53" s="16"/>
      <c r="I53" s="22"/>
      <c r="J53" s="16" t="s">
        <v>141</v>
      </c>
      <c r="K53" s="17" t="s">
        <v>19</v>
      </c>
      <c r="L53" s="18"/>
    </row>
    <row r="54" spans="1:12" ht="28.5" customHeight="1">
      <c r="A54" s="17">
        <v>51</v>
      </c>
      <c r="B54" s="17" t="str">
        <f>CONCATENATE(K54,COUNTIF($K$4:K54,K54))</f>
        <v>HRD17</v>
      </c>
      <c r="C54" s="12" t="s">
        <v>85</v>
      </c>
      <c r="D54" s="12" t="s">
        <v>85</v>
      </c>
      <c r="E54" s="16">
        <v>1</v>
      </c>
      <c r="F54" s="16" t="s">
        <v>55</v>
      </c>
      <c r="G54" s="57" t="s">
        <v>149</v>
      </c>
      <c r="H54" s="16"/>
      <c r="I54" s="22"/>
      <c r="J54" s="16" t="s">
        <v>141</v>
      </c>
      <c r="K54" s="17" t="s">
        <v>19</v>
      </c>
      <c r="L54" s="18"/>
    </row>
    <row r="55" spans="1:12" ht="28.5" hidden="1" customHeight="1">
      <c r="A55" s="48">
        <v>52</v>
      </c>
      <c r="B55" s="17" t="str">
        <f>CONCATENATE(K55,COUNTIF($K$4:K55,K55))</f>
        <v>HRD18</v>
      </c>
      <c r="C55" s="12" t="s">
        <v>95</v>
      </c>
      <c r="D55" s="12" t="s">
        <v>95</v>
      </c>
      <c r="E55" s="16">
        <v>1</v>
      </c>
      <c r="F55" s="16" t="s">
        <v>55</v>
      </c>
      <c r="G55" s="57" t="s">
        <v>152</v>
      </c>
      <c r="H55" s="16"/>
      <c r="I55" s="22"/>
      <c r="J55" s="16" t="s">
        <v>141</v>
      </c>
      <c r="K55" s="17" t="s">
        <v>19</v>
      </c>
      <c r="L55" s="18"/>
    </row>
    <row r="56" spans="1:12" ht="28.5" hidden="1" customHeight="1">
      <c r="A56" s="17">
        <v>53</v>
      </c>
      <c r="B56" s="17" t="str">
        <f>CONCATENATE(K56,COUNTIF($K$4:K56,K56))</f>
        <v>HRD19</v>
      </c>
      <c r="C56" s="12" t="s">
        <v>129</v>
      </c>
      <c r="D56" s="12" t="s">
        <v>130</v>
      </c>
      <c r="E56" s="16">
        <v>2</v>
      </c>
      <c r="F56" s="16" t="s">
        <v>55</v>
      </c>
      <c r="G56" s="57"/>
      <c r="H56" s="16"/>
      <c r="I56" s="22"/>
      <c r="J56" s="16"/>
      <c r="K56" s="17" t="s">
        <v>19</v>
      </c>
      <c r="L56" s="18"/>
    </row>
    <row r="57" spans="1:12" ht="28.5" hidden="1" customHeight="1">
      <c r="A57" s="48">
        <v>54</v>
      </c>
      <c r="B57" s="17" t="str">
        <f>CONCATENATE(K57,COUNTIF($K$4:K57,K57))</f>
        <v>HRD20</v>
      </c>
      <c r="C57" s="12" t="s">
        <v>74</v>
      </c>
      <c r="D57" s="12" t="s">
        <v>75</v>
      </c>
      <c r="E57" s="16">
        <v>1</v>
      </c>
      <c r="F57" s="16" t="s">
        <v>55</v>
      </c>
      <c r="G57" s="57" t="s">
        <v>76</v>
      </c>
      <c r="H57" s="16" t="s">
        <v>77</v>
      </c>
      <c r="I57" s="22" t="s">
        <v>153</v>
      </c>
      <c r="J57" s="16"/>
      <c r="K57" s="17" t="s">
        <v>19</v>
      </c>
      <c r="L57" s="18"/>
    </row>
    <row r="58" spans="1:12" ht="28.5" hidden="1" customHeight="1">
      <c r="A58" s="17">
        <v>55</v>
      </c>
      <c r="B58" s="17" t="str">
        <f>CONCATENATE(K58,COUNTIF($K$4:K58,K58))</f>
        <v>HRD21</v>
      </c>
      <c r="C58" s="12" t="s">
        <v>107</v>
      </c>
      <c r="D58" s="12" t="s">
        <v>106</v>
      </c>
      <c r="E58" s="16">
        <v>1</v>
      </c>
      <c r="F58" s="16" t="s">
        <v>55</v>
      </c>
      <c r="G58" s="57" t="s">
        <v>108</v>
      </c>
      <c r="H58" s="16" t="s">
        <v>109</v>
      </c>
      <c r="I58" s="22"/>
      <c r="J58" s="16"/>
      <c r="K58" s="17" t="s">
        <v>19</v>
      </c>
      <c r="L58" s="18"/>
    </row>
    <row r="59" spans="1:12" ht="28.5" hidden="1" customHeight="1">
      <c r="A59" s="48">
        <v>56</v>
      </c>
      <c r="B59" s="33" t="str">
        <f>CONCATENATE(K59,COUNTIF($K$4:K59,K59))</f>
        <v>HRD22</v>
      </c>
      <c r="C59" s="34" t="s">
        <v>95</v>
      </c>
      <c r="D59" s="34" t="s">
        <v>95</v>
      </c>
      <c r="E59" s="32">
        <v>1</v>
      </c>
      <c r="F59" s="32" t="s">
        <v>55</v>
      </c>
      <c r="G59" s="58"/>
      <c r="H59" s="32"/>
      <c r="I59" s="35"/>
      <c r="J59" s="32" t="s">
        <v>151</v>
      </c>
      <c r="K59" s="33" t="s">
        <v>19</v>
      </c>
      <c r="L59" s="55" t="s">
        <v>150</v>
      </c>
    </row>
    <row r="60" spans="1:12" ht="28.5" customHeight="1">
      <c r="A60" s="17">
        <v>57</v>
      </c>
      <c r="B60" s="33" t="str">
        <f>CONCATENATE(K60,COUNTIF($K$4:K60,K60))</f>
        <v>HRD23</v>
      </c>
      <c r="C60" s="34" t="s">
        <v>85</v>
      </c>
      <c r="D60" s="34" t="s">
        <v>85</v>
      </c>
      <c r="E60" s="32">
        <v>1</v>
      </c>
      <c r="F60" s="32" t="s">
        <v>55</v>
      </c>
      <c r="G60" s="58"/>
      <c r="H60" s="32"/>
      <c r="I60" s="35"/>
      <c r="J60" s="32" t="s">
        <v>151</v>
      </c>
      <c r="K60" s="33" t="s">
        <v>19</v>
      </c>
      <c r="L60" s="55"/>
    </row>
    <row r="61" spans="1:12" ht="28.5" hidden="1" customHeight="1">
      <c r="A61" s="48">
        <v>58</v>
      </c>
      <c r="B61" s="33" t="str">
        <f>CONCATENATE(K61,COUNTIF($K$4:K61,K61))</f>
        <v>HRD24</v>
      </c>
      <c r="C61" s="34" t="s">
        <v>87</v>
      </c>
      <c r="D61" s="34" t="s">
        <v>87</v>
      </c>
      <c r="E61" s="32">
        <v>1</v>
      </c>
      <c r="F61" s="32" t="s">
        <v>55</v>
      </c>
      <c r="G61" s="58"/>
      <c r="H61" s="32"/>
      <c r="I61" s="35"/>
      <c r="J61" s="32" t="s">
        <v>151</v>
      </c>
      <c r="K61" s="33" t="s">
        <v>19</v>
      </c>
      <c r="L61" s="55"/>
    </row>
    <row r="62" spans="1:12" ht="28.5" hidden="1" customHeight="1">
      <c r="A62" s="17">
        <v>59</v>
      </c>
      <c r="B62" s="17" t="str">
        <f>CONCATENATE(K62,COUNTIF($K$4:K62,K62))</f>
        <v>HRD25</v>
      </c>
      <c r="C62" s="12" t="s">
        <v>104</v>
      </c>
      <c r="D62" s="12" t="s">
        <v>102</v>
      </c>
      <c r="E62" s="16">
        <v>2</v>
      </c>
      <c r="F62" s="16" t="s">
        <v>55</v>
      </c>
      <c r="G62" s="57"/>
      <c r="H62" s="16"/>
      <c r="I62" s="22"/>
      <c r="J62" s="16"/>
      <c r="K62" s="17" t="s">
        <v>19</v>
      </c>
      <c r="L62" s="18"/>
    </row>
    <row r="63" spans="1:12" ht="28.5" hidden="1" customHeight="1">
      <c r="A63" s="48">
        <v>60</v>
      </c>
      <c r="B63" s="17" t="str">
        <f>CONCATENATE(K63,COUNTIF($K$4:K63,K63))</f>
        <v>HRD26</v>
      </c>
      <c r="C63" s="12" t="s">
        <v>103</v>
      </c>
      <c r="D63" s="12" t="s">
        <v>102</v>
      </c>
      <c r="E63" s="16">
        <v>2</v>
      </c>
      <c r="F63" s="16" t="s">
        <v>55</v>
      </c>
      <c r="G63" s="57"/>
      <c r="H63" s="16"/>
      <c r="I63" s="22"/>
      <c r="J63" s="16"/>
      <c r="K63" s="17" t="s">
        <v>19</v>
      </c>
      <c r="L63" s="18"/>
    </row>
    <row r="64" spans="1:12" ht="30" hidden="1">
      <c r="A64" s="17">
        <v>61</v>
      </c>
      <c r="B64" s="17" t="str">
        <f>CONCATENATE(K64,COUNTIF($K$4:K64,K64))</f>
        <v>Lobby &amp; Lorong Utama1</v>
      </c>
      <c r="C64" s="12" t="s">
        <v>154</v>
      </c>
      <c r="D64" s="12" t="s">
        <v>154</v>
      </c>
      <c r="E64" s="16">
        <v>1</v>
      </c>
      <c r="F64" s="16" t="s">
        <v>155</v>
      </c>
      <c r="G64" s="57"/>
      <c r="H64" s="16"/>
      <c r="I64" s="22"/>
      <c r="J64" s="16"/>
      <c r="K64" s="39" t="s">
        <v>162</v>
      </c>
      <c r="L64" s="18"/>
    </row>
    <row r="65" spans="1:12" ht="28.5" hidden="1" customHeight="1">
      <c r="A65" s="48">
        <v>62</v>
      </c>
      <c r="B65" s="17" t="str">
        <f>CONCATENATE(K65,COUNTIF($K$4:K65,K65))</f>
        <v>Lobby &amp; Lorong Utama2</v>
      </c>
      <c r="C65" s="12" t="s">
        <v>52</v>
      </c>
      <c r="D65" s="12" t="s">
        <v>52</v>
      </c>
      <c r="E65" s="16">
        <v>1</v>
      </c>
      <c r="F65" s="16" t="s">
        <v>55</v>
      </c>
      <c r="G65" s="57"/>
      <c r="H65" s="16"/>
      <c r="I65" s="22"/>
      <c r="J65" s="16"/>
      <c r="K65" s="39" t="s">
        <v>162</v>
      </c>
      <c r="L65" s="18"/>
    </row>
    <row r="66" spans="1:12" ht="28.5" hidden="1" customHeight="1">
      <c r="A66" s="17">
        <v>63</v>
      </c>
      <c r="B66" s="17" t="str">
        <f>CONCATENATE(K66,COUNTIF($K$4:K66,K66))</f>
        <v>Lobby &amp; Lorong Utama3</v>
      </c>
      <c r="C66" s="12" t="s">
        <v>132</v>
      </c>
      <c r="D66" s="12" t="s">
        <v>133</v>
      </c>
      <c r="E66" s="16">
        <v>6</v>
      </c>
      <c r="F66" s="16" t="s">
        <v>138</v>
      </c>
      <c r="G66" s="57"/>
      <c r="H66" s="16"/>
      <c r="I66" s="22"/>
      <c r="J66" s="16"/>
      <c r="K66" s="39" t="s">
        <v>162</v>
      </c>
      <c r="L66" s="18"/>
    </row>
    <row r="67" spans="1:12" ht="28.5" hidden="1" customHeight="1">
      <c r="A67" s="48">
        <v>64</v>
      </c>
      <c r="B67" s="17" t="str">
        <f>CONCATENATE(K67,COUNTIF($K$4:K67,K67))</f>
        <v>Lobby &amp; Lorong Utama4</v>
      </c>
      <c r="C67" s="12" t="s">
        <v>157</v>
      </c>
      <c r="D67" s="12" t="s">
        <v>157</v>
      </c>
      <c r="E67" s="16">
        <v>1</v>
      </c>
      <c r="F67" s="16" t="s">
        <v>55</v>
      </c>
      <c r="G67" s="57"/>
      <c r="H67" s="16"/>
      <c r="I67" s="22"/>
      <c r="J67" s="16"/>
      <c r="K67" s="39" t="s">
        <v>162</v>
      </c>
      <c r="L67" s="18"/>
    </row>
    <row r="68" spans="1:12" ht="28.5" hidden="1" customHeight="1">
      <c r="A68" s="17">
        <v>65</v>
      </c>
      <c r="B68" s="17" t="str">
        <f>CONCATENATE(K68,COUNTIF($K$4:K68,K68))</f>
        <v>Lobby &amp; Lorong Utama5</v>
      </c>
      <c r="C68" s="12" t="s">
        <v>51</v>
      </c>
      <c r="D68" s="12" t="s">
        <v>51</v>
      </c>
      <c r="E68" s="16">
        <v>1</v>
      </c>
      <c r="F68" s="16" t="s">
        <v>55</v>
      </c>
      <c r="G68" s="57"/>
      <c r="H68" s="16"/>
      <c r="I68" s="22"/>
      <c r="J68" s="16"/>
      <c r="K68" s="39" t="s">
        <v>162</v>
      </c>
      <c r="L68" s="18"/>
    </row>
    <row r="69" spans="1:12" ht="30" hidden="1">
      <c r="A69" s="48">
        <v>66</v>
      </c>
      <c r="B69" s="17" t="str">
        <f>CONCATENATE(K69,COUNTIF($K$4:K69,K69))</f>
        <v>Lobby &amp; Lorong Utama6</v>
      </c>
      <c r="C69" s="12" t="s">
        <v>158</v>
      </c>
      <c r="D69" s="12" t="s">
        <v>158</v>
      </c>
      <c r="E69" s="16">
        <v>1</v>
      </c>
      <c r="F69" s="16" t="s">
        <v>55</v>
      </c>
      <c r="G69" s="57"/>
      <c r="H69" s="16"/>
      <c r="I69" s="22"/>
      <c r="J69" s="16"/>
      <c r="K69" s="39" t="s">
        <v>162</v>
      </c>
      <c r="L69" s="18"/>
    </row>
    <row r="70" spans="1:12" ht="30" hidden="1">
      <c r="A70" s="17">
        <v>67</v>
      </c>
      <c r="B70" s="17" t="str">
        <f>CONCATENATE(K70,COUNTIF($K$4:K70,K70))</f>
        <v>Lobby &amp; Lorong Utama7</v>
      </c>
      <c r="C70" s="12" t="s">
        <v>159</v>
      </c>
      <c r="D70" s="12" t="s">
        <v>130</v>
      </c>
      <c r="E70" s="16">
        <v>1</v>
      </c>
      <c r="F70" s="16" t="s">
        <v>55</v>
      </c>
      <c r="G70" s="57"/>
      <c r="H70" s="16"/>
      <c r="I70" s="22"/>
      <c r="J70" s="16"/>
      <c r="K70" s="39" t="s">
        <v>162</v>
      </c>
      <c r="L70" s="18"/>
    </row>
    <row r="71" spans="1:12" ht="28.5" hidden="1" customHeight="1">
      <c r="A71" s="48">
        <v>68</v>
      </c>
      <c r="B71" s="17" t="str">
        <f>CONCATENATE(K71,COUNTIF($K$4:K71,K71))</f>
        <v>Lobby &amp; Lorong Utama8</v>
      </c>
      <c r="C71" s="12" t="s">
        <v>160</v>
      </c>
      <c r="D71" s="12" t="s">
        <v>160</v>
      </c>
      <c r="E71" s="16">
        <v>1</v>
      </c>
      <c r="F71" s="16" t="s">
        <v>155</v>
      </c>
      <c r="G71" s="57"/>
      <c r="H71" s="16"/>
      <c r="I71" s="22"/>
      <c r="J71" s="16"/>
      <c r="K71" s="39" t="s">
        <v>162</v>
      </c>
      <c r="L71" s="18"/>
    </row>
    <row r="72" spans="1:12" ht="28.5" hidden="1" customHeight="1">
      <c r="A72" s="17">
        <v>69</v>
      </c>
      <c r="B72" s="17" t="str">
        <f>CONCATENATE(K72,COUNTIF($K$4:K72,K72))</f>
        <v>Lobby &amp; Lorong Utama9</v>
      </c>
      <c r="C72" s="12" t="s">
        <v>161</v>
      </c>
      <c r="D72" s="12"/>
      <c r="E72" s="16">
        <v>2</v>
      </c>
      <c r="F72" s="16" t="s">
        <v>155</v>
      </c>
      <c r="G72" s="57"/>
      <c r="H72" s="16"/>
      <c r="I72" s="22"/>
      <c r="J72" s="16"/>
      <c r="K72" s="39" t="s">
        <v>162</v>
      </c>
      <c r="L72" s="18"/>
    </row>
    <row r="73" spans="1:12" ht="28.5" hidden="1" customHeight="1">
      <c r="A73" s="48">
        <v>70</v>
      </c>
      <c r="B73" s="17" t="str">
        <f>CONCATENATE(K73,COUNTIF($K$4:K73,K73))</f>
        <v>Lobby &amp; Lorong Utama10</v>
      </c>
      <c r="C73" s="12" t="s">
        <v>53</v>
      </c>
      <c r="D73" s="12"/>
      <c r="E73" s="16">
        <v>1</v>
      </c>
      <c r="F73" s="16" t="s">
        <v>155</v>
      </c>
      <c r="G73" s="57"/>
      <c r="H73" s="16"/>
      <c r="I73" s="22"/>
      <c r="J73" s="16"/>
      <c r="K73" s="39" t="s">
        <v>162</v>
      </c>
      <c r="L73" s="18" t="s">
        <v>163</v>
      </c>
    </row>
    <row r="74" spans="1:12" ht="28.5" hidden="1" customHeight="1">
      <c r="A74" s="17">
        <v>71</v>
      </c>
      <c r="B74" s="17" t="str">
        <f>CONCATENATE(K74,COUNTIF($K$4:K74,K74))</f>
        <v>Lobby &amp; Lorong Utama11</v>
      </c>
      <c r="C74" s="12" t="s">
        <v>164</v>
      </c>
      <c r="D74" s="12" t="s">
        <v>381</v>
      </c>
      <c r="E74" s="16">
        <v>2</v>
      </c>
      <c r="F74" s="16" t="s">
        <v>136</v>
      </c>
      <c r="G74" s="57"/>
      <c r="H74" s="16"/>
      <c r="I74" s="22"/>
      <c r="J74" s="16"/>
      <c r="K74" s="39" t="s">
        <v>162</v>
      </c>
      <c r="L74" s="18"/>
    </row>
    <row r="75" spans="1:12" ht="28.5" hidden="1" customHeight="1">
      <c r="A75" s="48">
        <v>72</v>
      </c>
      <c r="B75" s="17" t="str">
        <f>CONCATENATE(K75,COUNTIF($K$4:K75,K75))</f>
        <v>Lobby &amp; Lorong Utama12</v>
      </c>
      <c r="C75" s="12" t="s">
        <v>164</v>
      </c>
      <c r="D75" s="12" t="s">
        <v>381</v>
      </c>
      <c r="E75" s="16">
        <v>1</v>
      </c>
      <c r="F75" s="16" t="s">
        <v>136</v>
      </c>
      <c r="G75" s="57"/>
      <c r="H75" s="16"/>
      <c r="I75" s="22"/>
      <c r="J75" s="16"/>
      <c r="K75" s="39" t="s">
        <v>162</v>
      </c>
      <c r="L75" s="18"/>
    </row>
    <row r="76" spans="1:12" ht="28.5" hidden="1" customHeight="1">
      <c r="A76" s="17">
        <v>73</v>
      </c>
      <c r="B76" s="17" t="str">
        <f>CONCATENATE(K76,COUNTIF($K$4:K76,K76))</f>
        <v>Lobby &amp; Lorong Utama13</v>
      </c>
      <c r="C76" s="12" t="s">
        <v>165</v>
      </c>
      <c r="D76" s="12" t="s">
        <v>165</v>
      </c>
      <c r="E76" s="16">
        <v>1</v>
      </c>
      <c r="F76" s="16" t="s">
        <v>55</v>
      </c>
      <c r="G76" s="57"/>
      <c r="H76" s="16"/>
      <c r="I76" s="22"/>
      <c r="J76" s="16"/>
      <c r="K76" s="39" t="s">
        <v>162</v>
      </c>
      <c r="L76" s="18"/>
    </row>
    <row r="77" spans="1:12" ht="28.5" hidden="1" customHeight="1">
      <c r="A77" s="48">
        <v>74</v>
      </c>
      <c r="B77" s="17" t="str">
        <f>CONCATENATE(K77,COUNTIF($K$4:K77,K77))</f>
        <v>Dealing 11</v>
      </c>
      <c r="C77" s="12" t="s">
        <v>167</v>
      </c>
      <c r="D77" s="12" t="s">
        <v>167</v>
      </c>
      <c r="E77" s="16">
        <v>1</v>
      </c>
      <c r="F77" s="16" t="s">
        <v>55</v>
      </c>
      <c r="G77" s="57"/>
      <c r="H77" s="16"/>
      <c r="I77" s="22"/>
      <c r="J77" s="16"/>
      <c r="K77" s="17" t="s">
        <v>166</v>
      </c>
      <c r="L77" s="18"/>
    </row>
    <row r="78" spans="1:12" ht="28.5" hidden="1" customHeight="1">
      <c r="A78" s="17">
        <v>75</v>
      </c>
      <c r="B78" s="17" t="str">
        <f>CONCATENATE(K78,COUNTIF($K$4:K78,K78))</f>
        <v>Dealing 12</v>
      </c>
      <c r="C78" s="12" t="s">
        <v>168</v>
      </c>
      <c r="D78" s="12" t="s">
        <v>168</v>
      </c>
      <c r="E78" s="16">
        <v>4</v>
      </c>
      <c r="F78" s="16" t="s">
        <v>55</v>
      </c>
      <c r="G78" s="57"/>
      <c r="H78" s="16"/>
      <c r="I78" s="22"/>
      <c r="J78" s="16"/>
      <c r="K78" s="17" t="s">
        <v>166</v>
      </c>
      <c r="L78" s="18"/>
    </row>
    <row r="79" spans="1:12" ht="28.5" hidden="1" customHeight="1">
      <c r="A79" s="48">
        <v>76</v>
      </c>
      <c r="B79" s="17" t="str">
        <f>CONCATENATE(K79,COUNTIF($K$4:K79,K79))</f>
        <v>Dealing 13</v>
      </c>
      <c r="C79" s="12" t="s">
        <v>131</v>
      </c>
      <c r="D79" s="12" t="s">
        <v>131</v>
      </c>
      <c r="E79" s="16">
        <v>1</v>
      </c>
      <c r="F79" s="16" t="s">
        <v>55</v>
      </c>
      <c r="G79" s="57" t="s">
        <v>56</v>
      </c>
      <c r="H79" s="16" t="s">
        <v>137</v>
      </c>
      <c r="I79" s="22"/>
      <c r="J79" s="16"/>
      <c r="K79" s="17" t="s">
        <v>166</v>
      </c>
      <c r="L79" s="18"/>
    </row>
    <row r="80" spans="1:12" ht="28.5" hidden="1" customHeight="1">
      <c r="A80" s="17">
        <v>77</v>
      </c>
      <c r="B80" s="17" t="str">
        <f>CONCATENATE(K80,COUNTIF($K$4:K80,K80))</f>
        <v>Dealing 14</v>
      </c>
      <c r="C80" s="12" t="s">
        <v>51</v>
      </c>
      <c r="D80" s="12" t="s">
        <v>51</v>
      </c>
      <c r="E80" s="16">
        <v>1</v>
      </c>
      <c r="F80" s="16" t="s">
        <v>55</v>
      </c>
      <c r="G80" s="57" t="s">
        <v>56</v>
      </c>
      <c r="H80" s="16"/>
      <c r="I80" s="22"/>
      <c r="J80" s="16"/>
      <c r="K80" s="17" t="s">
        <v>166</v>
      </c>
      <c r="L80" s="18"/>
    </row>
    <row r="81" spans="1:12" ht="28.5" hidden="1" customHeight="1">
      <c r="A81" s="48">
        <v>78</v>
      </c>
      <c r="B81" s="17" t="str">
        <f>CONCATENATE(K81,COUNTIF($K$4:K81,K81))</f>
        <v>Dealing 15</v>
      </c>
      <c r="C81" s="12" t="s">
        <v>132</v>
      </c>
      <c r="D81" s="12" t="s">
        <v>133</v>
      </c>
      <c r="E81" s="16">
        <v>2</v>
      </c>
      <c r="F81" s="16" t="s">
        <v>136</v>
      </c>
      <c r="G81" s="57"/>
      <c r="H81" s="16"/>
      <c r="I81" s="22"/>
      <c r="J81" s="16"/>
      <c r="K81" s="17" t="s">
        <v>166</v>
      </c>
      <c r="L81" s="18"/>
    </row>
    <row r="82" spans="1:12" ht="28.5" hidden="1" customHeight="1">
      <c r="A82" s="17">
        <v>79</v>
      </c>
      <c r="B82" s="17" t="str">
        <f>CONCATENATE(K82,COUNTIF($K$4:K82,K82))</f>
        <v>Dealing 21</v>
      </c>
      <c r="C82" s="12" t="s">
        <v>167</v>
      </c>
      <c r="D82" s="12" t="s">
        <v>167</v>
      </c>
      <c r="E82" s="16">
        <v>1</v>
      </c>
      <c r="F82" s="16" t="s">
        <v>55</v>
      </c>
      <c r="G82" s="57"/>
      <c r="H82" s="16"/>
      <c r="I82" s="22"/>
      <c r="J82" s="16"/>
      <c r="K82" s="17" t="s">
        <v>169</v>
      </c>
      <c r="L82" s="18"/>
    </row>
    <row r="83" spans="1:12" ht="28.5" hidden="1" customHeight="1">
      <c r="A83" s="48">
        <v>80</v>
      </c>
      <c r="B83" s="17" t="str">
        <f>CONCATENATE(K83,COUNTIF($K$4:K83,K83))</f>
        <v>Dealing 22</v>
      </c>
      <c r="C83" s="12" t="s">
        <v>168</v>
      </c>
      <c r="D83" s="12" t="s">
        <v>168</v>
      </c>
      <c r="E83" s="16">
        <v>4</v>
      </c>
      <c r="F83" s="16" t="s">
        <v>55</v>
      </c>
      <c r="G83" s="57"/>
      <c r="H83" s="16"/>
      <c r="I83" s="22"/>
      <c r="J83" s="16"/>
      <c r="K83" s="17" t="s">
        <v>169</v>
      </c>
      <c r="L83" s="18"/>
    </row>
    <row r="84" spans="1:12" ht="28.5" hidden="1" customHeight="1">
      <c r="A84" s="17">
        <v>81</v>
      </c>
      <c r="B84" s="17" t="str">
        <f>CONCATENATE(K84,COUNTIF($K$4:K84,K84))</f>
        <v>Dealing 23</v>
      </c>
      <c r="C84" s="12" t="s">
        <v>51</v>
      </c>
      <c r="D84" s="12" t="s">
        <v>51</v>
      </c>
      <c r="E84" s="16">
        <v>1</v>
      </c>
      <c r="F84" s="16" t="s">
        <v>55</v>
      </c>
      <c r="G84" s="57" t="s">
        <v>56</v>
      </c>
      <c r="H84" s="16"/>
      <c r="I84" s="22"/>
      <c r="J84" s="16"/>
      <c r="K84" s="17" t="s">
        <v>169</v>
      </c>
      <c r="L84" s="18"/>
    </row>
    <row r="85" spans="1:12" ht="28.5" hidden="1" customHeight="1">
      <c r="A85" s="48">
        <v>82</v>
      </c>
      <c r="B85" s="17" t="str">
        <f>CONCATENATE(K85,COUNTIF($K$4:K85,K85))</f>
        <v>Dealing 24</v>
      </c>
      <c r="C85" s="12" t="s">
        <v>133</v>
      </c>
      <c r="D85" s="12" t="s">
        <v>133</v>
      </c>
      <c r="E85" s="16">
        <v>2</v>
      </c>
      <c r="F85" s="16" t="s">
        <v>136</v>
      </c>
      <c r="G85" s="57"/>
      <c r="H85" s="16"/>
      <c r="I85" s="22"/>
      <c r="J85" s="16"/>
      <c r="K85" s="17" t="s">
        <v>169</v>
      </c>
      <c r="L85" s="18"/>
    </row>
    <row r="86" spans="1:12" ht="28.5" hidden="1" customHeight="1">
      <c r="A86" s="17">
        <v>83</v>
      </c>
      <c r="B86" s="17" t="str">
        <f>CONCATENATE(K86,COUNTIF($K$4:K86,K86))</f>
        <v>General Affair35</v>
      </c>
      <c r="C86" s="12" t="s">
        <v>173</v>
      </c>
      <c r="D86" s="12" t="s">
        <v>173</v>
      </c>
      <c r="E86" s="48">
        <v>1</v>
      </c>
      <c r="F86" s="48" t="s">
        <v>55</v>
      </c>
      <c r="G86" s="57" t="s">
        <v>125</v>
      </c>
      <c r="H86" s="48" t="s">
        <v>174</v>
      </c>
      <c r="I86" s="22" t="s">
        <v>175</v>
      </c>
      <c r="J86" s="48"/>
      <c r="K86" s="17" t="s">
        <v>18</v>
      </c>
      <c r="L86" s="18"/>
    </row>
    <row r="87" spans="1:12" ht="28.5" hidden="1" customHeight="1">
      <c r="A87" s="48">
        <v>84</v>
      </c>
      <c r="B87" s="17" t="str">
        <f>CONCATENATE(K87,COUNTIF($K$4:K87,K87))</f>
        <v>Accounting1</v>
      </c>
      <c r="C87" s="12" t="s">
        <v>80</v>
      </c>
      <c r="D87" s="12" t="s">
        <v>80</v>
      </c>
      <c r="E87" s="16">
        <v>1</v>
      </c>
      <c r="F87" s="48" t="s">
        <v>55</v>
      </c>
      <c r="G87" s="57" t="s">
        <v>146</v>
      </c>
      <c r="H87" s="48" t="s">
        <v>192</v>
      </c>
      <c r="I87" s="48" t="s">
        <v>193</v>
      </c>
      <c r="J87" s="48" t="s">
        <v>194</v>
      </c>
      <c r="K87" s="17" t="s">
        <v>21</v>
      </c>
      <c r="L87" s="18"/>
    </row>
    <row r="88" spans="1:12" ht="28.5" hidden="1" customHeight="1">
      <c r="A88" s="17">
        <v>85</v>
      </c>
      <c r="B88" s="17" t="str">
        <f>CONCATENATE(K88,COUNTIF($K$4:K88,K88))</f>
        <v>Accounting2</v>
      </c>
      <c r="C88" s="12" t="s">
        <v>87</v>
      </c>
      <c r="D88" s="12" t="s">
        <v>87</v>
      </c>
      <c r="E88" s="16">
        <v>1</v>
      </c>
      <c r="F88" s="48" t="s">
        <v>55</v>
      </c>
      <c r="G88" s="57" t="s">
        <v>89</v>
      </c>
      <c r="H88" s="48" t="s">
        <v>90</v>
      </c>
      <c r="I88" s="22" t="s">
        <v>195</v>
      </c>
      <c r="J88" s="48" t="s">
        <v>194</v>
      </c>
      <c r="K88" s="17" t="s">
        <v>21</v>
      </c>
      <c r="L88" s="18"/>
    </row>
    <row r="89" spans="1:12" ht="28.5" customHeight="1">
      <c r="A89" s="48">
        <v>86</v>
      </c>
      <c r="B89" s="17" t="str">
        <f>CONCATENATE(K89,COUNTIF($K$4:K89,K89))</f>
        <v>Accounting3</v>
      </c>
      <c r="C89" s="12" t="s">
        <v>85</v>
      </c>
      <c r="D89" s="12" t="s">
        <v>85</v>
      </c>
      <c r="E89" s="16">
        <v>1</v>
      </c>
      <c r="F89" s="48" t="s">
        <v>55</v>
      </c>
      <c r="G89" s="57" t="s">
        <v>89</v>
      </c>
      <c r="H89" s="48" t="s">
        <v>196</v>
      </c>
      <c r="I89" s="22" t="s">
        <v>197</v>
      </c>
      <c r="J89" s="48" t="s">
        <v>194</v>
      </c>
      <c r="K89" s="17" t="s">
        <v>21</v>
      </c>
      <c r="L89" s="18"/>
    </row>
    <row r="90" spans="1:12" ht="28.5" hidden="1" customHeight="1">
      <c r="A90" s="17">
        <v>87</v>
      </c>
      <c r="B90" s="17" t="str">
        <f>CONCATENATE(K90,COUNTIF($K$4:K90,K90))</f>
        <v>Accounting4</v>
      </c>
      <c r="C90" s="12" t="s">
        <v>95</v>
      </c>
      <c r="D90" s="12" t="s">
        <v>95</v>
      </c>
      <c r="E90" s="16">
        <v>1</v>
      </c>
      <c r="F90" s="48" t="s">
        <v>55</v>
      </c>
      <c r="G90" s="57" t="s">
        <v>198</v>
      </c>
      <c r="H90" s="16"/>
      <c r="I90" s="22"/>
      <c r="J90" s="48" t="s">
        <v>194</v>
      </c>
      <c r="K90" s="17" t="s">
        <v>21</v>
      </c>
      <c r="L90" s="18"/>
    </row>
    <row r="91" spans="1:12" ht="28.5" hidden="1" customHeight="1">
      <c r="A91" s="48">
        <v>88</v>
      </c>
      <c r="B91" s="17" t="str">
        <f>CONCATENATE(K91,COUNTIF($K$4:K91,K91))</f>
        <v>Accounting5</v>
      </c>
      <c r="C91" s="12" t="s">
        <v>91</v>
      </c>
      <c r="D91" s="12" t="s">
        <v>91</v>
      </c>
      <c r="E91" s="16">
        <v>1</v>
      </c>
      <c r="F91" s="48" t="s">
        <v>55</v>
      </c>
      <c r="G91" s="57" t="s">
        <v>199</v>
      </c>
      <c r="H91" s="48" t="s">
        <v>200</v>
      </c>
      <c r="I91" s="22" t="s">
        <v>201</v>
      </c>
      <c r="J91" s="48" t="s">
        <v>194</v>
      </c>
      <c r="K91" s="17" t="s">
        <v>21</v>
      </c>
      <c r="L91" s="18"/>
    </row>
    <row r="92" spans="1:12" ht="28.5" hidden="1" customHeight="1">
      <c r="A92" s="17">
        <v>89</v>
      </c>
      <c r="B92" s="17" t="str">
        <f>CONCATENATE(K92,COUNTIF($K$4:K92,K92))</f>
        <v>Accounting6</v>
      </c>
      <c r="C92" s="12" t="s">
        <v>202</v>
      </c>
      <c r="D92" s="12" t="s">
        <v>202</v>
      </c>
      <c r="E92" s="16">
        <v>1</v>
      </c>
      <c r="F92" s="48" t="s">
        <v>55</v>
      </c>
      <c r="G92" s="57"/>
      <c r="H92" s="16"/>
      <c r="I92" s="22">
        <v>8080602</v>
      </c>
      <c r="J92" s="48" t="s">
        <v>194</v>
      </c>
      <c r="K92" s="17" t="s">
        <v>21</v>
      </c>
      <c r="L92" s="18"/>
    </row>
    <row r="93" spans="1:12" ht="28.5" hidden="1" customHeight="1">
      <c r="A93" s="48">
        <v>90</v>
      </c>
      <c r="B93" s="17" t="str">
        <f>CONCATENATE(K93,COUNTIF($K$4:K93,K93))</f>
        <v>Accounting7</v>
      </c>
      <c r="C93" s="12" t="s">
        <v>68</v>
      </c>
      <c r="D93" s="12" t="s">
        <v>68</v>
      </c>
      <c r="E93" s="48">
        <v>1</v>
      </c>
      <c r="F93" s="48" t="s">
        <v>55</v>
      </c>
      <c r="G93" s="57" t="s">
        <v>69</v>
      </c>
      <c r="H93" s="48" t="s">
        <v>203</v>
      </c>
      <c r="I93" s="22" t="s">
        <v>204</v>
      </c>
      <c r="J93" s="48" t="s">
        <v>205</v>
      </c>
      <c r="K93" s="17" t="s">
        <v>21</v>
      </c>
      <c r="L93" s="18"/>
    </row>
    <row r="94" spans="1:12" ht="28.5" hidden="1" customHeight="1">
      <c r="A94" s="17">
        <v>91</v>
      </c>
      <c r="B94" s="17" t="str">
        <f>CONCATENATE(K94,COUNTIF($K$4:K94,K94))</f>
        <v>Accounting8</v>
      </c>
      <c r="C94" s="12" t="s">
        <v>95</v>
      </c>
      <c r="D94" s="12" t="s">
        <v>95</v>
      </c>
      <c r="E94" s="16">
        <v>1</v>
      </c>
      <c r="F94" s="48" t="s">
        <v>55</v>
      </c>
      <c r="G94" s="57" t="s">
        <v>96</v>
      </c>
      <c r="H94" s="16"/>
      <c r="I94" s="22"/>
      <c r="J94" s="48" t="s">
        <v>141</v>
      </c>
      <c r="K94" s="17" t="s">
        <v>21</v>
      </c>
      <c r="L94" s="18"/>
    </row>
    <row r="95" spans="1:12" ht="28.5" hidden="1" customHeight="1">
      <c r="A95" s="48">
        <v>92</v>
      </c>
      <c r="B95" s="17" t="str">
        <f>CONCATENATE(K95,COUNTIF($K$4:K95,K95))</f>
        <v>Accounting9</v>
      </c>
      <c r="C95" s="12" t="s">
        <v>206</v>
      </c>
      <c r="D95" s="12" t="s">
        <v>206</v>
      </c>
      <c r="E95" s="16">
        <v>1</v>
      </c>
      <c r="F95" s="48" t="s">
        <v>55</v>
      </c>
      <c r="G95" s="57" t="s">
        <v>199</v>
      </c>
      <c r="H95" s="48" t="s">
        <v>207</v>
      </c>
      <c r="I95" s="22" t="s">
        <v>208</v>
      </c>
      <c r="J95" s="48" t="s">
        <v>141</v>
      </c>
      <c r="K95" s="17" t="s">
        <v>21</v>
      </c>
      <c r="L95" s="18"/>
    </row>
    <row r="96" spans="1:12" ht="28.5" hidden="1" customHeight="1">
      <c r="A96" s="17">
        <v>93</v>
      </c>
      <c r="B96" s="17" t="str">
        <f>CONCATENATE(K96,COUNTIF($K$4:K96,K96))</f>
        <v>Accounting10</v>
      </c>
      <c r="C96" s="12" t="s">
        <v>80</v>
      </c>
      <c r="D96" s="12" t="s">
        <v>80</v>
      </c>
      <c r="E96" s="48">
        <v>1</v>
      </c>
      <c r="F96" s="48" t="s">
        <v>55</v>
      </c>
      <c r="G96" s="57" t="s">
        <v>209</v>
      </c>
      <c r="H96" s="48" t="s">
        <v>210</v>
      </c>
      <c r="I96" s="22" t="s">
        <v>212</v>
      </c>
      <c r="J96" s="48" t="s">
        <v>141</v>
      </c>
      <c r="K96" s="17" t="s">
        <v>21</v>
      </c>
      <c r="L96" s="18"/>
    </row>
    <row r="97" spans="1:12" ht="28.5" hidden="1" customHeight="1">
      <c r="A97" s="48">
        <v>94</v>
      </c>
      <c r="B97" s="17" t="str">
        <f>CONCATENATE(K97,COUNTIF($K$4:K97,K97))</f>
        <v>Accounting11</v>
      </c>
      <c r="C97" s="12" t="s">
        <v>80</v>
      </c>
      <c r="D97" s="12" t="s">
        <v>80</v>
      </c>
      <c r="E97" s="48">
        <v>1</v>
      </c>
      <c r="F97" s="48" t="s">
        <v>55</v>
      </c>
      <c r="G97" s="57" t="s">
        <v>81</v>
      </c>
      <c r="H97" s="48" t="s">
        <v>211</v>
      </c>
      <c r="I97" s="22" t="s">
        <v>213</v>
      </c>
      <c r="J97" s="48" t="s">
        <v>214</v>
      </c>
      <c r="K97" s="17" t="s">
        <v>21</v>
      </c>
      <c r="L97" s="18"/>
    </row>
    <row r="98" spans="1:12" ht="28.5" hidden="1" customHeight="1">
      <c r="A98" s="17">
        <v>95</v>
      </c>
      <c r="B98" s="17" t="str">
        <f>CONCATENATE(K98,COUNTIF($K$4:K98,K98))</f>
        <v>Accounting12</v>
      </c>
      <c r="C98" s="12" t="s">
        <v>95</v>
      </c>
      <c r="D98" s="12" t="s">
        <v>95</v>
      </c>
      <c r="E98" s="16">
        <v>1</v>
      </c>
      <c r="F98" s="48" t="s">
        <v>55</v>
      </c>
      <c r="G98" s="57" t="s">
        <v>96</v>
      </c>
      <c r="H98" s="16"/>
      <c r="I98" s="22"/>
      <c r="J98" s="48" t="s">
        <v>214</v>
      </c>
      <c r="K98" s="17" t="s">
        <v>21</v>
      </c>
      <c r="L98" s="18"/>
    </row>
    <row r="99" spans="1:12" ht="28.5" customHeight="1">
      <c r="A99" s="48">
        <v>96</v>
      </c>
      <c r="B99" s="17" t="str">
        <f>CONCATENATE(K99,COUNTIF($K$4:K99,K99))</f>
        <v>Accounting13</v>
      </c>
      <c r="C99" s="12" t="s">
        <v>85</v>
      </c>
      <c r="D99" s="12" t="s">
        <v>85</v>
      </c>
      <c r="E99" s="16">
        <v>1</v>
      </c>
      <c r="F99" s="48" t="s">
        <v>55</v>
      </c>
      <c r="G99" s="57" t="s">
        <v>89</v>
      </c>
      <c r="H99" s="48" t="s">
        <v>215</v>
      </c>
      <c r="I99" s="22" t="s">
        <v>216</v>
      </c>
      <c r="J99" s="48" t="s">
        <v>214</v>
      </c>
      <c r="K99" s="17" t="s">
        <v>21</v>
      </c>
      <c r="L99" s="18"/>
    </row>
    <row r="100" spans="1:12" ht="28.5" hidden="1" customHeight="1">
      <c r="A100" s="17">
        <v>97</v>
      </c>
      <c r="B100" s="17" t="str">
        <f>CONCATENATE(K100,COUNTIF($K$4:K100,K100))</f>
        <v>Accounting14</v>
      </c>
      <c r="C100" s="12" t="s">
        <v>87</v>
      </c>
      <c r="D100" s="12" t="s">
        <v>87</v>
      </c>
      <c r="E100" s="16">
        <v>1</v>
      </c>
      <c r="F100" s="48" t="s">
        <v>55</v>
      </c>
      <c r="G100" s="57" t="s">
        <v>89</v>
      </c>
      <c r="H100" s="48" t="s">
        <v>217</v>
      </c>
      <c r="I100" s="22" t="s">
        <v>218</v>
      </c>
      <c r="J100" s="48" t="s">
        <v>214</v>
      </c>
      <c r="K100" s="17" t="s">
        <v>21</v>
      </c>
      <c r="L100" s="18"/>
    </row>
    <row r="101" spans="1:12" ht="28.5" hidden="1" customHeight="1">
      <c r="A101" s="48">
        <v>98</v>
      </c>
      <c r="B101" s="17" t="str">
        <f>CONCATENATE(K101,COUNTIF($K$4:K101,K101))</f>
        <v>Accounting15</v>
      </c>
      <c r="C101" s="12" t="s">
        <v>202</v>
      </c>
      <c r="D101" s="12" t="s">
        <v>202</v>
      </c>
      <c r="E101" s="16">
        <v>1</v>
      </c>
      <c r="F101" s="48" t="s">
        <v>55</v>
      </c>
      <c r="G101" s="57"/>
      <c r="H101" s="16"/>
      <c r="I101" s="22">
        <v>8091243</v>
      </c>
      <c r="J101" s="48" t="s">
        <v>214</v>
      </c>
      <c r="K101" s="17" t="s">
        <v>21</v>
      </c>
      <c r="L101" s="18"/>
    </row>
    <row r="102" spans="1:12" ht="28.5" hidden="1" customHeight="1">
      <c r="A102" s="17">
        <v>99</v>
      </c>
      <c r="B102" s="17" t="str">
        <f>CONCATENATE(K102,COUNTIF($K$4:K102,K102))</f>
        <v>Accounting16</v>
      </c>
      <c r="C102" s="12" t="s">
        <v>80</v>
      </c>
      <c r="D102" s="12" t="s">
        <v>80</v>
      </c>
      <c r="E102" s="48">
        <v>1</v>
      </c>
      <c r="F102" s="48" t="s">
        <v>55</v>
      </c>
      <c r="G102" s="57" t="s">
        <v>209</v>
      </c>
      <c r="H102" s="48" t="s">
        <v>219</v>
      </c>
      <c r="I102" s="22" t="s">
        <v>220</v>
      </c>
      <c r="J102" s="48" t="s">
        <v>221</v>
      </c>
      <c r="K102" s="17" t="s">
        <v>21</v>
      </c>
      <c r="L102" s="18"/>
    </row>
    <row r="103" spans="1:12" ht="28.5" hidden="1" customHeight="1">
      <c r="A103" s="48">
        <v>100</v>
      </c>
      <c r="B103" s="17" t="str">
        <f>CONCATENATE(K103,COUNTIF($K$4:K103,K103))</f>
        <v>Accounting17</v>
      </c>
      <c r="C103" s="12" t="s">
        <v>87</v>
      </c>
      <c r="D103" s="12" t="s">
        <v>87</v>
      </c>
      <c r="E103" s="48">
        <v>1</v>
      </c>
      <c r="F103" s="48" t="s">
        <v>55</v>
      </c>
      <c r="G103" s="57" t="s">
        <v>89</v>
      </c>
      <c r="H103" s="48" t="s">
        <v>217</v>
      </c>
      <c r="I103" s="22" t="s">
        <v>218</v>
      </c>
      <c r="J103" s="48" t="s">
        <v>221</v>
      </c>
      <c r="K103" s="17" t="s">
        <v>21</v>
      </c>
      <c r="L103" s="18"/>
    </row>
    <row r="104" spans="1:12" ht="28.5" customHeight="1">
      <c r="A104" s="17">
        <v>101</v>
      </c>
      <c r="B104" s="17" t="str">
        <f>CONCATENATE(K104,COUNTIF($K$4:K104,K104))</f>
        <v>Accounting18</v>
      </c>
      <c r="C104" s="12" t="s">
        <v>85</v>
      </c>
      <c r="D104" s="12" t="s">
        <v>85</v>
      </c>
      <c r="E104" s="48">
        <v>1</v>
      </c>
      <c r="F104" s="48" t="s">
        <v>55</v>
      </c>
      <c r="G104" s="57" t="s">
        <v>222</v>
      </c>
      <c r="H104" s="16"/>
      <c r="I104" s="22" t="s">
        <v>223</v>
      </c>
      <c r="J104" s="48" t="s">
        <v>221</v>
      </c>
      <c r="K104" s="17" t="s">
        <v>21</v>
      </c>
      <c r="L104" s="18"/>
    </row>
    <row r="105" spans="1:12" ht="28.5" hidden="1" customHeight="1">
      <c r="A105" s="48">
        <v>102</v>
      </c>
      <c r="B105" s="17" t="str">
        <f>CONCATENATE(K105,COUNTIF($K$4:K105,K105))</f>
        <v>Accounting19</v>
      </c>
      <c r="C105" s="12" t="s">
        <v>224</v>
      </c>
      <c r="D105" s="12" t="s">
        <v>224</v>
      </c>
      <c r="E105" s="48">
        <v>1</v>
      </c>
      <c r="F105" s="48" t="s">
        <v>55</v>
      </c>
      <c r="G105" s="57" t="s">
        <v>225</v>
      </c>
      <c r="H105" s="48" t="s">
        <v>226</v>
      </c>
      <c r="I105" s="22" t="s">
        <v>227</v>
      </c>
      <c r="J105" s="48" t="s">
        <v>232</v>
      </c>
      <c r="K105" s="17" t="s">
        <v>21</v>
      </c>
      <c r="L105" s="18"/>
    </row>
    <row r="106" spans="1:12" ht="28.5" hidden="1" customHeight="1">
      <c r="A106" s="17">
        <v>103</v>
      </c>
      <c r="B106" s="17" t="str">
        <f>CONCATENATE(K106,COUNTIF($K$4:K106,K106))</f>
        <v>Accounting20</v>
      </c>
      <c r="C106" s="12" t="s">
        <v>91</v>
      </c>
      <c r="D106" s="12" t="s">
        <v>91</v>
      </c>
      <c r="E106" s="16">
        <v>1</v>
      </c>
      <c r="F106" s="48" t="s">
        <v>55</v>
      </c>
      <c r="G106" s="57" t="s">
        <v>92</v>
      </c>
      <c r="H106" s="48" t="s">
        <v>229</v>
      </c>
      <c r="I106" s="22" t="s">
        <v>230</v>
      </c>
      <c r="J106" s="48" t="s">
        <v>221</v>
      </c>
      <c r="K106" s="17" t="s">
        <v>21</v>
      </c>
      <c r="L106" s="18"/>
    </row>
    <row r="107" spans="1:12" ht="28.5" hidden="1" customHeight="1">
      <c r="A107" s="48">
        <v>104</v>
      </c>
      <c r="B107" s="17" t="str">
        <f>CONCATENATE(K107,COUNTIF($K$4:K107,K107))</f>
        <v>Accounting21</v>
      </c>
      <c r="C107" s="12" t="s">
        <v>173</v>
      </c>
      <c r="D107" s="12" t="s">
        <v>173</v>
      </c>
      <c r="E107" s="48">
        <v>1</v>
      </c>
      <c r="F107" s="48" t="s">
        <v>55</v>
      </c>
      <c r="G107" s="57" t="s">
        <v>125</v>
      </c>
      <c r="H107" s="48" t="s">
        <v>174</v>
      </c>
      <c r="I107" s="22" t="s">
        <v>231</v>
      </c>
      <c r="J107" s="48" t="s">
        <v>232</v>
      </c>
      <c r="K107" s="17" t="s">
        <v>21</v>
      </c>
      <c r="L107" s="18"/>
    </row>
    <row r="108" spans="1:12" ht="28.5" hidden="1" customHeight="1">
      <c r="A108" s="17">
        <v>105</v>
      </c>
      <c r="B108" s="17" t="str">
        <f>CONCATENATE(K108,COUNTIF($K$4:K108,K108))</f>
        <v>Accounting22</v>
      </c>
      <c r="C108" s="12" t="s">
        <v>80</v>
      </c>
      <c r="D108" s="12" t="s">
        <v>80</v>
      </c>
      <c r="E108" s="48">
        <v>1</v>
      </c>
      <c r="F108" s="48" t="s">
        <v>55</v>
      </c>
      <c r="G108" s="57" t="s">
        <v>81</v>
      </c>
      <c r="H108" s="48" t="s">
        <v>233</v>
      </c>
      <c r="I108" s="22" t="s">
        <v>234</v>
      </c>
      <c r="J108" s="48" t="s">
        <v>235</v>
      </c>
      <c r="K108" s="17" t="s">
        <v>21</v>
      </c>
      <c r="L108" s="18"/>
    </row>
    <row r="109" spans="1:12" ht="28.5" customHeight="1">
      <c r="A109" s="48">
        <v>106</v>
      </c>
      <c r="B109" s="17" t="str">
        <f>CONCATENATE(K109,COUNTIF($K$4:K109,K109))</f>
        <v>Accounting23</v>
      </c>
      <c r="C109" s="12" t="s">
        <v>85</v>
      </c>
      <c r="D109" s="12" t="s">
        <v>85</v>
      </c>
      <c r="E109" s="16">
        <v>1</v>
      </c>
      <c r="F109" s="48" t="s">
        <v>55</v>
      </c>
      <c r="G109" s="57" t="s">
        <v>236</v>
      </c>
      <c r="H109" s="16"/>
      <c r="I109" s="22"/>
      <c r="J109" s="48" t="s">
        <v>235</v>
      </c>
      <c r="K109" s="17" t="s">
        <v>21</v>
      </c>
      <c r="L109" s="18"/>
    </row>
    <row r="110" spans="1:12" ht="28.5" hidden="1" customHeight="1">
      <c r="A110" s="17">
        <v>107</v>
      </c>
      <c r="B110" s="17" t="str">
        <f>CONCATENATE(K110,COUNTIF($K$4:K110,K110))</f>
        <v>Accounting24</v>
      </c>
      <c r="C110" s="12" t="s">
        <v>87</v>
      </c>
      <c r="D110" s="12" t="s">
        <v>87</v>
      </c>
      <c r="E110" s="48">
        <v>1</v>
      </c>
      <c r="F110" s="48" t="s">
        <v>55</v>
      </c>
      <c r="G110" s="57" t="s">
        <v>89</v>
      </c>
      <c r="H110" s="48" t="s">
        <v>90</v>
      </c>
      <c r="I110" s="22" t="s">
        <v>237</v>
      </c>
      <c r="J110" s="48" t="s">
        <v>235</v>
      </c>
      <c r="K110" s="17" t="s">
        <v>21</v>
      </c>
      <c r="L110" s="18"/>
    </row>
    <row r="111" spans="1:12" ht="28.5" hidden="1" customHeight="1">
      <c r="A111" s="48">
        <v>108</v>
      </c>
      <c r="B111" s="17" t="str">
        <f>CONCATENATE(K111,COUNTIF($K$4:K111,K111))</f>
        <v>Accounting25</v>
      </c>
      <c r="C111" s="12" t="s">
        <v>95</v>
      </c>
      <c r="D111" s="12" t="s">
        <v>95</v>
      </c>
      <c r="E111" s="16">
        <v>1</v>
      </c>
      <c r="F111" s="48" t="s">
        <v>55</v>
      </c>
      <c r="G111" s="57" t="s">
        <v>238</v>
      </c>
      <c r="H111" s="16"/>
      <c r="I111" s="22"/>
      <c r="J111" s="48" t="s">
        <v>235</v>
      </c>
      <c r="K111" s="17" t="s">
        <v>21</v>
      </c>
      <c r="L111" s="18"/>
    </row>
    <row r="112" spans="1:12" ht="28.5" hidden="1" customHeight="1">
      <c r="A112" s="17">
        <v>109</v>
      </c>
      <c r="B112" s="17" t="str">
        <f>CONCATENATE(K112,COUNTIF($K$4:K112,K112))</f>
        <v>Accounting26</v>
      </c>
      <c r="C112" s="12" t="s">
        <v>91</v>
      </c>
      <c r="D112" s="12" t="s">
        <v>91</v>
      </c>
      <c r="E112" s="16">
        <v>1</v>
      </c>
      <c r="F112" s="48" t="s">
        <v>55</v>
      </c>
      <c r="G112" s="57" t="s">
        <v>111</v>
      </c>
      <c r="H112" s="48" t="s">
        <v>239</v>
      </c>
      <c r="I112" s="22">
        <v>7703290158</v>
      </c>
      <c r="J112" s="48" t="s">
        <v>235</v>
      </c>
      <c r="K112" s="17" t="s">
        <v>21</v>
      </c>
      <c r="L112" s="18"/>
    </row>
    <row r="113" spans="1:12" ht="28.5" hidden="1" customHeight="1">
      <c r="A113" s="48">
        <v>110</v>
      </c>
      <c r="B113" s="17" t="str">
        <f>CONCATENATE(K113,COUNTIF($K$4:K113,K113))</f>
        <v>Accounting27</v>
      </c>
      <c r="C113" s="12" t="s">
        <v>202</v>
      </c>
      <c r="D113" s="12" t="s">
        <v>202</v>
      </c>
      <c r="E113" s="48">
        <v>1</v>
      </c>
      <c r="F113" s="48" t="s">
        <v>55</v>
      </c>
      <c r="G113" s="57"/>
      <c r="H113" s="48"/>
      <c r="I113" s="22">
        <v>8081842</v>
      </c>
      <c r="J113" s="48" t="s">
        <v>235</v>
      </c>
      <c r="K113" s="17" t="s">
        <v>21</v>
      </c>
      <c r="L113" s="18"/>
    </row>
    <row r="114" spans="1:12" ht="28.5" hidden="1" customHeight="1">
      <c r="A114" s="17">
        <v>111</v>
      </c>
      <c r="B114" s="17" t="str">
        <f>CONCATENATE(K114,COUNTIF($K$4:K114,K114))</f>
        <v>Accounting28</v>
      </c>
      <c r="C114" s="12" t="s">
        <v>107</v>
      </c>
      <c r="D114" s="12" t="s">
        <v>106</v>
      </c>
      <c r="E114" s="48">
        <v>1</v>
      </c>
      <c r="F114" s="48" t="s">
        <v>55</v>
      </c>
      <c r="G114" s="57" t="s">
        <v>108</v>
      </c>
      <c r="H114" s="48"/>
      <c r="I114" s="22">
        <v>2161696011458</v>
      </c>
      <c r="J114" s="48" t="s">
        <v>232</v>
      </c>
      <c r="K114" s="17" t="s">
        <v>21</v>
      </c>
      <c r="L114" s="18" t="s">
        <v>240</v>
      </c>
    </row>
    <row r="115" spans="1:12" ht="28.5" hidden="1" customHeight="1">
      <c r="A115" s="48">
        <v>112</v>
      </c>
      <c r="B115" s="17" t="str">
        <f>CONCATENATE(K115,COUNTIF($K$4:K115,K115))</f>
        <v>Accounting29</v>
      </c>
      <c r="C115" s="12" t="s">
        <v>376</v>
      </c>
      <c r="D115" s="12" t="s">
        <v>106</v>
      </c>
      <c r="E115" s="48">
        <v>1</v>
      </c>
      <c r="F115" s="48" t="s">
        <v>55</v>
      </c>
      <c r="G115" s="57" t="s">
        <v>241</v>
      </c>
      <c r="H115" s="48" t="s">
        <v>242</v>
      </c>
      <c r="I115" s="22" t="s">
        <v>243</v>
      </c>
      <c r="J115" s="48" t="s">
        <v>232</v>
      </c>
      <c r="K115" s="17" t="s">
        <v>21</v>
      </c>
      <c r="L115" s="18" t="s">
        <v>240</v>
      </c>
    </row>
    <row r="116" spans="1:12" ht="28.5" hidden="1" customHeight="1">
      <c r="A116" s="17">
        <v>113</v>
      </c>
      <c r="B116" s="17" t="str">
        <f>CONCATENATE(K116,COUNTIF($K$4:K116,K116))</f>
        <v>Accounting30</v>
      </c>
      <c r="C116" s="12" t="s">
        <v>95</v>
      </c>
      <c r="D116" s="12" t="s">
        <v>95</v>
      </c>
      <c r="E116" s="48">
        <v>1</v>
      </c>
      <c r="F116" s="48" t="s">
        <v>55</v>
      </c>
      <c r="G116" s="57" t="s">
        <v>244</v>
      </c>
      <c r="H116" s="48"/>
      <c r="I116" s="22"/>
      <c r="J116" s="48" t="s">
        <v>245</v>
      </c>
      <c r="K116" s="17" t="s">
        <v>21</v>
      </c>
      <c r="L116" s="18"/>
    </row>
    <row r="117" spans="1:12" ht="28.5" hidden="1" customHeight="1">
      <c r="A117" s="48">
        <v>114</v>
      </c>
      <c r="B117" s="17" t="str">
        <f>CONCATENATE(K117,COUNTIF($K$4:K117,K117))</f>
        <v>Accounting31</v>
      </c>
      <c r="C117" s="12" t="s">
        <v>80</v>
      </c>
      <c r="D117" s="12" t="s">
        <v>80</v>
      </c>
      <c r="E117" s="48">
        <v>1</v>
      </c>
      <c r="F117" s="48" t="s">
        <v>55</v>
      </c>
      <c r="G117" s="57" t="s">
        <v>81</v>
      </c>
      <c r="H117" s="48" t="s">
        <v>246</v>
      </c>
      <c r="I117" s="22" t="s">
        <v>247</v>
      </c>
      <c r="J117" s="48" t="s">
        <v>245</v>
      </c>
      <c r="K117" s="17" t="s">
        <v>21</v>
      </c>
      <c r="L117" s="18"/>
    </row>
    <row r="118" spans="1:12" ht="28.5" customHeight="1">
      <c r="A118" s="17">
        <v>115</v>
      </c>
      <c r="B118" s="17" t="str">
        <f>CONCATENATE(K118,COUNTIF($K$4:K118,K118))</f>
        <v>Accounting32</v>
      </c>
      <c r="C118" s="12" t="s">
        <v>85</v>
      </c>
      <c r="D118" s="12" t="s">
        <v>85</v>
      </c>
      <c r="E118" s="48">
        <v>1</v>
      </c>
      <c r="F118" s="48" t="s">
        <v>55</v>
      </c>
      <c r="G118" s="57" t="s">
        <v>89</v>
      </c>
      <c r="H118" s="48" t="s">
        <v>248</v>
      </c>
      <c r="I118" s="22" t="s">
        <v>249</v>
      </c>
      <c r="J118" s="48" t="s">
        <v>245</v>
      </c>
      <c r="K118" s="17" t="s">
        <v>21</v>
      </c>
      <c r="L118" s="18"/>
    </row>
    <row r="119" spans="1:12" ht="28.5" hidden="1" customHeight="1">
      <c r="A119" s="48">
        <v>116</v>
      </c>
      <c r="B119" s="17" t="str">
        <f>CONCATENATE(K119,COUNTIF($K$4:K119,K119))</f>
        <v>Accounting33</v>
      </c>
      <c r="C119" s="12" t="s">
        <v>87</v>
      </c>
      <c r="D119" s="12" t="s">
        <v>87</v>
      </c>
      <c r="E119" s="48">
        <v>1</v>
      </c>
      <c r="F119" s="48" t="s">
        <v>55</v>
      </c>
      <c r="G119" s="57" t="s">
        <v>89</v>
      </c>
      <c r="H119" s="48" t="s">
        <v>90</v>
      </c>
      <c r="I119" s="22" t="s">
        <v>250</v>
      </c>
      <c r="J119" s="48" t="s">
        <v>245</v>
      </c>
      <c r="K119" s="17" t="s">
        <v>21</v>
      </c>
      <c r="L119" s="18"/>
    </row>
    <row r="120" spans="1:12" ht="28.5" hidden="1" customHeight="1">
      <c r="A120" s="17">
        <v>117</v>
      </c>
      <c r="B120" s="17" t="str">
        <f>CONCATENATE(K120,COUNTIF($K$4:K120,K120))</f>
        <v>Accounting34</v>
      </c>
      <c r="C120" s="12" t="s">
        <v>202</v>
      </c>
      <c r="D120" s="12" t="s">
        <v>202</v>
      </c>
      <c r="E120" s="48">
        <v>1</v>
      </c>
      <c r="F120" s="48" t="s">
        <v>55</v>
      </c>
      <c r="G120" s="57"/>
      <c r="H120" s="48"/>
      <c r="I120" s="22">
        <v>8081834</v>
      </c>
      <c r="J120" s="48" t="s">
        <v>245</v>
      </c>
      <c r="K120" s="17" t="s">
        <v>21</v>
      </c>
      <c r="L120" s="18"/>
    </row>
    <row r="121" spans="1:12" ht="28.5" hidden="1" customHeight="1">
      <c r="A121" s="48">
        <v>118</v>
      </c>
      <c r="B121" s="17" t="str">
        <f>CONCATENATE(K121,COUNTIF($K$4:K121,K121))</f>
        <v>Accounting35</v>
      </c>
      <c r="C121" s="12" t="s">
        <v>91</v>
      </c>
      <c r="D121" s="12" t="s">
        <v>91</v>
      </c>
      <c r="E121" s="48">
        <v>1</v>
      </c>
      <c r="F121" s="48" t="s">
        <v>55</v>
      </c>
      <c r="G121" s="57" t="s">
        <v>199</v>
      </c>
      <c r="H121" s="48"/>
      <c r="I121" s="22"/>
      <c r="J121" s="48" t="s">
        <v>245</v>
      </c>
      <c r="K121" s="17" t="s">
        <v>21</v>
      </c>
      <c r="L121" s="18"/>
    </row>
    <row r="122" spans="1:12" ht="28.5" hidden="1" customHeight="1">
      <c r="A122" s="17">
        <v>119</v>
      </c>
      <c r="B122" s="17" t="str">
        <f>CONCATENATE(K122,COUNTIF($K$4:K122,K122))</f>
        <v>Accounting36</v>
      </c>
      <c r="C122" s="12" t="s">
        <v>123</v>
      </c>
      <c r="D122" s="12" t="s">
        <v>253</v>
      </c>
      <c r="E122" s="48">
        <v>1</v>
      </c>
      <c r="F122" s="48" t="s">
        <v>55</v>
      </c>
      <c r="G122" s="57" t="s">
        <v>251</v>
      </c>
      <c r="H122" s="48" t="s">
        <v>252</v>
      </c>
      <c r="I122" s="22" t="s">
        <v>254</v>
      </c>
      <c r="J122" s="48" t="s">
        <v>232</v>
      </c>
      <c r="K122" s="17" t="s">
        <v>21</v>
      </c>
      <c r="L122" s="18"/>
    </row>
    <row r="123" spans="1:12" ht="28.5" hidden="1" customHeight="1">
      <c r="A123" s="48">
        <v>120</v>
      </c>
      <c r="B123" s="17" t="str">
        <f>CONCATENATE(K123,COUNTIF($K$4:K123,K123))</f>
        <v>Accounting37</v>
      </c>
      <c r="C123" s="12" t="s">
        <v>74</v>
      </c>
      <c r="D123" s="12" t="s">
        <v>699</v>
      </c>
      <c r="E123" s="48">
        <v>1</v>
      </c>
      <c r="F123" s="48" t="s">
        <v>55</v>
      </c>
      <c r="G123" s="57" t="s">
        <v>76</v>
      </c>
      <c r="H123" s="48" t="s">
        <v>77</v>
      </c>
      <c r="I123" s="22" t="s">
        <v>255</v>
      </c>
      <c r="J123" s="48" t="s">
        <v>232</v>
      </c>
      <c r="K123" s="17" t="s">
        <v>21</v>
      </c>
      <c r="L123" s="18"/>
    </row>
    <row r="124" spans="1:12" ht="28.5" hidden="1" customHeight="1">
      <c r="A124" s="17">
        <v>121</v>
      </c>
      <c r="B124" s="17" t="str">
        <f>CONCATENATE(K124,COUNTIF($K$4:K124,K124))</f>
        <v>Accounting38</v>
      </c>
      <c r="C124" s="12" t="s">
        <v>123</v>
      </c>
      <c r="D124" s="12" t="s">
        <v>124</v>
      </c>
      <c r="E124" s="48">
        <v>1</v>
      </c>
      <c r="F124" s="48" t="s">
        <v>55</v>
      </c>
      <c r="G124" s="57" t="s">
        <v>251</v>
      </c>
      <c r="H124" s="48" t="s">
        <v>144</v>
      </c>
      <c r="I124" s="22" t="s">
        <v>256</v>
      </c>
      <c r="J124" s="48" t="s">
        <v>232</v>
      </c>
      <c r="K124" s="17" t="s">
        <v>21</v>
      </c>
      <c r="L124" s="18"/>
    </row>
    <row r="125" spans="1:12" ht="28.5" hidden="1" customHeight="1">
      <c r="A125" s="48">
        <v>122</v>
      </c>
      <c r="B125" s="17" t="str">
        <f>CONCATENATE(K125,COUNTIF($K$4:K125,K125))</f>
        <v>Accounting39</v>
      </c>
      <c r="C125" s="12" t="s">
        <v>257</v>
      </c>
      <c r="D125" s="12" t="s">
        <v>257</v>
      </c>
      <c r="E125" s="48">
        <v>1</v>
      </c>
      <c r="F125" s="48" t="s">
        <v>55</v>
      </c>
      <c r="G125" s="57" t="s">
        <v>258</v>
      </c>
      <c r="H125" s="48"/>
      <c r="I125" s="22"/>
      <c r="J125" s="48" t="s">
        <v>235</v>
      </c>
      <c r="K125" s="17" t="s">
        <v>21</v>
      </c>
      <c r="L125" s="18"/>
    </row>
    <row r="126" spans="1:12" ht="28.5" hidden="1" customHeight="1">
      <c r="A126" s="17">
        <v>123</v>
      </c>
      <c r="B126" s="17" t="str">
        <f>CONCATENATE(K126,COUNTIF($K$4:K126,K126))</f>
        <v>Accounting40</v>
      </c>
      <c r="C126" s="12" t="s">
        <v>132</v>
      </c>
      <c r="D126" s="12" t="s">
        <v>133</v>
      </c>
      <c r="E126" s="48">
        <v>5</v>
      </c>
      <c r="F126" s="48" t="s">
        <v>138</v>
      </c>
      <c r="G126" s="57"/>
      <c r="H126" s="48"/>
      <c r="I126" s="22"/>
      <c r="J126" s="48" t="s">
        <v>232</v>
      </c>
      <c r="K126" s="17" t="s">
        <v>21</v>
      </c>
      <c r="L126" s="18"/>
    </row>
    <row r="127" spans="1:12" ht="28.5" hidden="1" customHeight="1">
      <c r="A127" s="48">
        <v>124</v>
      </c>
      <c r="B127" s="17" t="str">
        <f>CONCATENATE(K127,COUNTIF($K$4:K127,K127))</f>
        <v>Accounting41</v>
      </c>
      <c r="C127" s="12" t="s">
        <v>157</v>
      </c>
      <c r="D127" s="12" t="s">
        <v>157</v>
      </c>
      <c r="E127" s="48">
        <v>1</v>
      </c>
      <c r="F127" s="48" t="s">
        <v>55</v>
      </c>
      <c r="G127" s="57"/>
      <c r="H127" s="48"/>
      <c r="I127" s="22"/>
      <c r="J127" s="48" t="s">
        <v>232</v>
      </c>
      <c r="K127" s="17" t="s">
        <v>21</v>
      </c>
      <c r="L127" s="18"/>
    </row>
    <row r="128" spans="1:12" ht="28.5" hidden="1" customHeight="1">
      <c r="A128" s="17">
        <v>125</v>
      </c>
      <c r="B128" s="17" t="str">
        <f>CONCATENATE(K128,COUNTIF($K$4:K128,K128))</f>
        <v>Accounting42</v>
      </c>
      <c r="C128" s="12" t="s">
        <v>51</v>
      </c>
      <c r="D128" s="12" t="s">
        <v>51</v>
      </c>
      <c r="E128" s="48">
        <v>1</v>
      </c>
      <c r="F128" s="48" t="s">
        <v>55</v>
      </c>
      <c r="G128" s="57" t="s">
        <v>56</v>
      </c>
      <c r="H128" s="48"/>
      <c r="I128" s="22"/>
      <c r="J128" s="48" t="s">
        <v>232</v>
      </c>
      <c r="K128" s="17" t="s">
        <v>21</v>
      </c>
      <c r="L128" s="18"/>
    </row>
    <row r="129" spans="1:12" ht="28.5" hidden="1" customHeight="1">
      <c r="A129" s="48">
        <v>126</v>
      </c>
      <c r="B129" s="17" t="str">
        <f>CONCATENATE(K129,COUNTIF($K$4:K129,K129))</f>
        <v>Accounting43</v>
      </c>
      <c r="C129" s="12" t="s">
        <v>131</v>
      </c>
      <c r="D129" s="12" t="s">
        <v>131</v>
      </c>
      <c r="E129" s="48">
        <v>1</v>
      </c>
      <c r="F129" s="48" t="s">
        <v>55</v>
      </c>
      <c r="G129" s="57" t="s">
        <v>56</v>
      </c>
      <c r="H129" s="48"/>
      <c r="I129" s="22"/>
      <c r="J129" s="48" t="s">
        <v>232</v>
      </c>
      <c r="K129" s="17" t="s">
        <v>21</v>
      </c>
      <c r="L129" s="18"/>
    </row>
    <row r="130" spans="1:12" ht="28.5" hidden="1" customHeight="1">
      <c r="A130" s="17">
        <v>127</v>
      </c>
      <c r="B130" s="17" t="str">
        <f>CONCATENATE(K130,COUNTIF($K$4:K130,K130))</f>
        <v>Accounting44</v>
      </c>
      <c r="C130" s="12" t="s">
        <v>60</v>
      </c>
      <c r="D130" s="12" t="s">
        <v>60</v>
      </c>
      <c r="E130" s="48">
        <v>4</v>
      </c>
      <c r="F130" s="48" t="s">
        <v>55</v>
      </c>
      <c r="G130" s="57" t="s">
        <v>61</v>
      </c>
      <c r="H130" s="48"/>
      <c r="I130" s="22"/>
      <c r="J130" s="48" t="s">
        <v>232</v>
      </c>
      <c r="K130" s="17" t="s">
        <v>21</v>
      </c>
      <c r="L130" s="18"/>
    </row>
    <row r="131" spans="1:12" ht="28.5" hidden="1" customHeight="1">
      <c r="A131" s="48">
        <v>128</v>
      </c>
      <c r="B131" s="17" t="str">
        <f>CONCATENATE(K131,COUNTIF($K$4:K131,K131))</f>
        <v>Accounting45</v>
      </c>
      <c r="C131" s="12" t="s">
        <v>259</v>
      </c>
      <c r="D131" s="12" t="s">
        <v>259</v>
      </c>
      <c r="E131" s="48">
        <v>1</v>
      </c>
      <c r="F131" s="48" t="s">
        <v>54</v>
      </c>
      <c r="G131" s="57"/>
      <c r="H131" s="48"/>
      <c r="I131" s="22"/>
      <c r="J131" s="48" t="s">
        <v>232</v>
      </c>
      <c r="K131" s="17" t="s">
        <v>21</v>
      </c>
      <c r="L131" s="18" t="s">
        <v>260</v>
      </c>
    </row>
    <row r="132" spans="1:12" ht="28.5" hidden="1" customHeight="1">
      <c r="A132" s="17">
        <v>129</v>
      </c>
      <c r="B132" s="17" t="str">
        <f>CONCATENATE(K132,COUNTIF($K$4:K132,K132))</f>
        <v>Accounting46</v>
      </c>
      <c r="C132" s="12" t="s">
        <v>170</v>
      </c>
      <c r="D132" s="12" t="s">
        <v>170</v>
      </c>
      <c r="E132" s="48">
        <v>1</v>
      </c>
      <c r="F132" s="48" t="s">
        <v>55</v>
      </c>
      <c r="G132" s="57" t="s">
        <v>261</v>
      </c>
      <c r="H132" s="48"/>
      <c r="I132" s="22"/>
      <c r="J132" s="48" t="s">
        <v>232</v>
      </c>
      <c r="K132" s="17" t="s">
        <v>21</v>
      </c>
      <c r="L132" s="18"/>
    </row>
    <row r="133" spans="1:12" ht="28.5" hidden="1" customHeight="1">
      <c r="A133" s="48">
        <v>130</v>
      </c>
      <c r="B133" s="17" t="str">
        <f>CONCATENATE(K133,COUNTIF($K$4:K133,K133))</f>
        <v>Accounting47</v>
      </c>
      <c r="C133" s="12" t="s">
        <v>262</v>
      </c>
      <c r="D133" s="12" t="s">
        <v>262</v>
      </c>
      <c r="E133" s="48">
        <v>1</v>
      </c>
      <c r="F133" s="48" t="s">
        <v>136</v>
      </c>
      <c r="G133" s="57" t="s">
        <v>263</v>
      </c>
      <c r="H133" s="48"/>
      <c r="I133" s="22"/>
      <c r="J133" s="48" t="s">
        <v>232</v>
      </c>
      <c r="K133" s="17" t="s">
        <v>21</v>
      </c>
      <c r="L133" s="18"/>
    </row>
    <row r="134" spans="1:12" ht="28.5" hidden="1" customHeight="1">
      <c r="A134" s="17">
        <v>131</v>
      </c>
      <c r="B134" s="17" t="str">
        <f>CONCATENATE(K134,COUNTIF($K$4:K134,K134))</f>
        <v>Accounting48</v>
      </c>
      <c r="C134" s="12" t="s">
        <v>66</v>
      </c>
      <c r="D134" s="12" t="s">
        <v>66</v>
      </c>
      <c r="E134" s="48">
        <v>1</v>
      </c>
      <c r="F134" s="48" t="s">
        <v>136</v>
      </c>
      <c r="G134" s="57" t="s">
        <v>264</v>
      </c>
      <c r="H134" s="48"/>
      <c r="I134" s="22"/>
      <c r="J134" s="48" t="s">
        <v>232</v>
      </c>
      <c r="K134" s="17" t="s">
        <v>21</v>
      </c>
      <c r="L134" s="18"/>
    </row>
    <row r="135" spans="1:12" ht="28.5" hidden="1" customHeight="1">
      <c r="A135" s="48">
        <v>132</v>
      </c>
      <c r="B135" s="17" t="str">
        <f>CONCATENATE(K135,COUNTIF($K$4:K135,K135))</f>
        <v>Accounting49</v>
      </c>
      <c r="C135" s="12" t="s">
        <v>65</v>
      </c>
      <c r="D135" s="12" t="s">
        <v>65</v>
      </c>
      <c r="E135" s="48">
        <v>1</v>
      </c>
      <c r="F135" s="48" t="s">
        <v>136</v>
      </c>
      <c r="G135" s="57"/>
      <c r="H135" s="48"/>
      <c r="I135" s="22"/>
      <c r="J135" s="48" t="s">
        <v>232</v>
      </c>
      <c r="K135" s="17" t="s">
        <v>21</v>
      </c>
      <c r="L135" s="18"/>
    </row>
    <row r="136" spans="1:12" ht="28.5" hidden="1" customHeight="1">
      <c r="A136" s="17">
        <v>133</v>
      </c>
      <c r="B136" s="17" t="str">
        <f>CONCATENATE(K136,COUNTIF($K$4:K136,K136))</f>
        <v>Accounting50</v>
      </c>
      <c r="C136" s="12" t="s">
        <v>265</v>
      </c>
      <c r="D136" s="12" t="s">
        <v>265</v>
      </c>
      <c r="E136" s="48">
        <v>1</v>
      </c>
      <c r="F136" s="48" t="s">
        <v>155</v>
      </c>
      <c r="G136" s="57"/>
      <c r="H136" s="48"/>
      <c r="I136" s="22"/>
      <c r="J136" s="48" t="s">
        <v>232</v>
      </c>
      <c r="K136" s="17" t="s">
        <v>21</v>
      </c>
      <c r="L136" s="18"/>
    </row>
    <row r="137" spans="1:12" ht="28.5" hidden="1" customHeight="1">
      <c r="A137" s="48">
        <v>134</v>
      </c>
      <c r="B137" s="17" t="str">
        <f>CONCATENATE(K137,COUNTIF($K$4:K137,K137))</f>
        <v>Accounting51</v>
      </c>
      <c r="C137" s="12" t="s">
        <v>266</v>
      </c>
      <c r="D137" s="12" t="s">
        <v>266</v>
      </c>
      <c r="E137" s="48">
        <v>1</v>
      </c>
      <c r="F137" s="48" t="s">
        <v>55</v>
      </c>
      <c r="G137" s="57" t="s">
        <v>267</v>
      </c>
      <c r="H137" s="48"/>
      <c r="I137" s="22"/>
      <c r="J137" s="48" t="s">
        <v>194</v>
      </c>
      <c r="K137" s="17" t="s">
        <v>21</v>
      </c>
      <c r="L137" s="18"/>
    </row>
    <row r="138" spans="1:12" ht="28.5" hidden="1" customHeight="1">
      <c r="A138" s="17">
        <v>135</v>
      </c>
      <c r="B138" s="17" t="str">
        <f>CONCATENATE(K138,COUNTIF($K$4:K138,K138))</f>
        <v>Accounting52</v>
      </c>
      <c r="C138" s="12" t="s">
        <v>99</v>
      </c>
      <c r="D138" s="12" t="s">
        <v>99</v>
      </c>
      <c r="E138" s="48">
        <v>1</v>
      </c>
      <c r="F138" s="48" t="s">
        <v>55</v>
      </c>
      <c r="G138" s="57" t="s">
        <v>100</v>
      </c>
      <c r="H138" s="48"/>
      <c r="I138" s="22"/>
      <c r="J138" s="48" t="s">
        <v>232</v>
      </c>
      <c r="K138" s="17" t="s">
        <v>21</v>
      </c>
      <c r="L138" s="18"/>
    </row>
    <row r="139" spans="1:12" ht="28.5" hidden="1" customHeight="1">
      <c r="A139" s="48">
        <v>136</v>
      </c>
      <c r="B139" s="17" t="str">
        <f>CONCATENATE(K139,COUNTIF($K$4:K139,K139))</f>
        <v>Accounting53</v>
      </c>
      <c r="C139" s="12" t="s">
        <v>268</v>
      </c>
      <c r="D139" s="12" t="s">
        <v>102</v>
      </c>
      <c r="E139" s="48">
        <v>8</v>
      </c>
      <c r="F139" s="48" t="s">
        <v>136</v>
      </c>
      <c r="G139" s="57"/>
      <c r="H139" s="48"/>
      <c r="I139" s="22"/>
      <c r="J139" s="48" t="s">
        <v>232</v>
      </c>
      <c r="K139" s="17" t="s">
        <v>21</v>
      </c>
      <c r="L139" s="18" t="s">
        <v>270</v>
      </c>
    </row>
    <row r="140" spans="1:12" ht="28.5" hidden="1" customHeight="1">
      <c r="A140" s="17">
        <v>137</v>
      </c>
      <c r="B140" s="17" t="str">
        <f>CONCATENATE(K140,COUNTIF($K$4:K140,K140))</f>
        <v>Accounting54</v>
      </c>
      <c r="C140" s="12" t="s">
        <v>269</v>
      </c>
      <c r="D140" s="12" t="s">
        <v>102</v>
      </c>
      <c r="E140" s="48">
        <v>5</v>
      </c>
      <c r="F140" s="48" t="s">
        <v>136</v>
      </c>
      <c r="G140" s="57"/>
      <c r="H140" s="48"/>
      <c r="I140" s="22"/>
      <c r="J140" s="48" t="s">
        <v>232</v>
      </c>
      <c r="K140" s="17" t="s">
        <v>21</v>
      </c>
      <c r="L140" s="18" t="s">
        <v>271</v>
      </c>
    </row>
    <row r="141" spans="1:12" ht="28.5" hidden="1" customHeight="1">
      <c r="A141" s="48">
        <v>138</v>
      </c>
      <c r="B141" s="17" t="str">
        <f>CONCATENATE(K141,COUNTIF($K$4:K141,K141))</f>
        <v>Accounting55</v>
      </c>
      <c r="C141" s="12" t="s">
        <v>59</v>
      </c>
      <c r="D141" s="12" t="s">
        <v>64</v>
      </c>
      <c r="E141" s="48">
        <v>10</v>
      </c>
      <c r="F141" s="48" t="s">
        <v>55</v>
      </c>
      <c r="G141" s="57" t="s">
        <v>272</v>
      </c>
      <c r="H141" s="48"/>
      <c r="I141" s="22"/>
      <c r="J141" s="48" t="s">
        <v>232</v>
      </c>
      <c r="K141" s="17" t="s">
        <v>21</v>
      </c>
      <c r="L141" s="18"/>
    </row>
    <row r="142" spans="1:12" ht="28.5" hidden="1" customHeight="1">
      <c r="A142" s="17">
        <v>139</v>
      </c>
      <c r="B142" s="17" t="str">
        <f>CONCATENATE(K142,COUNTIF($K$4:K142,K142))</f>
        <v>Accounting56</v>
      </c>
      <c r="C142" s="12" t="s">
        <v>52</v>
      </c>
      <c r="D142" s="12" t="s">
        <v>52</v>
      </c>
      <c r="E142" s="48">
        <v>1</v>
      </c>
      <c r="F142" s="48" t="s">
        <v>55</v>
      </c>
      <c r="G142" s="57"/>
      <c r="H142" s="48"/>
      <c r="I142" s="22"/>
      <c r="J142" s="48" t="s">
        <v>232</v>
      </c>
      <c r="K142" s="17" t="s">
        <v>21</v>
      </c>
      <c r="L142" s="18"/>
    </row>
    <row r="143" spans="1:12" ht="28.5" hidden="1" customHeight="1">
      <c r="A143" s="48">
        <v>140</v>
      </c>
      <c r="B143" s="17" t="str">
        <f>CONCATENATE(K143,COUNTIF($K$4:K143,K143))</f>
        <v>Accounting57</v>
      </c>
      <c r="C143" s="12" t="s">
        <v>356</v>
      </c>
      <c r="D143" s="12" t="s">
        <v>356</v>
      </c>
      <c r="E143" s="48">
        <v>1</v>
      </c>
      <c r="F143" s="48" t="s">
        <v>136</v>
      </c>
      <c r="G143" s="57"/>
      <c r="H143" s="48"/>
      <c r="I143" s="22"/>
      <c r="J143" s="48" t="s">
        <v>232</v>
      </c>
      <c r="K143" s="17" t="s">
        <v>21</v>
      </c>
      <c r="L143" s="18"/>
    </row>
    <row r="144" spans="1:12" ht="28.5" hidden="1" customHeight="1">
      <c r="A144" s="17">
        <v>141</v>
      </c>
      <c r="B144" s="17" t="str">
        <f>CONCATENATE(K144,COUNTIF($K$4:K144,K144))</f>
        <v>Accounting58</v>
      </c>
      <c r="C144" s="12" t="s">
        <v>273</v>
      </c>
      <c r="D144" s="12" t="s">
        <v>273</v>
      </c>
      <c r="E144" s="48">
        <v>1</v>
      </c>
      <c r="F144" s="48" t="s">
        <v>138</v>
      </c>
      <c r="G144" s="57"/>
      <c r="H144" s="48"/>
      <c r="I144" s="22"/>
      <c r="J144" s="48" t="s">
        <v>232</v>
      </c>
      <c r="K144" s="17" t="s">
        <v>21</v>
      </c>
      <c r="L144" s="18"/>
    </row>
    <row r="145" spans="1:12" ht="28.5" hidden="1" customHeight="1">
      <c r="A145" s="48">
        <v>142</v>
      </c>
      <c r="B145" s="17" t="str">
        <f>CONCATENATE(K145,COUNTIF($K$4:K145,K145))</f>
        <v>Accounting59</v>
      </c>
      <c r="C145" s="12" t="s">
        <v>139</v>
      </c>
      <c r="D145" s="12" t="s">
        <v>139</v>
      </c>
      <c r="E145" s="48">
        <v>6</v>
      </c>
      <c r="F145" s="48" t="s">
        <v>55</v>
      </c>
      <c r="G145" s="57"/>
      <c r="H145" s="48"/>
      <c r="I145" s="22"/>
      <c r="J145" s="48" t="s">
        <v>232</v>
      </c>
      <c r="K145" s="17" t="s">
        <v>21</v>
      </c>
      <c r="L145" s="18"/>
    </row>
    <row r="146" spans="1:12" ht="28.5" hidden="1" customHeight="1">
      <c r="A146" s="17">
        <v>143</v>
      </c>
      <c r="B146" s="17" t="str">
        <f>CONCATENATE(K146,COUNTIF($K$4:K146,K146))</f>
        <v>Audit1</v>
      </c>
      <c r="C146" s="12" t="s">
        <v>274</v>
      </c>
      <c r="D146" s="12" t="s">
        <v>64</v>
      </c>
      <c r="E146" s="48">
        <v>4</v>
      </c>
      <c r="F146" s="48" t="s">
        <v>276</v>
      </c>
      <c r="G146" s="57"/>
      <c r="H146" s="48"/>
      <c r="I146" s="22"/>
      <c r="J146" s="48"/>
      <c r="K146" s="17" t="s">
        <v>23</v>
      </c>
      <c r="L146" s="18"/>
    </row>
    <row r="147" spans="1:12" ht="28.5" hidden="1" customHeight="1">
      <c r="A147" s="48">
        <v>144</v>
      </c>
      <c r="B147" s="17" t="str">
        <f>CONCATENATE(K147,COUNTIF($K$4:K147,K147))</f>
        <v>Audit2</v>
      </c>
      <c r="C147" s="12" t="s">
        <v>139</v>
      </c>
      <c r="D147" s="12" t="s">
        <v>139</v>
      </c>
      <c r="E147" s="48">
        <v>4</v>
      </c>
      <c r="F147" s="48" t="s">
        <v>276</v>
      </c>
      <c r="G147" s="57"/>
      <c r="H147" s="48"/>
      <c r="I147" s="22"/>
      <c r="J147" s="48"/>
      <c r="K147" s="17" t="s">
        <v>23</v>
      </c>
      <c r="L147" s="18"/>
    </row>
    <row r="148" spans="1:12" ht="28.5" hidden="1" customHeight="1">
      <c r="A148" s="17">
        <v>145</v>
      </c>
      <c r="B148" s="17" t="str">
        <f>CONCATENATE(K148,COUNTIF($K$4:K148,K148))</f>
        <v>Audit3</v>
      </c>
      <c r="C148" s="12" t="s">
        <v>51</v>
      </c>
      <c r="D148" s="12" t="s">
        <v>51</v>
      </c>
      <c r="E148" s="48">
        <v>1</v>
      </c>
      <c r="F148" s="48" t="s">
        <v>276</v>
      </c>
      <c r="G148" s="57" t="s">
        <v>56</v>
      </c>
      <c r="H148" s="48"/>
      <c r="I148" s="22"/>
      <c r="J148" s="48"/>
      <c r="K148" s="17" t="s">
        <v>23</v>
      </c>
      <c r="L148" s="18"/>
    </row>
    <row r="149" spans="1:12" ht="28.5" hidden="1" customHeight="1">
      <c r="A149" s="48">
        <v>146</v>
      </c>
      <c r="B149" s="17" t="str">
        <f>CONCATENATE(K149,COUNTIF($K$4:K149,K149))</f>
        <v>Audit4</v>
      </c>
      <c r="C149" s="12" t="s">
        <v>131</v>
      </c>
      <c r="D149" s="12" t="s">
        <v>131</v>
      </c>
      <c r="E149" s="48">
        <v>1</v>
      </c>
      <c r="F149" s="48" t="s">
        <v>276</v>
      </c>
      <c r="G149" s="57" t="s">
        <v>56</v>
      </c>
      <c r="H149" s="48"/>
      <c r="I149" s="22"/>
      <c r="J149" s="48"/>
      <c r="K149" s="17" t="s">
        <v>23</v>
      </c>
      <c r="L149" s="18"/>
    </row>
    <row r="150" spans="1:12" ht="28.5" hidden="1" customHeight="1">
      <c r="A150" s="17">
        <v>147</v>
      </c>
      <c r="B150" s="17" t="str">
        <f>CONCATENATE(K150,COUNTIF($K$4:K150,K150))</f>
        <v>Audit5</v>
      </c>
      <c r="C150" s="12" t="s">
        <v>259</v>
      </c>
      <c r="D150" s="12" t="s">
        <v>259</v>
      </c>
      <c r="E150" s="48">
        <v>1</v>
      </c>
      <c r="F150" s="48" t="s">
        <v>54</v>
      </c>
      <c r="G150" s="57"/>
      <c r="H150" s="48"/>
      <c r="I150" s="22"/>
      <c r="J150" s="48"/>
      <c r="K150" s="17" t="s">
        <v>23</v>
      </c>
      <c r="L150" s="18" t="s">
        <v>301</v>
      </c>
    </row>
    <row r="151" spans="1:12" ht="28.5" hidden="1" customHeight="1">
      <c r="A151" s="48">
        <v>148</v>
      </c>
      <c r="B151" s="17" t="str">
        <f>CONCATENATE(K151,COUNTIF($K$4:K151,K151))</f>
        <v>Audit6</v>
      </c>
      <c r="C151" s="12" t="s">
        <v>102</v>
      </c>
      <c r="D151" s="12" t="s">
        <v>102</v>
      </c>
      <c r="E151" s="48">
        <v>1</v>
      </c>
      <c r="F151" s="48" t="s">
        <v>277</v>
      </c>
      <c r="G151" s="57" t="s">
        <v>278</v>
      </c>
      <c r="H151" s="48"/>
      <c r="I151" s="22" t="s">
        <v>284</v>
      </c>
      <c r="J151" s="48"/>
      <c r="K151" s="17" t="s">
        <v>23</v>
      </c>
      <c r="L151" s="18"/>
    </row>
    <row r="152" spans="1:12" ht="28.5" hidden="1" customHeight="1">
      <c r="A152" s="17">
        <v>149</v>
      </c>
      <c r="B152" s="17" t="str">
        <f>CONCATENATE(K152,COUNTIF($K$4:K152,K152))</f>
        <v>Audit7</v>
      </c>
      <c r="C152" s="12" t="s">
        <v>74</v>
      </c>
      <c r="D152" s="12" t="s">
        <v>75</v>
      </c>
      <c r="E152" s="48">
        <v>1</v>
      </c>
      <c r="F152" s="48" t="s">
        <v>138</v>
      </c>
      <c r="G152" s="57" t="s">
        <v>279</v>
      </c>
      <c r="H152" s="48" t="s">
        <v>285</v>
      </c>
      <c r="I152" s="22" t="s">
        <v>286</v>
      </c>
      <c r="J152" s="48"/>
      <c r="K152" s="17" t="s">
        <v>23</v>
      </c>
      <c r="L152" s="18"/>
    </row>
    <row r="153" spans="1:12" ht="28.5" hidden="1" customHeight="1">
      <c r="A153" s="48">
        <v>150</v>
      </c>
      <c r="B153" s="17" t="str">
        <f>CONCATENATE(K153,COUNTIF($K$4:K153,K153))</f>
        <v>Audit8</v>
      </c>
      <c r="C153" s="12" t="s">
        <v>123</v>
      </c>
      <c r="D153" s="12" t="s">
        <v>302</v>
      </c>
      <c r="E153" s="48">
        <v>1</v>
      </c>
      <c r="F153" s="48" t="s">
        <v>136</v>
      </c>
      <c r="G153" s="57" t="s">
        <v>280</v>
      </c>
      <c r="H153" s="48" t="s">
        <v>287</v>
      </c>
      <c r="I153" s="22" t="s">
        <v>288</v>
      </c>
      <c r="J153" s="48"/>
      <c r="K153" s="17" t="s">
        <v>23</v>
      </c>
      <c r="L153" s="18"/>
    </row>
    <row r="154" spans="1:12" ht="28.5" hidden="1" customHeight="1">
      <c r="A154" s="17">
        <v>151</v>
      </c>
      <c r="B154" s="17" t="str">
        <f>CONCATENATE(K154,COUNTIF($K$4:K154,K154))</f>
        <v>Audit9</v>
      </c>
      <c r="C154" s="12" t="s">
        <v>91</v>
      </c>
      <c r="D154" s="12" t="s">
        <v>91</v>
      </c>
      <c r="E154" s="48">
        <v>1</v>
      </c>
      <c r="F154" s="48" t="s">
        <v>138</v>
      </c>
      <c r="G154" s="57" t="s">
        <v>199</v>
      </c>
      <c r="H154" s="48"/>
      <c r="I154" s="22" t="s">
        <v>289</v>
      </c>
      <c r="J154" s="48"/>
      <c r="K154" s="17" t="s">
        <v>23</v>
      </c>
      <c r="L154" s="18"/>
    </row>
    <row r="155" spans="1:12" ht="28.5" hidden="1" customHeight="1">
      <c r="A155" s="48">
        <v>152</v>
      </c>
      <c r="B155" s="17" t="str">
        <f>CONCATENATE(K155,COUNTIF($K$4:K155,K155))</f>
        <v>Audit10</v>
      </c>
      <c r="C155" s="12" t="s">
        <v>95</v>
      </c>
      <c r="D155" s="12" t="s">
        <v>95</v>
      </c>
      <c r="E155" s="48">
        <v>1</v>
      </c>
      <c r="F155" s="48" t="s">
        <v>55</v>
      </c>
      <c r="G155" s="57" t="s">
        <v>198</v>
      </c>
      <c r="H155" s="48"/>
      <c r="I155" s="22" t="s">
        <v>290</v>
      </c>
      <c r="J155" s="48"/>
      <c r="K155" s="17" t="s">
        <v>23</v>
      </c>
      <c r="L155" s="18"/>
    </row>
    <row r="156" spans="1:12" ht="28.5" hidden="1" customHeight="1">
      <c r="A156" s="17">
        <v>153</v>
      </c>
      <c r="B156" s="17" t="str">
        <f>CONCATENATE(K156,COUNTIF($K$4:K156,K156))</f>
        <v>Audit11</v>
      </c>
      <c r="C156" s="12" t="s">
        <v>66</v>
      </c>
      <c r="D156" s="12" t="s">
        <v>66</v>
      </c>
      <c r="E156" s="48">
        <v>1</v>
      </c>
      <c r="F156" s="48" t="s">
        <v>136</v>
      </c>
      <c r="G156" s="57" t="s">
        <v>281</v>
      </c>
      <c r="H156" s="48"/>
      <c r="I156" s="22"/>
      <c r="J156" s="48"/>
      <c r="K156" s="17" t="s">
        <v>23</v>
      </c>
      <c r="L156" s="18"/>
    </row>
    <row r="157" spans="1:12" ht="28.5" hidden="1" customHeight="1">
      <c r="A157" s="48">
        <v>154</v>
      </c>
      <c r="B157" s="17" t="str">
        <f>CONCATENATE(K157,COUNTIF($K$4:K157,K157))</f>
        <v>Audit12</v>
      </c>
      <c r="C157" s="12" t="s">
        <v>170</v>
      </c>
      <c r="D157" s="12" t="s">
        <v>170</v>
      </c>
      <c r="E157" s="48">
        <v>1</v>
      </c>
      <c r="F157" s="48" t="s">
        <v>55</v>
      </c>
      <c r="G157" s="57" t="s">
        <v>282</v>
      </c>
      <c r="H157" s="48"/>
      <c r="I157" s="22"/>
      <c r="J157" s="48"/>
      <c r="K157" s="17" t="s">
        <v>23</v>
      </c>
      <c r="L157" s="18"/>
    </row>
    <row r="158" spans="1:12" ht="28.5" hidden="1" customHeight="1">
      <c r="A158" s="17">
        <v>155</v>
      </c>
      <c r="B158" s="17" t="str">
        <f>CONCATENATE(K158,COUNTIF($K$4:K158,K158))</f>
        <v>Audit13</v>
      </c>
      <c r="C158" s="12" t="s">
        <v>275</v>
      </c>
      <c r="D158" s="12" t="s">
        <v>303</v>
      </c>
      <c r="E158" s="48">
        <v>1</v>
      </c>
      <c r="F158" s="48" t="s">
        <v>276</v>
      </c>
      <c r="G158" s="57"/>
      <c r="H158" s="48"/>
      <c r="I158" s="22"/>
      <c r="J158" s="48"/>
      <c r="K158" s="17" t="s">
        <v>23</v>
      </c>
      <c r="L158" s="18"/>
    </row>
    <row r="159" spans="1:12" ht="28.5" hidden="1" customHeight="1">
      <c r="A159" s="48">
        <v>156</v>
      </c>
      <c r="B159" s="17" t="str">
        <f>CONCATENATE(K159,COUNTIF($K$4:K159,K159))</f>
        <v>Audit14</v>
      </c>
      <c r="C159" s="12" t="s">
        <v>80</v>
      </c>
      <c r="D159" s="12" t="s">
        <v>80</v>
      </c>
      <c r="E159" s="48">
        <v>1</v>
      </c>
      <c r="F159" s="48" t="s">
        <v>136</v>
      </c>
      <c r="G159" s="57" t="s">
        <v>81</v>
      </c>
      <c r="H159" s="48" t="s">
        <v>291</v>
      </c>
      <c r="I159" s="22" t="s">
        <v>292</v>
      </c>
      <c r="J159" s="48" t="s">
        <v>304</v>
      </c>
      <c r="K159" s="17" t="s">
        <v>23</v>
      </c>
      <c r="L159" s="18"/>
    </row>
    <row r="160" spans="1:12" ht="28.5" customHeight="1">
      <c r="A160" s="17">
        <v>157</v>
      </c>
      <c r="B160" s="17" t="str">
        <f>CONCATENATE(K160,COUNTIF($K$4:K160,K160))</f>
        <v>Audit15</v>
      </c>
      <c r="C160" s="12" t="s">
        <v>85</v>
      </c>
      <c r="D160" s="12" t="s">
        <v>85</v>
      </c>
      <c r="E160" s="48">
        <v>1</v>
      </c>
      <c r="F160" s="48" t="s">
        <v>136</v>
      </c>
      <c r="G160" s="57" t="s">
        <v>89</v>
      </c>
      <c r="H160" s="48" t="s">
        <v>293</v>
      </c>
      <c r="I160" s="22" t="s">
        <v>294</v>
      </c>
      <c r="J160" s="48" t="s">
        <v>304</v>
      </c>
      <c r="K160" s="17" t="s">
        <v>23</v>
      </c>
      <c r="L160" s="18"/>
    </row>
    <row r="161" spans="1:12" ht="28.5" hidden="1" customHeight="1">
      <c r="A161" s="48">
        <v>158</v>
      </c>
      <c r="B161" s="17" t="str">
        <f>CONCATENATE(K161,COUNTIF($K$4:K161,K161))</f>
        <v>Audit16</v>
      </c>
      <c r="C161" s="12" t="s">
        <v>87</v>
      </c>
      <c r="D161" s="12" t="s">
        <v>87</v>
      </c>
      <c r="E161" s="48">
        <v>1</v>
      </c>
      <c r="F161" s="48" t="s">
        <v>138</v>
      </c>
      <c r="G161" s="57" t="s">
        <v>89</v>
      </c>
      <c r="H161" s="48" t="s">
        <v>295</v>
      </c>
      <c r="I161" s="22" t="s">
        <v>296</v>
      </c>
      <c r="J161" s="48" t="s">
        <v>304</v>
      </c>
      <c r="K161" s="17" t="s">
        <v>23</v>
      </c>
      <c r="L161" s="18"/>
    </row>
    <row r="162" spans="1:12" ht="28.5" hidden="1" customHeight="1">
      <c r="A162" s="17">
        <v>159</v>
      </c>
      <c r="B162" s="17" t="str">
        <f>CONCATENATE(K162,COUNTIF($K$4:K162,K162))</f>
        <v>Audit17</v>
      </c>
      <c r="C162" s="12" t="s">
        <v>68</v>
      </c>
      <c r="D162" s="12" t="s">
        <v>68</v>
      </c>
      <c r="E162" s="48">
        <v>1</v>
      </c>
      <c r="F162" s="48" t="s">
        <v>276</v>
      </c>
      <c r="G162" s="57" t="s">
        <v>222</v>
      </c>
      <c r="H162" s="48" t="s">
        <v>297</v>
      </c>
      <c r="I162" s="22" t="s">
        <v>298</v>
      </c>
      <c r="J162" s="48" t="s">
        <v>305</v>
      </c>
      <c r="K162" s="17" t="s">
        <v>23</v>
      </c>
      <c r="L162" s="18"/>
    </row>
    <row r="163" spans="1:12" ht="28.5" hidden="1" customHeight="1">
      <c r="A163" s="48">
        <v>160</v>
      </c>
      <c r="B163" s="17" t="str">
        <f>CONCATENATE(K163,COUNTIF($K$4:K163,K163))</f>
        <v>Audit18</v>
      </c>
      <c r="C163" s="12" t="s">
        <v>106</v>
      </c>
      <c r="D163" s="12" t="s">
        <v>106</v>
      </c>
      <c r="E163" s="48">
        <v>1</v>
      </c>
      <c r="F163" s="48" t="s">
        <v>277</v>
      </c>
      <c r="G163" s="57" t="s">
        <v>283</v>
      </c>
      <c r="H163" s="48" t="s">
        <v>299</v>
      </c>
      <c r="I163" s="22" t="s">
        <v>300</v>
      </c>
      <c r="J163" s="48" t="s">
        <v>232</v>
      </c>
      <c r="K163" s="17" t="s">
        <v>23</v>
      </c>
      <c r="L163" s="18"/>
    </row>
    <row r="164" spans="1:12" ht="28.5" hidden="1" customHeight="1">
      <c r="A164" s="17">
        <v>161</v>
      </c>
      <c r="B164" s="17" t="str">
        <f>CONCATENATE(K164,COUNTIF($K$4:K164,K164))</f>
        <v>Audit19</v>
      </c>
      <c r="C164" s="12" t="s">
        <v>129</v>
      </c>
      <c r="D164" s="12" t="s">
        <v>130</v>
      </c>
      <c r="E164" s="48">
        <v>1</v>
      </c>
      <c r="F164" s="48" t="s">
        <v>277</v>
      </c>
      <c r="G164" s="57"/>
      <c r="H164" s="48"/>
      <c r="I164" s="22"/>
      <c r="J164" s="48" t="s">
        <v>232</v>
      </c>
      <c r="K164" s="17" t="s">
        <v>23</v>
      </c>
      <c r="L164" s="18"/>
    </row>
    <row r="165" spans="1:12" ht="28.5" hidden="1" customHeight="1">
      <c r="A165" s="48">
        <v>162</v>
      </c>
      <c r="B165" s="17" t="str">
        <f>CONCATENATE(K165,COUNTIF($K$4:K165,K165))</f>
        <v>Audit20</v>
      </c>
      <c r="C165" s="12" t="s">
        <v>132</v>
      </c>
      <c r="D165" s="12" t="s">
        <v>133</v>
      </c>
      <c r="E165" s="48">
        <v>3</v>
      </c>
      <c r="F165" s="48" t="s">
        <v>277</v>
      </c>
      <c r="G165" s="57"/>
      <c r="H165" s="48"/>
      <c r="I165" s="22"/>
      <c r="J165" s="48" t="s">
        <v>232</v>
      </c>
      <c r="K165" s="17" t="s">
        <v>23</v>
      </c>
      <c r="L165" s="18"/>
    </row>
    <row r="166" spans="1:12" ht="28.5" hidden="1" customHeight="1">
      <c r="A166" s="17">
        <v>163</v>
      </c>
      <c r="B166" s="17" t="str">
        <f>CONCATENATE(K166,COUNTIF($K$4:K166,K166))</f>
        <v>Audit21</v>
      </c>
      <c r="C166" s="12" t="s">
        <v>52</v>
      </c>
      <c r="D166" s="12" t="s">
        <v>52</v>
      </c>
      <c r="E166" s="48">
        <v>1</v>
      </c>
      <c r="F166" s="48" t="s">
        <v>276</v>
      </c>
      <c r="G166" s="57"/>
      <c r="H166" s="48"/>
      <c r="I166" s="22"/>
      <c r="J166" s="48" t="s">
        <v>232</v>
      </c>
      <c r="K166" s="17" t="s">
        <v>23</v>
      </c>
      <c r="L166" s="18"/>
    </row>
    <row r="167" spans="1:12" ht="28.5" hidden="1" customHeight="1">
      <c r="A167" s="48">
        <v>164</v>
      </c>
      <c r="B167" s="17" t="str">
        <f>CONCATENATE(K167,COUNTIF($K$4:K167,K167))</f>
        <v>Audit22</v>
      </c>
      <c r="C167" s="12" t="s">
        <v>87</v>
      </c>
      <c r="D167" s="12" t="s">
        <v>87</v>
      </c>
      <c r="E167" s="48">
        <v>1</v>
      </c>
      <c r="F167" s="48" t="s">
        <v>276</v>
      </c>
      <c r="G167" s="57" t="s">
        <v>89</v>
      </c>
      <c r="H167" s="48"/>
      <c r="I167" s="22"/>
      <c r="J167" s="48" t="s">
        <v>305</v>
      </c>
      <c r="K167" s="17" t="s">
        <v>23</v>
      </c>
      <c r="L167" s="18"/>
    </row>
    <row r="168" spans="1:12" ht="28.5" customHeight="1">
      <c r="A168" s="17">
        <v>165</v>
      </c>
      <c r="B168" s="17" t="str">
        <f>CONCATENATE(K168,COUNTIF($K$4:K168,K168))</f>
        <v>Audit23</v>
      </c>
      <c r="C168" s="12" t="s">
        <v>85</v>
      </c>
      <c r="D168" s="12" t="s">
        <v>85</v>
      </c>
      <c r="E168" s="48">
        <v>1</v>
      </c>
      <c r="F168" s="48" t="s">
        <v>276</v>
      </c>
      <c r="G168" s="57" t="s">
        <v>89</v>
      </c>
      <c r="H168" s="48"/>
      <c r="I168" s="22"/>
      <c r="J168" s="48" t="s">
        <v>305</v>
      </c>
      <c r="K168" s="17" t="s">
        <v>23</v>
      </c>
      <c r="L168" s="18"/>
    </row>
    <row r="169" spans="1:12" ht="28.5" hidden="1" customHeight="1">
      <c r="A169" s="48">
        <v>166</v>
      </c>
      <c r="B169" s="17" t="str">
        <f>CONCATENATE(K169,COUNTIF($K$4:K169,K169))</f>
        <v>Audit24</v>
      </c>
      <c r="C169" s="12" t="s">
        <v>65</v>
      </c>
      <c r="D169" s="12" t="s">
        <v>65</v>
      </c>
      <c r="E169" s="48">
        <v>1</v>
      </c>
      <c r="F169" s="48" t="s">
        <v>55</v>
      </c>
      <c r="G169" s="57" t="s">
        <v>264</v>
      </c>
      <c r="H169" s="48"/>
      <c r="I169" s="22"/>
      <c r="J169" s="48" t="s">
        <v>232</v>
      </c>
      <c r="K169" s="17" t="s">
        <v>23</v>
      </c>
      <c r="L169" s="18"/>
    </row>
    <row r="170" spans="1:12" ht="28.5" hidden="1" customHeight="1">
      <c r="A170" s="17">
        <v>167</v>
      </c>
      <c r="B170" s="17" t="str">
        <f>CONCATENATE(K170,COUNTIF($K$4:K170,K170))</f>
        <v>Accounting60</v>
      </c>
      <c r="C170" s="12" t="s">
        <v>224</v>
      </c>
      <c r="D170" s="12" t="s">
        <v>224</v>
      </c>
      <c r="E170" s="48">
        <v>1</v>
      </c>
      <c r="F170" s="48" t="s">
        <v>55</v>
      </c>
      <c r="G170" s="57"/>
      <c r="H170" s="48"/>
      <c r="I170" s="22"/>
      <c r="J170" s="48" t="s">
        <v>205</v>
      </c>
      <c r="K170" s="17" t="s">
        <v>21</v>
      </c>
      <c r="L170" s="18"/>
    </row>
    <row r="171" spans="1:12" ht="28.5" hidden="1" customHeight="1">
      <c r="A171" s="48">
        <v>168</v>
      </c>
      <c r="B171" s="17" t="str">
        <f>CONCATENATE(K171,COUNTIF($K$4:K171,K171))</f>
        <v>Audit25</v>
      </c>
      <c r="C171" s="12" t="s">
        <v>224</v>
      </c>
      <c r="D171" s="12" t="s">
        <v>224</v>
      </c>
      <c r="E171" s="48">
        <v>2</v>
      </c>
      <c r="F171" s="48" t="s">
        <v>55</v>
      </c>
      <c r="G171" s="57"/>
      <c r="H171" s="48"/>
      <c r="I171" s="22"/>
      <c r="J171" s="48" t="s">
        <v>232</v>
      </c>
      <c r="K171" s="17" t="s">
        <v>23</v>
      </c>
      <c r="L171" s="18"/>
    </row>
    <row r="172" spans="1:12" ht="28.5" hidden="1" customHeight="1">
      <c r="A172" s="17">
        <v>169</v>
      </c>
      <c r="B172" s="17" t="str">
        <f>CONCATENATE(K172,COUNTIF($K$4:K172,K172))</f>
        <v>R.Sample1</v>
      </c>
      <c r="C172" s="12" t="s">
        <v>307</v>
      </c>
      <c r="D172" s="12" t="s">
        <v>167</v>
      </c>
      <c r="E172" s="48">
        <v>1</v>
      </c>
      <c r="F172" s="48" t="s">
        <v>55</v>
      </c>
      <c r="G172" s="57"/>
      <c r="H172" s="48"/>
      <c r="I172" s="22"/>
      <c r="J172" s="48" t="s">
        <v>327</v>
      </c>
      <c r="K172" s="17" t="s">
        <v>309</v>
      </c>
      <c r="L172" s="18"/>
    </row>
    <row r="173" spans="1:12" ht="28.5" hidden="1" customHeight="1">
      <c r="A173" s="48">
        <v>170</v>
      </c>
      <c r="B173" s="17" t="str">
        <f>CONCATENATE(K173,COUNTIF($K$4:K173,K173))</f>
        <v>R.Sample2</v>
      </c>
      <c r="C173" s="12" t="s">
        <v>308</v>
      </c>
      <c r="D173" s="12" t="s">
        <v>308</v>
      </c>
      <c r="E173" s="48">
        <v>4</v>
      </c>
      <c r="F173" s="48" t="s">
        <v>55</v>
      </c>
      <c r="G173" s="57"/>
      <c r="H173" s="48"/>
      <c r="I173" s="22"/>
      <c r="J173" s="48" t="s">
        <v>327</v>
      </c>
      <c r="K173" s="17" t="s">
        <v>309</v>
      </c>
      <c r="L173" s="18"/>
    </row>
    <row r="174" spans="1:12" ht="28.5" hidden="1" customHeight="1">
      <c r="A174" s="17">
        <v>171</v>
      </c>
      <c r="B174" s="17" t="str">
        <f>CONCATENATE(K174,COUNTIF($K$4:K174,K174))</f>
        <v>R.Sample3</v>
      </c>
      <c r="C174" s="12" t="s">
        <v>310</v>
      </c>
      <c r="D174" s="12" t="s">
        <v>310</v>
      </c>
      <c r="E174" s="48">
        <v>1</v>
      </c>
      <c r="F174" s="48" t="s">
        <v>55</v>
      </c>
      <c r="G174" s="57"/>
      <c r="H174" s="48"/>
      <c r="I174" s="22"/>
      <c r="J174" s="48" t="s">
        <v>327</v>
      </c>
      <c r="K174" s="17" t="s">
        <v>309</v>
      </c>
      <c r="L174" s="18"/>
    </row>
    <row r="175" spans="1:12" ht="28.5" hidden="1" customHeight="1">
      <c r="A175" s="48">
        <v>172</v>
      </c>
      <c r="B175" s="17" t="str">
        <f>CONCATENATE(K175,COUNTIF($K$4:K175,K175))</f>
        <v>R.Sample4</v>
      </c>
      <c r="C175" s="12" t="s">
        <v>51</v>
      </c>
      <c r="D175" s="12" t="s">
        <v>51</v>
      </c>
      <c r="E175" s="48">
        <v>1</v>
      </c>
      <c r="F175" s="48" t="s">
        <v>55</v>
      </c>
      <c r="G175" s="57" t="s">
        <v>56</v>
      </c>
      <c r="H175" s="48"/>
      <c r="I175" s="22"/>
      <c r="J175" s="48" t="s">
        <v>327</v>
      </c>
      <c r="K175" s="17" t="s">
        <v>309</v>
      </c>
      <c r="L175" s="18"/>
    </row>
    <row r="176" spans="1:12" ht="28.5" hidden="1" customHeight="1">
      <c r="A176" s="17">
        <v>173</v>
      </c>
      <c r="B176" s="17" t="str">
        <f>CONCATENATE(K176,COUNTIF($K$4:K176,K176))</f>
        <v>R.Sample5</v>
      </c>
      <c r="C176" s="12" t="s">
        <v>131</v>
      </c>
      <c r="D176" s="12" t="s">
        <v>51</v>
      </c>
      <c r="E176" s="48">
        <v>1</v>
      </c>
      <c r="F176" s="48" t="s">
        <v>55</v>
      </c>
      <c r="G176" s="57" t="s">
        <v>56</v>
      </c>
      <c r="H176" s="48"/>
      <c r="I176" s="22"/>
      <c r="J176" s="48" t="s">
        <v>327</v>
      </c>
      <c r="K176" s="17" t="s">
        <v>309</v>
      </c>
      <c r="L176" s="18"/>
    </row>
    <row r="177" spans="1:12" ht="28.5" hidden="1" customHeight="1">
      <c r="A177" s="48">
        <v>174</v>
      </c>
      <c r="B177" s="17" t="str">
        <f>CONCATENATE(K177,COUNTIF($K$4:K177,K177))</f>
        <v>R.Sample6</v>
      </c>
      <c r="C177" s="12" t="s">
        <v>311</v>
      </c>
      <c r="D177" s="12" t="s">
        <v>311</v>
      </c>
      <c r="E177" s="48">
        <v>1</v>
      </c>
      <c r="F177" s="48" t="s">
        <v>55</v>
      </c>
      <c r="G177" s="57"/>
      <c r="H177" s="48"/>
      <c r="I177" s="22"/>
      <c r="J177" s="48" t="s">
        <v>327</v>
      </c>
      <c r="K177" s="17" t="s">
        <v>309</v>
      </c>
      <c r="L177" s="18"/>
    </row>
    <row r="178" spans="1:12" ht="28.5" hidden="1" customHeight="1">
      <c r="A178" s="17">
        <v>175</v>
      </c>
      <c r="B178" s="17" t="str">
        <f>CONCATENATE(K178,COUNTIF($K$4:K178,K178))</f>
        <v>R.Sample7</v>
      </c>
      <c r="C178" s="12" t="s">
        <v>132</v>
      </c>
      <c r="D178" s="12" t="s">
        <v>133</v>
      </c>
      <c r="E178" s="48">
        <v>3</v>
      </c>
      <c r="F178" s="48" t="s">
        <v>136</v>
      </c>
      <c r="G178" s="57"/>
      <c r="H178" s="48"/>
      <c r="I178" s="22"/>
      <c r="J178" s="48" t="s">
        <v>327</v>
      </c>
      <c r="K178" s="17" t="s">
        <v>309</v>
      </c>
      <c r="L178" s="18"/>
    </row>
    <row r="179" spans="1:12" ht="28.5" hidden="1" customHeight="1">
      <c r="A179" s="48">
        <v>176</v>
      </c>
      <c r="B179" s="17" t="str">
        <f>CONCATENATE(K179,COUNTIF($K$4:K179,K179))</f>
        <v>R.Sample8</v>
      </c>
      <c r="C179" s="12" t="s">
        <v>312</v>
      </c>
      <c r="D179" s="12" t="s">
        <v>312</v>
      </c>
      <c r="E179" s="48">
        <v>37</v>
      </c>
      <c r="F179" s="48" t="s">
        <v>138</v>
      </c>
      <c r="G179" s="57"/>
      <c r="H179" s="48"/>
      <c r="I179" s="22"/>
      <c r="J179" s="48" t="s">
        <v>327</v>
      </c>
      <c r="K179" s="17" t="s">
        <v>309</v>
      </c>
      <c r="L179" s="18"/>
    </row>
    <row r="180" spans="1:12" ht="28.5" hidden="1" customHeight="1">
      <c r="A180" s="17">
        <v>177</v>
      </c>
      <c r="B180" s="17" t="str">
        <f>CONCATENATE(K180,COUNTIF($K$4:K180,K180))</f>
        <v>R.Sample9</v>
      </c>
      <c r="C180" s="12" t="s">
        <v>99</v>
      </c>
      <c r="D180" s="12" t="s">
        <v>99</v>
      </c>
      <c r="E180" s="48">
        <v>1</v>
      </c>
      <c r="F180" s="48" t="s">
        <v>55</v>
      </c>
      <c r="G180" s="57"/>
      <c r="H180" s="48"/>
      <c r="I180" s="22"/>
      <c r="J180" s="48" t="s">
        <v>327</v>
      </c>
      <c r="K180" s="17" t="s">
        <v>309</v>
      </c>
      <c r="L180" s="18"/>
    </row>
    <row r="181" spans="1:12" ht="28.5" hidden="1" customHeight="1">
      <c r="A181" s="48">
        <v>178</v>
      </c>
      <c r="B181" s="17" t="str">
        <f>CONCATENATE(K181,COUNTIF($K$4:K181,K181))</f>
        <v>R.Sample10</v>
      </c>
      <c r="C181" s="12" t="s">
        <v>314</v>
      </c>
      <c r="D181" s="12" t="s">
        <v>313</v>
      </c>
      <c r="E181" s="48">
        <v>1</v>
      </c>
      <c r="F181" s="48" t="s">
        <v>55</v>
      </c>
      <c r="G181" s="57"/>
      <c r="H181" s="48"/>
      <c r="I181" s="22"/>
      <c r="J181" s="48" t="s">
        <v>327</v>
      </c>
      <c r="K181" s="17" t="s">
        <v>309</v>
      </c>
      <c r="L181" s="18"/>
    </row>
    <row r="182" spans="1:12" ht="28.5" hidden="1" customHeight="1">
      <c r="A182" s="17">
        <v>179</v>
      </c>
      <c r="B182" s="17" t="str">
        <f>CONCATENATE(K182,COUNTIF($K$4:K182,K182))</f>
        <v>R.Sample11</v>
      </c>
      <c r="C182" s="12" t="s">
        <v>315</v>
      </c>
      <c r="D182" s="12" t="s">
        <v>315</v>
      </c>
      <c r="E182" s="48">
        <v>1</v>
      </c>
      <c r="F182" s="48" t="s">
        <v>55</v>
      </c>
      <c r="G182" s="57" t="s">
        <v>125</v>
      </c>
      <c r="H182" s="48" t="s">
        <v>316</v>
      </c>
      <c r="I182" s="22"/>
      <c r="J182" s="48" t="s">
        <v>327</v>
      </c>
      <c r="K182" s="17" t="s">
        <v>309</v>
      </c>
      <c r="L182" s="18"/>
    </row>
    <row r="183" spans="1:12" ht="28.5" hidden="1" customHeight="1">
      <c r="A183" s="48">
        <v>180</v>
      </c>
      <c r="B183" s="17" t="str">
        <f>CONCATENATE(K183,COUNTIF($K$4:K183,K183))</f>
        <v>R.Sample12</v>
      </c>
      <c r="C183" s="12" t="s">
        <v>317</v>
      </c>
      <c r="D183" s="12" t="s">
        <v>317</v>
      </c>
      <c r="E183" s="48">
        <v>1</v>
      </c>
      <c r="F183" s="48" t="s">
        <v>55</v>
      </c>
      <c r="G183" s="57" t="s">
        <v>125</v>
      </c>
      <c r="H183" s="48" t="s">
        <v>316</v>
      </c>
      <c r="I183" s="22"/>
      <c r="J183" s="48" t="s">
        <v>327</v>
      </c>
      <c r="K183" s="17" t="s">
        <v>309</v>
      </c>
      <c r="L183" s="18"/>
    </row>
    <row r="184" spans="1:12" ht="28.5" hidden="1" customHeight="1">
      <c r="A184" s="17">
        <v>181</v>
      </c>
      <c r="B184" s="17" t="str">
        <f>CONCATENATE(K184,COUNTIF($K$4:K184,K184))</f>
        <v>R.Sample13</v>
      </c>
      <c r="C184" s="12" t="s">
        <v>318</v>
      </c>
      <c r="D184" s="12" t="s">
        <v>318</v>
      </c>
      <c r="E184" s="48">
        <v>1</v>
      </c>
      <c r="F184" s="48" t="s">
        <v>136</v>
      </c>
      <c r="G184" s="57"/>
      <c r="H184" s="48"/>
      <c r="I184" s="22"/>
      <c r="J184" s="48" t="s">
        <v>327</v>
      </c>
      <c r="K184" s="17" t="s">
        <v>309</v>
      </c>
      <c r="L184" s="18"/>
    </row>
    <row r="185" spans="1:12" ht="28.5" hidden="1" customHeight="1">
      <c r="A185" s="48">
        <v>182</v>
      </c>
      <c r="B185" s="17" t="str">
        <f>CONCATENATE(K185,COUNTIF($K$4:K185,K185))</f>
        <v>R.Sample14</v>
      </c>
      <c r="C185" s="12" t="s">
        <v>319</v>
      </c>
      <c r="D185" s="12" t="s">
        <v>319</v>
      </c>
      <c r="E185" s="48">
        <v>1</v>
      </c>
      <c r="F185" s="48" t="s">
        <v>55</v>
      </c>
      <c r="G185" s="57" t="s">
        <v>125</v>
      </c>
      <c r="H185" s="48" t="s">
        <v>316</v>
      </c>
      <c r="I185" s="22"/>
      <c r="J185" s="48" t="s">
        <v>327</v>
      </c>
      <c r="K185" s="17" t="s">
        <v>309</v>
      </c>
      <c r="L185" s="18"/>
    </row>
    <row r="186" spans="1:12" ht="28.5" hidden="1" customHeight="1">
      <c r="A186" s="17">
        <v>183</v>
      </c>
      <c r="B186" s="17" t="str">
        <f>CONCATENATE(K186,COUNTIF($K$4:K186,K186))</f>
        <v>R.Sample15</v>
      </c>
      <c r="C186" s="12" t="s">
        <v>320</v>
      </c>
      <c r="D186" s="12" t="s">
        <v>320</v>
      </c>
      <c r="E186" s="48">
        <v>1</v>
      </c>
      <c r="F186" s="48" t="s">
        <v>136</v>
      </c>
      <c r="G186" s="57" t="s">
        <v>125</v>
      </c>
      <c r="H186" s="48" t="s">
        <v>316</v>
      </c>
      <c r="I186" s="22"/>
      <c r="J186" s="48" t="s">
        <v>327</v>
      </c>
      <c r="K186" s="17" t="s">
        <v>309</v>
      </c>
      <c r="L186" s="18"/>
    </row>
    <row r="187" spans="1:12" ht="28.5" hidden="1" customHeight="1">
      <c r="A187" s="48">
        <v>184</v>
      </c>
      <c r="B187" s="17" t="str">
        <f>CONCATENATE(K187,COUNTIF($K$4:K187,K187))</f>
        <v>R.Sample16</v>
      </c>
      <c r="C187" s="12" t="s">
        <v>321</v>
      </c>
      <c r="D187" s="12" t="s">
        <v>323</v>
      </c>
      <c r="E187" s="48">
        <v>4</v>
      </c>
      <c r="F187" s="48" t="s">
        <v>155</v>
      </c>
      <c r="G187" s="57"/>
      <c r="H187" s="48"/>
      <c r="I187" s="22"/>
      <c r="J187" s="48" t="s">
        <v>327</v>
      </c>
      <c r="K187" s="17" t="s">
        <v>309</v>
      </c>
      <c r="L187" s="18"/>
    </row>
    <row r="188" spans="1:12" ht="28.5" hidden="1" customHeight="1">
      <c r="A188" s="17">
        <v>185</v>
      </c>
      <c r="B188" s="17" t="str">
        <f>CONCATENATE(K188,COUNTIF($K$4:K188,K188))</f>
        <v>R.Sample17</v>
      </c>
      <c r="C188" s="12" t="s">
        <v>322</v>
      </c>
      <c r="D188" s="12" t="s">
        <v>322</v>
      </c>
      <c r="E188" s="48">
        <v>1</v>
      </c>
      <c r="F188" s="48" t="s">
        <v>155</v>
      </c>
      <c r="G188" s="57"/>
      <c r="H188" s="48"/>
      <c r="I188" s="22"/>
      <c r="J188" s="48" t="s">
        <v>327</v>
      </c>
      <c r="K188" s="17" t="s">
        <v>309</v>
      </c>
      <c r="L188" s="18"/>
    </row>
    <row r="189" spans="1:12" ht="28.5" hidden="1" customHeight="1">
      <c r="A189" s="48">
        <v>186</v>
      </c>
      <c r="B189" s="17" t="str">
        <f>CONCATENATE(K189,COUNTIF($K$4:K189,K189))</f>
        <v>R.Sample18</v>
      </c>
      <c r="C189" s="12" t="s">
        <v>65</v>
      </c>
      <c r="D189" s="12" t="s">
        <v>65</v>
      </c>
      <c r="E189" s="48">
        <v>1</v>
      </c>
      <c r="F189" s="48" t="s">
        <v>136</v>
      </c>
      <c r="G189" s="57"/>
      <c r="H189" s="48"/>
      <c r="I189" s="22"/>
      <c r="J189" s="48" t="s">
        <v>327</v>
      </c>
      <c r="K189" s="17" t="s">
        <v>309</v>
      </c>
      <c r="L189" s="18"/>
    </row>
    <row r="190" spans="1:12" ht="28.5" hidden="1" customHeight="1">
      <c r="A190" s="17">
        <v>187</v>
      </c>
      <c r="B190" s="17" t="str">
        <f>CONCATENATE(K190,COUNTIF($K$4:K190,K190))</f>
        <v>R.Sample19</v>
      </c>
      <c r="C190" s="12" t="s">
        <v>306</v>
      </c>
      <c r="D190" s="12" t="s">
        <v>324</v>
      </c>
      <c r="E190" s="48">
        <v>1</v>
      </c>
      <c r="F190" s="48" t="s">
        <v>55</v>
      </c>
      <c r="G190" s="57"/>
      <c r="H190" s="48"/>
      <c r="I190" s="22"/>
      <c r="J190" s="48" t="s">
        <v>327</v>
      </c>
      <c r="K190" s="17" t="s">
        <v>309</v>
      </c>
      <c r="L190" s="18"/>
    </row>
    <row r="191" spans="1:12" ht="28.5" hidden="1" customHeight="1">
      <c r="A191" s="48">
        <v>188</v>
      </c>
      <c r="B191" s="17" t="str">
        <f>CONCATENATE(K191,COUNTIF($K$4:K191,K191))</f>
        <v>R.Sample20</v>
      </c>
      <c r="C191" s="12" t="s">
        <v>52</v>
      </c>
      <c r="D191" s="12" t="s">
        <v>52</v>
      </c>
      <c r="E191" s="48">
        <v>1</v>
      </c>
      <c r="F191" s="48" t="s">
        <v>55</v>
      </c>
      <c r="G191" s="57"/>
      <c r="H191" s="48"/>
      <c r="I191" s="22"/>
      <c r="J191" s="48" t="s">
        <v>327</v>
      </c>
      <c r="K191" s="17" t="s">
        <v>309</v>
      </c>
      <c r="L191" s="18"/>
    </row>
    <row r="192" spans="1:12" ht="28.5" hidden="1" customHeight="1">
      <c r="A192" s="17">
        <v>189</v>
      </c>
      <c r="B192" s="17" t="str">
        <f>CONCATENATE(K192,COUNTIF($K$4:K192,K192))</f>
        <v>R.Sample21</v>
      </c>
      <c r="C192" s="12" t="s">
        <v>325</v>
      </c>
      <c r="D192" s="12" t="s">
        <v>325</v>
      </c>
      <c r="E192" s="48">
        <v>1</v>
      </c>
      <c r="F192" s="48" t="s">
        <v>55</v>
      </c>
      <c r="G192" s="57"/>
      <c r="H192" s="48"/>
      <c r="I192" s="22"/>
      <c r="J192" s="48" t="s">
        <v>327</v>
      </c>
      <c r="K192" s="17" t="s">
        <v>309</v>
      </c>
      <c r="L192" s="18"/>
    </row>
    <row r="193" spans="1:12" ht="28.5" hidden="1" customHeight="1">
      <c r="A193" s="48">
        <v>190</v>
      </c>
      <c r="B193" s="17" t="str">
        <f>CONCATENATE(K193,COUNTIF($K$4:K193,K193))</f>
        <v>R.David1</v>
      </c>
      <c r="C193" s="12" t="s">
        <v>132</v>
      </c>
      <c r="D193" s="12" t="s">
        <v>133</v>
      </c>
      <c r="E193" s="48">
        <v>4</v>
      </c>
      <c r="F193" s="48" t="s">
        <v>136</v>
      </c>
      <c r="G193" s="57"/>
      <c r="H193" s="48"/>
      <c r="I193" s="22"/>
      <c r="J193" s="48" t="s">
        <v>24</v>
      </c>
      <c r="K193" s="17" t="s">
        <v>326</v>
      </c>
      <c r="L193" s="18"/>
    </row>
    <row r="194" spans="1:12" ht="28.5" hidden="1" customHeight="1">
      <c r="A194" s="17">
        <v>191</v>
      </c>
      <c r="B194" s="17" t="str">
        <f>CONCATENATE(K194,COUNTIF($K$4:K194,K194))</f>
        <v>R.David2</v>
      </c>
      <c r="C194" s="12" t="s">
        <v>51</v>
      </c>
      <c r="D194" s="12" t="s">
        <v>51</v>
      </c>
      <c r="E194" s="48">
        <v>1</v>
      </c>
      <c r="F194" s="48" t="s">
        <v>55</v>
      </c>
      <c r="G194" s="57" t="s">
        <v>56</v>
      </c>
      <c r="H194" s="48"/>
      <c r="I194" s="22"/>
      <c r="J194" s="48" t="s">
        <v>24</v>
      </c>
      <c r="K194" s="17" t="s">
        <v>326</v>
      </c>
      <c r="L194" s="18"/>
    </row>
    <row r="195" spans="1:12" ht="28.5" hidden="1" customHeight="1">
      <c r="A195" s="48">
        <v>192</v>
      </c>
      <c r="B195" s="17" t="str">
        <f>CONCATENATE(K195,COUNTIF($K$4:K195,K195))</f>
        <v>R.David3</v>
      </c>
      <c r="C195" s="12" t="s">
        <v>157</v>
      </c>
      <c r="D195" s="12" t="s">
        <v>157</v>
      </c>
      <c r="E195" s="48">
        <v>1</v>
      </c>
      <c r="F195" s="48" t="s">
        <v>55</v>
      </c>
      <c r="G195" s="57"/>
      <c r="H195" s="48"/>
      <c r="I195" s="22"/>
      <c r="J195" s="48" t="s">
        <v>24</v>
      </c>
      <c r="K195" s="17" t="s">
        <v>326</v>
      </c>
      <c r="L195" s="18"/>
    </row>
    <row r="196" spans="1:12" ht="28.5" hidden="1" customHeight="1">
      <c r="A196" s="17">
        <v>193</v>
      </c>
      <c r="B196" s="17" t="str">
        <f>CONCATENATE(K196,COUNTIF($K$4:K196,K196))</f>
        <v>R.David4</v>
      </c>
      <c r="C196" s="12" t="s">
        <v>328</v>
      </c>
      <c r="D196" s="12" t="s">
        <v>328</v>
      </c>
      <c r="E196" s="48">
        <v>1</v>
      </c>
      <c r="F196" s="48" t="s">
        <v>55</v>
      </c>
      <c r="G196" s="57"/>
      <c r="H196" s="48"/>
      <c r="I196" s="22"/>
      <c r="J196" s="48" t="s">
        <v>24</v>
      </c>
      <c r="K196" s="17" t="s">
        <v>326</v>
      </c>
      <c r="L196" s="18"/>
    </row>
    <row r="197" spans="1:12" ht="28.5" hidden="1" customHeight="1">
      <c r="A197" s="48">
        <v>194</v>
      </c>
      <c r="B197" s="17" t="str">
        <f>CONCATENATE(K197,COUNTIF($K$4:K197,K197))</f>
        <v>R.David5</v>
      </c>
      <c r="C197" s="12" t="s">
        <v>170</v>
      </c>
      <c r="D197" s="12" t="s">
        <v>170</v>
      </c>
      <c r="E197" s="48">
        <v>1</v>
      </c>
      <c r="F197" s="48" t="s">
        <v>55</v>
      </c>
      <c r="G197" s="57" t="s">
        <v>329</v>
      </c>
      <c r="H197" s="48" t="s">
        <v>330</v>
      </c>
      <c r="I197" s="22" t="s">
        <v>331</v>
      </c>
      <c r="J197" s="48" t="s">
        <v>24</v>
      </c>
      <c r="K197" s="17" t="s">
        <v>326</v>
      </c>
      <c r="L197" s="18"/>
    </row>
    <row r="198" spans="1:12" ht="28.5" hidden="1" customHeight="1">
      <c r="A198" s="17">
        <v>195</v>
      </c>
      <c r="B198" s="17" t="str">
        <f>CONCATENATE(K198,COUNTIF($K$4:K198,K198))</f>
        <v>R.David6</v>
      </c>
      <c r="C198" s="12" t="s">
        <v>262</v>
      </c>
      <c r="D198" s="12" t="s">
        <v>262</v>
      </c>
      <c r="E198" s="48">
        <v>1</v>
      </c>
      <c r="F198" s="48" t="s">
        <v>332</v>
      </c>
      <c r="G198" s="57" t="s">
        <v>263</v>
      </c>
      <c r="H198" s="48"/>
      <c r="I198" s="22"/>
      <c r="J198" s="48" t="s">
        <v>24</v>
      </c>
      <c r="K198" s="17" t="s">
        <v>326</v>
      </c>
      <c r="L198" s="18"/>
    </row>
    <row r="199" spans="1:12" ht="28.5" hidden="1" customHeight="1">
      <c r="A199" s="48">
        <v>196</v>
      </c>
      <c r="B199" s="17" t="str">
        <f>CONCATENATE(K199,COUNTIF($K$4:K199,K199))</f>
        <v>R.David7</v>
      </c>
      <c r="C199" s="12" t="s">
        <v>129</v>
      </c>
      <c r="D199" s="12" t="s">
        <v>130</v>
      </c>
      <c r="E199" s="48">
        <v>2</v>
      </c>
      <c r="F199" s="48" t="s">
        <v>136</v>
      </c>
      <c r="G199" s="57"/>
      <c r="H199" s="48"/>
      <c r="I199" s="22"/>
      <c r="J199" s="48" t="s">
        <v>24</v>
      </c>
      <c r="K199" s="17" t="s">
        <v>326</v>
      </c>
      <c r="L199" s="18"/>
    </row>
    <row r="200" spans="1:12" ht="28.5" hidden="1" customHeight="1">
      <c r="A200" s="17">
        <v>197</v>
      </c>
      <c r="B200" s="17" t="str">
        <f>CONCATENATE(K200,COUNTIF($K$4:K200,K200))</f>
        <v>R.David8</v>
      </c>
      <c r="C200" s="12" t="s">
        <v>334</v>
      </c>
      <c r="D200" s="12" t="s">
        <v>334</v>
      </c>
      <c r="E200" s="48">
        <v>2</v>
      </c>
      <c r="F200" s="48" t="s">
        <v>55</v>
      </c>
      <c r="G200" s="57" t="s">
        <v>335</v>
      </c>
      <c r="H200" s="48"/>
      <c r="I200" s="22"/>
      <c r="J200" s="48" t="s">
        <v>24</v>
      </c>
      <c r="K200" s="17" t="s">
        <v>326</v>
      </c>
      <c r="L200" s="18"/>
    </row>
    <row r="201" spans="1:12" ht="28.5" hidden="1" customHeight="1">
      <c r="A201" s="48">
        <v>198</v>
      </c>
      <c r="B201" s="17" t="str">
        <f>CONCATENATE(K201,COUNTIF($K$4:K201,K201))</f>
        <v>R.David9</v>
      </c>
      <c r="C201" s="12" t="s">
        <v>139</v>
      </c>
      <c r="D201" s="12" t="s">
        <v>139</v>
      </c>
      <c r="E201" s="48">
        <v>2</v>
      </c>
      <c r="F201" s="48" t="s">
        <v>55</v>
      </c>
      <c r="G201" s="57" t="s">
        <v>336</v>
      </c>
      <c r="H201" s="48"/>
      <c r="I201" s="22"/>
      <c r="J201" s="48" t="s">
        <v>24</v>
      </c>
      <c r="K201" s="17" t="s">
        <v>326</v>
      </c>
      <c r="L201" s="18"/>
    </row>
    <row r="202" spans="1:12" ht="28.5" hidden="1" customHeight="1">
      <c r="A202" s="17">
        <v>199</v>
      </c>
      <c r="B202" s="17" t="str">
        <f>CONCATENATE(K202,COUNTIF($K$4:K202,K202))</f>
        <v>R.David10</v>
      </c>
      <c r="C202" s="12" t="s">
        <v>74</v>
      </c>
      <c r="D202" s="12" t="s">
        <v>75</v>
      </c>
      <c r="E202" s="48">
        <v>1</v>
      </c>
      <c r="F202" s="48" t="s">
        <v>337</v>
      </c>
      <c r="G202" s="57" t="s">
        <v>279</v>
      </c>
      <c r="H202" s="48" t="s">
        <v>285</v>
      </c>
      <c r="I202" s="22" t="s">
        <v>338</v>
      </c>
      <c r="J202" s="48" t="s">
        <v>24</v>
      </c>
      <c r="K202" s="17" t="s">
        <v>326</v>
      </c>
      <c r="L202" s="18"/>
    </row>
    <row r="203" spans="1:12" ht="28.5" hidden="1" customHeight="1">
      <c r="A203" s="48">
        <v>200</v>
      </c>
      <c r="B203" s="17" t="str">
        <f>CONCATENATE(K203,COUNTIF($K$4:K203,K203))</f>
        <v>R.David11</v>
      </c>
      <c r="C203" s="12" t="s">
        <v>340</v>
      </c>
      <c r="D203" s="12" t="s">
        <v>339</v>
      </c>
      <c r="E203" s="48">
        <v>1</v>
      </c>
      <c r="F203" s="48" t="s">
        <v>55</v>
      </c>
      <c r="G203" s="57" t="s">
        <v>56</v>
      </c>
      <c r="H203" s="48" t="s">
        <v>341</v>
      </c>
      <c r="I203" s="22"/>
      <c r="J203" s="48" t="s">
        <v>24</v>
      </c>
      <c r="K203" s="17" t="s">
        <v>326</v>
      </c>
      <c r="L203" s="18"/>
    </row>
    <row r="204" spans="1:12" ht="28.5" hidden="1" customHeight="1">
      <c r="A204" s="17">
        <v>201</v>
      </c>
      <c r="B204" s="17" t="str">
        <f>CONCATENATE(K204,COUNTIF($K$4:K204,K204))</f>
        <v>R.David12</v>
      </c>
      <c r="C204" s="12" t="s">
        <v>342</v>
      </c>
      <c r="D204" s="12" t="s">
        <v>342</v>
      </c>
      <c r="E204" s="48">
        <v>1</v>
      </c>
      <c r="F204" s="48" t="s">
        <v>55</v>
      </c>
      <c r="G204" s="57"/>
      <c r="H204" s="48"/>
      <c r="I204" s="22"/>
      <c r="J204" s="48" t="s">
        <v>24</v>
      </c>
      <c r="K204" s="17" t="s">
        <v>326</v>
      </c>
      <c r="L204" s="18"/>
    </row>
    <row r="205" spans="1:12" ht="28.5" hidden="1" customHeight="1">
      <c r="A205" s="48">
        <v>202</v>
      </c>
      <c r="B205" s="17" t="str">
        <f>CONCATENATE(K205,COUNTIF($K$4:K205,K205))</f>
        <v>R.David13</v>
      </c>
      <c r="C205" s="12" t="s">
        <v>343</v>
      </c>
      <c r="D205" s="12" t="s">
        <v>343</v>
      </c>
      <c r="E205" s="48">
        <v>1</v>
      </c>
      <c r="F205" s="48" t="s">
        <v>55</v>
      </c>
      <c r="G205" s="57"/>
      <c r="H205" s="48"/>
      <c r="I205" s="22"/>
      <c r="J205" s="48" t="s">
        <v>24</v>
      </c>
      <c r="K205" s="17" t="s">
        <v>326</v>
      </c>
      <c r="L205" s="18"/>
    </row>
    <row r="206" spans="1:12" ht="28.5" hidden="1" customHeight="1">
      <c r="A206" s="17">
        <v>203</v>
      </c>
      <c r="B206" s="17" t="str">
        <f>CONCATENATE(K206,COUNTIF($K$4:K206,K206))</f>
        <v>R.David14</v>
      </c>
      <c r="C206" s="12" t="s">
        <v>344</v>
      </c>
      <c r="D206" s="12" t="s">
        <v>345</v>
      </c>
      <c r="E206" s="48">
        <v>1</v>
      </c>
      <c r="F206" s="48" t="s">
        <v>55</v>
      </c>
      <c r="G206" s="57"/>
      <c r="H206" s="48"/>
      <c r="I206" s="22"/>
      <c r="J206" s="48" t="s">
        <v>24</v>
      </c>
      <c r="K206" s="17" t="s">
        <v>326</v>
      </c>
      <c r="L206" s="18"/>
    </row>
    <row r="207" spans="1:12" ht="28.5" hidden="1" customHeight="1">
      <c r="A207" s="48">
        <v>204</v>
      </c>
      <c r="B207" s="17" t="str">
        <f>CONCATENATE(K207,COUNTIF($K$4:K207,K207))</f>
        <v>R.David15</v>
      </c>
      <c r="C207" s="12" t="s">
        <v>346</v>
      </c>
      <c r="D207" s="12" t="s">
        <v>346</v>
      </c>
      <c r="E207" s="48">
        <v>1</v>
      </c>
      <c r="F207" s="48" t="s">
        <v>136</v>
      </c>
      <c r="G207" s="57"/>
      <c r="H207" s="48"/>
      <c r="I207" s="22"/>
      <c r="J207" s="48" t="s">
        <v>24</v>
      </c>
      <c r="K207" s="17" t="s">
        <v>326</v>
      </c>
      <c r="L207" s="18"/>
    </row>
    <row r="208" spans="1:12" ht="28.5" hidden="1" customHeight="1">
      <c r="A208" s="17">
        <v>205</v>
      </c>
      <c r="B208" s="17" t="str">
        <f>CONCATENATE(K208,COUNTIF($K$4:K208,K208))</f>
        <v>R.David16</v>
      </c>
      <c r="C208" s="12" t="s">
        <v>347</v>
      </c>
      <c r="D208" s="12" t="s">
        <v>102</v>
      </c>
      <c r="E208" s="48">
        <v>1</v>
      </c>
      <c r="F208" s="48" t="s">
        <v>136</v>
      </c>
      <c r="G208" s="57"/>
      <c r="H208" s="48"/>
      <c r="I208" s="22"/>
      <c r="J208" s="48" t="s">
        <v>24</v>
      </c>
      <c r="K208" s="17" t="s">
        <v>326</v>
      </c>
      <c r="L208" s="18"/>
    </row>
    <row r="209" spans="1:12" ht="28.5" hidden="1" customHeight="1">
      <c r="A209" s="48">
        <v>206</v>
      </c>
      <c r="B209" s="17" t="str">
        <f>CONCATENATE(K209,COUNTIF($K$4:K209,K209))</f>
        <v>R.David17</v>
      </c>
      <c r="C209" s="12" t="s">
        <v>348</v>
      </c>
      <c r="D209" s="12" t="s">
        <v>348</v>
      </c>
      <c r="E209" s="48">
        <v>1</v>
      </c>
      <c r="F209" s="48" t="s">
        <v>55</v>
      </c>
      <c r="G209" s="57"/>
      <c r="H209" s="48"/>
      <c r="I209" s="22"/>
      <c r="J209" s="48" t="s">
        <v>24</v>
      </c>
      <c r="K209" s="17" t="s">
        <v>326</v>
      </c>
      <c r="L209" s="18"/>
    </row>
    <row r="210" spans="1:12" ht="28.5" hidden="1" customHeight="1">
      <c r="A210" s="17">
        <v>207</v>
      </c>
      <c r="B210" s="17" t="str">
        <f>CONCATENATE(K210,COUNTIF($K$4:K210,K210))</f>
        <v>R.David18</v>
      </c>
      <c r="C210" s="12" t="s">
        <v>349</v>
      </c>
      <c r="D210" s="12" t="s">
        <v>349</v>
      </c>
      <c r="E210" s="48">
        <v>1</v>
      </c>
      <c r="F210" s="48" t="s">
        <v>55</v>
      </c>
      <c r="G210" s="57"/>
      <c r="H210" s="48"/>
      <c r="I210" s="22"/>
      <c r="J210" s="48" t="s">
        <v>24</v>
      </c>
      <c r="K210" s="17" t="s">
        <v>326</v>
      </c>
      <c r="L210" s="18"/>
    </row>
    <row r="211" spans="1:12" ht="28.5" customHeight="1">
      <c r="A211" s="48">
        <v>208</v>
      </c>
      <c r="B211" s="17" t="str">
        <f>CONCATENATE(K211,COUNTIF($K$4:K211,K211))</f>
        <v>R.David19</v>
      </c>
      <c r="C211" s="12" t="s">
        <v>85</v>
      </c>
      <c r="D211" s="12" t="s">
        <v>85</v>
      </c>
      <c r="E211" s="48">
        <v>1</v>
      </c>
      <c r="F211" s="48" t="s">
        <v>55</v>
      </c>
      <c r="G211" s="57"/>
      <c r="H211" s="48"/>
      <c r="I211" s="22"/>
      <c r="J211" s="48" t="s">
        <v>24</v>
      </c>
      <c r="K211" s="17" t="s">
        <v>326</v>
      </c>
      <c r="L211" s="18"/>
    </row>
    <row r="212" spans="1:12" ht="28.5" hidden="1" customHeight="1">
      <c r="A212" s="17">
        <v>209</v>
      </c>
      <c r="B212" s="17" t="str">
        <f>CONCATENATE(K212,COUNTIF($K$4:K212,K212))</f>
        <v>R.David20</v>
      </c>
      <c r="C212" s="12" t="s">
        <v>87</v>
      </c>
      <c r="D212" s="12" t="s">
        <v>87</v>
      </c>
      <c r="E212" s="48">
        <v>1</v>
      </c>
      <c r="F212" s="48" t="s">
        <v>55</v>
      </c>
      <c r="G212" s="57"/>
      <c r="H212" s="48"/>
      <c r="I212" s="22"/>
      <c r="J212" s="48" t="s">
        <v>24</v>
      </c>
      <c r="K212" s="17" t="s">
        <v>326</v>
      </c>
      <c r="L212" s="18"/>
    </row>
    <row r="213" spans="1:12" ht="28.5" hidden="1" customHeight="1">
      <c r="A213" s="48">
        <v>210</v>
      </c>
      <c r="B213" s="17" t="str">
        <f>CONCATENATE(K213,COUNTIF($K$4:K213,K213))</f>
        <v>R.David21</v>
      </c>
      <c r="C213" s="12" t="s">
        <v>131</v>
      </c>
      <c r="D213" s="12" t="s">
        <v>131</v>
      </c>
      <c r="E213" s="48">
        <v>1</v>
      </c>
      <c r="F213" s="48" t="s">
        <v>55</v>
      </c>
      <c r="G213" s="57" t="s">
        <v>56</v>
      </c>
      <c r="H213" s="48"/>
      <c r="I213" s="22"/>
      <c r="J213" s="48" t="s">
        <v>24</v>
      </c>
      <c r="K213" s="17" t="s">
        <v>326</v>
      </c>
      <c r="L213" s="18"/>
    </row>
    <row r="214" spans="1:12" ht="28.5" hidden="1" customHeight="1">
      <c r="A214" s="17">
        <v>211</v>
      </c>
      <c r="B214" s="17" t="str">
        <f>CONCATENATE(K214,COUNTIF($K$4:K214,K214))</f>
        <v>R.David22</v>
      </c>
      <c r="C214" s="12" t="s">
        <v>350</v>
      </c>
      <c r="D214" s="12" t="s">
        <v>350</v>
      </c>
      <c r="E214" s="48">
        <v>1</v>
      </c>
      <c r="F214" s="48" t="s">
        <v>55</v>
      </c>
      <c r="G214" s="57" t="s">
        <v>56</v>
      </c>
      <c r="H214" s="48"/>
      <c r="I214" s="22"/>
      <c r="J214" s="48" t="s">
        <v>24</v>
      </c>
      <c r="K214" s="17" t="s">
        <v>326</v>
      </c>
      <c r="L214" s="18"/>
    </row>
    <row r="215" spans="1:12" ht="28.5" hidden="1" customHeight="1">
      <c r="A215" s="48">
        <v>212</v>
      </c>
      <c r="B215" s="17" t="str">
        <f>CONCATENATE(K215,COUNTIF($K$4:K215,K215))</f>
        <v>R.David23</v>
      </c>
      <c r="C215" s="12" t="s">
        <v>95</v>
      </c>
      <c r="D215" s="12" t="s">
        <v>95</v>
      </c>
      <c r="E215" s="48">
        <v>1</v>
      </c>
      <c r="F215" s="48" t="s">
        <v>55</v>
      </c>
      <c r="G215" s="57" t="s">
        <v>351</v>
      </c>
      <c r="H215" s="48"/>
      <c r="I215" s="22"/>
      <c r="J215" s="48" t="s">
        <v>24</v>
      </c>
      <c r="K215" s="17" t="s">
        <v>326</v>
      </c>
      <c r="L215" s="18"/>
    </row>
    <row r="216" spans="1:12" ht="28.5" hidden="1" customHeight="1">
      <c r="A216" s="17">
        <v>213</v>
      </c>
      <c r="B216" s="17" t="str">
        <f>CONCATENATE(K216,COUNTIF($K$4:K216,K216))</f>
        <v>R.David24</v>
      </c>
      <c r="C216" s="12" t="s">
        <v>308</v>
      </c>
      <c r="D216" s="12" t="s">
        <v>308</v>
      </c>
      <c r="E216" s="48">
        <v>1</v>
      </c>
      <c r="F216" s="48" t="s">
        <v>55</v>
      </c>
      <c r="G216" s="57"/>
      <c r="H216" s="48"/>
      <c r="I216" s="22"/>
      <c r="J216" s="48" t="s">
        <v>24</v>
      </c>
      <c r="K216" s="17" t="s">
        <v>326</v>
      </c>
      <c r="L216" s="18"/>
    </row>
    <row r="217" spans="1:12" ht="28.5" hidden="1" customHeight="1">
      <c r="A217" s="48">
        <v>214</v>
      </c>
      <c r="B217" s="17" t="str">
        <f>CONCATENATE(K217,COUNTIF($K$4:K217,K217))</f>
        <v>R.Meeting1</v>
      </c>
      <c r="C217" s="12" t="s">
        <v>132</v>
      </c>
      <c r="D217" s="12" t="s">
        <v>133</v>
      </c>
      <c r="E217" s="48">
        <v>11</v>
      </c>
      <c r="F217" s="48" t="s">
        <v>136</v>
      </c>
      <c r="G217" s="57"/>
      <c r="H217" s="48"/>
      <c r="I217" s="22"/>
      <c r="J217" s="48"/>
      <c r="K217" s="17" t="s">
        <v>352</v>
      </c>
      <c r="L217" s="18"/>
    </row>
    <row r="218" spans="1:12" ht="28.5" hidden="1" customHeight="1">
      <c r="A218" s="17">
        <v>215</v>
      </c>
      <c r="B218" s="17" t="str">
        <f>CONCATENATE(K218,COUNTIF($K$4:K218,K218))</f>
        <v>R.Meeting2</v>
      </c>
      <c r="C218" s="12" t="s">
        <v>157</v>
      </c>
      <c r="D218" s="12" t="s">
        <v>157</v>
      </c>
      <c r="E218" s="48">
        <v>1</v>
      </c>
      <c r="F218" s="48" t="s">
        <v>136</v>
      </c>
      <c r="G218" s="57"/>
      <c r="H218" s="48"/>
      <c r="I218" s="22"/>
      <c r="J218" s="48"/>
      <c r="K218" s="17" t="s">
        <v>352</v>
      </c>
      <c r="L218" s="18"/>
    </row>
    <row r="219" spans="1:12" ht="28.5" hidden="1" customHeight="1">
      <c r="A219" s="48">
        <v>216</v>
      </c>
      <c r="B219" s="17" t="str">
        <f>CONCATENATE(K219,COUNTIF($K$4:K219,K219))</f>
        <v>R.Meeting3</v>
      </c>
      <c r="C219" s="12" t="s">
        <v>51</v>
      </c>
      <c r="D219" s="12" t="s">
        <v>51</v>
      </c>
      <c r="E219" s="48">
        <v>1</v>
      </c>
      <c r="F219" s="48" t="s">
        <v>55</v>
      </c>
      <c r="G219" s="57" t="s">
        <v>56</v>
      </c>
      <c r="H219" s="48"/>
      <c r="I219" s="22"/>
      <c r="J219" s="48"/>
      <c r="K219" s="17" t="s">
        <v>352</v>
      </c>
      <c r="L219" s="18"/>
    </row>
    <row r="220" spans="1:12" ht="28.5" hidden="1" customHeight="1">
      <c r="A220" s="17">
        <v>217</v>
      </c>
      <c r="B220" s="17" t="str">
        <f>CONCATENATE(K220,COUNTIF($K$4:K220,K220))</f>
        <v>R.Meeting4</v>
      </c>
      <c r="C220" s="12" t="s">
        <v>353</v>
      </c>
      <c r="D220" s="12" t="s">
        <v>353</v>
      </c>
      <c r="E220" s="48">
        <v>2</v>
      </c>
      <c r="F220" s="48" t="s">
        <v>155</v>
      </c>
      <c r="G220" s="57"/>
      <c r="H220" s="48"/>
      <c r="I220" s="22"/>
      <c r="J220" s="48"/>
      <c r="K220" s="17" t="s">
        <v>352</v>
      </c>
      <c r="L220" s="18"/>
    </row>
    <row r="221" spans="1:12" ht="28.5" hidden="1" customHeight="1">
      <c r="A221" s="48">
        <v>218</v>
      </c>
      <c r="B221" s="17" t="str">
        <f>CONCATENATE(K221,COUNTIF($K$4:K221,K221))</f>
        <v>R.Meeting5</v>
      </c>
      <c r="C221" s="12" t="s">
        <v>139</v>
      </c>
      <c r="D221" s="12" t="s">
        <v>139</v>
      </c>
      <c r="E221" s="48">
        <v>8</v>
      </c>
      <c r="F221" s="48" t="s">
        <v>276</v>
      </c>
      <c r="G221" s="57" t="s">
        <v>61</v>
      </c>
      <c r="H221" s="48"/>
      <c r="I221" s="22"/>
      <c r="J221" s="48"/>
      <c r="K221" s="17" t="s">
        <v>352</v>
      </c>
      <c r="L221" s="18"/>
    </row>
    <row r="222" spans="1:12" ht="28.5" hidden="1" customHeight="1">
      <c r="A222" s="17">
        <v>219</v>
      </c>
      <c r="B222" s="17" t="str">
        <f>CONCATENATE(K222,COUNTIF($K$4:K222,K222))</f>
        <v>R.Meeting6</v>
      </c>
      <c r="C222" s="12" t="s">
        <v>354</v>
      </c>
      <c r="D222" s="12" t="s">
        <v>354</v>
      </c>
      <c r="E222" s="48">
        <v>1</v>
      </c>
      <c r="F222" s="48" t="s">
        <v>136</v>
      </c>
      <c r="G222" s="57"/>
      <c r="H222" s="48"/>
      <c r="I222" s="22"/>
      <c r="J222" s="48"/>
      <c r="K222" s="17" t="s">
        <v>352</v>
      </c>
      <c r="L222" s="18"/>
    </row>
    <row r="223" spans="1:12" ht="28.5" hidden="1" customHeight="1">
      <c r="A223" s="48">
        <v>220</v>
      </c>
      <c r="B223" s="17" t="str">
        <f>CONCATENATE(K223,COUNTIF($K$4:K223,K223))</f>
        <v>R.Meeting7</v>
      </c>
      <c r="C223" s="12" t="s">
        <v>345</v>
      </c>
      <c r="D223" s="12" t="s">
        <v>345</v>
      </c>
      <c r="E223" s="48">
        <v>1</v>
      </c>
      <c r="F223" s="48" t="s">
        <v>136</v>
      </c>
      <c r="G223" s="57"/>
      <c r="H223" s="48"/>
      <c r="I223" s="22"/>
      <c r="J223" s="48"/>
      <c r="K223" s="17" t="s">
        <v>352</v>
      </c>
      <c r="L223" s="18"/>
    </row>
    <row r="224" spans="1:12" ht="28.5" hidden="1" customHeight="1">
      <c r="A224" s="17">
        <v>221</v>
      </c>
      <c r="B224" s="17" t="str">
        <f>CONCATENATE(K224,COUNTIF($K$4:K224,K224))</f>
        <v>R.Meeting8</v>
      </c>
      <c r="C224" s="12" t="s">
        <v>355</v>
      </c>
      <c r="D224" s="12" t="s">
        <v>355</v>
      </c>
      <c r="E224" s="48">
        <v>2</v>
      </c>
      <c r="F224" s="48" t="s">
        <v>55</v>
      </c>
      <c r="G224" s="57"/>
      <c r="H224" s="48"/>
      <c r="I224" s="22"/>
      <c r="J224" s="48"/>
      <c r="K224" s="17" t="s">
        <v>352</v>
      </c>
      <c r="L224" s="18"/>
    </row>
    <row r="225" spans="1:12" ht="28.5" hidden="1" customHeight="1">
      <c r="A225" s="48">
        <v>222</v>
      </c>
      <c r="B225" s="17" t="str">
        <f>CONCATENATE(K225,COUNTIF($K$4:K225,K225))</f>
        <v>R.Meeting9</v>
      </c>
      <c r="C225" s="12" t="s">
        <v>356</v>
      </c>
      <c r="D225" s="12" t="s">
        <v>356</v>
      </c>
      <c r="E225" s="48">
        <v>2</v>
      </c>
      <c r="F225" s="48" t="s">
        <v>55</v>
      </c>
      <c r="G225" s="57"/>
      <c r="H225" s="48"/>
      <c r="I225" s="22"/>
      <c r="J225" s="48"/>
      <c r="K225" s="17" t="s">
        <v>352</v>
      </c>
      <c r="L225" s="18"/>
    </row>
    <row r="226" spans="1:12" ht="28.5" hidden="1" customHeight="1">
      <c r="A226" s="17">
        <v>223</v>
      </c>
      <c r="B226" s="17" t="str">
        <f>CONCATENATE(K226,COUNTIF($K$4:K226,K226))</f>
        <v>R.Meeting10</v>
      </c>
      <c r="C226" s="12" t="s">
        <v>357</v>
      </c>
      <c r="D226" s="12" t="s">
        <v>311</v>
      </c>
      <c r="E226" s="48">
        <v>1</v>
      </c>
      <c r="F226" s="48" t="s">
        <v>55</v>
      </c>
      <c r="G226" s="57"/>
      <c r="H226" s="48"/>
      <c r="I226" s="22"/>
      <c r="J226" s="48"/>
      <c r="K226" s="17" t="s">
        <v>352</v>
      </c>
      <c r="L226" s="18"/>
    </row>
    <row r="227" spans="1:12" ht="28.5" hidden="1" customHeight="1">
      <c r="A227" s="48">
        <v>224</v>
      </c>
      <c r="B227" s="17" t="str">
        <f>CONCATENATE(K227,COUNTIF($K$4:K227,K227))</f>
        <v>R.Meeting11</v>
      </c>
      <c r="C227" s="12" t="s">
        <v>358</v>
      </c>
      <c r="D227" s="12" t="s">
        <v>359</v>
      </c>
      <c r="E227" s="48">
        <v>1</v>
      </c>
      <c r="F227" s="48" t="s">
        <v>55</v>
      </c>
      <c r="G227" s="57" t="s">
        <v>360</v>
      </c>
      <c r="H227" s="48"/>
      <c r="I227" s="22"/>
      <c r="J227" s="48"/>
      <c r="K227" s="17" t="s">
        <v>352</v>
      </c>
      <c r="L227" s="18"/>
    </row>
    <row r="228" spans="1:12" ht="28.5" hidden="1" customHeight="1">
      <c r="A228" s="17">
        <v>225</v>
      </c>
      <c r="B228" s="17" t="str">
        <f>CONCATENATE(K228,COUNTIF($K$4:K228,K228))</f>
        <v>R.Meeting12</v>
      </c>
      <c r="C228" s="12" t="s">
        <v>361</v>
      </c>
      <c r="D228" s="12" t="s">
        <v>361</v>
      </c>
      <c r="E228" s="48">
        <v>1</v>
      </c>
      <c r="F228" s="48" t="s">
        <v>55</v>
      </c>
      <c r="G228" s="57"/>
      <c r="H228" s="48"/>
      <c r="I228" s="22"/>
      <c r="J228" s="48"/>
      <c r="K228" s="17" t="s">
        <v>352</v>
      </c>
      <c r="L228" s="18"/>
    </row>
    <row r="229" spans="1:12" ht="28.5" hidden="1" customHeight="1">
      <c r="A229" s="48">
        <v>226</v>
      </c>
      <c r="B229" s="17" t="str">
        <f>CONCATENATE(K229,COUNTIF($K$4:K229,K229))</f>
        <v>R.Meeting13</v>
      </c>
      <c r="C229" s="12" t="s">
        <v>362</v>
      </c>
      <c r="D229" s="12" t="s">
        <v>362</v>
      </c>
      <c r="E229" s="48">
        <v>1</v>
      </c>
      <c r="F229" s="48" t="s">
        <v>55</v>
      </c>
      <c r="G229" s="57" t="s">
        <v>251</v>
      </c>
      <c r="H229" s="48" t="s">
        <v>363</v>
      </c>
      <c r="I229" s="22"/>
      <c r="J229" s="48"/>
      <c r="K229" s="17" t="s">
        <v>352</v>
      </c>
      <c r="L229" s="18"/>
    </row>
    <row r="230" spans="1:12" ht="28.5" hidden="1" customHeight="1">
      <c r="A230" s="17">
        <v>227</v>
      </c>
      <c r="B230" s="17" t="str">
        <f>CONCATENATE(K230,COUNTIF($K$4:K230,K230))</f>
        <v>R.Meeting14</v>
      </c>
      <c r="C230" s="12" t="s">
        <v>131</v>
      </c>
      <c r="D230" s="12" t="s">
        <v>131</v>
      </c>
      <c r="E230" s="48">
        <v>1</v>
      </c>
      <c r="F230" s="48" t="s">
        <v>55</v>
      </c>
      <c r="G230" s="57" t="s">
        <v>56</v>
      </c>
      <c r="H230" s="48"/>
      <c r="I230" s="22"/>
      <c r="J230" s="48"/>
      <c r="K230" s="17" t="s">
        <v>352</v>
      </c>
      <c r="L230" s="18"/>
    </row>
    <row r="231" spans="1:12" ht="28.5" hidden="1" customHeight="1">
      <c r="A231" s="48">
        <v>228</v>
      </c>
      <c r="B231" s="17" t="str">
        <f>CONCATENATE(K231,COUNTIF($K$4:K231,K231))</f>
        <v>R.Meeting15</v>
      </c>
      <c r="C231" s="12" t="s">
        <v>364</v>
      </c>
      <c r="D231" s="12" t="s">
        <v>364</v>
      </c>
      <c r="E231" s="48">
        <v>1</v>
      </c>
      <c r="F231" s="48" t="s">
        <v>55</v>
      </c>
      <c r="G231" s="57" t="s">
        <v>251</v>
      </c>
      <c r="H231" s="48" t="s">
        <v>363</v>
      </c>
      <c r="I231" s="22"/>
      <c r="J231" s="48"/>
      <c r="K231" s="17" t="s">
        <v>352</v>
      </c>
      <c r="L231" s="18"/>
    </row>
    <row r="232" spans="1:12" ht="28.5" hidden="1" customHeight="1">
      <c r="A232" s="17">
        <v>229</v>
      </c>
      <c r="B232" s="17" t="str">
        <f>CONCATENATE(K232,COUNTIF($K$4:K232,K232))</f>
        <v>R.Meeting16</v>
      </c>
      <c r="C232" s="12" t="s">
        <v>365</v>
      </c>
      <c r="D232" s="12" t="s">
        <v>102</v>
      </c>
      <c r="E232" s="48">
        <v>2</v>
      </c>
      <c r="F232" s="48" t="s">
        <v>136</v>
      </c>
      <c r="G232" s="57"/>
      <c r="H232" s="48"/>
      <c r="I232" s="22"/>
      <c r="J232" s="48"/>
      <c r="K232" s="17" t="s">
        <v>352</v>
      </c>
      <c r="L232" s="18"/>
    </row>
    <row r="233" spans="1:12" ht="28.5" hidden="1" customHeight="1">
      <c r="A233" s="48">
        <v>230</v>
      </c>
      <c r="B233" s="17" t="str">
        <f>CONCATENATE(K233,COUNTIF($K$4:K233,K233))</f>
        <v>R.Meeting17</v>
      </c>
      <c r="C233" s="12" t="s">
        <v>129</v>
      </c>
      <c r="D233" s="12" t="s">
        <v>130</v>
      </c>
      <c r="E233" s="48">
        <v>2</v>
      </c>
      <c r="F233" s="48" t="s">
        <v>136</v>
      </c>
      <c r="G233" s="57"/>
      <c r="H233" s="48"/>
      <c r="I233" s="22"/>
      <c r="J233" s="48"/>
      <c r="K233" s="17" t="s">
        <v>352</v>
      </c>
      <c r="L233" s="18"/>
    </row>
    <row r="234" spans="1:12" ht="28.5" hidden="1" customHeight="1">
      <c r="A234" s="17">
        <v>231</v>
      </c>
      <c r="B234" s="17" t="str">
        <f>CONCATENATE(K234,COUNTIF($K$4:K234,K234))</f>
        <v>Lantai 31</v>
      </c>
      <c r="C234" s="12" t="s">
        <v>132</v>
      </c>
      <c r="D234" s="12" t="s">
        <v>133</v>
      </c>
      <c r="E234" s="48">
        <v>16</v>
      </c>
      <c r="F234" s="48" t="s">
        <v>136</v>
      </c>
      <c r="G234" s="57"/>
      <c r="H234" s="48"/>
      <c r="I234" s="22"/>
      <c r="J234" s="48" t="s">
        <v>368</v>
      </c>
      <c r="K234" s="17" t="s">
        <v>22</v>
      </c>
      <c r="L234" s="18"/>
    </row>
    <row r="235" spans="1:12" ht="28.5" hidden="1" customHeight="1">
      <c r="A235" s="48">
        <v>232</v>
      </c>
      <c r="B235" s="17" t="str">
        <f>CONCATENATE(K235,COUNTIF($K$4:K235,K235))</f>
        <v>Lantai 32</v>
      </c>
      <c r="C235" s="12" t="s">
        <v>52</v>
      </c>
      <c r="D235" s="12" t="s">
        <v>52</v>
      </c>
      <c r="E235" s="48">
        <v>2</v>
      </c>
      <c r="F235" s="48" t="s">
        <v>55</v>
      </c>
      <c r="G235" s="57"/>
      <c r="H235" s="48"/>
      <c r="I235" s="22"/>
      <c r="J235" s="48"/>
      <c r="K235" s="17" t="s">
        <v>22</v>
      </c>
      <c r="L235" s="18"/>
    </row>
    <row r="236" spans="1:12" ht="28.5" hidden="1" customHeight="1">
      <c r="A236" s="17">
        <v>233</v>
      </c>
      <c r="B236" s="17" t="str">
        <f>CONCATENATE(K236,COUNTIF($K$4:K236,K236))</f>
        <v>Lantai 33</v>
      </c>
      <c r="C236" s="12" t="s">
        <v>51</v>
      </c>
      <c r="D236" s="12" t="s">
        <v>51</v>
      </c>
      <c r="E236" s="48">
        <v>4</v>
      </c>
      <c r="F236" s="48" t="s">
        <v>55</v>
      </c>
      <c r="G236" s="57" t="s">
        <v>56</v>
      </c>
      <c r="H236" s="48" t="s">
        <v>366</v>
      </c>
      <c r="I236" s="22">
        <v>4974019928616</v>
      </c>
      <c r="J236" s="48"/>
      <c r="K236" s="17" t="s">
        <v>22</v>
      </c>
      <c r="L236" s="18"/>
    </row>
    <row r="237" spans="1:12" ht="28.5" hidden="1" customHeight="1">
      <c r="A237" s="48">
        <v>234</v>
      </c>
      <c r="B237" s="17" t="str">
        <f>CONCATENATE(K237,COUNTIF($K$4:K237,K237))</f>
        <v>Lantai 34</v>
      </c>
      <c r="C237" s="12" t="s">
        <v>132</v>
      </c>
      <c r="D237" s="12" t="s">
        <v>133</v>
      </c>
      <c r="E237" s="48">
        <v>1</v>
      </c>
      <c r="F237" s="48" t="s">
        <v>136</v>
      </c>
      <c r="G237" s="57"/>
      <c r="H237" s="48"/>
      <c r="I237" s="22"/>
      <c r="J237" s="48" t="s">
        <v>367</v>
      </c>
      <c r="K237" s="17" t="s">
        <v>22</v>
      </c>
      <c r="L237" s="18"/>
    </row>
    <row r="238" spans="1:12" ht="28.5" hidden="1" customHeight="1">
      <c r="A238" s="17">
        <v>235</v>
      </c>
      <c r="B238" s="17" t="str">
        <f>CONCATENATE(K238,COUNTIF($K$4:K238,K238))</f>
        <v>Lantai 35</v>
      </c>
      <c r="C238" s="12" t="s">
        <v>369</v>
      </c>
      <c r="D238" s="12" t="s">
        <v>369</v>
      </c>
      <c r="E238" s="48">
        <v>1</v>
      </c>
      <c r="F238" s="48" t="s">
        <v>370</v>
      </c>
      <c r="G238" s="57"/>
      <c r="H238" s="48"/>
      <c r="I238" s="22"/>
      <c r="J238" s="48" t="s">
        <v>368</v>
      </c>
      <c r="K238" s="17" t="s">
        <v>22</v>
      </c>
      <c r="L238" s="18"/>
    </row>
    <row r="239" spans="1:12" ht="28.5" hidden="1" customHeight="1">
      <c r="A239" s="48">
        <v>236</v>
      </c>
      <c r="B239" s="17" t="str">
        <f>CONCATENATE(K239,COUNTIF($K$4:K239,K239))</f>
        <v>Lantai 36</v>
      </c>
      <c r="C239" s="12" t="s">
        <v>356</v>
      </c>
      <c r="D239" s="12" t="s">
        <v>356</v>
      </c>
      <c r="E239" s="48">
        <v>5</v>
      </c>
      <c r="F239" s="48" t="s">
        <v>136</v>
      </c>
      <c r="G239" s="57"/>
      <c r="H239" s="48"/>
      <c r="I239" s="22"/>
      <c r="J239" s="48" t="s">
        <v>368</v>
      </c>
      <c r="K239" s="17" t="s">
        <v>22</v>
      </c>
      <c r="L239" s="18"/>
    </row>
    <row r="240" spans="1:12" ht="28.5" hidden="1" customHeight="1">
      <c r="A240" s="17">
        <v>237</v>
      </c>
      <c r="B240" s="17" t="str">
        <f>CONCATENATE(K240,COUNTIF($K$4:K240,K240))</f>
        <v>Lantai 37</v>
      </c>
      <c r="C240" s="12" t="s">
        <v>355</v>
      </c>
      <c r="D240" s="12" t="s">
        <v>371</v>
      </c>
      <c r="E240" s="48">
        <v>3</v>
      </c>
      <c r="F240" s="48" t="s">
        <v>136</v>
      </c>
      <c r="G240" s="57"/>
      <c r="H240" s="48"/>
      <c r="I240" s="22"/>
      <c r="J240" s="48" t="s">
        <v>368</v>
      </c>
      <c r="K240" s="17" t="s">
        <v>22</v>
      </c>
      <c r="L240" s="18"/>
    </row>
    <row r="241" spans="1:12" ht="28.5" hidden="1" customHeight="1">
      <c r="A241" s="48">
        <v>238</v>
      </c>
      <c r="B241" s="17" t="str">
        <f>CONCATENATE(K241,COUNTIF($K$4:K241,K241))</f>
        <v>Lantai 38</v>
      </c>
      <c r="C241" s="12" t="s">
        <v>129</v>
      </c>
      <c r="D241" s="12" t="s">
        <v>130</v>
      </c>
      <c r="E241" s="48">
        <v>1</v>
      </c>
      <c r="F241" s="48" t="s">
        <v>136</v>
      </c>
      <c r="G241" s="57"/>
      <c r="H241" s="48"/>
      <c r="I241" s="22"/>
      <c r="J241" s="48" t="s">
        <v>368</v>
      </c>
      <c r="K241" s="17" t="s">
        <v>22</v>
      </c>
      <c r="L241" s="18"/>
    </row>
    <row r="242" spans="1:12" ht="28.5" hidden="1" customHeight="1">
      <c r="A242" s="17">
        <v>239</v>
      </c>
      <c r="B242" s="17" t="str">
        <f>CONCATENATE(K242,COUNTIF($K$4:K242,K242))</f>
        <v>Lantai 39</v>
      </c>
      <c r="C242" s="12" t="s">
        <v>372</v>
      </c>
      <c r="D242" s="12" t="s">
        <v>165</v>
      </c>
      <c r="E242" s="48">
        <v>1</v>
      </c>
      <c r="F242" s="48" t="s">
        <v>55</v>
      </c>
      <c r="G242" s="57"/>
      <c r="H242" s="48"/>
      <c r="I242" s="22"/>
      <c r="J242" s="48" t="s">
        <v>368</v>
      </c>
      <c r="K242" s="17" t="s">
        <v>22</v>
      </c>
      <c r="L242" s="18"/>
    </row>
    <row r="243" spans="1:12" ht="28.5" hidden="1" customHeight="1">
      <c r="A243" s="48">
        <v>240</v>
      </c>
      <c r="B243" s="17" t="str">
        <f>CONCATENATE(K243,COUNTIF($K$4:K243,K243))</f>
        <v>Lantai 310</v>
      </c>
      <c r="C243" s="12" t="s">
        <v>51</v>
      </c>
      <c r="D243" s="12" t="s">
        <v>51</v>
      </c>
      <c r="E243" s="48">
        <v>1</v>
      </c>
      <c r="F243" s="48" t="s">
        <v>55</v>
      </c>
      <c r="G243" s="57" t="s">
        <v>56</v>
      </c>
      <c r="H243" s="48"/>
      <c r="I243" s="22"/>
      <c r="J243" s="48" t="s">
        <v>31</v>
      </c>
      <c r="K243" s="17" t="s">
        <v>22</v>
      </c>
      <c r="L243" s="18"/>
    </row>
    <row r="244" spans="1:12" ht="28.5" hidden="1" customHeight="1">
      <c r="A244" s="17">
        <v>241</v>
      </c>
      <c r="B244" s="17" t="str">
        <f>CONCATENATE(K244,COUNTIF($K$4:K244,K244))</f>
        <v>Lantai 311</v>
      </c>
      <c r="C244" s="12" t="s">
        <v>132</v>
      </c>
      <c r="D244" s="12" t="s">
        <v>133</v>
      </c>
      <c r="E244" s="48">
        <v>2</v>
      </c>
      <c r="F244" s="48" t="s">
        <v>136</v>
      </c>
      <c r="G244" s="57"/>
      <c r="H244" s="48"/>
      <c r="I244" s="22"/>
      <c r="J244" s="48" t="s">
        <v>31</v>
      </c>
      <c r="K244" s="17" t="s">
        <v>22</v>
      </c>
      <c r="L244" s="18"/>
    </row>
    <row r="245" spans="1:12" ht="28.5" hidden="1" customHeight="1">
      <c r="A245" s="48">
        <v>242</v>
      </c>
      <c r="B245" s="17" t="str">
        <f>CONCATENATE(K245,COUNTIF($K$4:K245,K245))</f>
        <v>Lantai 312</v>
      </c>
      <c r="C245" s="12" t="s">
        <v>356</v>
      </c>
      <c r="D245" s="12" t="s">
        <v>356</v>
      </c>
      <c r="E245" s="48">
        <v>1</v>
      </c>
      <c r="F245" s="48" t="s">
        <v>136</v>
      </c>
      <c r="G245" s="57"/>
      <c r="H245" s="48"/>
      <c r="I245" s="22"/>
      <c r="J245" s="48" t="s">
        <v>31</v>
      </c>
      <c r="K245" s="17" t="s">
        <v>22</v>
      </c>
      <c r="L245" s="18"/>
    </row>
    <row r="246" spans="1:12" ht="28.5" hidden="1" customHeight="1">
      <c r="A246" s="17">
        <v>243</v>
      </c>
      <c r="B246" s="17" t="str">
        <f>CONCATENATE(K246,COUNTIF($K$4:K246,K246))</f>
        <v>Lantai 313</v>
      </c>
      <c r="C246" s="12" t="s">
        <v>373</v>
      </c>
      <c r="D246" s="12" t="s">
        <v>373</v>
      </c>
      <c r="E246" s="48">
        <v>1</v>
      </c>
      <c r="F246" s="48" t="s">
        <v>136</v>
      </c>
      <c r="G246" s="57"/>
      <c r="H246" s="48"/>
      <c r="I246" s="22"/>
      <c r="J246" s="48" t="s">
        <v>38</v>
      </c>
      <c r="K246" s="17" t="s">
        <v>22</v>
      </c>
      <c r="L246" s="18"/>
    </row>
    <row r="247" spans="1:12" ht="28.5" hidden="1" customHeight="1">
      <c r="A247" s="48">
        <v>244</v>
      </c>
      <c r="B247" s="17" t="str">
        <f>CONCATENATE(K247,COUNTIF($K$4:K247,K247))</f>
        <v>Lantai 314</v>
      </c>
      <c r="C247" s="12" t="s">
        <v>374</v>
      </c>
      <c r="D247" s="12" t="s">
        <v>374</v>
      </c>
      <c r="E247" s="48">
        <v>2</v>
      </c>
      <c r="F247" s="48" t="s">
        <v>136</v>
      </c>
      <c r="G247" s="57"/>
      <c r="H247" s="48"/>
      <c r="I247" s="22"/>
      <c r="J247" s="48" t="s">
        <v>38</v>
      </c>
      <c r="K247" s="17" t="s">
        <v>22</v>
      </c>
      <c r="L247" s="18"/>
    </row>
    <row r="248" spans="1:12" ht="28.5" hidden="1" customHeight="1">
      <c r="A248" s="17">
        <v>245</v>
      </c>
      <c r="B248" s="17" t="str">
        <f>CONCATENATE(K248,COUNTIF($K$4:K248,K248))</f>
        <v>Lantai 315</v>
      </c>
      <c r="C248" s="12" t="s">
        <v>375</v>
      </c>
      <c r="D248" s="12" t="s">
        <v>375</v>
      </c>
      <c r="E248" s="48">
        <v>1</v>
      </c>
      <c r="F248" s="48" t="s">
        <v>136</v>
      </c>
      <c r="G248" s="57"/>
      <c r="H248" s="48"/>
      <c r="I248" s="22"/>
      <c r="J248" s="48" t="s">
        <v>38</v>
      </c>
      <c r="K248" s="17" t="s">
        <v>22</v>
      </c>
      <c r="L248" s="18"/>
    </row>
    <row r="249" spans="1:12" ht="28.5" hidden="1" customHeight="1">
      <c r="A249" s="48">
        <v>246</v>
      </c>
      <c r="B249" s="17" t="str">
        <f>CONCATENATE(K249,COUNTIF($K$4:K249,K249))</f>
        <v>Lantai 316</v>
      </c>
      <c r="C249" s="12" t="s">
        <v>164</v>
      </c>
      <c r="D249" s="12" t="s">
        <v>381</v>
      </c>
      <c r="E249" s="48">
        <v>2</v>
      </c>
      <c r="F249" s="48" t="s">
        <v>136</v>
      </c>
      <c r="G249" s="57"/>
      <c r="H249" s="48"/>
      <c r="I249" s="22"/>
      <c r="J249" s="48" t="s">
        <v>38</v>
      </c>
      <c r="K249" s="17" t="s">
        <v>22</v>
      </c>
      <c r="L249" s="18"/>
    </row>
    <row r="250" spans="1:12" ht="28.5" hidden="1" customHeight="1">
      <c r="A250" s="17">
        <v>247</v>
      </c>
      <c r="B250" s="17" t="str">
        <f>CONCATENATE(K250,COUNTIF($K$4:K250,K250))</f>
        <v>Lantai 317</v>
      </c>
      <c r="C250" s="12" t="s">
        <v>65</v>
      </c>
      <c r="D250" s="12" t="s">
        <v>65</v>
      </c>
      <c r="E250" s="48">
        <v>1</v>
      </c>
      <c r="F250" s="48" t="s">
        <v>136</v>
      </c>
      <c r="G250" s="57"/>
      <c r="H250" s="48"/>
      <c r="I250" s="22"/>
      <c r="J250" s="48" t="s">
        <v>38</v>
      </c>
      <c r="K250" s="17" t="s">
        <v>22</v>
      </c>
      <c r="L250" s="18"/>
    </row>
    <row r="251" spans="1:12" ht="28.5" hidden="1" customHeight="1">
      <c r="A251" s="48">
        <v>248</v>
      </c>
      <c r="B251" s="17" t="str">
        <f>CONCATENATE(K251,COUNTIF($K$4:K251,K251))</f>
        <v>Koridor Lt 21</v>
      </c>
      <c r="C251" s="12" t="s">
        <v>379</v>
      </c>
      <c r="D251" s="12" t="s">
        <v>379</v>
      </c>
      <c r="E251" s="48">
        <v>1</v>
      </c>
      <c r="F251" s="48" t="s">
        <v>55</v>
      </c>
      <c r="G251" s="57"/>
      <c r="H251" s="48"/>
      <c r="I251" s="22"/>
      <c r="J251" s="48"/>
      <c r="K251" s="17" t="s">
        <v>378</v>
      </c>
      <c r="L251" s="18" t="s">
        <v>380</v>
      </c>
    </row>
    <row r="252" spans="1:12" ht="28.5" hidden="1" customHeight="1">
      <c r="A252" s="17">
        <v>249</v>
      </c>
      <c r="B252" s="17" t="str">
        <f>CONCATENATE(K252,COUNTIF($K$4:K252,K252))</f>
        <v>Koridor Lt 22</v>
      </c>
      <c r="C252" s="12" t="s">
        <v>158</v>
      </c>
      <c r="D252" s="12" t="s">
        <v>158</v>
      </c>
      <c r="E252" s="48">
        <v>1</v>
      </c>
      <c r="F252" s="48" t="s">
        <v>55</v>
      </c>
      <c r="G252" s="57"/>
      <c r="H252" s="48"/>
      <c r="I252" s="22"/>
      <c r="J252" s="48"/>
      <c r="K252" s="17" t="s">
        <v>378</v>
      </c>
      <c r="L252" s="18"/>
    </row>
    <row r="253" spans="1:12" ht="28.5" hidden="1" customHeight="1">
      <c r="A253" s="48">
        <v>250</v>
      </c>
      <c r="B253" s="17" t="str">
        <f>CONCATENATE(K253,COUNTIF($K$4:K253,K253))</f>
        <v>Koridor Lt 23</v>
      </c>
      <c r="C253" s="12" t="s">
        <v>159</v>
      </c>
      <c r="D253" s="12" t="s">
        <v>130</v>
      </c>
      <c r="E253" s="48">
        <v>2</v>
      </c>
      <c r="F253" s="48" t="s">
        <v>136</v>
      </c>
      <c r="G253" s="57"/>
      <c r="H253" s="48"/>
      <c r="I253" s="22"/>
      <c r="J253" s="48"/>
      <c r="K253" s="17" t="s">
        <v>378</v>
      </c>
      <c r="L253" s="18"/>
    </row>
    <row r="254" spans="1:12" ht="28.5" hidden="1" customHeight="1">
      <c r="A254" s="17">
        <v>251</v>
      </c>
      <c r="B254" s="17" t="str">
        <f>CONCATENATE(K254,COUNTIF($K$4:K254,K254))</f>
        <v>Koridor Lt 24</v>
      </c>
      <c r="C254" s="12" t="s">
        <v>372</v>
      </c>
      <c r="D254" s="12" t="s">
        <v>372</v>
      </c>
      <c r="E254" s="48">
        <v>1</v>
      </c>
      <c r="F254" s="48" t="s">
        <v>136</v>
      </c>
      <c r="G254" s="57"/>
      <c r="H254" s="48"/>
      <c r="I254" s="22"/>
      <c r="J254" s="48"/>
      <c r="K254" s="17" t="s">
        <v>378</v>
      </c>
      <c r="L254" s="18"/>
    </row>
    <row r="255" spans="1:12" ht="28.5" hidden="1" customHeight="1">
      <c r="A255" s="48">
        <v>252</v>
      </c>
      <c r="B255" s="17" t="str">
        <f>CONCATENATE(K255,COUNTIF($K$4:K255,K255))</f>
        <v>Koridor Lt 25</v>
      </c>
      <c r="C255" s="12" t="s">
        <v>164</v>
      </c>
      <c r="D255" s="12" t="s">
        <v>381</v>
      </c>
      <c r="E255" s="48">
        <v>2</v>
      </c>
      <c r="F255" s="48" t="s">
        <v>136</v>
      </c>
      <c r="G255" s="57"/>
      <c r="H255" s="48"/>
      <c r="I255" s="22"/>
      <c r="J255" s="48"/>
      <c r="K255" s="17" t="s">
        <v>378</v>
      </c>
      <c r="L255" s="18"/>
    </row>
    <row r="256" spans="1:12" ht="28.5" hidden="1" customHeight="1">
      <c r="A256" s="17">
        <v>253</v>
      </c>
      <c r="B256" s="17" t="str">
        <f>CONCATENATE(K256,COUNTIF($K$4:K256,K256))</f>
        <v>Koridor Lt 26</v>
      </c>
      <c r="C256" s="12" t="s">
        <v>132</v>
      </c>
      <c r="D256" s="12" t="s">
        <v>133</v>
      </c>
      <c r="E256" s="48">
        <v>5</v>
      </c>
      <c r="F256" s="48" t="s">
        <v>136</v>
      </c>
      <c r="G256" s="57"/>
      <c r="H256" s="48"/>
      <c r="I256" s="22"/>
      <c r="J256" s="48"/>
      <c r="K256" s="17" t="s">
        <v>378</v>
      </c>
      <c r="L256" s="18"/>
    </row>
    <row r="257" spans="1:12" ht="28.5" hidden="1" customHeight="1">
      <c r="A257" s="48">
        <v>254</v>
      </c>
      <c r="B257" s="17" t="str">
        <f>CONCATENATE(K257,COUNTIF($K$4:K257,K257))</f>
        <v>Koridor Lt 27</v>
      </c>
      <c r="C257" s="12" t="s">
        <v>52</v>
      </c>
      <c r="D257" s="12" t="s">
        <v>52</v>
      </c>
      <c r="E257" s="48">
        <v>1</v>
      </c>
      <c r="F257" s="48" t="s">
        <v>55</v>
      </c>
      <c r="G257" s="57"/>
      <c r="H257" s="48"/>
      <c r="I257" s="22"/>
      <c r="J257" s="48"/>
      <c r="K257" s="17" t="s">
        <v>378</v>
      </c>
      <c r="L257" s="18"/>
    </row>
    <row r="258" spans="1:12" ht="28.5" hidden="1" customHeight="1">
      <c r="A258" s="17">
        <v>255</v>
      </c>
      <c r="B258" s="17" t="str">
        <f>CONCATENATE(K258,COUNTIF($K$4:K258,K258))</f>
        <v>Koridor Lt 28</v>
      </c>
      <c r="C258" s="12" t="s">
        <v>356</v>
      </c>
      <c r="D258" s="12" t="s">
        <v>356</v>
      </c>
      <c r="E258" s="48">
        <v>1</v>
      </c>
      <c r="F258" s="48" t="s">
        <v>136</v>
      </c>
      <c r="G258" s="57"/>
      <c r="H258" s="48"/>
      <c r="I258" s="22"/>
      <c r="J258" s="48"/>
      <c r="K258" s="17" t="s">
        <v>378</v>
      </c>
      <c r="L258" s="18"/>
    </row>
    <row r="259" spans="1:12" ht="28.5" hidden="1" customHeight="1">
      <c r="A259" s="48">
        <v>256</v>
      </c>
      <c r="B259" s="17" t="str">
        <f>CONCATENATE(K259,COUNTIF($K$4:K259,K259))</f>
        <v>Koridor Lt 29</v>
      </c>
      <c r="C259" s="12" t="s">
        <v>355</v>
      </c>
      <c r="D259" s="12" t="s">
        <v>355</v>
      </c>
      <c r="E259" s="48">
        <v>1</v>
      </c>
      <c r="F259" s="48" t="s">
        <v>136</v>
      </c>
      <c r="G259" s="57"/>
      <c r="H259" s="48"/>
      <c r="I259" s="22"/>
      <c r="J259" s="48"/>
      <c r="K259" s="17" t="s">
        <v>378</v>
      </c>
      <c r="L259" s="18"/>
    </row>
    <row r="260" spans="1:12" ht="28.5" hidden="1" customHeight="1">
      <c r="A260" s="17">
        <v>257</v>
      </c>
      <c r="B260" s="17" t="str">
        <f>CONCATENATE(K260,COUNTIF($K$4:K260,K260))</f>
        <v>Marketing1</v>
      </c>
      <c r="C260" s="12" t="s">
        <v>64</v>
      </c>
      <c r="D260" s="12" t="s">
        <v>64</v>
      </c>
      <c r="E260" s="48">
        <v>8</v>
      </c>
      <c r="F260" s="48" t="s">
        <v>382</v>
      </c>
      <c r="G260" s="57" t="s">
        <v>272</v>
      </c>
      <c r="H260" s="48"/>
      <c r="I260" s="22"/>
      <c r="J260" s="57" t="s">
        <v>409</v>
      </c>
      <c r="K260" s="17" t="s">
        <v>16</v>
      </c>
      <c r="L260" s="17" t="s">
        <v>410</v>
      </c>
    </row>
    <row r="261" spans="1:12" ht="28.5" hidden="1" customHeight="1">
      <c r="A261" s="48">
        <v>258</v>
      </c>
      <c r="B261" s="17" t="str">
        <f>CONCATENATE(K261,COUNTIF($K$4:K261,K261))</f>
        <v>Marketing2</v>
      </c>
      <c r="C261" s="12" t="s">
        <v>139</v>
      </c>
      <c r="D261" s="12" t="s">
        <v>139</v>
      </c>
      <c r="E261" s="48">
        <v>7</v>
      </c>
      <c r="F261" s="48" t="s">
        <v>382</v>
      </c>
      <c r="G261" s="57"/>
      <c r="H261" s="48"/>
      <c r="I261" s="22"/>
      <c r="J261" s="48"/>
      <c r="K261" s="17" t="s">
        <v>16</v>
      </c>
      <c r="L261" s="17" t="s">
        <v>79</v>
      </c>
    </row>
    <row r="262" spans="1:12" ht="28.5" hidden="1" customHeight="1">
      <c r="A262" s="17">
        <v>259</v>
      </c>
      <c r="B262" s="17" t="str">
        <f>CONCATENATE(K262,COUNTIF($K$4:K262,K262))</f>
        <v>Marketing3</v>
      </c>
      <c r="C262" s="12" t="s">
        <v>348</v>
      </c>
      <c r="D262" s="12" t="s">
        <v>348</v>
      </c>
      <c r="E262" s="48">
        <v>1</v>
      </c>
      <c r="F262" s="48" t="s">
        <v>382</v>
      </c>
      <c r="G262" s="57"/>
      <c r="H262" s="48"/>
      <c r="I262" s="22"/>
      <c r="J262" s="48"/>
      <c r="K262" s="17" t="s">
        <v>16</v>
      </c>
      <c r="L262" s="17" t="s">
        <v>79</v>
      </c>
    </row>
    <row r="263" spans="1:12" ht="28.5" hidden="1" customHeight="1">
      <c r="A263" s="48">
        <v>260</v>
      </c>
      <c r="B263" s="17" t="str">
        <f>CONCATENATE(K263,COUNTIF($K$4:K263,K263))</f>
        <v>Marketing4</v>
      </c>
      <c r="C263" s="12" t="s">
        <v>328</v>
      </c>
      <c r="D263" s="12" t="s">
        <v>328</v>
      </c>
      <c r="E263" s="48">
        <v>1</v>
      </c>
      <c r="F263" s="48" t="s">
        <v>382</v>
      </c>
      <c r="G263" s="57" t="s">
        <v>383</v>
      </c>
      <c r="H263" s="48" t="s">
        <v>384</v>
      </c>
      <c r="I263" s="22"/>
      <c r="J263" s="48"/>
      <c r="K263" s="17" t="s">
        <v>16</v>
      </c>
      <c r="L263" s="17" t="s">
        <v>79</v>
      </c>
    </row>
    <row r="264" spans="1:12" ht="28.5" hidden="1" customHeight="1">
      <c r="A264" s="17">
        <v>261</v>
      </c>
      <c r="B264" s="17" t="str">
        <f>CONCATENATE(K264,COUNTIF($K$4:K264,K264))</f>
        <v>Marketing5</v>
      </c>
      <c r="C264" s="12" t="s">
        <v>411</v>
      </c>
      <c r="D264" s="12" t="s">
        <v>379</v>
      </c>
      <c r="E264" s="48">
        <v>1</v>
      </c>
      <c r="F264" s="48" t="s">
        <v>382</v>
      </c>
      <c r="G264" s="57" t="s">
        <v>385</v>
      </c>
      <c r="H264" s="48" t="s">
        <v>384</v>
      </c>
      <c r="I264" s="22"/>
      <c r="J264" s="48"/>
      <c r="K264" s="17" t="s">
        <v>16</v>
      </c>
      <c r="L264" s="17" t="s">
        <v>79</v>
      </c>
    </row>
    <row r="265" spans="1:12" ht="28.5" hidden="1" customHeight="1">
      <c r="A265" s="48">
        <v>262</v>
      </c>
      <c r="B265" s="17" t="str">
        <f>CONCATENATE(K265,COUNTIF($K$4:K265,K265))</f>
        <v>Marketing6</v>
      </c>
      <c r="C265" s="12" t="s">
        <v>123</v>
      </c>
      <c r="D265" s="12" t="s">
        <v>124</v>
      </c>
      <c r="E265" s="48">
        <v>1</v>
      </c>
      <c r="F265" s="48" t="s">
        <v>138</v>
      </c>
      <c r="G265" s="57" t="s">
        <v>386</v>
      </c>
      <c r="H265" s="48" t="s">
        <v>144</v>
      </c>
      <c r="I265" s="22" t="s">
        <v>387</v>
      </c>
      <c r="J265" s="48"/>
      <c r="K265" s="17" t="s">
        <v>16</v>
      </c>
      <c r="L265" s="17" t="s">
        <v>79</v>
      </c>
    </row>
    <row r="266" spans="1:12" ht="28.5" hidden="1" customHeight="1">
      <c r="A266" s="17">
        <v>263</v>
      </c>
      <c r="B266" s="17" t="str">
        <f>CONCATENATE(K266,COUNTIF($K$4:K266,K266))</f>
        <v>Marketing7</v>
      </c>
      <c r="C266" s="12" t="s">
        <v>123</v>
      </c>
      <c r="D266" s="12" t="s">
        <v>253</v>
      </c>
      <c r="E266" s="48">
        <v>1</v>
      </c>
      <c r="F266" s="48" t="s">
        <v>138</v>
      </c>
      <c r="G266" s="57" t="s">
        <v>386</v>
      </c>
      <c r="H266" s="48" t="s">
        <v>388</v>
      </c>
      <c r="I266" s="22" t="s">
        <v>389</v>
      </c>
      <c r="J266" s="48"/>
      <c r="K266" s="17" t="s">
        <v>16</v>
      </c>
      <c r="L266" s="17" t="s">
        <v>79</v>
      </c>
    </row>
    <row r="267" spans="1:12" ht="28.5" hidden="1" customHeight="1">
      <c r="A267" s="48">
        <v>264</v>
      </c>
      <c r="B267" s="17" t="str">
        <f>CONCATENATE(K267,COUNTIF($K$4:K267,K267))</f>
        <v>Marketing8</v>
      </c>
      <c r="C267" s="12" t="s">
        <v>257</v>
      </c>
      <c r="D267" s="12" t="s">
        <v>257</v>
      </c>
      <c r="E267" s="48">
        <v>1</v>
      </c>
      <c r="F267" s="48" t="s">
        <v>138</v>
      </c>
      <c r="G267" s="57" t="s">
        <v>412</v>
      </c>
      <c r="H267" s="48"/>
      <c r="I267" s="22"/>
      <c r="J267" s="48"/>
      <c r="K267" s="17" t="s">
        <v>16</v>
      </c>
      <c r="L267" s="18"/>
    </row>
    <row r="268" spans="1:12" ht="28.5" hidden="1" customHeight="1">
      <c r="A268" s="17">
        <v>265</v>
      </c>
      <c r="B268" s="17" t="str">
        <f>CONCATENATE(K268,COUNTIF($K$4:K268,K268))</f>
        <v>Marketing9</v>
      </c>
      <c r="C268" s="12" t="s">
        <v>413</v>
      </c>
      <c r="D268" s="12" t="s">
        <v>413</v>
      </c>
      <c r="E268" s="48">
        <v>1</v>
      </c>
      <c r="F268" s="48" t="s">
        <v>138</v>
      </c>
      <c r="G268" s="57" t="s">
        <v>412</v>
      </c>
      <c r="H268" s="48"/>
      <c r="I268" s="22"/>
      <c r="J268" s="48"/>
      <c r="K268" s="17" t="s">
        <v>16</v>
      </c>
      <c r="L268" s="18"/>
    </row>
    <row r="269" spans="1:12" ht="28.5" hidden="1" customHeight="1">
      <c r="A269" s="48">
        <v>266</v>
      </c>
      <c r="B269" s="17" t="str">
        <f>CONCATENATE(K269,COUNTIF($K$4:K269,K269))</f>
        <v>Marketing10</v>
      </c>
      <c r="C269" s="12" t="s">
        <v>68</v>
      </c>
      <c r="D269" s="12" t="s">
        <v>68</v>
      </c>
      <c r="E269" s="48">
        <v>1</v>
      </c>
      <c r="F269" s="48" t="s">
        <v>138</v>
      </c>
      <c r="G269" s="57" t="s">
        <v>222</v>
      </c>
      <c r="H269" s="48"/>
      <c r="I269" s="22" t="s">
        <v>390</v>
      </c>
      <c r="J269" s="48" t="s">
        <v>327</v>
      </c>
      <c r="K269" s="17" t="s">
        <v>16</v>
      </c>
      <c r="L269" s="18"/>
    </row>
    <row r="270" spans="1:12" ht="28.5" hidden="1" customHeight="1">
      <c r="A270" s="17">
        <v>267</v>
      </c>
      <c r="B270" s="17" t="str">
        <f>CONCATENATE(K270,COUNTIF($K$4:K270,K270))</f>
        <v>Marketing11</v>
      </c>
      <c r="C270" s="12" t="s">
        <v>80</v>
      </c>
      <c r="D270" s="12" t="s">
        <v>80</v>
      </c>
      <c r="E270" s="48">
        <v>1</v>
      </c>
      <c r="F270" s="48" t="s">
        <v>138</v>
      </c>
      <c r="G270" s="57" t="s">
        <v>391</v>
      </c>
      <c r="H270" s="48" t="s">
        <v>392</v>
      </c>
      <c r="I270" s="22" t="s">
        <v>393</v>
      </c>
      <c r="J270" s="48" t="s">
        <v>409</v>
      </c>
      <c r="K270" s="17" t="s">
        <v>16</v>
      </c>
      <c r="L270" s="18"/>
    </row>
    <row r="271" spans="1:12" ht="28.5" customHeight="1">
      <c r="A271" s="48">
        <v>268</v>
      </c>
      <c r="B271" s="17" t="str">
        <f>CONCATENATE(K271,COUNTIF($K$4:K271,K271))</f>
        <v>Marketing12</v>
      </c>
      <c r="C271" s="12" t="s">
        <v>85</v>
      </c>
      <c r="D271" s="12" t="s">
        <v>85</v>
      </c>
      <c r="E271" s="48">
        <v>1</v>
      </c>
      <c r="F271" s="48" t="s">
        <v>138</v>
      </c>
      <c r="G271" s="57" t="s">
        <v>394</v>
      </c>
      <c r="H271" s="48" t="s">
        <v>215</v>
      </c>
      <c r="I271" s="22" t="s">
        <v>395</v>
      </c>
      <c r="J271" s="48" t="s">
        <v>409</v>
      </c>
      <c r="K271" s="17" t="s">
        <v>16</v>
      </c>
      <c r="L271" s="18"/>
    </row>
    <row r="272" spans="1:12" ht="28.5" hidden="1" customHeight="1">
      <c r="A272" s="17">
        <v>269</v>
      </c>
      <c r="B272" s="17" t="str">
        <f>CONCATENATE(K272,COUNTIF($K$4:K272,K272))</f>
        <v>Marketing13</v>
      </c>
      <c r="C272" s="12" t="s">
        <v>74</v>
      </c>
      <c r="D272" s="12" t="s">
        <v>75</v>
      </c>
      <c r="E272" s="48">
        <v>1</v>
      </c>
      <c r="F272" s="48" t="s">
        <v>138</v>
      </c>
      <c r="G272" s="57" t="s">
        <v>396</v>
      </c>
      <c r="H272" s="48" t="s">
        <v>397</v>
      </c>
      <c r="I272" s="22" t="s">
        <v>398</v>
      </c>
      <c r="J272" s="48"/>
      <c r="K272" s="17" t="s">
        <v>16</v>
      </c>
      <c r="L272" s="18"/>
    </row>
    <row r="273" spans="1:12" ht="28.5" hidden="1" customHeight="1">
      <c r="A273" s="48">
        <v>270</v>
      </c>
      <c r="B273" s="17" t="str">
        <f>CONCATENATE(K273,COUNTIF($K$4:K273,K273))</f>
        <v>Marketing14</v>
      </c>
      <c r="C273" s="12" t="s">
        <v>74</v>
      </c>
      <c r="D273" s="12" t="s">
        <v>75</v>
      </c>
      <c r="E273" s="48">
        <v>1</v>
      </c>
      <c r="F273" s="48" t="s">
        <v>138</v>
      </c>
      <c r="G273" s="57" t="s">
        <v>396</v>
      </c>
      <c r="H273" s="48" t="s">
        <v>399</v>
      </c>
      <c r="I273" s="22" t="s">
        <v>400</v>
      </c>
      <c r="J273" s="48"/>
      <c r="K273" s="17" t="s">
        <v>16</v>
      </c>
      <c r="L273" s="18"/>
    </row>
    <row r="274" spans="1:12" ht="28.5" hidden="1" customHeight="1">
      <c r="A274" s="17">
        <v>271</v>
      </c>
      <c r="B274" s="17" t="str">
        <f>CONCATENATE(K274,COUNTIF($K$4:K274,K274))</f>
        <v>Marketing15</v>
      </c>
      <c r="C274" s="12" t="s">
        <v>51</v>
      </c>
      <c r="D274" s="12" t="s">
        <v>51</v>
      </c>
      <c r="E274" s="48">
        <v>1</v>
      </c>
      <c r="F274" s="48" t="s">
        <v>382</v>
      </c>
      <c r="G274" s="57" t="s">
        <v>401</v>
      </c>
      <c r="H274" s="48"/>
      <c r="I274" s="22"/>
      <c r="J274" s="48"/>
      <c r="K274" s="17" t="s">
        <v>16</v>
      </c>
      <c r="L274" s="18"/>
    </row>
    <row r="275" spans="1:12" ht="28.5" hidden="1" customHeight="1">
      <c r="A275" s="48">
        <v>272</v>
      </c>
      <c r="B275" s="17" t="str">
        <f>CONCATENATE(K275,COUNTIF($K$4:K275,K275))</f>
        <v>Marketing16</v>
      </c>
      <c r="C275" s="12" t="s">
        <v>131</v>
      </c>
      <c r="D275" s="12" t="s">
        <v>131</v>
      </c>
      <c r="E275" s="48">
        <v>1</v>
      </c>
      <c r="F275" s="48" t="s">
        <v>138</v>
      </c>
      <c r="G275" s="57" t="s">
        <v>401</v>
      </c>
      <c r="H275" s="48"/>
      <c r="I275" s="22"/>
      <c r="J275" s="48"/>
      <c r="K275" s="17" t="s">
        <v>16</v>
      </c>
      <c r="L275" s="18"/>
    </row>
    <row r="276" spans="1:12" ht="28.5" hidden="1" customHeight="1">
      <c r="A276" s="17">
        <v>273</v>
      </c>
      <c r="B276" s="17" t="str">
        <f>CONCATENATE(K276,COUNTIF($K$4:K276,K276))</f>
        <v>Marketing17</v>
      </c>
      <c r="C276" s="12" t="s">
        <v>97</v>
      </c>
      <c r="D276" s="12" t="s">
        <v>97</v>
      </c>
      <c r="E276" s="48">
        <v>2</v>
      </c>
      <c r="F276" s="48" t="s">
        <v>138</v>
      </c>
      <c r="G276" s="57" t="s">
        <v>402</v>
      </c>
      <c r="H276" s="48"/>
      <c r="I276" s="22"/>
      <c r="J276" s="48"/>
      <c r="K276" s="17" t="s">
        <v>16</v>
      </c>
      <c r="L276" s="18"/>
    </row>
    <row r="277" spans="1:12" ht="28.5" hidden="1" customHeight="1">
      <c r="A277" s="48">
        <v>274</v>
      </c>
      <c r="B277" s="17" t="str">
        <f>CONCATENATE(K277,COUNTIF($K$4:K277,K277))</f>
        <v>Marketing18</v>
      </c>
      <c r="C277" s="12" t="s">
        <v>414</v>
      </c>
      <c r="D277" s="12" t="s">
        <v>414</v>
      </c>
      <c r="E277" s="48">
        <v>1</v>
      </c>
      <c r="F277" s="48" t="s">
        <v>138</v>
      </c>
      <c r="G277" s="57"/>
      <c r="H277" s="48"/>
      <c r="I277" s="22"/>
      <c r="J277" s="48"/>
      <c r="K277" s="17" t="s">
        <v>16</v>
      </c>
      <c r="L277" s="18"/>
    </row>
    <row r="278" spans="1:12" ht="28.5" hidden="1" customHeight="1">
      <c r="A278" s="17">
        <v>275</v>
      </c>
      <c r="B278" s="17" t="str">
        <f>CONCATENATE(K278,COUNTIF($K$4:K278,K278))</f>
        <v>Marketing19</v>
      </c>
      <c r="C278" s="12" t="s">
        <v>87</v>
      </c>
      <c r="D278" s="12" t="s">
        <v>87</v>
      </c>
      <c r="E278" s="48">
        <v>1</v>
      </c>
      <c r="F278" s="48" t="s">
        <v>138</v>
      </c>
      <c r="G278" s="57" t="s">
        <v>404</v>
      </c>
      <c r="H278" s="48"/>
      <c r="I278" s="22"/>
      <c r="J278" s="48" t="s">
        <v>327</v>
      </c>
      <c r="K278" s="17" t="s">
        <v>16</v>
      </c>
      <c r="L278" s="18"/>
    </row>
    <row r="279" spans="1:12" ht="28.5" hidden="1" customHeight="1">
      <c r="A279" s="48">
        <v>276</v>
      </c>
      <c r="B279" s="17" t="str">
        <f>CONCATENATE(K279,COUNTIF($K$4:K279,K279))</f>
        <v>Marketing20</v>
      </c>
      <c r="C279" s="12" t="s">
        <v>87</v>
      </c>
      <c r="D279" s="12" t="s">
        <v>87</v>
      </c>
      <c r="E279" s="48">
        <v>1</v>
      </c>
      <c r="F279" s="48" t="s">
        <v>138</v>
      </c>
      <c r="G279" s="57" t="s">
        <v>394</v>
      </c>
      <c r="H279" s="48" t="s">
        <v>405</v>
      </c>
      <c r="I279" s="22"/>
      <c r="J279" s="48" t="s">
        <v>409</v>
      </c>
      <c r="K279" s="17" t="s">
        <v>16</v>
      </c>
      <c r="L279" s="18"/>
    </row>
    <row r="280" spans="1:12" ht="28.5" hidden="1" customHeight="1">
      <c r="A280" s="17">
        <v>277</v>
      </c>
      <c r="B280" s="17" t="str">
        <f>CONCATENATE(K280,COUNTIF($K$4:K280,K280))</f>
        <v>Marketing21</v>
      </c>
      <c r="C280" s="12" t="s">
        <v>415</v>
      </c>
      <c r="D280" s="12" t="s">
        <v>415</v>
      </c>
      <c r="E280" s="48">
        <v>1</v>
      </c>
      <c r="F280" s="48" t="s">
        <v>138</v>
      </c>
      <c r="G280" s="57" t="s">
        <v>222</v>
      </c>
      <c r="H280" s="48"/>
      <c r="I280" s="22" t="s">
        <v>406</v>
      </c>
      <c r="J280" s="48" t="s">
        <v>327</v>
      </c>
      <c r="K280" s="17" t="s">
        <v>16</v>
      </c>
      <c r="L280" s="18"/>
    </row>
    <row r="281" spans="1:12" ht="28.5" hidden="1" customHeight="1">
      <c r="A281" s="48">
        <v>278</v>
      </c>
      <c r="B281" s="17" t="str">
        <f>CONCATENATE(K281,COUNTIF($K$4:K281,K281))</f>
        <v>Marketing22</v>
      </c>
      <c r="C281" s="12" t="s">
        <v>95</v>
      </c>
      <c r="D281" s="12" t="s">
        <v>95</v>
      </c>
      <c r="E281" s="48">
        <v>1</v>
      </c>
      <c r="F281" s="48" t="s">
        <v>138</v>
      </c>
      <c r="G281" s="57" t="s">
        <v>407</v>
      </c>
      <c r="H281" s="48"/>
      <c r="I281" s="22" t="s">
        <v>408</v>
      </c>
      <c r="J281" s="48"/>
      <c r="K281" s="17" t="s">
        <v>16</v>
      </c>
      <c r="L281" s="18"/>
    </row>
    <row r="282" spans="1:12" ht="28.5" hidden="1" customHeight="1">
      <c r="A282" s="17">
        <v>279</v>
      </c>
      <c r="B282" s="17" t="str">
        <f>CONCATENATE(K282,COUNTIF($K$4:K282,K282))</f>
        <v>Marketing23</v>
      </c>
      <c r="C282" s="12" t="s">
        <v>52</v>
      </c>
      <c r="D282" s="12" t="s">
        <v>52</v>
      </c>
      <c r="E282" s="48">
        <v>1</v>
      </c>
      <c r="F282" s="48" t="s">
        <v>138</v>
      </c>
      <c r="G282" s="57"/>
      <c r="H282" s="48"/>
      <c r="I282" s="22"/>
      <c r="J282" s="48"/>
      <c r="K282" s="17" t="s">
        <v>16</v>
      </c>
      <c r="L282" s="18"/>
    </row>
    <row r="283" spans="1:12" ht="28.5" hidden="1" customHeight="1">
      <c r="A283" s="48">
        <v>280</v>
      </c>
      <c r="B283" s="17" t="str">
        <f>CONCATENATE(K283,COUNTIF($K$4:K283,K283))</f>
        <v>Marketing24</v>
      </c>
      <c r="C283" s="12" t="s">
        <v>129</v>
      </c>
      <c r="D283" s="12" t="s">
        <v>130</v>
      </c>
      <c r="E283" s="48">
        <v>2</v>
      </c>
      <c r="F283" s="48" t="s">
        <v>138</v>
      </c>
      <c r="G283" s="57"/>
      <c r="H283" s="48"/>
      <c r="I283" s="22"/>
      <c r="J283" s="48"/>
      <c r="K283" s="17" t="s">
        <v>16</v>
      </c>
      <c r="L283" s="18"/>
    </row>
    <row r="284" spans="1:12" ht="28.5" hidden="1" customHeight="1">
      <c r="A284" s="17">
        <v>281</v>
      </c>
      <c r="B284" s="17" t="str">
        <f>CONCATENATE(K284,COUNTIF($K$4:K284,K284))</f>
        <v>Marketing25</v>
      </c>
      <c r="C284" s="12" t="s">
        <v>65</v>
      </c>
      <c r="D284" s="12" t="s">
        <v>65</v>
      </c>
      <c r="E284" s="48">
        <v>1</v>
      </c>
      <c r="F284" s="48" t="s">
        <v>138</v>
      </c>
      <c r="G284" s="57"/>
      <c r="H284" s="48"/>
      <c r="I284" s="22"/>
      <c r="J284" s="48"/>
      <c r="K284" s="17" t="s">
        <v>16</v>
      </c>
      <c r="L284" s="18"/>
    </row>
    <row r="285" spans="1:12" ht="28.5" hidden="1" customHeight="1">
      <c r="A285" s="48">
        <v>282</v>
      </c>
      <c r="B285" s="17" t="str">
        <f>CONCATENATE(K285,COUNTIF($K$4:K285,K285))</f>
        <v>Marketing26</v>
      </c>
      <c r="C285" s="12" t="s">
        <v>66</v>
      </c>
      <c r="D285" s="12" t="s">
        <v>66</v>
      </c>
      <c r="E285" s="48">
        <v>1</v>
      </c>
      <c r="F285" s="48" t="s">
        <v>138</v>
      </c>
      <c r="G285" s="57"/>
      <c r="H285" s="48"/>
      <c r="I285" s="22"/>
      <c r="J285" s="48"/>
      <c r="K285" s="17" t="s">
        <v>16</v>
      </c>
      <c r="L285" s="18"/>
    </row>
    <row r="286" spans="1:12" ht="28.5" hidden="1" customHeight="1">
      <c r="A286" s="17">
        <v>283</v>
      </c>
      <c r="B286" s="17" t="str">
        <f>CONCATENATE(K286,COUNTIF($K$4:K286,K286))</f>
        <v>Marketing27</v>
      </c>
      <c r="C286" s="12" t="s">
        <v>311</v>
      </c>
      <c r="D286" s="12" t="s">
        <v>311</v>
      </c>
      <c r="E286" s="48">
        <v>1</v>
      </c>
      <c r="F286" s="48" t="s">
        <v>138</v>
      </c>
      <c r="G286" s="57"/>
      <c r="H286" s="48"/>
      <c r="I286" s="22"/>
      <c r="J286" s="48"/>
      <c r="K286" s="17" t="s">
        <v>16</v>
      </c>
      <c r="L286" s="18"/>
    </row>
    <row r="287" spans="1:12" ht="28.5" hidden="1" customHeight="1">
      <c r="A287" s="48">
        <v>284</v>
      </c>
      <c r="B287" s="17" t="str">
        <f>CONCATENATE(K287,COUNTIF($K$4:K287,K287))</f>
        <v>Marketing28</v>
      </c>
      <c r="C287" s="12" t="s">
        <v>416</v>
      </c>
      <c r="D287" s="12" t="s">
        <v>416</v>
      </c>
      <c r="E287" s="48">
        <v>1</v>
      </c>
      <c r="F287" s="48" t="s">
        <v>138</v>
      </c>
      <c r="G287" s="57"/>
      <c r="H287" s="48"/>
      <c r="I287" s="22"/>
      <c r="J287" s="48"/>
      <c r="K287" s="17" t="s">
        <v>16</v>
      </c>
      <c r="L287" s="18"/>
    </row>
    <row r="288" spans="1:12" ht="28.5" hidden="1" customHeight="1">
      <c r="A288" s="17">
        <v>285</v>
      </c>
      <c r="B288" s="17" t="str">
        <f>CONCATENATE(K288,COUNTIF($K$4:K288,K288))</f>
        <v>Marketing29</v>
      </c>
      <c r="C288" s="12" t="s">
        <v>132</v>
      </c>
      <c r="D288" s="12" t="s">
        <v>133</v>
      </c>
      <c r="E288" s="48">
        <v>4</v>
      </c>
      <c r="F288" s="48" t="s">
        <v>138</v>
      </c>
      <c r="G288" s="57"/>
      <c r="H288" s="48"/>
      <c r="I288" s="22"/>
      <c r="J288" s="48"/>
      <c r="K288" s="17" t="s">
        <v>16</v>
      </c>
      <c r="L288" s="18"/>
    </row>
    <row r="289" spans="1:12" ht="28.5" hidden="1" customHeight="1">
      <c r="A289" s="48">
        <v>286</v>
      </c>
      <c r="B289" s="17" t="str">
        <f>CONCATENATE(K289,COUNTIF($K$4:K289,K289))</f>
        <v>Marketing30</v>
      </c>
      <c r="C289" s="12" t="s">
        <v>102</v>
      </c>
      <c r="D289" s="12" t="s">
        <v>102</v>
      </c>
      <c r="E289" s="48">
        <v>8</v>
      </c>
      <c r="F289" s="48" t="s">
        <v>138</v>
      </c>
      <c r="G289" s="57"/>
      <c r="H289" s="48"/>
      <c r="I289" s="22"/>
      <c r="J289" s="48"/>
      <c r="K289" s="17" t="s">
        <v>16</v>
      </c>
      <c r="L289" s="18"/>
    </row>
    <row r="290" spans="1:12" ht="28.5" hidden="1" customHeight="1">
      <c r="A290" s="17">
        <v>287</v>
      </c>
      <c r="B290" s="17" t="str">
        <f>CONCATENATE(K290,COUNTIF($K$4:K290,K290))</f>
        <v>Pantry1</v>
      </c>
      <c r="C290" s="12" t="s">
        <v>450</v>
      </c>
      <c r="D290" s="12" t="s">
        <v>450</v>
      </c>
      <c r="E290" s="12">
        <v>1</v>
      </c>
      <c r="F290" s="48" t="s">
        <v>418</v>
      </c>
      <c r="G290" s="48"/>
      <c r="H290" s="57"/>
      <c r="I290" s="22"/>
      <c r="J290" s="48"/>
      <c r="K290" s="17" t="s">
        <v>20</v>
      </c>
      <c r="L290" s="18" t="s">
        <v>451</v>
      </c>
    </row>
    <row r="291" spans="1:12" ht="28.5" hidden="1" customHeight="1">
      <c r="A291" s="48">
        <v>288</v>
      </c>
      <c r="B291" s="17" t="str">
        <f>CONCATENATE(K291,COUNTIF($K$4:K291,K291))</f>
        <v>Pantry2</v>
      </c>
      <c r="C291" s="12" t="s">
        <v>369</v>
      </c>
      <c r="D291" s="12" t="s">
        <v>369</v>
      </c>
      <c r="E291" s="12">
        <v>1</v>
      </c>
      <c r="F291" s="48" t="s">
        <v>418</v>
      </c>
      <c r="G291" s="48"/>
      <c r="H291" s="57"/>
      <c r="I291" s="22"/>
      <c r="J291" s="48"/>
      <c r="K291" s="17" t="s">
        <v>20</v>
      </c>
      <c r="L291" s="18"/>
    </row>
    <row r="292" spans="1:12" ht="28.5" hidden="1" customHeight="1">
      <c r="A292" s="17">
        <v>289</v>
      </c>
      <c r="B292" s="17" t="str">
        <f>CONCATENATE(K292,COUNTIF($K$4:K292,K292))</f>
        <v>Pantry3</v>
      </c>
      <c r="C292" s="12" t="s">
        <v>452</v>
      </c>
      <c r="D292" s="12" t="s">
        <v>452</v>
      </c>
      <c r="E292" s="12">
        <v>1</v>
      </c>
      <c r="F292" s="48" t="s">
        <v>382</v>
      </c>
      <c r="G292" s="48"/>
      <c r="H292" s="57"/>
      <c r="I292" s="22"/>
      <c r="J292" s="48"/>
      <c r="K292" s="17" t="s">
        <v>20</v>
      </c>
      <c r="L292" s="18"/>
    </row>
    <row r="293" spans="1:12" ht="28.5" hidden="1" customHeight="1">
      <c r="A293" s="48">
        <v>290</v>
      </c>
      <c r="B293" s="17" t="str">
        <f>CONCATENATE(K293,COUNTIF($K$4:K293,K293))</f>
        <v>Pantry4</v>
      </c>
      <c r="C293" s="12" t="s">
        <v>170</v>
      </c>
      <c r="D293" s="12" t="s">
        <v>170</v>
      </c>
      <c r="E293" s="12">
        <v>1</v>
      </c>
      <c r="F293" s="48" t="s">
        <v>382</v>
      </c>
      <c r="G293" s="48" t="s">
        <v>419</v>
      </c>
      <c r="H293" s="57" t="s">
        <v>330</v>
      </c>
      <c r="I293" s="22"/>
      <c r="J293" s="48"/>
      <c r="K293" s="17" t="s">
        <v>20</v>
      </c>
      <c r="L293" s="18"/>
    </row>
    <row r="294" spans="1:12" ht="28.5" hidden="1" customHeight="1">
      <c r="A294" s="17">
        <v>291</v>
      </c>
      <c r="B294" s="17" t="str">
        <f>CONCATENATE(K294,COUNTIF($K$4:K294,K294))</f>
        <v>Pantry5</v>
      </c>
      <c r="C294" s="12" t="s">
        <v>453</v>
      </c>
      <c r="D294" s="12" t="s">
        <v>453</v>
      </c>
      <c r="E294" s="12">
        <v>1</v>
      </c>
      <c r="F294" s="48" t="s">
        <v>382</v>
      </c>
      <c r="G294" s="48" t="s">
        <v>420</v>
      </c>
      <c r="H294" s="57" t="s">
        <v>421</v>
      </c>
      <c r="I294" s="22"/>
      <c r="J294" s="48"/>
      <c r="K294" s="17" t="s">
        <v>20</v>
      </c>
      <c r="L294" s="18"/>
    </row>
    <row r="295" spans="1:12" ht="28.5" hidden="1" customHeight="1">
      <c r="A295" s="48">
        <v>292</v>
      </c>
      <c r="B295" s="17" t="str">
        <f>CONCATENATE(K295,COUNTIF($K$4:K295,K295))</f>
        <v>Pantry6</v>
      </c>
      <c r="C295" s="12" t="s">
        <v>454</v>
      </c>
      <c r="D295" s="12" t="s">
        <v>454</v>
      </c>
      <c r="E295" s="12">
        <v>1</v>
      </c>
      <c r="F295" s="48" t="s">
        <v>382</v>
      </c>
      <c r="G295" s="48" t="s">
        <v>396</v>
      </c>
      <c r="H295" s="57"/>
      <c r="I295" s="22"/>
      <c r="J295" s="48"/>
      <c r="K295" s="17" t="s">
        <v>20</v>
      </c>
      <c r="L295" s="18"/>
    </row>
    <row r="296" spans="1:12" ht="28.5" hidden="1" customHeight="1">
      <c r="A296" s="17">
        <v>293</v>
      </c>
      <c r="B296" s="17" t="str">
        <f>CONCATENATE(K296,COUNTIF($K$4:K296,K296))</f>
        <v>Pantry7</v>
      </c>
      <c r="C296" s="12" t="s">
        <v>422</v>
      </c>
      <c r="D296" s="12"/>
      <c r="E296" s="12">
        <v>2</v>
      </c>
      <c r="F296" s="48" t="s">
        <v>382</v>
      </c>
      <c r="G296" s="48" t="s">
        <v>423</v>
      </c>
      <c r="H296" s="57" t="s">
        <v>424</v>
      </c>
      <c r="I296" s="22"/>
      <c r="J296" s="48"/>
      <c r="K296" s="17" t="s">
        <v>20</v>
      </c>
      <c r="L296" s="18"/>
    </row>
    <row r="297" spans="1:12" ht="28.5" hidden="1" customHeight="1">
      <c r="A297" s="48">
        <v>294</v>
      </c>
      <c r="B297" s="17" t="str">
        <f>CONCATENATE(K297,COUNTIF($K$4:K297,K297))</f>
        <v>Pantry8</v>
      </c>
      <c r="C297" s="12" t="s">
        <v>455</v>
      </c>
      <c r="D297" s="12" t="s">
        <v>455</v>
      </c>
      <c r="E297" s="12">
        <v>5</v>
      </c>
      <c r="F297" s="48" t="s">
        <v>138</v>
      </c>
      <c r="G297" s="48"/>
      <c r="H297" s="57"/>
      <c r="I297" s="22"/>
      <c r="J297" s="48"/>
      <c r="K297" s="17" t="s">
        <v>20</v>
      </c>
      <c r="L297" s="18"/>
    </row>
    <row r="298" spans="1:12" ht="28.5" hidden="1" customHeight="1">
      <c r="A298" s="17">
        <v>295</v>
      </c>
      <c r="B298" s="17" t="str">
        <f>CONCATENATE(K298,COUNTIF($K$4:K298,K298))</f>
        <v>Pantry9</v>
      </c>
      <c r="C298" s="12" t="s">
        <v>456</v>
      </c>
      <c r="D298" s="12" t="s">
        <v>456</v>
      </c>
      <c r="E298" s="12">
        <v>9</v>
      </c>
      <c r="F298" s="48" t="s">
        <v>138</v>
      </c>
      <c r="G298" s="48"/>
      <c r="H298" s="57"/>
      <c r="I298" s="22"/>
      <c r="J298" s="48"/>
      <c r="K298" s="17" t="s">
        <v>20</v>
      </c>
      <c r="L298" s="18"/>
    </row>
    <row r="299" spans="1:12" ht="28.5" hidden="1" customHeight="1">
      <c r="A299" s="48">
        <v>296</v>
      </c>
      <c r="B299" s="17" t="str">
        <f>CONCATENATE(K299,COUNTIF($K$4:K299,K299))</f>
        <v>Pantry10</v>
      </c>
      <c r="C299" s="12" t="s">
        <v>457</v>
      </c>
      <c r="D299" s="12" t="s">
        <v>457</v>
      </c>
      <c r="E299" s="12">
        <v>1</v>
      </c>
      <c r="F299" s="48" t="s">
        <v>138</v>
      </c>
      <c r="G299" s="48"/>
      <c r="H299" s="57"/>
      <c r="I299" s="22"/>
      <c r="J299" s="48"/>
      <c r="K299" s="17" t="s">
        <v>20</v>
      </c>
      <c r="L299" s="18"/>
    </row>
    <row r="300" spans="1:12" ht="28.5" hidden="1" customHeight="1">
      <c r="A300" s="17">
        <v>297</v>
      </c>
      <c r="B300" s="17" t="str">
        <f>CONCATENATE(K300,COUNTIF($K$4:K300,K300))</f>
        <v>Pantry11</v>
      </c>
      <c r="C300" s="12" t="s">
        <v>458</v>
      </c>
      <c r="D300" s="12" t="s">
        <v>458</v>
      </c>
      <c r="E300" s="12">
        <v>1</v>
      </c>
      <c r="F300" s="48" t="s">
        <v>138</v>
      </c>
      <c r="G300" s="48"/>
      <c r="H300" s="57"/>
      <c r="I300" s="22"/>
      <c r="J300" s="48"/>
      <c r="K300" s="17" t="s">
        <v>20</v>
      </c>
      <c r="L300" s="18"/>
    </row>
    <row r="301" spans="1:12" ht="28.5" hidden="1" customHeight="1">
      <c r="A301" s="48">
        <v>298</v>
      </c>
      <c r="B301" s="17" t="str">
        <f>CONCATENATE(K301,COUNTIF($K$4:K301,K301))</f>
        <v>Pantry12</v>
      </c>
      <c r="C301" s="12" t="s">
        <v>459</v>
      </c>
      <c r="D301" s="12" t="s">
        <v>459</v>
      </c>
      <c r="E301" s="12">
        <v>5</v>
      </c>
      <c r="F301" s="48" t="s">
        <v>138</v>
      </c>
      <c r="G301" s="48"/>
      <c r="H301" s="57"/>
      <c r="I301" s="22"/>
      <c r="J301" s="48"/>
      <c r="K301" s="17" t="s">
        <v>20</v>
      </c>
      <c r="L301" s="18"/>
    </row>
    <row r="302" spans="1:12" ht="28.5" hidden="1" customHeight="1">
      <c r="A302" s="17">
        <v>299</v>
      </c>
      <c r="B302" s="17" t="str">
        <f>CONCATENATE(K302,COUNTIF($K$4:K302,K302))</f>
        <v>Pantry13</v>
      </c>
      <c r="C302" s="12" t="s">
        <v>473</v>
      </c>
      <c r="D302" s="12" t="s">
        <v>473</v>
      </c>
      <c r="E302" s="48">
        <v>2</v>
      </c>
      <c r="F302" s="48" t="s">
        <v>425</v>
      </c>
      <c r="G302" s="57"/>
      <c r="H302" s="48"/>
      <c r="I302" s="22"/>
      <c r="J302" s="48"/>
      <c r="K302" s="17" t="s">
        <v>20</v>
      </c>
      <c r="L302" s="18"/>
    </row>
    <row r="303" spans="1:12" ht="28.5" hidden="1" customHeight="1">
      <c r="A303" s="48">
        <v>300</v>
      </c>
      <c r="B303" s="17" t="str">
        <f>CONCATENATE(K303,COUNTIF($K$4:K303,K303))</f>
        <v>Pantry14</v>
      </c>
      <c r="C303" s="12" t="s">
        <v>474</v>
      </c>
      <c r="D303" s="12" t="s">
        <v>474</v>
      </c>
      <c r="E303" s="48">
        <v>1</v>
      </c>
      <c r="F303" s="48" t="s">
        <v>138</v>
      </c>
      <c r="G303" s="57"/>
      <c r="H303" s="48"/>
      <c r="I303" s="22"/>
      <c r="J303" s="48"/>
      <c r="K303" s="17" t="s">
        <v>20</v>
      </c>
      <c r="L303" s="18" t="s">
        <v>460</v>
      </c>
    </row>
    <row r="304" spans="1:12" ht="28.5" hidden="1" customHeight="1">
      <c r="A304" s="17">
        <v>301</v>
      </c>
      <c r="B304" s="17" t="str">
        <f>CONCATENATE(K304,COUNTIF($K$4:K304,K304))</f>
        <v>Pantry15</v>
      </c>
      <c r="C304" s="12" t="s">
        <v>475</v>
      </c>
      <c r="D304" s="12" t="s">
        <v>476</v>
      </c>
      <c r="E304" s="48">
        <v>12</v>
      </c>
      <c r="F304" s="48" t="s">
        <v>138</v>
      </c>
      <c r="G304" s="57"/>
      <c r="H304" s="48" t="s">
        <v>426</v>
      </c>
      <c r="I304" s="22"/>
      <c r="J304" s="48"/>
      <c r="K304" s="17" t="s">
        <v>20</v>
      </c>
      <c r="L304" s="18" t="s">
        <v>461</v>
      </c>
    </row>
    <row r="305" spans="1:12" ht="28.5" hidden="1" customHeight="1">
      <c r="A305" s="48">
        <v>302</v>
      </c>
      <c r="B305" s="17" t="str">
        <f>CONCATENATE(K305,COUNTIF($K$4:K305,K305))</f>
        <v>Pantry16</v>
      </c>
      <c r="C305" s="12" t="s">
        <v>477</v>
      </c>
      <c r="D305" s="12" t="s">
        <v>477</v>
      </c>
      <c r="E305" s="48">
        <v>6</v>
      </c>
      <c r="F305" s="48" t="s">
        <v>138</v>
      </c>
      <c r="G305" s="57" t="s">
        <v>427</v>
      </c>
      <c r="H305" s="48" t="s">
        <v>428</v>
      </c>
      <c r="I305" s="22"/>
      <c r="J305" s="48"/>
      <c r="K305" s="17" t="s">
        <v>20</v>
      </c>
      <c r="L305" s="18" t="s">
        <v>462</v>
      </c>
    </row>
    <row r="306" spans="1:12" ht="28.5" hidden="1" customHeight="1">
      <c r="A306" s="17">
        <v>303</v>
      </c>
      <c r="B306" s="17" t="str">
        <f>CONCATENATE(K306,COUNTIF($K$4:K306,K306))</f>
        <v>Pantry17</v>
      </c>
      <c r="C306" s="12" t="s">
        <v>478</v>
      </c>
      <c r="D306" s="12" t="s">
        <v>478</v>
      </c>
      <c r="E306" s="48">
        <v>6</v>
      </c>
      <c r="F306" s="48" t="s">
        <v>138</v>
      </c>
      <c r="G306" s="57" t="s">
        <v>429</v>
      </c>
      <c r="H306" s="48" t="s">
        <v>430</v>
      </c>
      <c r="I306" s="22"/>
      <c r="J306" s="48"/>
      <c r="K306" s="17" t="s">
        <v>20</v>
      </c>
      <c r="L306" s="18" t="s">
        <v>463</v>
      </c>
    </row>
    <row r="307" spans="1:12" ht="28.5" hidden="1" customHeight="1">
      <c r="A307" s="48">
        <v>304</v>
      </c>
      <c r="B307" s="17" t="str">
        <f>CONCATENATE(K307,COUNTIF($K$4:K307,K307))</f>
        <v>Pantry18</v>
      </c>
      <c r="C307" s="12" t="s">
        <v>479</v>
      </c>
      <c r="D307" s="12" t="s">
        <v>479</v>
      </c>
      <c r="E307" s="48">
        <v>5</v>
      </c>
      <c r="F307" s="48" t="s">
        <v>138</v>
      </c>
      <c r="G307" s="57"/>
      <c r="H307" s="48" t="s">
        <v>431</v>
      </c>
      <c r="I307" s="22"/>
      <c r="J307" s="48"/>
      <c r="K307" s="17" t="s">
        <v>20</v>
      </c>
      <c r="L307" s="18" t="s">
        <v>464</v>
      </c>
    </row>
    <row r="308" spans="1:12" ht="28.5" hidden="1" customHeight="1">
      <c r="A308" s="17">
        <v>305</v>
      </c>
      <c r="B308" s="17" t="str">
        <f>CONCATENATE(K308,COUNTIF($K$4:K308,K308))</f>
        <v>Pantry19</v>
      </c>
      <c r="C308" s="12" t="s">
        <v>480</v>
      </c>
      <c r="D308" s="12" t="s">
        <v>480</v>
      </c>
      <c r="E308" s="48">
        <v>8</v>
      </c>
      <c r="F308" s="48" t="s">
        <v>138</v>
      </c>
      <c r="G308" s="57" t="s">
        <v>432</v>
      </c>
      <c r="H308" s="48" t="s">
        <v>433</v>
      </c>
      <c r="I308" s="22"/>
      <c r="J308" s="48"/>
      <c r="K308" s="17" t="s">
        <v>20</v>
      </c>
      <c r="L308" s="18" t="s">
        <v>465</v>
      </c>
    </row>
    <row r="309" spans="1:12" ht="28.5" hidden="1" customHeight="1">
      <c r="A309" s="48">
        <v>306</v>
      </c>
      <c r="B309" s="17" t="str">
        <f>CONCATENATE(K309,COUNTIF($K$4:K309,K309))</f>
        <v>Pantry20</v>
      </c>
      <c r="C309" s="12" t="s">
        <v>481</v>
      </c>
      <c r="D309" s="12" t="s">
        <v>481</v>
      </c>
      <c r="E309" s="48">
        <v>4</v>
      </c>
      <c r="F309" s="48" t="s">
        <v>382</v>
      </c>
      <c r="G309" s="57" t="s">
        <v>434</v>
      </c>
      <c r="H309" s="48" t="s">
        <v>435</v>
      </c>
      <c r="I309" s="22"/>
      <c r="J309" s="48"/>
      <c r="K309" s="17" t="s">
        <v>20</v>
      </c>
      <c r="L309" s="18" t="s">
        <v>466</v>
      </c>
    </row>
    <row r="310" spans="1:12" ht="28.5" hidden="1" customHeight="1">
      <c r="A310" s="17">
        <v>307</v>
      </c>
      <c r="B310" s="17" t="str">
        <f>CONCATENATE(K310,COUNTIF($K$4:K310,K310))</f>
        <v>Pantry21</v>
      </c>
      <c r="C310" s="12" t="s">
        <v>483</v>
      </c>
      <c r="D310" s="12" t="s">
        <v>482</v>
      </c>
      <c r="E310" s="48">
        <v>3</v>
      </c>
      <c r="F310" s="48" t="s">
        <v>436</v>
      </c>
      <c r="G310" s="57" t="s">
        <v>437</v>
      </c>
      <c r="H310" s="48" t="s">
        <v>438</v>
      </c>
      <c r="I310" s="22"/>
      <c r="J310" s="48"/>
      <c r="K310" s="17" t="s">
        <v>20</v>
      </c>
      <c r="L310" s="18"/>
    </row>
    <row r="311" spans="1:12" ht="28.5" hidden="1" customHeight="1">
      <c r="A311" s="48">
        <v>308</v>
      </c>
      <c r="B311" s="17" t="str">
        <f>CONCATENATE(K311,COUNTIF($K$4:K311,K311))</f>
        <v>Pantry22</v>
      </c>
      <c r="C311" s="12" t="s">
        <v>483</v>
      </c>
      <c r="D311" s="12" t="s">
        <v>483</v>
      </c>
      <c r="E311" s="48">
        <v>1</v>
      </c>
      <c r="F311" s="48" t="s">
        <v>439</v>
      </c>
      <c r="G311" s="57" t="s">
        <v>440</v>
      </c>
      <c r="H311" s="48">
        <v>67694087</v>
      </c>
      <c r="I311" s="22"/>
      <c r="J311" s="48"/>
      <c r="K311" s="17" t="s">
        <v>20</v>
      </c>
      <c r="L311" s="18"/>
    </row>
    <row r="312" spans="1:12" ht="28.5" hidden="1" customHeight="1">
      <c r="A312" s="17">
        <v>309</v>
      </c>
      <c r="B312" s="17" t="str">
        <f>CONCATENATE(K312,COUNTIF($K$4:K312,K312))</f>
        <v>Pantry23</v>
      </c>
      <c r="C312" s="12" t="s">
        <v>484</v>
      </c>
      <c r="D312" s="12" t="s">
        <v>484</v>
      </c>
      <c r="E312" s="48">
        <v>1</v>
      </c>
      <c r="F312" s="48" t="s">
        <v>439</v>
      </c>
      <c r="G312" s="57" t="s">
        <v>441</v>
      </c>
      <c r="H312" s="48" t="s">
        <v>442</v>
      </c>
      <c r="I312" s="22"/>
      <c r="J312" s="48"/>
      <c r="K312" s="17" t="s">
        <v>20</v>
      </c>
      <c r="L312" s="18"/>
    </row>
    <row r="313" spans="1:12" ht="28.5" hidden="1" customHeight="1">
      <c r="A313" s="48">
        <v>310</v>
      </c>
      <c r="B313" s="17" t="str">
        <f>CONCATENATE(K313,COUNTIF($K$4:K313,K313))</f>
        <v>Pantry24</v>
      </c>
      <c r="C313" s="12" t="s">
        <v>485</v>
      </c>
      <c r="D313" s="12" t="s">
        <v>485</v>
      </c>
      <c r="E313" s="48">
        <v>2</v>
      </c>
      <c r="F313" s="48" t="s">
        <v>439</v>
      </c>
      <c r="G313" s="57" t="s">
        <v>443</v>
      </c>
      <c r="H313" s="48" t="s">
        <v>444</v>
      </c>
      <c r="I313" s="22"/>
      <c r="J313" s="48"/>
      <c r="K313" s="17" t="s">
        <v>20</v>
      </c>
      <c r="L313" s="18" t="s">
        <v>467</v>
      </c>
    </row>
    <row r="314" spans="1:12" ht="28.5" hidden="1" customHeight="1">
      <c r="A314" s="17">
        <v>311</v>
      </c>
      <c r="B314" s="17" t="str">
        <f>CONCATENATE(K314,COUNTIF($K$4:K314,K314))</f>
        <v>Pantry25</v>
      </c>
      <c r="C314" s="12" t="s">
        <v>486</v>
      </c>
      <c r="D314" s="12" t="s">
        <v>486</v>
      </c>
      <c r="E314" s="48">
        <v>1</v>
      </c>
      <c r="F314" s="48" t="s">
        <v>418</v>
      </c>
      <c r="G314" s="57" t="s">
        <v>445</v>
      </c>
      <c r="H314" s="48" t="s">
        <v>446</v>
      </c>
      <c r="I314" s="22"/>
      <c r="J314" s="48"/>
      <c r="K314" s="17" t="s">
        <v>20</v>
      </c>
      <c r="L314" s="18" t="s">
        <v>468</v>
      </c>
    </row>
    <row r="315" spans="1:12" ht="28.5" hidden="1" customHeight="1">
      <c r="A315" s="48">
        <v>312</v>
      </c>
      <c r="B315" s="17" t="str">
        <f>CONCATENATE(K315,COUNTIF($K$4:K315,K315))</f>
        <v>Pantry26</v>
      </c>
      <c r="C315" s="12" t="s">
        <v>486</v>
      </c>
      <c r="D315" s="12" t="s">
        <v>486</v>
      </c>
      <c r="E315" s="48">
        <v>2</v>
      </c>
      <c r="F315" s="48" t="s">
        <v>382</v>
      </c>
      <c r="G315" s="57" t="s">
        <v>447</v>
      </c>
      <c r="H315" s="48">
        <v>6300</v>
      </c>
      <c r="I315" s="22"/>
      <c r="J315" s="48"/>
      <c r="K315" s="17" t="s">
        <v>20</v>
      </c>
      <c r="L315" s="18" t="s">
        <v>466</v>
      </c>
    </row>
    <row r="316" spans="1:12" ht="28.5" hidden="1" customHeight="1">
      <c r="A316" s="17">
        <v>313</v>
      </c>
      <c r="B316" s="17" t="str">
        <f>CONCATENATE(K316,COUNTIF($K$4:K316,K316))</f>
        <v>Pantry27</v>
      </c>
      <c r="C316" s="12" t="s">
        <v>164</v>
      </c>
      <c r="D316" s="12" t="s">
        <v>381</v>
      </c>
      <c r="E316" s="48">
        <v>6</v>
      </c>
      <c r="F316" s="48" t="s">
        <v>425</v>
      </c>
      <c r="G316" s="57"/>
      <c r="H316" s="48" t="s">
        <v>448</v>
      </c>
      <c r="I316" s="22"/>
      <c r="J316" s="48"/>
      <c r="K316" s="17" t="s">
        <v>20</v>
      </c>
      <c r="L316" s="18" t="s">
        <v>469</v>
      </c>
    </row>
    <row r="317" spans="1:12" ht="28.5" hidden="1" customHeight="1">
      <c r="A317" s="48">
        <v>314</v>
      </c>
      <c r="B317" s="17" t="str">
        <f>CONCATENATE(K317,COUNTIF($K$4:K317,K317))</f>
        <v>Pantry28</v>
      </c>
      <c r="C317" s="12" t="s">
        <v>487</v>
      </c>
      <c r="D317" s="12" t="s">
        <v>487</v>
      </c>
      <c r="E317" s="48">
        <v>6</v>
      </c>
      <c r="F317" s="48" t="s">
        <v>138</v>
      </c>
      <c r="G317" s="57"/>
      <c r="H317" s="48"/>
      <c r="I317" s="22"/>
      <c r="J317" s="48"/>
      <c r="K317" s="17" t="s">
        <v>20</v>
      </c>
      <c r="L317" s="18"/>
    </row>
    <row r="318" spans="1:12" ht="28.5" hidden="1" customHeight="1">
      <c r="A318" s="17">
        <v>315</v>
      </c>
      <c r="B318" s="17" t="str">
        <f>CONCATENATE(K318,COUNTIF($K$4:K318,K318))</f>
        <v>Pantry29</v>
      </c>
      <c r="C318" s="12" t="s">
        <v>488</v>
      </c>
      <c r="D318" s="12" t="s">
        <v>488</v>
      </c>
      <c r="E318" s="48">
        <v>1</v>
      </c>
      <c r="F318" s="48" t="s">
        <v>138</v>
      </c>
      <c r="G318" s="57"/>
      <c r="H318" s="48"/>
      <c r="I318" s="22"/>
      <c r="J318" s="48"/>
      <c r="K318" s="17" t="s">
        <v>20</v>
      </c>
      <c r="L318" s="18" t="s">
        <v>470</v>
      </c>
    </row>
    <row r="319" spans="1:12" ht="28.5" hidden="1" customHeight="1">
      <c r="A319" s="48">
        <v>316</v>
      </c>
      <c r="B319" s="17" t="str">
        <f>CONCATENATE(K319,COUNTIF($K$4:K319,K319))</f>
        <v>Pantry30</v>
      </c>
      <c r="C319" s="12" t="s">
        <v>488</v>
      </c>
      <c r="D319" s="12" t="s">
        <v>488</v>
      </c>
      <c r="E319" s="48">
        <v>2</v>
      </c>
      <c r="F319" s="48" t="s">
        <v>138</v>
      </c>
      <c r="G319" s="57"/>
      <c r="H319" s="48"/>
      <c r="I319" s="22"/>
      <c r="J319" s="48"/>
      <c r="K319" s="17" t="s">
        <v>20</v>
      </c>
      <c r="L319" s="18" t="s">
        <v>471</v>
      </c>
    </row>
    <row r="320" spans="1:12" ht="28.5" hidden="1" customHeight="1">
      <c r="A320" s="17">
        <v>317</v>
      </c>
      <c r="B320" s="17" t="str">
        <f>CONCATENATE(K320,COUNTIF($K$4:K320,K320))</f>
        <v>Pantry31</v>
      </c>
      <c r="C320" s="12" t="s">
        <v>488</v>
      </c>
      <c r="D320" s="12" t="s">
        <v>488</v>
      </c>
      <c r="E320" s="48">
        <v>1</v>
      </c>
      <c r="F320" s="48" t="s">
        <v>138</v>
      </c>
      <c r="G320" s="57"/>
      <c r="H320" s="48"/>
      <c r="I320" s="22"/>
      <c r="J320" s="48"/>
      <c r="K320" s="17" t="s">
        <v>20</v>
      </c>
      <c r="L320" s="18" t="s">
        <v>472</v>
      </c>
    </row>
    <row r="321" spans="1:12" ht="28.5" hidden="1" customHeight="1">
      <c r="A321" s="48">
        <v>318</v>
      </c>
      <c r="B321" s="17" t="str">
        <f>CONCATENATE(K321,COUNTIF($K$4:K321,K321))</f>
        <v>Pantry32</v>
      </c>
      <c r="C321" s="12" t="s">
        <v>489</v>
      </c>
      <c r="D321" s="12" t="s">
        <v>489</v>
      </c>
      <c r="E321" s="48">
        <v>1</v>
      </c>
      <c r="F321" s="48" t="s">
        <v>138</v>
      </c>
      <c r="G321" s="57"/>
      <c r="H321" s="48"/>
      <c r="I321" s="22"/>
      <c r="J321" s="48"/>
      <c r="K321" s="17" t="s">
        <v>20</v>
      </c>
      <c r="L321" s="18"/>
    </row>
    <row r="322" spans="1:12" ht="28.5" hidden="1" customHeight="1">
      <c r="A322" s="17">
        <v>319</v>
      </c>
      <c r="B322" s="17" t="str">
        <f>CONCATENATE(K322,COUNTIF($K$4:K322,K322))</f>
        <v>Pantry33</v>
      </c>
      <c r="C322" s="12" t="s">
        <v>490</v>
      </c>
      <c r="D322" s="12" t="s">
        <v>490</v>
      </c>
      <c r="E322" s="48">
        <v>2</v>
      </c>
      <c r="F322" s="48" t="s">
        <v>138</v>
      </c>
      <c r="G322" s="57" t="s">
        <v>449</v>
      </c>
      <c r="H322" s="48">
        <v>247538</v>
      </c>
      <c r="I322" s="22"/>
      <c r="J322" s="48"/>
      <c r="K322" s="17" t="s">
        <v>20</v>
      </c>
      <c r="L322" s="18"/>
    </row>
    <row r="323" spans="1:12" ht="28.5" hidden="1" customHeight="1">
      <c r="A323" s="48">
        <v>320</v>
      </c>
      <c r="B323" s="17" t="str">
        <f>CONCATENATE(K323,COUNTIF($K$4:K323,K323))</f>
        <v>Pantry34</v>
      </c>
      <c r="C323" s="12" t="s">
        <v>491</v>
      </c>
      <c r="D323" s="12" t="s">
        <v>491</v>
      </c>
      <c r="E323" s="48">
        <v>2</v>
      </c>
      <c r="F323" s="48" t="s">
        <v>138</v>
      </c>
      <c r="G323" s="57"/>
      <c r="H323" s="48"/>
      <c r="I323" s="22"/>
      <c r="J323" s="48"/>
      <c r="K323" s="17" t="s">
        <v>20</v>
      </c>
      <c r="L323" s="18" t="s">
        <v>466</v>
      </c>
    </row>
    <row r="324" spans="1:12" ht="28.5" hidden="1" customHeight="1">
      <c r="A324" s="17">
        <v>321</v>
      </c>
      <c r="B324" s="17" t="str">
        <f>CONCATENATE(K324,COUNTIF($K$4:K324,K324))</f>
        <v>Pantry35</v>
      </c>
      <c r="C324" s="12" t="s">
        <v>132</v>
      </c>
      <c r="D324" s="12" t="s">
        <v>133</v>
      </c>
      <c r="E324" s="48">
        <v>1</v>
      </c>
      <c r="F324" s="48" t="s">
        <v>138</v>
      </c>
      <c r="G324" s="57"/>
      <c r="H324" s="48"/>
      <c r="I324" s="22"/>
      <c r="J324" s="48"/>
      <c r="K324" s="17" t="s">
        <v>20</v>
      </c>
      <c r="L324" s="18"/>
    </row>
    <row r="325" spans="1:12" ht="28.5" hidden="1" customHeight="1">
      <c r="A325" s="48">
        <v>322</v>
      </c>
      <c r="B325" s="17" t="str">
        <f>CONCATENATE(K325,COUNTIF($K$4:K325,K325))</f>
        <v>DIC1</v>
      </c>
      <c r="C325" s="12" t="s">
        <v>64</v>
      </c>
      <c r="D325" s="12" t="s">
        <v>64</v>
      </c>
      <c r="E325" s="48">
        <v>7</v>
      </c>
      <c r="F325" s="48" t="s">
        <v>138</v>
      </c>
      <c r="G325" s="57" t="s">
        <v>547</v>
      </c>
      <c r="H325" s="48"/>
      <c r="I325" s="22"/>
      <c r="J325" s="57" t="s">
        <v>228</v>
      </c>
      <c r="K325" s="17" t="s">
        <v>29</v>
      </c>
      <c r="L325" s="18" t="s">
        <v>548</v>
      </c>
    </row>
    <row r="326" spans="1:12" ht="28.5" hidden="1" customHeight="1">
      <c r="A326" s="48">
        <v>323</v>
      </c>
      <c r="B326" s="17" t="str">
        <f>CONCATENATE(K326,COUNTIF($K$4:K326,K326))</f>
        <v>DIC2</v>
      </c>
      <c r="C326" s="12" t="s">
        <v>64</v>
      </c>
      <c r="D326" s="12" t="s">
        <v>64</v>
      </c>
      <c r="E326" s="48">
        <v>1</v>
      </c>
      <c r="F326" s="48" t="s">
        <v>138</v>
      </c>
      <c r="G326" s="57" t="s">
        <v>547</v>
      </c>
      <c r="H326" s="48"/>
      <c r="I326" s="22"/>
      <c r="J326" s="57" t="s">
        <v>141</v>
      </c>
      <c r="K326" s="17" t="s">
        <v>29</v>
      </c>
      <c r="L326" s="18" t="s">
        <v>549</v>
      </c>
    </row>
    <row r="327" spans="1:12" ht="28.5" hidden="1" customHeight="1">
      <c r="A327" s="48">
        <v>324</v>
      </c>
      <c r="B327" s="17" t="str">
        <f>CONCATENATE(K327,COUNTIF($K$4:K327,K327))</f>
        <v>DIC3</v>
      </c>
      <c r="C327" s="12" t="s">
        <v>353</v>
      </c>
      <c r="D327" s="12" t="s">
        <v>353</v>
      </c>
      <c r="E327" s="48">
        <v>1</v>
      </c>
      <c r="F327" s="48" t="s">
        <v>138</v>
      </c>
      <c r="G327" s="57" t="s">
        <v>496</v>
      </c>
      <c r="H327" s="48"/>
      <c r="I327" s="22"/>
      <c r="J327" s="57" t="s">
        <v>228</v>
      </c>
      <c r="K327" s="17" t="s">
        <v>29</v>
      </c>
      <c r="L327" s="48" t="s">
        <v>549</v>
      </c>
    </row>
    <row r="328" spans="1:12" ht="28.5" hidden="1" customHeight="1">
      <c r="A328" s="48">
        <v>325</v>
      </c>
      <c r="B328" s="17" t="str">
        <f>CONCATENATE(K328,COUNTIF($K$4:K328,K328))</f>
        <v>DIC4</v>
      </c>
      <c r="C328" s="12" t="s">
        <v>550</v>
      </c>
      <c r="D328" s="12" t="s">
        <v>550</v>
      </c>
      <c r="E328" s="48">
        <v>10</v>
      </c>
      <c r="F328" s="48" t="s">
        <v>138</v>
      </c>
      <c r="G328" s="57"/>
      <c r="H328" s="48"/>
      <c r="I328" s="22"/>
      <c r="J328" s="57" t="s">
        <v>228</v>
      </c>
      <c r="K328" s="17" t="s">
        <v>29</v>
      </c>
      <c r="L328" s="48" t="s">
        <v>551</v>
      </c>
    </row>
    <row r="329" spans="1:12" ht="28.5" hidden="1" customHeight="1">
      <c r="A329" s="48">
        <v>326</v>
      </c>
      <c r="B329" s="17" t="str">
        <f>CONCATENATE(K329,COUNTIF($K$4:K329,K329))</f>
        <v>DIC5</v>
      </c>
      <c r="C329" s="12" t="s">
        <v>492</v>
      </c>
      <c r="D329" s="12" t="s">
        <v>552</v>
      </c>
      <c r="E329" s="48">
        <v>1</v>
      </c>
      <c r="F329" s="48" t="s">
        <v>138</v>
      </c>
      <c r="G329" s="57" t="s">
        <v>497</v>
      </c>
      <c r="H329" s="48" t="s">
        <v>498</v>
      </c>
      <c r="I329" s="22"/>
      <c r="J329" s="57"/>
      <c r="K329" s="17" t="s">
        <v>29</v>
      </c>
      <c r="L329" s="18" t="s">
        <v>544</v>
      </c>
    </row>
    <row r="330" spans="1:12" ht="28.5" hidden="1" customHeight="1">
      <c r="A330" s="48">
        <v>327</v>
      </c>
      <c r="B330" s="17" t="str">
        <f>CONCATENATE(K330,COUNTIF($K$4:K330,K330))</f>
        <v>DIC6</v>
      </c>
      <c r="C330" s="12" t="s">
        <v>493</v>
      </c>
      <c r="D330" s="12" t="s">
        <v>554</v>
      </c>
      <c r="E330" s="48">
        <v>2</v>
      </c>
      <c r="F330" s="48" t="s">
        <v>277</v>
      </c>
      <c r="G330" s="57"/>
      <c r="H330" s="48"/>
      <c r="I330" s="22"/>
      <c r="J330" s="57" t="s">
        <v>553</v>
      </c>
      <c r="K330" s="17" t="s">
        <v>29</v>
      </c>
      <c r="L330" s="18"/>
    </row>
    <row r="331" spans="1:12" ht="28.5" hidden="1" customHeight="1">
      <c r="A331" s="48">
        <v>328</v>
      </c>
      <c r="B331" s="17" t="str">
        <f>CONCATENATE(K331,COUNTIF($K$4:K331,K331))</f>
        <v>DIC7</v>
      </c>
      <c r="C331" s="12" t="s">
        <v>494</v>
      </c>
      <c r="D331" s="12" t="s">
        <v>554</v>
      </c>
      <c r="E331" s="48">
        <v>2</v>
      </c>
      <c r="F331" s="48" t="s">
        <v>138</v>
      </c>
      <c r="G331" s="57"/>
      <c r="H331" s="48" t="s">
        <v>499</v>
      </c>
      <c r="I331" s="22"/>
      <c r="J331" s="57" t="s">
        <v>534</v>
      </c>
      <c r="K331" s="17" t="s">
        <v>29</v>
      </c>
      <c r="L331" s="18"/>
    </row>
    <row r="332" spans="1:12" ht="28.5" hidden="1" customHeight="1">
      <c r="A332" s="48">
        <v>329</v>
      </c>
      <c r="B332" s="17" t="str">
        <f>CONCATENATE(K332,COUNTIF($K$4:K332,K332))</f>
        <v>DIC8</v>
      </c>
      <c r="C332" s="12" t="s">
        <v>555</v>
      </c>
      <c r="D332" s="12" t="s">
        <v>140</v>
      </c>
      <c r="E332" s="48">
        <v>2</v>
      </c>
      <c r="F332" s="48" t="s">
        <v>138</v>
      </c>
      <c r="G332" s="57"/>
      <c r="H332" s="48" t="s">
        <v>500</v>
      </c>
      <c r="I332" s="22"/>
      <c r="J332" s="57" t="s">
        <v>535</v>
      </c>
      <c r="K332" s="17" t="s">
        <v>29</v>
      </c>
      <c r="L332" s="18"/>
    </row>
    <row r="333" spans="1:12" ht="28.5" hidden="1" customHeight="1">
      <c r="A333" s="48">
        <v>330</v>
      </c>
      <c r="B333" s="17" t="str">
        <f>CONCATENATE(K333,COUNTIF($K$4:K333,K333))</f>
        <v>DIC9</v>
      </c>
      <c r="C333" s="12" t="s">
        <v>556</v>
      </c>
      <c r="D333" s="12" t="s">
        <v>556</v>
      </c>
      <c r="E333" s="48">
        <v>2</v>
      </c>
      <c r="F333" s="48" t="s">
        <v>138</v>
      </c>
      <c r="G333" s="57" t="s">
        <v>501</v>
      </c>
      <c r="H333" s="48" t="s">
        <v>502</v>
      </c>
      <c r="I333" s="22"/>
      <c r="J333" s="57" t="s">
        <v>532</v>
      </c>
      <c r="K333" s="17" t="s">
        <v>29</v>
      </c>
      <c r="L333" s="18"/>
    </row>
    <row r="334" spans="1:12" ht="28.5" hidden="1" customHeight="1">
      <c r="A334" s="48">
        <v>331</v>
      </c>
      <c r="B334" s="17" t="str">
        <f>CONCATENATE(K334,COUNTIF($K$4:K334,K334))</f>
        <v>DIC10</v>
      </c>
      <c r="C334" s="12" t="s">
        <v>161</v>
      </c>
      <c r="D334" s="12" t="s">
        <v>161</v>
      </c>
      <c r="E334" s="48">
        <v>2</v>
      </c>
      <c r="F334" s="48" t="s">
        <v>138</v>
      </c>
      <c r="G334" s="57"/>
      <c r="H334" s="48" t="s">
        <v>503</v>
      </c>
      <c r="I334" s="22"/>
      <c r="J334" s="57" t="s">
        <v>29</v>
      </c>
      <c r="K334" s="17" t="s">
        <v>29</v>
      </c>
      <c r="L334" s="18"/>
    </row>
    <row r="335" spans="1:12" ht="28.5" hidden="1" customHeight="1">
      <c r="A335" s="48">
        <v>332</v>
      </c>
      <c r="B335" s="17" t="str">
        <f>CONCATENATE(K335,COUNTIF($K$4:K335,K335))</f>
        <v>DIC11</v>
      </c>
      <c r="C335" s="12" t="s">
        <v>558</v>
      </c>
      <c r="D335" s="12" t="s">
        <v>379</v>
      </c>
      <c r="E335" s="48">
        <v>1</v>
      </c>
      <c r="F335" s="48" t="s">
        <v>138</v>
      </c>
      <c r="G335" s="57" t="s">
        <v>504</v>
      </c>
      <c r="H335" s="48" t="s">
        <v>384</v>
      </c>
      <c r="I335" s="22"/>
      <c r="J335" s="57" t="s">
        <v>536</v>
      </c>
      <c r="K335" s="17" t="s">
        <v>29</v>
      </c>
      <c r="L335" s="18"/>
    </row>
    <row r="336" spans="1:12" ht="28.5" hidden="1" customHeight="1">
      <c r="A336" s="48">
        <v>333</v>
      </c>
      <c r="B336" s="17" t="str">
        <f>CONCATENATE(K336,COUNTIF($K$4:K336,K336))</f>
        <v>DIC12</v>
      </c>
      <c r="C336" s="12" t="s">
        <v>559</v>
      </c>
      <c r="D336" s="12" t="s">
        <v>560</v>
      </c>
      <c r="E336" s="48">
        <v>1</v>
      </c>
      <c r="F336" s="48" t="s">
        <v>138</v>
      </c>
      <c r="G336" s="57"/>
      <c r="H336" s="48" t="s">
        <v>498</v>
      </c>
      <c r="I336" s="22"/>
      <c r="J336" s="57" t="s">
        <v>532</v>
      </c>
      <c r="K336" s="17" t="s">
        <v>29</v>
      </c>
      <c r="L336" s="18"/>
    </row>
    <row r="337" spans="1:12" ht="28.5" hidden="1" customHeight="1">
      <c r="A337" s="48">
        <v>334</v>
      </c>
      <c r="B337" s="17" t="str">
        <f>CONCATENATE(K337,COUNTIF($K$4:K337,K337))</f>
        <v>DIC13</v>
      </c>
      <c r="C337" s="12" t="s">
        <v>170</v>
      </c>
      <c r="D337" s="12" t="s">
        <v>170</v>
      </c>
      <c r="E337" s="48">
        <v>1</v>
      </c>
      <c r="F337" s="48" t="s">
        <v>138</v>
      </c>
      <c r="G337" s="57" t="s">
        <v>505</v>
      </c>
      <c r="H337" s="48" t="s">
        <v>506</v>
      </c>
      <c r="I337" s="22"/>
      <c r="J337" s="57" t="s">
        <v>228</v>
      </c>
      <c r="K337" s="17" t="s">
        <v>29</v>
      </c>
      <c r="L337" s="18" t="s">
        <v>545</v>
      </c>
    </row>
    <row r="338" spans="1:12" ht="28.5" hidden="1" customHeight="1">
      <c r="A338" s="48">
        <v>335</v>
      </c>
      <c r="B338" s="17" t="str">
        <f>CONCATENATE(K338,COUNTIF($K$4:K338,K338))</f>
        <v>DIC14</v>
      </c>
      <c r="C338" s="12" t="s">
        <v>262</v>
      </c>
      <c r="D338" s="12" t="s">
        <v>262</v>
      </c>
      <c r="E338" s="48">
        <v>1</v>
      </c>
      <c r="F338" s="48" t="s">
        <v>561</v>
      </c>
      <c r="G338" s="57" t="s">
        <v>507</v>
      </c>
      <c r="H338" s="48"/>
      <c r="I338" s="22"/>
      <c r="J338" s="57" t="s">
        <v>232</v>
      </c>
      <c r="K338" s="17" t="s">
        <v>29</v>
      </c>
      <c r="L338" s="18"/>
    </row>
    <row r="339" spans="1:12" ht="28.5" hidden="1" customHeight="1">
      <c r="A339" s="48">
        <v>336</v>
      </c>
      <c r="B339" s="17" t="str">
        <f>CONCATENATE(K339,COUNTIF($K$4:K339,K339))</f>
        <v>DIC15</v>
      </c>
      <c r="C339" s="12" t="s">
        <v>129</v>
      </c>
      <c r="D339" s="12" t="s">
        <v>130</v>
      </c>
      <c r="E339" s="48">
        <v>9</v>
      </c>
      <c r="F339" s="48" t="s">
        <v>138</v>
      </c>
      <c r="G339" s="57"/>
      <c r="H339" s="48" t="s">
        <v>508</v>
      </c>
      <c r="I339" s="22"/>
      <c r="J339" s="57" t="s">
        <v>232</v>
      </c>
      <c r="K339" s="17" t="s">
        <v>29</v>
      </c>
      <c r="L339" s="18" t="s">
        <v>546</v>
      </c>
    </row>
    <row r="340" spans="1:12" ht="28.5" hidden="1" customHeight="1">
      <c r="A340" s="48">
        <v>337</v>
      </c>
      <c r="B340" s="17" t="str">
        <f>CONCATENATE(K340,COUNTIF($K$4:K340,K340))</f>
        <v>DIC16</v>
      </c>
      <c r="C340" s="12" t="s">
        <v>159</v>
      </c>
      <c r="D340" s="12" t="s">
        <v>130</v>
      </c>
      <c r="E340" s="48">
        <v>1</v>
      </c>
      <c r="F340" s="48" t="s">
        <v>138</v>
      </c>
      <c r="G340" s="57"/>
      <c r="H340" s="48" t="s">
        <v>509</v>
      </c>
      <c r="I340" s="22"/>
      <c r="J340" s="57" t="s">
        <v>228</v>
      </c>
      <c r="K340" s="17" t="s">
        <v>29</v>
      </c>
      <c r="L340" s="18"/>
    </row>
    <row r="341" spans="1:12" ht="28.5" hidden="1" customHeight="1">
      <c r="A341" s="48">
        <v>338</v>
      </c>
      <c r="B341" s="17" t="str">
        <f>CONCATENATE(K341,COUNTIF($K$4:K341,K341))</f>
        <v>DIC17</v>
      </c>
      <c r="C341" s="12" t="s">
        <v>562</v>
      </c>
      <c r="D341" s="12" t="s">
        <v>562</v>
      </c>
      <c r="E341" s="48">
        <v>1</v>
      </c>
      <c r="F341" s="48" t="s">
        <v>138</v>
      </c>
      <c r="G341" s="57" t="s">
        <v>495</v>
      </c>
      <c r="H341" s="48" t="s">
        <v>510</v>
      </c>
      <c r="I341" s="22"/>
      <c r="J341" s="57" t="s">
        <v>532</v>
      </c>
      <c r="K341" s="17" t="s">
        <v>29</v>
      </c>
      <c r="L341" s="18"/>
    </row>
    <row r="342" spans="1:12" ht="28.5" hidden="1" customHeight="1">
      <c r="A342" s="48">
        <v>339</v>
      </c>
      <c r="B342" s="17" t="str">
        <f>CONCATENATE(K342,COUNTIF($K$4:K342,K342))</f>
        <v>DIC18</v>
      </c>
      <c r="C342" s="12" t="s">
        <v>53</v>
      </c>
      <c r="D342" s="12" t="s">
        <v>53</v>
      </c>
      <c r="E342" s="48">
        <v>1</v>
      </c>
      <c r="F342" s="48" t="s">
        <v>138</v>
      </c>
      <c r="G342" s="57" t="s">
        <v>495</v>
      </c>
      <c r="H342" s="48" t="s">
        <v>498</v>
      </c>
      <c r="I342" s="22"/>
      <c r="J342" s="57" t="s">
        <v>532</v>
      </c>
      <c r="K342" s="17" t="s">
        <v>29</v>
      </c>
      <c r="L342" s="18"/>
    </row>
    <row r="343" spans="1:12" ht="28.5" hidden="1" customHeight="1">
      <c r="A343" s="48">
        <v>340</v>
      </c>
      <c r="B343" s="17" t="str">
        <f>CONCATENATE(K343,COUNTIF($K$4:K343,K343))</f>
        <v>DIC19</v>
      </c>
      <c r="C343" s="12" t="s">
        <v>311</v>
      </c>
      <c r="D343" s="12" t="s">
        <v>311</v>
      </c>
      <c r="E343" s="48">
        <v>1</v>
      </c>
      <c r="F343" s="48" t="s">
        <v>138</v>
      </c>
      <c r="G343" s="57"/>
      <c r="H343" s="48"/>
      <c r="I343" s="22"/>
      <c r="J343" s="57" t="s">
        <v>232</v>
      </c>
      <c r="K343" s="17" t="s">
        <v>29</v>
      </c>
      <c r="L343" s="18"/>
    </row>
    <row r="344" spans="1:12" ht="28.5" hidden="1" customHeight="1">
      <c r="A344" s="48">
        <v>341</v>
      </c>
      <c r="B344" s="17" t="str">
        <f>CONCATENATE(K344,COUNTIF($K$4:K344,K344))</f>
        <v>DIC20</v>
      </c>
      <c r="C344" s="12" t="s">
        <v>65</v>
      </c>
      <c r="D344" s="12" t="s">
        <v>65</v>
      </c>
      <c r="E344" s="48">
        <v>1</v>
      </c>
      <c r="F344" s="48" t="s">
        <v>138</v>
      </c>
      <c r="G344" s="57"/>
      <c r="H344" s="48" t="s">
        <v>511</v>
      </c>
      <c r="I344" s="22"/>
      <c r="J344" s="57" t="s">
        <v>232</v>
      </c>
      <c r="K344" s="17" t="s">
        <v>29</v>
      </c>
      <c r="L344" s="18"/>
    </row>
    <row r="345" spans="1:12" ht="28.5" hidden="1" customHeight="1">
      <c r="A345" s="48">
        <v>342</v>
      </c>
      <c r="B345" s="17" t="str">
        <f>CONCATENATE(K345,COUNTIF($K$4:K345,K345))</f>
        <v>DIC21</v>
      </c>
      <c r="C345" s="12" t="s">
        <v>66</v>
      </c>
      <c r="D345" s="12" t="s">
        <v>66</v>
      </c>
      <c r="E345" s="48">
        <v>1</v>
      </c>
      <c r="F345" s="48" t="s">
        <v>138</v>
      </c>
      <c r="G345" s="57"/>
      <c r="H345" s="48" t="s">
        <v>511</v>
      </c>
      <c r="I345" s="22"/>
      <c r="J345" s="57" t="s">
        <v>232</v>
      </c>
      <c r="K345" s="17" t="s">
        <v>29</v>
      </c>
      <c r="L345" s="18"/>
    </row>
    <row r="346" spans="1:12" ht="28.5" hidden="1" customHeight="1">
      <c r="A346" s="48">
        <v>343</v>
      </c>
      <c r="B346" s="17" t="str">
        <f>CONCATENATE(K346,COUNTIF($K$4:K346,K346))</f>
        <v>DIC22</v>
      </c>
      <c r="C346" s="12" t="s">
        <v>563</v>
      </c>
      <c r="D346" s="12" t="s">
        <v>563</v>
      </c>
      <c r="E346" s="48">
        <v>1</v>
      </c>
      <c r="F346" s="48" t="s">
        <v>138</v>
      </c>
      <c r="G346" s="57"/>
      <c r="H346" s="48" t="s">
        <v>512</v>
      </c>
      <c r="I346" s="22"/>
      <c r="J346" s="57" t="s">
        <v>232</v>
      </c>
      <c r="K346" s="17" t="s">
        <v>29</v>
      </c>
      <c r="L346" s="18" t="s">
        <v>545</v>
      </c>
    </row>
    <row r="347" spans="1:12" ht="28.5" hidden="1" customHeight="1">
      <c r="A347" s="48">
        <v>344</v>
      </c>
      <c r="B347" s="17" t="str">
        <f>CONCATENATE(K347,COUNTIF($K$4:K347,K347))</f>
        <v>DIC23</v>
      </c>
      <c r="C347" s="12" t="s">
        <v>564</v>
      </c>
      <c r="D347" s="12" t="s">
        <v>564</v>
      </c>
      <c r="E347" s="48">
        <v>1</v>
      </c>
      <c r="F347" s="48" t="s">
        <v>138</v>
      </c>
      <c r="G347" s="57"/>
      <c r="H347" s="48" t="s">
        <v>513</v>
      </c>
      <c r="I347" s="22"/>
      <c r="J347" s="57" t="s">
        <v>232</v>
      </c>
      <c r="K347" s="17" t="s">
        <v>29</v>
      </c>
      <c r="L347" s="18" t="s">
        <v>545</v>
      </c>
    </row>
    <row r="348" spans="1:12" ht="28.5" hidden="1" customHeight="1">
      <c r="A348" s="48">
        <v>345</v>
      </c>
      <c r="B348" s="17" t="str">
        <f>CONCATENATE(K348,COUNTIF($K$4:K348,K348))</f>
        <v>DIC24</v>
      </c>
      <c r="C348" s="12" t="s">
        <v>565</v>
      </c>
      <c r="D348" s="12" t="s">
        <v>565</v>
      </c>
      <c r="E348" s="48">
        <v>1</v>
      </c>
      <c r="F348" s="48" t="s">
        <v>138</v>
      </c>
      <c r="G348" s="57"/>
      <c r="H348" s="48" t="s">
        <v>514</v>
      </c>
      <c r="I348" s="22"/>
      <c r="J348" s="57" t="s">
        <v>232</v>
      </c>
      <c r="K348" s="17" t="s">
        <v>29</v>
      </c>
      <c r="L348" s="18" t="s">
        <v>545</v>
      </c>
    </row>
    <row r="349" spans="1:12" ht="28.5" hidden="1" customHeight="1">
      <c r="A349" s="48">
        <v>346</v>
      </c>
      <c r="B349" s="17" t="str">
        <f>CONCATENATE(K349,COUNTIF($K$4:K349,K349))</f>
        <v>DIC25</v>
      </c>
      <c r="C349" s="12" t="s">
        <v>339</v>
      </c>
      <c r="D349" s="12" t="s">
        <v>339</v>
      </c>
      <c r="E349" s="48">
        <v>1</v>
      </c>
      <c r="F349" s="48" t="s">
        <v>138</v>
      </c>
      <c r="G349" s="57" t="s">
        <v>515</v>
      </c>
      <c r="H349" s="48" t="s">
        <v>516</v>
      </c>
      <c r="I349" s="22"/>
      <c r="J349" s="57" t="s">
        <v>232</v>
      </c>
      <c r="K349" s="17" t="s">
        <v>29</v>
      </c>
      <c r="L349" s="18" t="s">
        <v>545</v>
      </c>
    </row>
    <row r="350" spans="1:12" ht="28.5" hidden="1" customHeight="1">
      <c r="A350" s="48">
        <v>347</v>
      </c>
      <c r="B350" s="17" t="str">
        <f>CONCATENATE(K350,COUNTIF($K$4:K350,K350))</f>
        <v>DIC26</v>
      </c>
      <c r="C350" s="12" t="s">
        <v>51</v>
      </c>
      <c r="D350" s="12" t="s">
        <v>51</v>
      </c>
      <c r="E350" s="48">
        <v>2</v>
      </c>
      <c r="F350" s="48" t="s">
        <v>138</v>
      </c>
      <c r="G350" s="57" t="s">
        <v>401</v>
      </c>
      <c r="H350" s="48" t="s">
        <v>137</v>
      </c>
      <c r="I350" s="22"/>
      <c r="J350" s="57" t="s">
        <v>228</v>
      </c>
      <c r="K350" s="17" t="s">
        <v>29</v>
      </c>
      <c r="L350" s="18" t="s">
        <v>545</v>
      </c>
    </row>
    <row r="351" spans="1:12" ht="28.5" hidden="1" customHeight="1">
      <c r="A351" s="48">
        <v>348</v>
      </c>
      <c r="B351" s="17" t="str">
        <f>CONCATENATE(K351,COUNTIF($K$4:K351,K351))</f>
        <v>DIC27</v>
      </c>
      <c r="C351" s="12" t="s">
        <v>164</v>
      </c>
      <c r="D351" s="12" t="s">
        <v>381</v>
      </c>
      <c r="E351" s="48">
        <v>2</v>
      </c>
      <c r="F351" s="48" t="s">
        <v>138</v>
      </c>
      <c r="G351" s="57"/>
      <c r="H351" s="48"/>
      <c r="I351" s="22"/>
      <c r="J351" s="57" t="s">
        <v>232</v>
      </c>
      <c r="K351" s="17" t="s">
        <v>29</v>
      </c>
      <c r="L351" s="18"/>
    </row>
    <row r="352" spans="1:12" ht="28.5" hidden="1" customHeight="1">
      <c r="A352" s="48">
        <v>349</v>
      </c>
      <c r="B352" s="17" t="str">
        <f>CONCATENATE(K352,COUNTIF($K$4:K352,K352))</f>
        <v>DIC28</v>
      </c>
      <c r="C352" s="12" t="s">
        <v>566</v>
      </c>
      <c r="D352" s="12" t="s">
        <v>566</v>
      </c>
      <c r="E352" s="48">
        <v>1</v>
      </c>
      <c r="F352" s="48" t="s">
        <v>138</v>
      </c>
      <c r="G352" s="57" t="s">
        <v>517</v>
      </c>
      <c r="H352" s="48"/>
      <c r="I352" s="22"/>
      <c r="J352" s="57" t="s">
        <v>232</v>
      </c>
      <c r="K352" s="17" t="s">
        <v>29</v>
      </c>
      <c r="L352" s="18" t="s">
        <v>545</v>
      </c>
    </row>
    <row r="353" spans="1:12" ht="28.5" hidden="1" customHeight="1">
      <c r="A353" s="48">
        <v>350</v>
      </c>
      <c r="B353" s="17" t="str">
        <f>CONCATENATE(K353,COUNTIF($K$4:K353,K353))</f>
        <v>DIC29</v>
      </c>
      <c r="C353" s="12" t="s">
        <v>123</v>
      </c>
      <c r="D353" s="12" t="s">
        <v>124</v>
      </c>
      <c r="E353" s="48">
        <v>1</v>
      </c>
      <c r="F353" s="48" t="s">
        <v>138</v>
      </c>
      <c r="G353" s="57" t="s">
        <v>386</v>
      </c>
      <c r="H353" s="48" t="s">
        <v>518</v>
      </c>
      <c r="I353" s="22"/>
      <c r="J353" s="57" t="s">
        <v>228</v>
      </c>
      <c r="K353" s="17" t="s">
        <v>29</v>
      </c>
      <c r="L353" s="18" t="s">
        <v>545</v>
      </c>
    </row>
    <row r="354" spans="1:12" ht="28.5" hidden="1" customHeight="1">
      <c r="A354" s="48">
        <v>351</v>
      </c>
      <c r="B354" s="17" t="str">
        <f>CONCATENATE(K354,COUNTIF($K$4:K354,K354))</f>
        <v>DIC30</v>
      </c>
      <c r="C354" s="12" t="s">
        <v>123</v>
      </c>
      <c r="D354" s="12" t="s">
        <v>253</v>
      </c>
      <c r="E354" s="48">
        <v>1</v>
      </c>
      <c r="F354" s="48" t="s">
        <v>138</v>
      </c>
      <c r="G354" s="57" t="s">
        <v>386</v>
      </c>
      <c r="H354" s="48" t="s">
        <v>519</v>
      </c>
      <c r="I354" s="22"/>
      <c r="J354" s="57" t="s">
        <v>232</v>
      </c>
      <c r="K354" s="17" t="s">
        <v>29</v>
      </c>
      <c r="L354" s="18" t="s">
        <v>545</v>
      </c>
    </row>
    <row r="355" spans="1:12" ht="28.5" hidden="1" customHeight="1">
      <c r="A355" s="48">
        <v>352</v>
      </c>
      <c r="B355" s="17" t="str">
        <f>CONCATENATE(K355,COUNTIF($K$4:K355,K355))</f>
        <v>DIC31</v>
      </c>
      <c r="C355" s="12" t="s">
        <v>74</v>
      </c>
      <c r="D355" s="12" t="s">
        <v>75</v>
      </c>
      <c r="E355" s="48">
        <v>1</v>
      </c>
      <c r="F355" s="48" t="s">
        <v>138</v>
      </c>
      <c r="G355" s="57" t="s">
        <v>396</v>
      </c>
      <c r="H355" s="48" t="s">
        <v>520</v>
      </c>
      <c r="I355" s="22"/>
      <c r="J355" s="57" t="s">
        <v>232</v>
      </c>
      <c r="K355" s="17" t="s">
        <v>29</v>
      </c>
      <c r="L355" s="18" t="s">
        <v>545</v>
      </c>
    </row>
    <row r="356" spans="1:12" ht="28.5" hidden="1" customHeight="1">
      <c r="A356" s="48">
        <v>353</v>
      </c>
      <c r="B356" s="17" t="str">
        <f>CONCATENATE(K356,COUNTIF($K$4:K356,K356))</f>
        <v>DIC32</v>
      </c>
      <c r="C356" s="12" t="s">
        <v>97</v>
      </c>
      <c r="D356" s="12" t="s">
        <v>97</v>
      </c>
      <c r="E356" s="48">
        <v>1</v>
      </c>
      <c r="F356" s="48" t="s">
        <v>138</v>
      </c>
      <c r="G356" s="57" t="s">
        <v>402</v>
      </c>
      <c r="H356" s="48"/>
      <c r="I356" s="22"/>
      <c r="J356" s="57" t="s">
        <v>567</v>
      </c>
      <c r="K356" s="17" t="s">
        <v>29</v>
      </c>
      <c r="L356" s="18" t="s">
        <v>545</v>
      </c>
    </row>
    <row r="357" spans="1:12" ht="28.5" hidden="1" customHeight="1">
      <c r="A357" s="48">
        <v>354</v>
      </c>
      <c r="B357" s="17" t="str">
        <f>CONCATENATE(K357,COUNTIF($K$4:K357,K357))</f>
        <v>DIC33</v>
      </c>
      <c r="C357" s="12" t="s">
        <v>414</v>
      </c>
      <c r="D357" s="12" t="s">
        <v>414</v>
      </c>
      <c r="E357" s="48">
        <v>1</v>
      </c>
      <c r="F357" s="48" t="s">
        <v>138</v>
      </c>
      <c r="G357" s="57" t="s">
        <v>402</v>
      </c>
      <c r="H357" s="48"/>
      <c r="I357" s="22"/>
      <c r="J357" s="57" t="s">
        <v>567</v>
      </c>
      <c r="K357" s="17" t="s">
        <v>29</v>
      </c>
      <c r="L357" s="18" t="s">
        <v>545</v>
      </c>
    </row>
    <row r="358" spans="1:12" ht="28.5" hidden="1" customHeight="1">
      <c r="A358" s="48">
        <v>355</v>
      </c>
      <c r="B358" s="17" t="str">
        <f>CONCATENATE(K358,COUNTIF($K$4:K358,K358))</f>
        <v>DIC34</v>
      </c>
      <c r="C358" s="12" t="s">
        <v>95</v>
      </c>
      <c r="D358" s="12" t="s">
        <v>95</v>
      </c>
      <c r="E358" s="48">
        <v>4</v>
      </c>
      <c r="F358" s="48" t="s">
        <v>138</v>
      </c>
      <c r="G358" s="57" t="s">
        <v>521</v>
      </c>
      <c r="H358" s="48"/>
      <c r="I358" s="22"/>
      <c r="J358" s="57" t="s">
        <v>228</v>
      </c>
      <c r="K358" s="17" t="s">
        <v>29</v>
      </c>
      <c r="L358" s="18" t="s">
        <v>545</v>
      </c>
    </row>
    <row r="359" spans="1:12" ht="28.5" hidden="1" customHeight="1">
      <c r="A359" s="48">
        <v>356</v>
      </c>
      <c r="B359" s="17" t="str">
        <f>CONCATENATE(K359,COUNTIF($K$4:K359,K359))</f>
        <v>DIC35</v>
      </c>
      <c r="C359" s="12" t="s">
        <v>91</v>
      </c>
      <c r="D359" s="12" t="s">
        <v>91</v>
      </c>
      <c r="E359" s="48">
        <v>1</v>
      </c>
      <c r="F359" s="48" t="s">
        <v>138</v>
      </c>
      <c r="G359" s="57" t="s">
        <v>522</v>
      </c>
      <c r="H359" s="48"/>
      <c r="I359" s="22"/>
      <c r="J359" s="57" t="s">
        <v>537</v>
      </c>
      <c r="K359" s="17" t="s">
        <v>29</v>
      </c>
      <c r="L359" s="18" t="s">
        <v>545</v>
      </c>
    </row>
    <row r="360" spans="1:12" ht="28.5" hidden="1" customHeight="1">
      <c r="A360" s="48">
        <v>357</v>
      </c>
      <c r="B360" s="17" t="str">
        <f>CONCATENATE(K360,COUNTIF($K$4:K360,K360))</f>
        <v>DIC36</v>
      </c>
      <c r="C360" s="12" t="s">
        <v>91</v>
      </c>
      <c r="D360" s="12" t="s">
        <v>91</v>
      </c>
      <c r="E360" s="48">
        <v>3</v>
      </c>
      <c r="F360" s="48" t="s">
        <v>138</v>
      </c>
      <c r="G360" s="57" t="s">
        <v>523</v>
      </c>
      <c r="H360" s="48"/>
      <c r="I360" s="22"/>
      <c r="J360" s="57" t="s">
        <v>538</v>
      </c>
      <c r="K360" s="17" t="s">
        <v>29</v>
      </c>
      <c r="L360" s="18" t="s">
        <v>545</v>
      </c>
    </row>
    <row r="361" spans="1:12" ht="28.5" hidden="1" customHeight="1">
      <c r="A361" s="48">
        <v>358</v>
      </c>
      <c r="B361" s="17" t="str">
        <f>CONCATENATE(K361,COUNTIF($K$4:K361,K361))</f>
        <v>DIC37</v>
      </c>
      <c r="C361" s="12" t="s">
        <v>87</v>
      </c>
      <c r="D361" s="12" t="s">
        <v>87</v>
      </c>
      <c r="E361" s="48">
        <v>2</v>
      </c>
      <c r="F361" s="48" t="s">
        <v>138</v>
      </c>
      <c r="G361" s="57" t="s">
        <v>394</v>
      </c>
      <c r="H361" s="48"/>
      <c r="I361" s="22"/>
      <c r="J361" s="57" t="s">
        <v>533</v>
      </c>
      <c r="K361" s="17" t="s">
        <v>29</v>
      </c>
      <c r="L361" s="18" t="s">
        <v>545</v>
      </c>
    </row>
    <row r="362" spans="1:12" ht="28.5" hidden="1" customHeight="1">
      <c r="A362" s="48">
        <v>359</v>
      </c>
      <c r="B362" s="17" t="str">
        <f>CONCATENATE(K362,COUNTIF($K$4:K362,K362))</f>
        <v>DIC38</v>
      </c>
      <c r="C362" s="12" t="s">
        <v>87</v>
      </c>
      <c r="D362" s="12" t="s">
        <v>87</v>
      </c>
      <c r="E362" s="48">
        <v>1</v>
      </c>
      <c r="F362" s="48" t="s">
        <v>138</v>
      </c>
      <c r="G362" s="57" t="s">
        <v>524</v>
      </c>
      <c r="H362" s="48"/>
      <c r="I362" s="22"/>
      <c r="J362" s="57" t="s">
        <v>539</v>
      </c>
      <c r="K362" s="17" t="s">
        <v>29</v>
      </c>
      <c r="L362" s="18" t="s">
        <v>545</v>
      </c>
    </row>
    <row r="363" spans="1:12" ht="28.5" hidden="1" customHeight="1">
      <c r="A363" s="48">
        <v>360</v>
      </c>
      <c r="B363" s="17" t="str">
        <f>CONCATENATE(K363,COUNTIF($K$4:K363,K363))</f>
        <v>DIC39</v>
      </c>
      <c r="C363" s="12" t="s">
        <v>87</v>
      </c>
      <c r="D363" s="12" t="s">
        <v>87</v>
      </c>
      <c r="E363" s="48">
        <v>2</v>
      </c>
      <c r="F363" s="48" t="s">
        <v>138</v>
      </c>
      <c r="G363" s="57" t="s">
        <v>525</v>
      </c>
      <c r="H363" s="48"/>
      <c r="I363" s="22"/>
      <c r="J363" s="57" t="s">
        <v>540</v>
      </c>
      <c r="K363" s="17" t="s">
        <v>29</v>
      </c>
      <c r="L363" s="18" t="s">
        <v>545</v>
      </c>
    </row>
    <row r="364" spans="1:12" ht="28.5" hidden="1" customHeight="1">
      <c r="A364" s="48">
        <v>361</v>
      </c>
      <c r="B364" s="17" t="str">
        <f>CONCATENATE(K364,COUNTIF($K$4:K364,K364))</f>
        <v>DIC40</v>
      </c>
      <c r="C364" s="12" t="s">
        <v>87</v>
      </c>
      <c r="D364" s="12" t="s">
        <v>87</v>
      </c>
      <c r="E364" s="48">
        <v>1</v>
      </c>
      <c r="F364" s="48" t="s">
        <v>138</v>
      </c>
      <c r="G364" s="57" t="s">
        <v>526</v>
      </c>
      <c r="H364" s="48"/>
      <c r="I364" s="22"/>
      <c r="J364" s="57" t="s">
        <v>52</v>
      </c>
      <c r="K364" s="17" t="s">
        <v>29</v>
      </c>
      <c r="L364" s="18" t="s">
        <v>545</v>
      </c>
    </row>
    <row r="365" spans="1:12" ht="28.5" customHeight="1">
      <c r="A365" s="48">
        <v>362</v>
      </c>
      <c r="B365" s="17" t="str">
        <f>CONCATENATE(K365,COUNTIF($K$4:K365,K365))</f>
        <v>DIC41</v>
      </c>
      <c r="C365" s="12" t="s">
        <v>85</v>
      </c>
      <c r="D365" s="12" t="s">
        <v>85</v>
      </c>
      <c r="E365" s="48">
        <v>5</v>
      </c>
      <c r="F365" s="48" t="s">
        <v>138</v>
      </c>
      <c r="G365" s="57" t="s">
        <v>394</v>
      </c>
      <c r="H365" s="48"/>
      <c r="I365" s="22"/>
      <c r="J365" s="57" t="s">
        <v>228</v>
      </c>
      <c r="K365" s="17" t="s">
        <v>29</v>
      </c>
      <c r="L365" s="18" t="s">
        <v>545</v>
      </c>
    </row>
    <row r="366" spans="1:12" ht="28.5" hidden="1" customHeight="1">
      <c r="A366" s="48">
        <v>363</v>
      </c>
      <c r="B366" s="17" t="str">
        <f>CONCATENATE(K366,COUNTIF($K$4:K366,K366))</f>
        <v>DIC42</v>
      </c>
      <c r="C366" s="12" t="s">
        <v>568</v>
      </c>
      <c r="D366" s="12" t="s">
        <v>568</v>
      </c>
      <c r="E366" s="48">
        <v>1</v>
      </c>
      <c r="F366" s="48" t="s">
        <v>138</v>
      </c>
      <c r="G366" s="57" t="s">
        <v>396</v>
      </c>
      <c r="H366" s="48"/>
      <c r="I366" s="22"/>
      <c r="J366" s="57" t="s">
        <v>532</v>
      </c>
      <c r="K366" s="17" t="s">
        <v>29</v>
      </c>
      <c r="L366" s="18" t="s">
        <v>545</v>
      </c>
    </row>
    <row r="367" spans="1:12" ht="28.5" hidden="1" customHeight="1">
      <c r="A367" s="48">
        <v>364</v>
      </c>
      <c r="B367" s="17" t="str">
        <f>CONCATENATE(K367,COUNTIF($K$4:K367,K367))</f>
        <v>DIC43</v>
      </c>
      <c r="C367" s="12" t="s">
        <v>569</v>
      </c>
      <c r="D367" s="12" t="s">
        <v>569</v>
      </c>
      <c r="E367" s="48">
        <v>1</v>
      </c>
      <c r="F367" s="48" t="s">
        <v>138</v>
      </c>
      <c r="G367" s="57"/>
      <c r="H367" s="48"/>
      <c r="I367" s="22"/>
      <c r="J367" s="57" t="s">
        <v>228</v>
      </c>
      <c r="K367" s="17" t="s">
        <v>29</v>
      </c>
      <c r="L367" s="18" t="s">
        <v>545</v>
      </c>
    </row>
    <row r="368" spans="1:12" ht="28.5" hidden="1" customHeight="1">
      <c r="A368" s="48">
        <v>365</v>
      </c>
      <c r="B368" s="17" t="str">
        <f>CONCATENATE(K368,COUNTIF($K$4:K368,K368))</f>
        <v>DIC44</v>
      </c>
      <c r="C368" s="12" t="s">
        <v>80</v>
      </c>
      <c r="D368" s="12" t="s">
        <v>80</v>
      </c>
      <c r="E368" s="48">
        <v>1</v>
      </c>
      <c r="F368" s="48" t="s">
        <v>138</v>
      </c>
      <c r="G368" s="57" t="s">
        <v>146</v>
      </c>
      <c r="H368" s="48" t="s">
        <v>527</v>
      </c>
      <c r="I368" s="22"/>
      <c r="J368" s="57" t="s">
        <v>537</v>
      </c>
      <c r="K368" s="17" t="s">
        <v>29</v>
      </c>
      <c r="L368" s="18" t="s">
        <v>545</v>
      </c>
    </row>
    <row r="369" spans="1:12" ht="28.5" hidden="1" customHeight="1">
      <c r="A369" s="48">
        <v>366</v>
      </c>
      <c r="B369" s="17" t="str">
        <f>CONCATENATE(K369,COUNTIF($K$4:K369,K369))</f>
        <v>DIC45</v>
      </c>
      <c r="C369" s="12" t="s">
        <v>80</v>
      </c>
      <c r="D369" s="12" t="s">
        <v>80</v>
      </c>
      <c r="E369" s="48">
        <v>1</v>
      </c>
      <c r="F369" s="48" t="s">
        <v>138</v>
      </c>
      <c r="G369" s="57" t="s">
        <v>146</v>
      </c>
      <c r="H369" s="48" t="s">
        <v>528</v>
      </c>
      <c r="I369" s="22"/>
      <c r="J369" s="57" t="s">
        <v>541</v>
      </c>
      <c r="K369" s="17" t="s">
        <v>29</v>
      </c>
      <c r="L369" s="18" t="s">
        <v>545</v>
      </c>
    </row>
    <row r="370" spans="1:12" ht="28.5" hidden="1" customHeight="1">
      <c r="A370" s="48">
        <v>367</v>
      </c>
      <c r="B370" s="17" t="str">
        <f>CONCATENATE(K370,COUNTIF($K$4:K370,K370))</f>
        <v>DIC46</v>
      </c>
      <c r="C370" s="12" t="s">
        <v>80</v>
      </c>
      <c r="D370" s="12" t="s">
        <v>80</v>
      </c>
      <c r="E370" s="48">
        <v>1</v>
      </c>
      <c r="F370" s="48" t="s">
        <v>138</v>
      </c>
      <c r="G370" s="57" t="s">
        <v>391</v>
      </c>
      <c r="H370" s="48" t="s">
        <v>529</v>
      </c>
      <c r="I370" s="22"/>
      <c r="J370" s="57" t="s">
        <v>536</v>
      </c>
      <c r="K370" s="17" t="s">
        <v>29</v>
      </c>
      <c r="L370" s="18" t="s">
        <v>545</v>
      </c>
    </row>
    <row r="371" spans="1:12" ht="28.5" hidden="1" customHeight="1">
      <c r="A371" s="48">
        <v>368</v>
      </c>
      <c r="B371" s="17" t="str">
        <f>CONCATENATE(K371,COUNTIF($K$4:K371,K371))</f>
        <v>DIC47</v>
      </c>
      <c r="C371" s="12" t="s">
        <v>80</v>
      </c>
      <c r="D371" s="12" t="s">
        <v>80</v>
      </c>
      <c r="E371" s="48">
        <v>1</v>
      </c>
      <c r="F371" s="48" t="s">
        <v>138</v>
      </c>
      <c r="G371" s="57" t="s">
        <v>391</v>
      </c>
      <c r="H371" s="48" t="s">
        <v>530</v>
      </c>
      <c r="I371" s="22"/>
      <c r="J371" s="57" t="s">
        <v>542</v>
      </c>
      <c r="K371" s="17" t="s">
        <v>29</v>
      </c>
      <c r="L371" s="18" t="s">
        <v>545</v>
      </c>
    </row>
    <row r="372" spans="1:12" ht="28.5" hidden="1" customHeight="1">
      <c r="A372" s="48">
        <v>369</v>
      </c>
      <c r="B372" s="17" t="str">
        <f>CONCATENATE(K372,COUNTIF($K$4:K372,K372))</f>
        <v>DIC48</v>
      </c>
      <c r="C372" s="12" t="s">
        <v>68</v>
      </c>
      <c r="D372" s="12" t="s">
        <v>68</v>
      </c>
      <c r="E372" s="48">
        <v>1</v>
      </c>
      <c r="F372" s="48" t="s">
        <v>138</v>
      </c>
      <c r="G372" s="57" t="s">
        <v>222</v>
      </c>
      <c r="H372" s="48" t="s">
        <v>531</v>
      </c>
      <c r="I372" s="22"/>
      <c r="J372" s="57" t="s">
        <v>543</v>
      </c>
      <c r="K372" s="17" t="s">
        <v>29</v>
      </c>
      <c r="L372" s="18" t="s">
        <v>545</v>
      </c>
    </row>
    <row r="373" spans="1:12" ht="28.5" hidden="1" customHeight="1">
      <c r="A373" s="48">
        <v>370</v>
      </c>
      <c r="B373" s="17" t="str">
        <f>CONCATENATE(K373,COUNTIF($K$4:K373,K373))</f>
        <v>DIC49</v>
      </c>
      <c r="C373" s="12" t="s">
        <v>102</v>
      </c>
      <c r="D373" s="12" t="s">
        <v>102</v>
      </c>
      <c r="E373" s="48">
        <v>8</v>
      </c>
      <c r="F373" s="48" t="s">
        <v>138</v>
      </c>
      <c r="G373" s="57"/>
      <c r="H373" s="48"/>
      <c r="I373" s="22"/>
      <c r="J373" s="57" t="s">
        <v>228</v>
      </c>
      <c r="K373" s="17" t="s">
        <v>29</v>
      </c>
      <c r="L373" s="18" t="s">
        <v>545</v>
      </c>
    </row>
    <row r="374" spans="1:12" ht="28.5" hidden="1" customHeight="1">
      <c r="A374" s="48">
        <v>371</v>
      </c>
      <c r="B374" s="17" t="str">
        <f>CONCATENATE(K374,COUNTIF($K$4:K374,K374))</f>
        <v>DIC50</v>
      </c>
      <c r="C374" s="12" t="s">
        <v>570</v>
      </c>
      <c r="D374" s="12" t="s">
        <v>415</v>
      </c>
      <c r="E374" s="48">
        <v>1</v>
      </c>
      <c r="F374" s="48" t="s">
        <v>138</v>
      </c>
      <c r="G374" s="57" t="s">
        <v>222</v>
      </c>
      <c r="H374" s="48" t="s">
        <v>531</v>
      </c>
      <c r="I374" s="22"/>
      <c r="J374" s="57" t="s">
        <v>543</v>
      </c>
      <c r="K374" s="17" t="s">
        <v>29</v>
      </c>
      <c r="L374" s="18" t="s">
        <v>545</v>
      </c>
    </row>
    <row r="375" spans="1:12" ht="28.5" hidden="1" customHeight="1">
      <c r="A375" s="48">
        <v>373</v>
      </c>
      <c r="B375" s="17" t="str">
        <f>CONCATENATE(K375,COUNTIF($K$4:K375,K375))</f>
        <v>DIC51</v>
      </c>
      <c r="C375" s="12" t="s">
        <v>131</v>
      </c>
      <c r="D375" s="12" t="s">
        <v>131</v>
      </c>
      <c r="E375" s="48">
        <v>2</v>
      </c>
      <c r="F375" s="48" t="s">
        <v>138</v>
      </c>
      <c r="G375" s="57" t="s">
        <v>401</v>
      </c>
      <c r="H375" s="48" t="s">
        <v>137</v>
      </c>
      <c r="I375" s="22"/>
      <c r="J375" s="57" t="s">
        <v>228</v>
      </c>
      <c r="K375" s="17" t="s">
        <v>29</v>
      </c>
      <c r="L375" s="18" t="s">
        <v>545</v>
      </c>
    </row>
    <row r="376" spans="1:12" ht="28.5" hidden="1" customHeight="1">
      <c r="A376" s="48">
        <v>374</v>
      </c>
      <c r="B376" s="17" t="str">
        <f>CONCATENATE(K376,COUNTIF($K$4:K376,K376))</f>
        <v>DIC52</v>
      </c>
      <c r="C376" s="12" t="s">
        <v>362</v>
      </c>
      <c r="D376" s="12" t="s">
        <v>362</v>
      </c>
      <c r="E376" s="48">
        <v>1</v>
      </c>
      <c r="F376" s="48" t="s">
        <v>138</v>
      </c>
      <c r="G376" s="57"/>
      <c r="H376" s="48"/>
      <c r="I376" s="22"/>
      <c r="J376" s="57" t="s">
        <v>228</v>
      </c>
      <c r="K376" s="17" t="s">
        <v>29</v>
      </c>
      <c r="L376" s="18" t="s">
        <v>545</v>
      </c>
    </row>
    <row r="377" spans="1:12" ht="28.5" hidden="1" customHeight="1">
      <c r="A377" s="48">
        <v>375</v>
      </c>
      <c r="B377" s="17" t="str">
        <f>CONCATENATE(K377,COUNTIF($K$4:K377,K377))</f>
        <v>Warehouse1</v>
      </c>
      <c r="C377" s="12" t="s">
        <v>64</v>
      </c>
      <c r="D377" s="12" t="s">
        <v>64</v>
      </c>
      <c r="E377" s="48">
        <v>7</v>
      </c>
      <c r="F377" s="48" t="s">
        <v>138</v>
      </c>
      <c r="G377" s="57"/>
      <c r="H377" s="48" t="s">
        <v>571</v>
      </c>
      <c r="I377" s="22"/>
      <c r="J377" s="48" t="s">
        <v>228</v>
      </c>
      <c r="K377" s="17" t="s">
        <v>597</v>
      </c>
      <c r="L377" s="18"/>
    </row>
    <row r="378" spans="1:12" ht="28.5" hidden="1" customHeight="1">
      <c r="A378" s="48">
        <v>376</v>
      </c>
      <c r="B378" s="17" t="str">
        <f>CONCATENATE(K378,COUNTIF($K$4:K378,K378))</f>
        <v>Warehouse2</v>
      </c>
      <c r="C378" s="12" t="s">
        <v>139</v>
      </c>
      <c r="D378" s="12" t="s">
        <v>139</v>
      </c>
      <c r="E378" s="48">
        <v>4</v>
      </c>
      <c r="F378" s="48" t="s">
        <v>138</v>
      </c>
      <c r="G378" s="57"/>
      <c r="H378" s="48" t="s">
        <v>572</v>
      </c>
      <c r="I378" s="22"/>
      <c r="J378" s="48" t="s">
        <v>228</v>
      </c>
      <c r="K378" s="17" t="s">
        <v>597</v>
      </c>
      <c r="L378" s="18"/>
    </row>
    <row r="379" spans="1:12" ht="28.5" hidden="1" customHeight="1">
      <c r="A379" s="48">
        <v>377</v>
      </c>
      <c r="B379" s="17" t="str">
        <f>CONCATENATE(K379,COUNTIF($K$4:K379,K379))</f>
        <v>Warehouse3</v>
      </c>
      <c r="C379" s="12" t="s">
        <v>556</v>
      </c>
      <c r="D379" s="12" t="s">
        <v>556</v>
      </c>
      <c r="E379" s="48">
        <v>3</v>
      </c>
      <c r="F379" s="48" t="s">
        <v>138</v>
      </c>
      <c r="G379" s="57"/>
      <c r="H379" s="48"/>
      <c r="I379" s="22"/>
      <c r="J379" s="48" t="s">
        <v>228</v>
      </c>
      <c r="K379" s="17" t="s">
        <v>597</v>
      </c>
      <c r="L379" s="18"/>
    </row>
    <row r="380" spans="1:12" ht="28.5" hidden="1" customHeight="1">
      <c r="A380" s="48">
        <v>378</v>
      </c>
      <c r="B380" s="17" t="str">
        <f>CONCATENATE(K380,COUNTIF($K$4:K380,K380))</f>
        <v>Warehouse4</v>
      </c>
      <c r="C380" s="12" t="s">
        <v>308</v>
      </c>
      <c r="D380" s="12" t="s">
        <v>308</v>
      </c>
      <c r="E380" s="48">
        <v>2</v>
      </c>
      <c r="F380" s="48" t="s">
        <v>138</v>
      </c>
      <c r="G380" s="57"/>
      <c r="H380" s="48"/>
      <c r="I380" s="22"/>
      <c r="J380" s="48" t="s">
        <v>228</v>
      </c>
      <c r="K380" s="17" t="s">
        <v>597</v>
      </c>
      <c r="L380" s="18"/>
    </row>
    <row r="381" spans="1:12" ht="28.5" hidden="1" customHeight="1">
      <c r="A381" s="48">
        <v>379</v>
      </c>
      <c r="B381" s="17" t="str">
        <f>CONCATENATE(K381,COUNTIF($K$4:K381,K381))</f>
        <v>Warehouse5</v>
      </c>
      <c r="C381" s="12" t="s">
        <v>379</v>
      </c>
      <c r="D381" s="12" t="s">
        <v>379</v>
      </c>
      <c r="E381" s="48">
        <v>1</v>
      </c>
      <c r="F381" s="48" t="s">
        <v>138</v>
      </c>
      <c r="G381" s="57"/>
      <c r="H381" s="48" t="s">
        <v>573</v>
      </c>
      <c r="I381" s="22"/>
      <c r="J381" s="48" t="s">
        <v>228</v>
      </c>
      <c r="K381" s="17" t="s">
        <v>597</v>
      </c>
      <c r="L381" s="18"/>
    </row>
    <row r="382" spans="1:12" ht="28.5" hidden="1" customHeight="1">
      <c r="A382" s="48">
        <v>380</v>
      </c>
      <c r="B382" s="17" t="str">
        <f>CONCATENATE(K382,COUNTIF($K$4:K382,K382))</f>
        <v>Warehouse6</v>
      </c>
      <c r="C382" s="12" t="s">
        <v>379</v>
      </c>
      <c r="D382" s="12" t="s">
        <v>379</v>
      </c>
      <c r="E382" s="48">
        <v>1</v>
      </c>
      <c r="F382" s="48" t="s">
        <v>138</v>
      </c>
      <c r="G382" s="57"/>
      <c r="H382" s="48"/>
      <c r="I382" s="22"/>
      <c r="J382" s="48" t="s">
        <v>228</v>
      </c>
      <c r="K382" s="17" t="s">
        <v>597</v>
      </c>
      <c r="L382" s="18" t="s">
        <v>587</v>
      </c>
    </row>
    <row r="383" spans="1:12" ht="28.5" hidden="1" customHeight="1">
      <c r="A383" s="48">
        <v>381</v>
      </c>
      <c r="B383" s="17" t="str">
        <f>CONCATENATE(K383,COUNTIF($K$4:K383,K383))</f>
        <v>Warehouse7</v>
      </c>
      <c r="C383" s="12" t="s">
        <v>557</v>
      </c>
      <c r="D383" s="12" t="s">
        <v>379</v>
      </c>
      <c r="E383" s="48">
        <v>1</v>
      </c>
      <c r="F383" s="48" t="s">
        <v>138</v>
      </c>
      <c r="G383" s="57"/>
      <c r="H383" s="48"/>
      <c r="I383" s="22"/>
      <c r="J383" s="48" t="s">
        <v>228</v>
      </c>
      <c r="K383" s="17" t="s">
        <v>597</v>
      </c>
      <c r="L383" s="18" t="s">
        <v>588</v>
      </c>
    </row>
    <row r="384" spans="1:12" ht="28.5" hidden="1" customHeight="1">
      <c r="A384" s="48">
        <v>382</v>
      </c>
      <c r="B384" s="17" t="str">
        <f>CONCATENATE(K384,COUNTIF($K$4:K384,K384))</f>
        <v>Warehouse8</v>
      </c>
      <c r="C384" s="12" t="s">
        <v>262</v>
      </c>
      <c r="D384" s="12" t="s">
        <v>262</v>
      </c>
      <c r="E384" s="48">
        <v>1</v>
      </c>
      <c r="F384" s="48" t="s">
        <v>138</v>
      </c>
      <c r="G384" s="57" t="s">
        <v>507</v>
      </c>
      <c r="H384" s="48"/>
      <c r="I384" s="22"/>
      <c r="J384" s="48" t="s">
        <v>228</v>
      </c>
      <c r="K384" s="17" t="s">
        <v>597</v>
      </c>
      <c r="L384" s="18"/>
    </row>
    <row r="385" spans="1:12" ht="28.5" hidden="1" customHeight="1">
      <c r="A385" s="48">
        <v>383</v>
      </c>
      <c r="B385" s="17" t="str">
        <f>CONCATENATE(K385,COUNTIF($K$4:K385,K385))</f>
        <v>Warehouse9</v>
      </c>
      <c r="C385" s="12" t="s">
        <v>170</v>
      </c>
      <c r="D385" s="12" t="s">
        <v>170</v>
      </c>
      <c r="E385" s="48">
        <v>1</v>
      </c>
      <c r="F385" s="48" t="s">
        <v>138</v>
      </c>
      <c r="G385" s="57" t="s">
        <v>574</v>
      </c>
      <c r="H385" s="48"/>
      <c r="I385" s="22"/>
      <c r="J385" s="48" t="s">
        <v>228</v>
      </c>
      <c r="K385" s="17" t="s">
        <v>597</v>
      </c>
      <c r="L385" s="18"/>
    </row>
    <row r="386" spans="1:12" ht="28.5" hidden="1" customHeight="1">
      <c r="A386" s="48">
        <v>384</v>
      </c>
      <c r="B386" s="17" t="str">
        <f>CONCATENATE(K386,COUNTIF($K$4:K386,K386))</f>
        <v>Warehouse10</v>
      </c>
      <c r="C386" s="12" t="s">
        <v>51</v>
      </c>
      <c r="D386" s="12" t="s">
        <v>51</v>
      </c>
      <c r="E386" s="48">
        <v>1</v>
      </c>
      <c r="F386" s="48" t="s">
        <v>138</v>
      </c>
      <c r="G386" s="57" t="s">
        <v>575</v>
      </c>
      <c r="H386" s="48" t="s">
        <v>576</v>
      </c>
      <c r="I386" s="22"/>
      <c r="J386" s="48" t="s">
        <v>228</v>
      </c>
      <c r="K386" s="17" t="s">
        <v>597</v>
      </c>
      <c r="L386" s="18"/>
    </row>
    <row r="387" spans="1:12" ht="28.5" hidden="1" customHeight="1">
      <c r="A387" s="48">
        <v>385</v>
      </c>
      <c r="B387" s="17" t="str">
        <f>CONCATENATE(K387,COUNTIF($K$4:K387,K387))</f>
        <v>Warehouse11</v>
      </c>
      <c r="C387" s="12" t="s">
        <v>589</v>
      </c>
      <c r="D387" s="12" t="s">
        <v>589</v>
      </c>
      <c r="E387" s="48">
        <v>1</v>
      </c>
      <c r="F387" s="48" t="s">
        <v>138</v>
      </c>
      <c r="G387" s="57" t="s">
        <v>577</v>
      </c>
      <c r="H387" s="48" t="s">
        <v>578</v>
      </c>
      <c r="I387" s="22"/>
      <c r="J387" s="48" t="s">
        <v>228</v>
      </c>
      <c r="K387" s="17" t="s">
        <v>597</v>
      </c>
      <c r="L387" s="18"/>
    </row>
    <row r="388" spans="1:12" ht="28.5" hidden="1" customHeight="1">
      <c r="A388" s="48">
        <v>386</v>
      </c>
      <c r="B388" s="17" t="str">
        <f>CONCATENATE(K388,COUNTIF($K$4:K388,K388))</f>
        <v>Warehouse12</v>
      </c>
      <c r="C388" s="12" t="s">
        <v>556</v>
      </c>
      <c r="D388" s="12" t="s">
        <v>556</v>
      </c>
      <c r="E388" s="48">
        <v>1</v>
      </c>
      <c r="F388" s="48" t="s">
        <v>138</v>
      </c>
      <c r="G388" s="57"/>
      <c r="H388" s="48"/>
      <c r="I388" s="22"/>
      <c r="J388" s="48" t="s">
        <v>228</v>
      </c>
      <c r="K388" s="17" t="s">
        <v>597</v>
      </c>
      <c r="L388" s="18" t="s">
        <v>585</v>
      </c>
    </row>
    <row r="389" spans="1:12" ht="28.5" hidden="1" customHeight="1">
      <c r="A389" s="48">
        <v>387</v>
      </c>
      <c r="B389" s="17" t="str">
        <f>CONCATENATE(K389,COUNTIF($K$4:K389,K389))</f>
        <v>Warehouse13</v>
      </c>
      <c r="C389" s="12" t="s">
        <v>590</v>
      </c>
      <c r="D389" s="12" t="s">
        <v>590</v>
      </c>
      <c r="E389" s="48">
        <v>2</v>
      </c>
      <c r="F389" s="48" t="s">
        <v>138</v>
      </c>
      <c r="G389" s="57"/>
      <c r="H389" s="48"/>
      <c r="I389" s="22"/>
      <c r="J389" s="48" t="s">
        <v>228</v>
      </c>
      <c r="K389" s="17" t="s">
        <v>597</v>
      </c>
      <c r="L389" s="18"/>
    </row>
    <row r="390" spans="1:12" ht="28.5" hidden="1" customHeight="1">
      <c r="A390" s="48">
        <v>388</v>
      </c>
      <c r="B390" s="17" t="str">
        <f>CONCATENATE(K390,COUNTIF($K$4:K390,K390))</f>
        <v>Warehouse14</v>
      </c>
      <c r="C390" s="12" t="s">
        <v>591</v>
      </c>
      <c r="D390" s="12" t="s">
        <v>591</v>
      </c>
      <c r="E390" s="48">
        <v>1</v>
      </c>
      <c r="F390" s="48" t="s">
        <v>138</v>
      </c>
      <c r="G390" s="57"/>
      <c r="H390" s="48"/>
      <c r="I390" s="22"/>
      <c r="J390" s="48" t="s">
        <v>228</v>
      </c>
      <c r="K390" s="17" t="s">
        <v>597</v>
      </c>
      <c r="L390" s="18"/>
    </row>
    <row r="391" spans="1:12" ht="28.5" hidden="1" customHeight="1">
      <c r="A391" s="48">
        <v>389</v>
      </c>
      <c r="B391" s="17" t="str">
        <f>CONCATENATE(K391,COUNTIF($K$4:K391,K391))</f>
        <v>Warehouse15</v>
      </c>
      <c r="C391" s="12" t="s">
        <v>311</v>
      </c>
      <c r="D391" s="12" t="s">
        <v>592</v>
      </c>
      <c r="E391" s="48">
        <v>2</v>
      </c>
      <c r="F391" s="48" t="s">
        <v>138</v>
      </c>
      <c r="G391" s="57"/>
      <c r="H391" s="48"/>
      <c r="I391" s="22"/>
      <c r="J391" s="48" t="s">
        <v>228</v>
      </c>
      <c r="K391" s="17" t="s">
        <v>597</v>
      </c>
      <c r="L391" s="18"/>
    </row>
    <row r="392" spans="1:12" ht="28.5" hidden="1" customHeight="1">
      <c r="A392" s="48">
        <v>390</v>
      </c>
      <c r="B392" s="17" t="str">
        <f>CONCATENATE(K392,COUNTIF($K$4:K392,K392))</f>
        <v>Warehouse16</v>
      </c>
      <c r="C392" s="12" t="s">
        <v>328</v>
      </c>
      <c r="D392" s="12"/>
      <c r="E392" s="48">
        <v>1</v>
      </c>
      <c r="F392" s="48" t="s">
        <v>138</v>
      </c>
      <c r="G392" s="57"/>
      <c r="H392" s="48"/>
      <c r="I392" s="22"/>
      <c r="J392" s="48" t="s">
        <v>228</v>
      </c>
      <c r="K392" s="17" t="s">
        <v>597</v>
      </c>
      <c r="L392" s="18" t="s">
        <v>588</v>
      </c>
    </row>
    <row r="393" spans="1:12" ht="28.5" hidden="1" customHeight="1">
      <c r="A393" s="48">
        <v>391</v>
      </c>
      <c r="B393" s="17" t="str">
        <f>CONCATENATE(K393,COUNTIF($K$4:K393,K393))</f>
        <v>Warehouse17</v>
      </c>
      <c r="C393" s="12" t="s">
        <v>123</v>
      </c>
      <c r="D393" s="12" t="s">
        <v>253</v>
      </c>
      <c r="E393" s="48">
        <v>1</v>
      </c>
      <c r="F393" s="48" t="s">
        <v>138</v>
      </c>
      <c r="G393" s="57" t="s">
        <v>386</v>
      </c>
      <c r="H393" s="48" t="s">
        <v>519</v>
      </c>
      <c r="I393" s="22"/>
      <c r="J393" s="48" t="s">
        <v>228</v>
      </c>
      <c r="K393" s="17" t="s">
        <v>597</v>
      </c>
      <c r="L393" s="18"/>
    </row>
    <row r="394" spans="1:12" ht="28.5" hidden="1" customHeight="1">
      <c r="A394" s="48">
        <v>392</v>
      </c>
      <c r="B394" s="17" t="str">
        <f>CONCATENATE(K394,COUNTIF($K$4:K394,K394))</f>
        <v>Warehouse18</v>
      </c>
      <c r="C394" s="12" t="s">
        <v>80</v>
      </c>
      <c r="D394" s="12" t="s">
        <v>80</v>
      </c>
      <c r="E394" s="48">
        <v>1</v>
      </c>
      <c r="F394" s="48" t="s">
        <v>138</v>
      </c>
      <c r="G394" s="57" t="s">
        <v>146</v>
      </c>
      <c r="H394" s="48"/>
      <c r="I394" s="22"/>
      <c r="J394" s="48" t="s">
        <v>228</v>
      </c>
      <c r="K394" s="17" t="s">
        <v>597</v>
      </c>
      <c r="L394" s="18"/>
    </row>
    <row r="395" spans="1:12" ht="28.5" hidden="1" customHeight="1">
      <c r="A395" s="48">
        <v>393</v>
      </c>
      <c r="B395" s="17" t="str">
        <f>CONCATENATE(K395,COUNTIF($K$4:K395,K395))</f>
        <v>Warehouse19</v>
      </c>
      <c r="C395" s="12" t="s">
        <v>95</v>
      </c>
      <c r="D395" s="12" t="s">
        <v>95</v>
      </c>
      <c r="E395" s="48">
        <v>1</v>
      </c>
      <c r="F395" s="48" t="s">
        <v>138</v>
      </c>
      <c r="G395" s="57" t="s">
        <v>579</v>
      </c>
      <c r="H395" s="48"/>
      <c r="I395" s="22"/>
      <c r="J395" s="48" t="s">
        <v>228</v>
      </c>
      <c r="K395" s="17" t="s">
        <v>597</v>
      </c>
      <c r="L395" s="18"/>
    </row>
    <row r="396" spans="1:12" ht="28.5" hidden="1" customHeight="1">
      <c r="A396" s="48">
        <v>394</v>
      </c>
      <c r="B396" s="17" t="str">
        <f>CONCATENATE(K396,COUNTIF($K$4:K396,K396))</f>
        <v>Warehouse20</v>
      </c>
      <c r="C396" s="12" t="s">
        <v>91</v>
      </c>
      <c r="D396" s="12" t="s">
        <v>91</v>
      </c>
      <c r="E396" s="48">
        <v>1</v>
      </c>
      <c r="F396" s="48" t="s">
        <v>138</v>
      </c>
      <c r="G396" s="57" t="s">
        <v>580</v>
      </c>
      <c r="H396" s="48" t="s">
        <v>581</v>
      </c>
      <c r="I396" s="22"/>
      <c r="J396" s="48" t="s">
        <v>228</v>
      </c>
      <c r="K396" s="17" t="s">
        <v>597</v>
      </c>
      <c r="L396" s="18"/>
    </row>
    <row r="397" spans="1:12" ht="28.5" hidden="1" customHeight="1">
      <c r="A397" s="48">
        <v>395</v>
      </c>
      <c r="B397" s="17" t="str">
        <f>CONCATENATE(K397,COUNTIF($K$4:K397,K397))</f>
        <v>Warehouse21</v>
      </c>
      <c r="C397" s="12" t="s">
        <v>87</v>
      </c>
      <c r="D397" s="12" t="s">
        <v>87</v>
      </c>
      <c r="E397" s="48">
        <v>1</v>
      </c>
      <c r="F397" s="48" t="s">
        <v>138</v>
      </c>
      <c r="G397" s="57" t="s">
        <v>394</v>
      </c>
      <c r="H397" s="48"/>
      <c r="I397" s="22"/>
      <c r="J397" s="48" t="s">
        <v>228</v>
      </c>
      <c r="K397" s="17" t="s">
        <v>597</v>
      </c>
      <c r="L397" s="18"/>
    </row>
    <row r="398" spans="1:12" ht="28.5" hidden="1" customHeight="1">
      <c r="A398" s="48">
        <v>396</v>
      </c>
      <c r="B398" s="17" t="str">
        <f>CONCATENATE(K398,COUNTIF($K$4:K398,K398))</f>
        <v>Warehouse22</v>
      </c>
      <c r="C398" s="12" t="s">
        <v>74</v>
      </c>
      <c r="D398" s="12" t="s">
        <v>75</v>
      </c>
      <c r="E398" s="48">
        <v>1</v>
      </c>
      <c r="F398" s="48" t="s">
        <v>138</v>
      </c>
      <c r="G398" s="57" t="s">
        <v>396</v>
      </c>
      <c r="H398" s="48" t="s">
        <v>582</v>
      </c>
      <c r="I398" s="22"/>
      <c r="J398" s="48" t="s">
        <v>228</v>
      </c>
      <c r="K398" s="17" t="s">
        <v>597</v>
      </c>
      <c r="L398" s="18"/>
    </row>
    <row r="399" spans="1:12" ht="28.5" hidden="1" customHeight="1">
      <c r="A399" s="48">
        <v>397</v>
      </c>
      <c r="B399" s="17" t="str">
        <f>CONCATENATE(K399,COUNTIF($K$4:K399,K399))</f>
        <v>Warehouse23</v>
      </c>
      <c r="C399" s="12" t="s">
        <v>97</v>
      </c>
      <c r="D399" s="12" t="s">
        <v>97</v>
      </c>
      <c r="E399" s="48">
        <v>1</v>
      </c>
      <c r="F399" s="48" t="s">
        <v>138</v>
      </c>
      <c r="G399" s="57" t="s">
        <v>402</v>
      </c>
      <c r="H399" s="48"/>
      <c r="I399" s="22"/>
      <c r="J399" s="48" t="s">
        <v>228</v>
      </c>
      <c r="K399" s="17" t="s">
        <v>597</v>
      </c>
      <c r="L399" s="18"/>
    </row>
    <row r="400" spans="1:12" ht="28.5" hidden="1" customHeight="1">
      <c r="A400" s="48">
        <v>398</v>
      </c>
      <c r="B400" s="17" t="str">
        <f>CONCATENATE(K400,COUNTIF($K$4:K400,K400))</f>
        <v>Warehouse24</v>
      </c>
      <c r="C400" s="12" t="s">
        <v>403</v>
      </c>
      <c r="D400" s="12" t="s">
        <v>414</v>
      </c>
      <c r="E400" s="48">
        <v>1</v>
      </c>
      <c r="F400" s="48" t="s">
        <v>138</v>
      </c>
      <c r="G400" s="57" t="s">
        <v>402</v>
      </c>
      <c r="H400" s="48"/>
      <c r="I400" s="22"/>
      <c r="J400" s="48" t="s">
        <v>228</v>
      </c>
      <c r="K400" s="17" t="s">
        <v>597</v>
      </c>
      <c r="L400" s="18"/>
    </row>
    <row r="401" spans="1:12" ht="28.5" hidden="1" customHeight="1">
      <c r="A401" s="48">
        <v>399</v>
      </c>
      <c r="B401" s="17" t="str">
        <f>CONCATENATE(K401,COUNTIF($K$4:K401,K401))</f>
        <v>Warehouse25</v>
      </c>
      <c r="C401" s="12" t="s">
        <v>130</v>
      </c>
      <c r="D401" s="12" t="s">
        <v>130</v>
      </c>
      <c r="E401" s="48">
        <v>4</v>
      </c>
      <c r="F401" s="48" t="s">
        <v>138</v>
      </c>
      <c r="G401" s="57"/>
      <c r="H401" s="48" t="s">
        <v>583</v>
      </c>
      <c r="I401" s="22"/>
      <c r="J401" s="48" t="s">
        <v>228</v>
      </c>
      <c r="K401" s="17" t="s">
        <v>597</v>
      </c>
      <c r="L401" s="18"/>
    </row>
    <row r="402" spans="1:12" ht="28.5" hidden="1" customHeight="1">
      <c r="A402" s="48">
        <v>400</v>
      </c>
      <c r="B402" s="17" t="str">
        <f>CONCATENATE(K402,COUNTIF($K$4:K402,K402))</f>
        <v>Warehouse26</v>
      </c>
      <c r="C402" s="12" t="s">
        <v>593</v>
      </c>
      <c r="D402" s="12" t="s">
        <v>593</v>
      </c>
      <c r="E402" s="48">
        <v>1</v>
      </c>
      <c r="F402" s="48" t="s">
        <v>138</v>
      </c>
      <c r="G402" s="57"/>
      <c r="H402" s="48"/>
      <c r="I402" s="22"/>
      <c r="J402" s="48" t="s">
        <v>228</v>
      </c>
      <c r="K402" s="17" t="s">
        <v>597</v>
      </c>
      <c r="L402" s="18"/>
    </row>
    <row r="403" spans="1:12" ht="28.5" customHeight="1">
      <c r="A403" s="48">
        <v>401</v>
      </c>
      <c r="B403" s="17" t="str">
        <f>CONCATENATE(K403,COUNTIF($K$4:K403,K403))</f>
        <v>Warehouse27</v>
      </c>
      <c r="C403" s="12" t="s">
        <v>85</v>
      </c>
      <c r="D403" s="12" t="s">
        <v>85</v>
      </c>
      <c r="E403" s="48">
        <v>1</v>
      </c>
      <c r="F403" s="48" t="s">
        <v>138</v>
      </c>
      <c r="G403" s="57"/>
      <c r="H403" s="48"/>
      <c r="I403" s="22"/>
      <c r="J403" s="48" t="s">
        <v>228</v>
      </c>
      <c r="K403" s="17" t="s">
        <v>597</v>
      </c>
      <c r="L403" s="18"/>
    </row>
    <row r="404" spans="1:12" ht="28.5" hidden="1" customHeight="1">
      <c r="A404" s="48">
        <v>402</v>
      </c>
      <c r="B404" s="17" t="str">
        <f>CONCATENATE(K404,COUNTIF($K$4:K404,K404))</f>
        <v>Warehouse28</v>
      </c>
      <c r="C404" s="12" t="s">
        <v>594</v>
      </c>
      <c r="D404" s="12" t="s">
        <v>593</v>
      </c>
      <c r="E404" s="48">
        <v>1</v>
      </c>
      <c r="F404" s="48" t="s">
        <v>138</v>
      </c>
      <c r="G404" s="57"/>
      <c r="H404" s="48"/>
      <c r="I404" s="22"/>
      <c r="J404" s="48" t="s">
        <v>228</v>
      </c>
      <c r="K404" s="17" t="s">
        <v>597</v>
      </c>
      <c r="L404" s="18"/>
    </row>
    <row r="405" spans="1:12" ht="28.5" hidden="1" customHeight="1">
      <c r="A405" s="48">
        <v>403</v>
      </c>
      <c r="B405" s="17" t="str">
        <f>CONCATENATE(K405,COUNTIF($K$4:K405,K405))</f>
        <v>Warehouse29</v>
      </c>
      <c r="C405" s="12" t="s">
        <v>595</v>
      </c>
      <c r="D405" s="12" t="s">
        <v>596</v>
      </c>
      <c r="E405" s="48">
        <v>1</v>
      </c>
      <c r="F405" s="48" t="s">
        <v>138</v>
      </c>
      <c r="G405" s="57"/>
      <c r="H405" s="48"/>
      <c r="I405" s="22"/>
      <c r="J405" s="48" t="s">
        <v>228</v>
      </c>
      <c r="K405" s="17" t="s">
        <v>597</v>
      </c>
      <c r="L405" s="18"/>
    </row>
    <row r="406" spans="1:12" ht="28.5" hidden="1" customHeight="1">
      <c r="A406" s="48">
        <v>404</v>
      </c>
      <c r="B406" s="17" t="str">
        <f>CONCATENATE(K406,COUNTIF($K$4:K406,K406))</f>
        <v>Warehouse30</v>
      </c>
      <c r="C406" s="12" t="s">
        <v>131</v>
      </c>
      <c r="D406" s="12" t="s">
        <v>131</v>
      </c>
      <c r="E406" s="48">
        <v>1</v>
      </c>
      <c r="F406" s="48" t="s">
        <v>138</v>
      </c>
      <c r="G406" s="57" t="s">
        <v>575</v>
      </c>
      <c r="H406" s="48" t="s">
        <v>584</v>
      </c>
      <c r="I406" s="22"/>
      <c r="J406" s="48" t="s">
        <v>228</v>
      </c>
      <c r="K406" s="17" t="s">
        <v>597</v>
      </c>
      <c r="L406" s="18"/>
    </row>
    <row r="407" spans="1:12" ht="28.5" hidden="1" customHeight="1">
      <c r="A407" s="48">
        <v>405</v>
      </c>
      <c r="B407" s="17" t="str">
        <f>CONCATENATE(K407,COUNTIF($K$4:K407,K407))</f>
        <v>Warehouse31</v>
      </c>
      <c r="C407" s="12" t="s">
        <v>102</v>
      </c>
      <c r="D407" s="12" t="s">
        <v>102</v>
      </c>
      <c r="E407" s="48">
        <v>2</v>
      </c>
      <c r="F407" s="48" t="s">
        <v>138</v>
      </c>
      <c r="G407" s="57"/>
      <c r="H407" s="48"/>
      <c r="I407" s="22"/>
      <c r="J407" s="48" t="s">
        <v>228</v>
      </c>
      <c r="K407" s="17" t="s">
        <v>597</v>
      </c>
      <c r="L407" s="18" t="s">
        <v>586</v>
      </c>
    </row>
    <row r="408" spans="1:12" ht="28.5" hidden="1" customHeight="1">
      <c r="A408" s="48">
        <v>406</v>
      </c>
      <c r="B408" s="17" t="str">
        <f>CONCATENATE(K408,COUNTIF($K$4:K408,K408))</f>
        <v>Warehouse32</v>
      </c>
      <c r="C408" s="12" t="s">
        <v>65</v>
      </c>
      <c r="D408" s="12" t="s">
        <v>65</v>
      </c>
      <c r="E408" s="48">
        <v>1</v>
      </c>
      <c r="F408" s="48" t="s">
        <v>138</v>
      </c>
      <c r="G408" s="57"/>
      <c r="H408" s="48"/>
      <c r="I408" s="22"/>
      <c r="J408" s="48" t="s">
        <v>228</v>
      </c>
      <c r="K408" s="17" t="s">
        <v>597</v>
      </c>
      <c r="L408" s="18"/>
    </row>
    <row r="409" spans="1:12" ht="28.5" hidden="1" customHeight="1">
      <c r="A409" s="48">
        <v>407</v>
      </c>
      <c r="B409" s="17" t="str">
        <f>CONCATENATE(K409,COUNTIF($K$4:K409,K409))</f>
        <v>Warehouse33</v>
      </c>
      <c r="C409" s="12" t="s">
        <v>593</v>
      </c>
      <c r="D409" s="12" t="s">
        <v>593</v>
      </c>
      <c r="E409" s="48">
        <v>1</v>
      </c>
      <c r="F409" s="48" t="s">
        <v>138</v>
      </c>
      <c r="G409" s="57"/>
      <c r="H409" s="48"/>
      <c r="I409" s="22"/>
      <c r="J409" s="48" t="s">
        <v>228</v>
      </c>
      <c r="K409" s="17" t="s">
        <v>597</v>
      </c>
      <c r="L409" s="18"/>
    </row>
    <row r="410" spans="1:12" ht="28.5" hidden="1" customHeight="1">
      <c r="A410" s="48">
        <v>408</v>
      </c>
      <c r="B410" s="17" t="str">
        <f>CONCATENATE(K410,COUNTIF($K$4:K410,K410))</f>
        <v>Koridor Lt 11</v>
      </c>
      <c r="C410" s="12" t="s">
        <v>52</v>
      </c>
      <c r="D410" s="12" t="s">
        <v>52</v>
      </c>
      <c r="E410" s="48">
        <v>1</v>
      </c>
      <c r="F410" s="48" t="s">
        <v>55</v>
      </c>
      <c r="G410" s="57"/>
      <c r="H410" s="48"/>
      <c r="I410" s="22"/>
      <c r="J410" s="48"/>
      <c r="K410" s="17" t="s">
        <v>377</v>
      </c>
      <c r="L410" s="18"/>
    </row>
    <row r="411" spans="1:12" ht="28.5" hidden="1" customHeight="1">
      <c r="A411" s="48">
        <v>409</v>
      </c>
      <c r="B411" s="17" t="str">
        <f>CONCATENATE(K411,COUNTIF($K$4:K411,K411))</f>
        <v>Koridor Lt 12</v>
      </c>
      <c r="C411" s="12" t="s">
        <v>132</v>
      </c>
      <c r="D411" s="12" t="s">
        <v>133</v>
      </c>
      <c r="E411" s="48">
        <v>1</v>
      </c>
      <c r="F411" s="48" t="s">
        <v>55</v>
      </c>
      <c r="G411" s="57"/>
      <c r="H411" s="48"/>
      <c r="I411" s="22"/>
      <c r="J411" s="48"/>
      <c r="K411" s="17" t="s">
        <v>377</v>
      </c>
      <c r="L411" s="18"/>
    </row>
    <row r="412" spans="1:12" ht="28.5" hidden="1" customHeight="1">
      <c r="A412" s="48">
        <v>410</v>
      </c>
      <c r="B412" s="17" t="str">
        <f>CONCATENATE(K412,COUNTIF($K$4:K412,K412))</f>
        <v>Koridor Lt 13</v>
      </c>
      <c r="C412" s="12" t="s">
        <v>159</v>
      </c>
      <c r="D412" s="12" t="s">
        <v>130</v>
      </c>
      <c r="E412" s="48">
        <v>1</v>
      </c>
      <c r="F412" s="48" t="s">
        <v>138</v>
      </c>
      <c r="G412" s="57"/>
      <c r="H412" s="48"/>
      <c r="I412" s="22"/>
      <c r="J412" s="48"/>
      <c r="K412" s="17" t="s">
        <v>377</v>
      </c>
      <c r="L412" s="18"/>
    </row>
    <row r="413" spans="1:12" ht="28.5" hidden="1" customHeight="1">
      <c r="A413" s="48">
        <v>411</v>
      </c>
      <c r="B413" s="17" t="str">
        <f>CONCATENATE(K413,COUNTIF($K$4:K413,K413))</f>
        <v>Koridor Lt 14</v>
      </c>
      <c r="C413" s="12" t="s">
        <v>372</v>
      </c>
      <c r="D413" s="12" t="s">
        <v>372</v>
      </c>
      <c r="E413" s="48">
        <v>1</v>
      </c>
      <c r="F413" s="48" t="s">
        <v>55</v>
      </c>
      <c r="G413" s="57"/>
      <c r="H413" s="48"/>
      <c r="I413" s="22"/>
      <c r="J413" s="48"/>
      <c r="K413" s="17" t="s">
        <v>377</v>
      </c>
      <c r="L413" s="18"/>
    </row>
    <row r="414" spans="1:12" ht="28.5" hidden="1" customHeight="1">
      <c r="A414" s="48">
        <v>412</v>
      </c>
      <c r="B414" s="17" t="str">
        <f>CONCATENATE(K414,COUNTIF($K$4:K414,K414))</f>
        <v>R.Meeting18</v>
      </c>
      <c r="C414" s="12" t="s">
        <v>68</v>
      </c>
      <c r="D414" s="12" t="s">
        <v>68</v>
      </c>
      <c r="E414" s="48">
        <v>1</v>
      </c>
      <c r="F414" s="48" t="s">
        <v>55</v>
      </c>
      <c r="G414" s="57" t="s">
        <v>222</v>
      </c>
      <c r="H414" s="48" t="s">
        <v>598</v>
      </c>
      <c r="I414" s="22" t="s">
        <v>599</v>
      </c>
      <c r="J414" s="48" t="s">
        <v>34</v>
      </c>
      <c r="K414" s="17" t="s">
        <v>352</v>
      </c>
      <c r="L414" s="18"/>
    </row>
    <row r="415" spans="1:12" ht="28.5" hidden="1" customHeight="1">
      <c r="A415" s="48">
        <v>413</v>
      </c>
      <c r="B415" s="17" t="str">
        <f>CONCATENATE(K415,COUNTIF($K$4:K415,K415))</f>
        <v>R.Pak Deri1</v>
      </c>
      <c r="C415" s="12" t="s">
        <v>600</v>
      </c>
      <c r="D415" s="12" t="s">
        <v>133</v>
      </c>
      <c r="E415" s="48">
        <v>4</v>
      </c>
      <c r="F415" s="48" t="s">
        <v>333</v>
      </c>
      <c r="G415" s="57"/>
      <c r="H415" s="48"/>
      <c r="I415" s="22"/>
      <c r="J415" s="48"/>
      <c r="K415" s="17" t="s">
        <v>26</v>
      </c>
      <c r="L415" s="18"/>
    </row>
    <row r="416" spans="1:12" ht="28.5" hidden="1" customHeight="1">
      <c r="A416" s="48">
        <v>414</v>
      </c>
      <c r="B416" s="17" t="str">
        <f>CONCATENATE(K416,COUNTIF($K$4:K416,K416))</f>
        <v>R.Pak Deri2</v>
      </c>
      <c r="C416" s="12" t="s">
        <v>51</v>
      </c>
      <c r="D416" s="12" t="s">
        <v>51</v>
      </c>
      <c r="E416" s="48">
        <v>1</v>
      </c>
      <c r="F416" s="48" t="s">
        <v>55</v>
      </c>
      <c r="G416" s="57" t="s">
        <v>401</v>
      </c>
      <c r="H416" s="48"/>
      <c r="I416" s="22"/>
      <c r="J416" s="48"/>
      <c r="K416" s="17" t="s">
        <v>26</v>
      </c>
      <c r="L416" s="18" t="s">
        <v>601</v>
      </c>
    </row>
    <row r="417" spans="1:12" ht="28.5" hidden="1" customHeight="1">
      <c r="A417" s="48">
        <v>415</v>
      </c>
      <c r="B417" s="17" t="str">
        <f>CONCATENATE(K417,COUNTIF($K$4:K417,K417))</f>
        <v>R.Pak Deri3</v>
      </c>
      <c r="C417" s="12" t="s">
        <v>130</v>
      </c>
      <c r="D417" s="12" t="s">
        <v>130</v>
      </c>
      <c r="E417" s="48">
        <v>1</v>
      </c>
      <c r="F417" s="48" t="s">
        <v>136</v>
      </c>
      <c r="G417" s="57"/>
      <c r="H417" s="48"/>
      <c r="I417" s="22"/>
      <c r="J417" s="48"/>
      <c r="K417" s="17" t="s">
        <v>26</v>
      </c>
      <c r="L417" s="18"/>
    </row>
    <row r="418" spans="1:12" ht="28.5" hidden="1" customHeight="1">
      <c r="A418" s="48">
        <v>416</v>
      </c>
      <c r="B418" s="17" t="str">
        <f>CONCATENATE(K418,COUNTIF($K$4:K418,K418))</f>
        <v>R.Pak Deri4</v>
      </c>
      <c r="C418" s="12" t="s">
        <v>602</v>
      </c>
      <c r="D418" s="12" t="s">
        <v>602</v>
      </c>
      <c r="E418" s="48">
        <v>1</v>
      </c>
      <c r="F418" s="48" t="s">
        <v>55</v>
      </c>
      <c r="G418" s="57"/>
      <c r="H418" s="48"/>
      <c r="I418" s="22"/>
      <c r="J418" s="48"/>
      <c r="K418" s="17" t="s">
        <v>26</v>
      </c>
      <c r="L418" s="18"/>
    </row>
    <row r="419" spans="1:12" ht="28.5" hidden="1" customHeight="1">
      <c r="A419" s="48">
        <v>417</v>
      </c>
      <c r="B419" s="17" t="str">
        <f>CONCATENATE(K419,COUNTIF($K$4:K419,K419))</f>
        <v>R.Pak Deri5</v>
      </c>
      <c r="C419" s="12" t="s">
        <v>328</v>
      </c>
      <c r="D419" s="12" t="s">
        <v>328</v>
      </c>
      <c r="E419" s="48">
        <v>1</v>
      </c>
      <c r="F419" s="48" t="s">
        <v>55</v>
      </c>
      <c r="G419" s="57"/>
      <c r="H419" s="48"/>
      <c r="I419" s="22"/>
      <c r="J419" s="48"/>
      <c r="K419" s="17" t="s">
        <v>26</v>
      </c>
      <c r="L419" s="18"/>
    </row>
    <row r="420" spans="1:12" ht="28.5" hidden="1" customHeight="1">
      <c r="A420" s="48">
        <v>418</v>
      </c>
      <c r="B420" s="17" t="str">
        <f>CONCATENATE(K420,COUNTIF($K$4:K420,K420))</f>
        <v>R.Pak Deri6</v>
      </c>
      <c r="C420" s="12" t="s">
        <v>603</v>
      </c>
      <c r="D420" s="12" t="s">
        <v>603</v>
      </c>
      <c r="E420" s="48">
        <v>1</v>
      </c>
      <c r="F420" s="48" t="s">
        <v>138</v>
      </c>
      <c r="G420" s="57"/>
      <c r="H420" s="48"/>
      <c r="I420" s="22"/>
      <c r="J420" s="48"/>
      <c r="K420" s="17" t="s">
        <v>26</v>
      </c>
      <c r="L420" s="18" t="s">
        <v>604</v>
      </c>
    </row>
    <row r="421" spans="1:12" ht="28.5" hidden="1" customHeight="1">
      <c r="A421" s="48">
        <v>419</v>
      </c>
      <c r="B421" s="17" t="str">
        <f>CONCATENATE(K421,COUNTIF($K$4:K421,K421))</f>
        <v>R.Pak Deri7</v>
      </c>
      <c r="C421" s="12" t="s">
        <v>603</v>
      </c>
      <c r="D421" s="12" t="s">
        <v>603</v>
      </c>
      <c r="E421" s="48">
        <v>1</v>
      </c>
      <c r="F421" s="48" t="s">
        <v>138</v>
      </c>
      <c r="G421" s="57"/>
      <c r="H421" s="48"/>
      <c r="I421" s="22"/>
      <c r="J421" s="48"/>
      <c r="K421" s="17" t="s">
        <v>26</v>
      </c>
      <c r="L421" s="18" t="s">
        <v>605</v>
      </c>
    </row>
    <row r="422" spans="1:12" ht="28.5" hidden="1" customHeight="1">
      <c r="A422" s="48">
        <v>420</v>
      </c>
      <c r="B422" s="17" t="str">
        <f>CONCATENATE(K422,COUNTIF($K$4:K422,K422))</f>
        <v>R.Pak Deri8</v>
      </c>
      <c r="C422" s="12" t="s">
        <v>606</v>
      </c>
      <c r="D422" s="12" t="s">
        <v>606</v>
      </c>
      <c r="E422" s="48">
        <v>2</v>
      </c>
      <c r="F422" s="48" t="s">
        <v>138</v>
      </c>
      <c r="G422" s="57"/>
      <c r="H422" s="48"/>
      <c r="I422" s="22"/>
      <c r="J422" s="48"/>
      <c r="K422" s="17" t="s">
        <v>26</v>
      </c>
      <c r="L422" s="18"/>
    </row>
    <row r="423" spans="1:12" ht="28.5" hidden="1" customHeight="1">
      <c r="A423" s="48">
        <v>421</v>
      </c>
      <c r="B423" s="17" t="str">
        <f>CONCATENATE(K423,COUNTIF($K$4:K423,K423))</f>
        <v>R.Pak Deri9</v>
      </c>
      <c r="C423" s="12" t="s">
        <v>455</v>
      </c>
      <c r="D423" s="12" t="s">
        <v>455</v>
      </c>
      <c r="E423" s="48">
        <v>1</v>
      </c>
      <c r="F423" s="48" t="s">
        <v>138</v>
      </c>
      <c r="G423" s="57"/>
      <c r="H423" s="48"/>
      <c r="I423" s="22"/>
      <c r="J423" s="48"/>
      <c r="K423" s="17" t="s">
        <v>26</v>
      </c>
      <c r="L423" s="18"/>
    </row>
    <row r="424" spans="1:12" ht="28.5" hidden="1" customHeight="1">
      <c r="A424" s="48">
        <v>422</v>
      </c>
      <c r="B424" s="17" t="str">
        <f>CONCATENATE(K424,COUNTIF($K$4:K424,K424))</f>
        <v>R.Pak Deri10</v>
      </c>
      <c r="C424" s="12" t="s">
        <v>361</v>
      </c>
      <c r="D424" s="12" t="s">
        <v>361</v>
      </c>
      <c r="E424" s="48">
        <v>1</v>
      </c>
      <c r="F424" s="48" t="s">
        <v>138</v>
      </c>
      <c r="G424" s="57"/>
      <c r="H424" s="48"/>
      <c r="I424" s="22"/>
      <c r="J424" s="48"/>
      <c r="K424" s="17" t="s">
        <v>26</v>
      </c>
      <c r="L424" s="18"/>
    </row>
    <row r="425" spans="1:12" ht="28.5" hidden="1" customHeight="1">
      <c r="A425" s="48">
        <v>423</v>
      </c>
      <c r="B425" s="17" t="str">
        <f>CONCATENATE(K425,COUNTIF($K$4:K425,K425))</f>
        <v>R.Pak Deri11</v>
      </c>
      <c r="C425" s="12" t="s">
        <v>607</v>
      </c>
      <c r="D425" s="12" t="s">
        <v>489</v>
      </c>
      <c r="E425" s="48">
        <v>1</v>
      </c>
      <c r="F425" s="51" t="s">
        <v>138</v>
      </c>
      <c r="G425" s="57"/>
      <c r="H425" s="48"/>
      <c r="I425" s="22"/>
      <c r="J425" s="48"/>
      <c r="K425" s="17" t="s">
        <v>26</v>
      </c>
      <c r="L425" s="18"/>
    </row>
    <row r="426" spans="1:12" ht="28.5" hidden="1" customHeight="1">
      <c r="A426" s="48">
        <v>424</v>
      </c>
      <c r="B426" s="17" t="str">
        <f>CONCATENATE(K426,COUNTIF($K$4:K426,K426))</f>
        <v>R.Pak Deri12</v>
      </c>
      <c r="C426" s="12" t="s">
        <v>608</v>
      </c>
      <c r="D426" s="12" t="s">
        <v>489</v>
      </c>
      <c r="E426" s="48">
        <v>1</v>
      </c>
      <c r="F426" s="51" t="s">
        <v>138</v>
      </c>
      <c r="G426" s="57"/>
      <c r="H426" s="48"/>
      <c r="I426" s="22"/>
      <c r="J426" s="48"/>
      <c r="K426" s="17" t="s">
        <v>26</v>
      </c>
      <c r="L426" s="18"/>
    </row>
    <row r="427" spans="1:12" ht="28.5" hidden="1" customHeight="1">
      <c r="A427" s="48">
        <v>425</v>
      </c>
      <c r="B427" s="17" t="str">
        <f>CONCATENATE(K427,COUNTIF($K$4:K427,K427))</f>
        <v>R.Pak Deri13</v>
      </c>
      <c r="C427" s="12" t="s">
        <v>345</v>
      </c>
      <c r="D427" s="12" t="s">
        <v>345</v>
      </c>
      <c r="E427" s="48">
        <v>1</v>
      </c>
      <c r="F427" s="51" t="s">
        <v>138</v>
      </c>
      <c r="G427" s="57"/>
      <c r="H427" s="48"/>
      <c r="I427" s="22"/>
      <c r="J427" s="48"/>
      <c r="K427" s="17" t="s">
        <v>26</v>
      </c>
      <c r="L427" s="18"/>
    </row>
    <row r="428" spans="1:12" ht="28.5" hidden="1" customHeight="1">
      <c r="A428" s="48">
        <v>426</v>
      </c>
      <c r="B428" s="17" t="str">
        <f>CONCATENATE(K428,COUNTIF($K$4:K428,K428))</f>
        <v>R.Pak Deri14</v>
      </c>
      <c r="C428" s="12" t="s">
        <v>609</v>
      </c>
      <c r="D428" s="12" t="s">
        <v>682</v>
      </c>
      <c r="E428" s="48">
        <v>2</v>
      </c>
      <c r="F428" s="51" t="s">
        <v>138</v>
      </c>
      <c r="G428" s="57"/>
      <c r="H428" s="48"/>
      <c r="I428" s="22"/>
      <c r="J428" s="48"/>
      <c r="K428" s="17" t="s">
        <v>26</v>
      </c>
      <c r="L428" s="18"/>
    </row>
    <row r="429" spans="1:12" ht="28.5" hidden="1" customHeight="1">
      <c r="A429" s="48">
        <v>427</v>
      </c>
      <c r="B429" s="17" t="str">
        <f>CONCATENATE(K429,COUNTIF($K$4:K429,K429))</f>
        <v>R.Pak Deri15</v>
      </c>
      <c r="C429" s="12" t="s">
        <v>610</v>
      </c>
      <c r="D429" s="12" t="s">
        <v>610</v>
      </c>
      <c r="E429" s="48">
        <v>1</v>
      </c>
      <c r="F429" s="51" t="s">
        <v>55</v>
      </c>
      <c r="G429" s="57" t="s">
        <v>504</v>
      </c>
      <c r="H429" s="48"/>
      <c r="I429" s="22"/>
      <c r="J429" s="48"/>
      <c r="K429" s="17" t="s">
        <v>26</v>
      </c>
      <c r="L429" s="18"/>
    </row>
    <row r="430" spans="1:12" ht="28.5" hidden="1" customHeight="1">
      <c r="A430" s="48">
        <v>428</v>
      </c>
      <c r="B430" s="17" t="str">
        <f>CONCATENATE(K430,COUNTIF($K$4:K430,K430))</f>
        <v>R.Pak Deri16</v>
      </c>
      <c r="C430" s="12" t="s">
        <v>611</v>
      </c>
      <c r="D430" s="12" t="s">
        <v>611</v>
      </c>
      <c r="E430" s="48">
        <v>2</v>
      </c>
      <c r="F430" s="51" t="s">
        <v>138</v>
      </c>
      <c r="G430" s="57"/>
      <c r="H430" s="48"/>
      <c r="I430" s="22"/>
      <c r="J430" s="48"/>
      <c r="K430" s="17" t="s">
        <v>26</v>
      </c>
      <c r="L430" s="18"/>
    </row>
    <row r="431" spans="1:12" ht="28.5" hidden="1" customHeight="1">
      <c r="A431" s="48">
        <v>429</v>
      </c>
      <c r="B431" s="17" t="str">
        <f>CONCATENATE(K431,COUNTIF($K$4:K431,K431))</f>
        <v>R.Pak Deri17</v>
      </c>
      <c r="C431" s="12" t="s">
        <v>612</v>
      </c>
      <c r="D431" s="12" t="s">
        <v>683</v>
      </c>
      <c r="E431" s="48">
        <v>1</v>
      </c>
      <c r="F431" s="51" t="s">
        <v>55</v>
      </c>
      <c r="G431" s="57"/>
      <c r="H431" s="48"/>
      <c r="I431" s="22"/>
      <c r="J431" s="48"/>
      <c r="K431" s="17" t="s">
        <v>26</v>
      </c>
      <c r="L431" s="18"/>
    </row>
    <row r="432" spans="1:12" ht="28.5" hidden="1" customHeight="1">
      <c r="A432" s="48">
        <v>430</v>
      </c>
      <c r="B432" s="17" t="str">
        <f>CONCATENATE(K432,COUNTIF($K$4:K432,K432))</f>
        <v>R.Pak Deri18</v>
      </c>
      <c r="C432" s="12" t="s">
        <v>613</v>
      </c>
      <c r="D432" s="12" t="s">
        <v>613</v>
      </c>
      <c r="E432" s="48">
        <v>1</v>
      </c>
      <c r="F432" s="51" t="s">
        <v>138</v>
      </c>
      <c r="G432" s="57"/>
      <c r="H432" s="48"/>
      <c r="I432" s="22"/>
      <c r="J432" s="48"/>
      <c r="K432" s="17" t="s">
        <v>26</v>
      </c>
      <c r="L432" s="18"/>
    </row>
    <row r="433" spans="1:12" ht="28.5" hidden="1" customHeight="1">
      <c r="A433" s="48">
        <v>431</v>
      </c>
      <c r="B433" s="17" t="str">
        <f>CONCATENATE(K433,COUNTIF($K$4:K433,K433))</f>
        <v>R.Pak Deri19</v>
      </c>
      <c r="C433" s="12" t="s">
        <v>614</v>
      </c>
      <c r="D433" s="12" t="s">
        <v>614</v>
      </c>
      <c r="E433" s="48">
        <v>2</v>
      </c>
      <c r="F433" s="51" t="s">
        <v>138</v>
      </c>
      <c r="G433" s="57"/>
      <c r="H433" s="48"/>
      <c r="I433" s="22"/>
      <c r="J433" s="48"/>
      <c r="K433" s="17" t="s">
        <v>26</v>
      </c>
      <c r="L433" s="18"/>
    </row>
    <row r="434" spans="1:12" ht="28.5" hidden="1" customHeight="1">
      <c r="A434" s="48">
        <v>432</v>
      </c>
      <c r="B434" s="17" t="str">
        <f>CONCATENATE(K434,COUNTIF($K$4:K434,K434))</f>
        <v>R.Pak Deri20</v>
      </c>
      <c r="C434" s="12" t="s">
        <v>615</v>
      </c>
      <c r="D434" s="12" t="s">
        <v>615</v>
      </c>
      <c r="E434" s="48">
        <v>2</v>
      </c>
      <c r="F434" s="51" t="s">
        <v>55</v>
      </c>
      <c r="G434" s="57"/>
      <c r="H434" s="48"/>
      <c r="I434" s="22"/>
      <c r="J434" s="48"/>
      <c r="K434" s="17" t="s">
        <v>26</v>
      </c>
      <c r="L434" s="18"/>
    </row>
    <row r="435" spans="1:12" ht="28.5" hidden="1" customHeight="1">
      <c r="A435" s="48">
        <v>433</v>
      </c>
      <c r="B435" s="17" t="str">
        <f>CONCATENATE(K435,COUNTIF($K$4:K435,K435))</f>
        <v>R.Pak Deri21</v>
      </c>
      <c r="C435" s="12" t="s">
        <v>616</v>
      </c>
      <c r="D435" s="12" t="s">
        <v>684</v>
      </c>
      <c r="E435" s="48">
        <v>2</v>
      </c>
      <c r="F435" s="51" t="s">
        <v>55</v>
      </c>
      <c r="G435" s="57"/>
      <c r="H435" s="48"/>
      <c r="I435" s="22"/>
      <c r="J435" s="48"/>
      <c r="K435" s="17" t="s">
        <v>26</v>
      </c>
      <c r="L435" s="18"/>
    </row>
    <row r="436" spans="1:12" ht="28.5" hidden="1" customHeight="1">
      <c r="A436" s="48">
        <v>434</v>
      </c>
      <c r="B436" s="17" t="str">
        <f>CONCATENATE(K436,COUNTIF($K$4:K436,K436))</f>
        <v>R.Pak Deri22</v>
      </c>
      <c r="C436" s="12" t="s">
        <v>617</v>
      </c>
      <c r="D436" s="12" t="s">
        <v>685</v>
      </c>
      <c r="E436" s="48">
        <v>1</v>
      </c>
      <c r="F436" s="51" t="s">
        <v>55</v>
      </c>
      <c r="G436" s="57"/>
      <c r="H436" s="48"/>
      <c r="I436" s="22"/>
      <c r="J436" s="48"/>
      <c r="K436" s="17" t="s">
        <v>26</v>
      </c>
      <c r="L436" s="18"/>
    </row>
    <row r="437" spans="1:12" ht="28.5" hidden="1" customHeight="1">
      <c r="A437" s="48">
        <v>435</v>
      </c>
      <c r="B437" s="17" t="str">
        <f>CONCATENATE(K437,COUNTIF($K$4:K437,K437))</f>
        <v>R.Pak Deri23</v>
      </c>
      <c r="C437" s="12" t="s">
        <v>618</v>
      </c>
      <c r="D437" s="12" t="s">
        <v>618</v>
      </c>
      <c r="E437" s="48">
        <v>1</v>
      </c>
      <c r="F437" s="51" t="s">
        <v>55</v>
      </c>
      <c r="G437" s="57"/>
      <c r="H437" s="48"/>
      <c r="I437" s="22"/>
      <c r="J437" s="48"/>
      <c r="K437" s="17" t="s">
        <v>26</v>
      </c>
      <c r="L437" s="18"/>
    </row>
    <row r="438" spans="1:12" ht="28.5" hidden="1" customHeight="1">
      <c r="A438" s="48">
        <v>436</v>
      </c>
      <c r="B438" s="17" t="str">
        <f>CONCATENATE(K438,COUNTIF($K$4:K438,K438))</f>
        <v>R.Pak Deri24</v>
      </c>
      <c r="C438" s="12" t="s">
        <v>564</v>
      </c>
      <c r="D438" s="12" t="s">
        <v>564</v>
      </c>
      <c r="E438" s="48">
        <v>1</v>
      </c>
      <c r="F438" s="51" t="s">
        <v>55</v>
      </c>
      <c r="G438" s="57" t="s">
        <v>513</v>
      </c>
      <c r="H438" s="48">
        <v>7200</v>
      </c>
      <c r="I438" s="22"/>
      <c r="J438" s="48"/>
      <c r="K438" s="17" t="s">
        <v>26</v>
      </c>
      <c r="L438" s="18"/>
    </row>
    <row r="439" spans="1:12" ht="28.5" hidden="1" customHeight="1">
      <c r="A439" s="48">
        <v>437</v>
      </c>
      <c r="B439" s="17" t="str">
        <f>CONCATENATE(K439,COUNTIF($K$4:K439,K439))</f>
        <v>R.Pak Deri25</v>
      </c>
      <c r="C439" s="12" t="s">
        <v>87</v>
      </c>
      <c r="D439" s="12" t="s">
        <v>87</v>
      </c>
      <c r="E439" s="48">
        <v>1</v>
      </c>
      <c r="F439" s="51" t="s">
        <v>55</v>
      </c>
      <c r="G439" s="57"/>
      <c r="H439" s="48"/>
      <c r="I439" s="22"/>
      <c r="J439" s="48"/>
      <c r="K439" s="17" t="s">
        <v>26</v>
      </c>
      <c r="L439" s="18"/>
    </row>
    <row r="440" spans="1:12" ht="28.5" hidden="1" customHeight="1">
      <c r="A440" s="48">
        <v>438</v>
      </c>
      <c r="B440" s="17" t="str">
        <f>CONCATENATE(K440,COUNTIF($K$4:K440,K440))</f>
        <v>R.Pak Deri26</v>
      </c>
      <c r="C440" s="12" t="s">
        <v>102</v>
      </c>
      <c r="D440" s="12" t="s">
        <v>102</v>
      </c>
      <c r="E440" s="48">
        <v>2</v>
      </c>
      <c r="F440" s="51" t="s">
        <v>55</v>
      </c>
      <c r="G440" s="57"/>
      <c r="H440" s="48"/>
      <c r="I440" s="22"/>
      <c r="J440" s="48"/>
      <c r="K440" s="17" t="s">
        <v>26</v>
      </c>
      <c r="L440" s="18"/>
    </row>
    <row r="441" spans="1:12" ht="28.5" hidden="1" customHeight="1">
      <c r="A441" s="48">
        <v>439</v>
      </c>
      <c r="B441" s="17" t="str">
        <f>CONCATENATE(K441,COUNTIF($K$4:K441,K441))</f>
        <v>R.Pak Deri27</v>
      </c>
      <c r="C441" s="12" t="s">
        <v>619</v>
      </c>
      <c r="D441" s="12" t="s">
        <v>619</v>
      </c>
      <c r="E441" s="48">
        <v>1</v>
      </c>
      <c r="F441" s="51" t="s">
        <v>55</v>
      </c>
      <c r="G441" s="57"/>
      <c r="H441" s="48"/>
      <c r="I441" s="22"/>
      <c r="J441" s="48"/>
      <c r="K441" s="17" t="s">
        <v>26</v>
      </c>
      <c r="L441" s="18"/>
    </row>
    <row r="442" spans="1:12" ht="28.5" hidden="1" customHeight="1">
      <c r="A442" s="48">
        <v>440</v>
      </c>
      <c r="B442" s="17" t="str">
        <f>CONCATENATE(K442,COUNTIF($K$4:K442,K442))</f>
        <v>R.Pak Deri28</v>
      </c>
      <c r="C442" s="12" t="s">
        <v>131</v>
      </c>
      <c r="D442" s="12" t="s">
        <v>131</v>
      </c>
      <c r="E442" s="48">
        <v>1</v>
      </c>
      <c r="F442" s="51" t="s">
        <v>55</v>
      </c>
      <c r="G442" s="57" t="s">
        <v>401</v>
      </c>
      <c r="H442" s="48"/>
      <c r="I442" s="22"/>
      <c r="J442" s="48"/>
      <c r="K442" s="17" t="s">
        <v>26</v>
      </c>
      <c r="L442" s="18"/>
    </row>
    <row r="443" spans="1:12" ht="28.5" hidden="1" customHeight="1">
      <c r="A443" s="48">
        <v>441</v>
      </c>
      <c r="B443" s="17" t="str">
        <f>CONCATENATE(K443,COUNTIF($K$4:K443,K443))</f>
        <v>R.Pak Deri29</v>
      </c>
      <c r="C443" s="12" t="s">
        <v>620</v>
      </c>
      <c r="D443" s="12" t="s">
        <v>686</v>
      </c>
      <c r="E443" s="48">
        <v>1</v>
      </c>
      <c r="F443" s="51" t="s">
        <v>55</v>
      </c>
      <c r="G443" s="57"/>
      <c r="H443" s="48"/>
      <c r="I443" s="22"/>
      <c r="J443" s="48"/>
      <c r="K443" s="17" t="s">
        <v>26</v>
      </c>
      <c r="L443" s="18"/>
    </row>
    <row r="444" spans="1:12" ht="28.5" hidden="1" customHeight="1">
      <c r="A444" s="48">
        <v>442</v>
      </c>
      <c r="B444" s="17" t="str">
        <f>CONCATENATE(K444,COUNTIF($K$4:K444,K444))</f>
        <v>R.Pak Deri30</v>
      </c>
      <c r="C444" s="12" t="s">
        <v>621</v>
      </c>
      <c r="D444" s="12" t="s">
        <v>621</v>
      </c>
      <c r="E444" s="48">
        <v>1</v>
      </c>
      <c r="F444" s="51" t="s">
        <v>55</v>
      </c>
      <c r="G444" s="57" t="s">
        <v>449</v>
      </c>
      <c r="H444" s="48"/>
      <c r="I444" s="22"/>
      <c r="J444" s="48"/>
      <c r="K444" s="17" t="s">
        <v>26</v>
      </c>
      <c r="L444" s="18"/>
    </row>
    <row r="445" spans="1:12" ht="28.5" hidden="1" customHeight="1">
      <c r="A445" s="48">
        <v>443</v>
      </c>
      <c r="B445" s="17" t="str">
        <f>CONCATENATE(K445,COUNTIF($K$4:K445,K445))</f>
        <v>R.Pak Deri31</v>
      </c>
      <c r="C445" s="12" t="s">
        <v>622</v>
      </c>
      <c r="D445" s="12" t="s">
        <v>339</v>
      </c>
      <c r="E445" s="48">
        <v>1</v>
      </c>
      <c r="F445" s="51" t="s">
        <v>55</v>
      </c>
      <c r="G445" s="57" t="s">
        <v>626</v>
      </c>
      <c r="H445" s="48"/>
      <c r="I445" s="22"/>
      <c r="J445" s="48"/>
      <c r="K445" s="17" t="s">
        <v>26</v>
      </c>
      <c r="L445" s="18"/>
    </row>
    <row r="446" spans="1:12" ht="28.5" hidden="1" customHeight="1">
      <c r="A446" s="48">
        <v>445</v>
      </c>
      <c r="B446" s="17" t="str">
        <f>CONCATENATE(K446,COUNTIF($K$4:K446,K446))</f>
        <v>R.Pak Deri32</v>
      </c>
      <c r="C446" s="12" t="s">
        <v>566</v>
      </c>
      <c r="D446" s="12" t="s">
        <v>566</v>
      </c>
      <c r="E446" s="48">
        <v>1</v>
      </c>
      <c r="F446" s="51" t="s">
        <v>55</v>
      </c>
      <c r="G446" s="57" t="s">
        <v>517</v>
      </c>
      <c r="H446" s="51" t="s">
        <v>623</v>
      </c>
      <c r="I446" s="51" t="s">
        <v>623</v>
      </c>
      <c r="J446" s="48"/>
      <c r="K446" s="17" t="s">
        <v>26</v>
      </c>
      <c r="L446" s="18"/>
    </row>
    <row r="447" spans="1:12" ht="28.5" hidden="1" customHeight="1">
      <c r="A447" s="48">
        <v>446</v>
      </c>
      <c r="B447" s="17" t="str">
        <f>CONCATENATE(K447,COUNTIF($K$4:K447,K447))</f>
        <v>R.Pak Deri33</v>
      </c>
      <c r="C447" s="12" t="s">
        <v>624</v>
      </c>
      <c r="D447" s="12" t="s">
        <v>687</v>
      </c>
      <c r="E447" s="48">
        <v>1</v>
      </c>
      <c r="F447" s="51" t="s">
        <v>55</v>
      </c>
      <c r="G447" s="57" t="s">
        <v>625</v>
      </c>
      <c r="H447" s="48"/>
      <c r="I447" s="22"/>
      <c r="J447" s="48"/>
      <c r="K447" s="17" t="s">
        <v>26</v>
      </c>
      <c r="L447" s="18"/>
    </row>
    <row r="448" spans="1:12" ht="28.5" hidden="1" customHeight="1">
      <c r="A448" s="48">
        <v>447</v>
      </c>
      <c r="B448" s="17" t="str">
        <f>CONCATENATE(K448,COUNTIF($K$4:K448,K448))</f>
        <v>R.Pak Deri34</v>
      </c>
      <c r="C448" s="12" t="s">
        <v>350</v>
      </c>
      <c r="D448" s="12" t="s">
        <v>350</v>
      </c>
      <c r="E448" s="48">
        <v>1</v>
      </c>
      <c r="F448" s="51" t="s">
        <v>55</v>
      </c>
      <c r="G448" s="57" t="s">
        <v>626</v>
      </c>
      <c r="H448" s="48"/>
      <c r="I448" s="22"/>
      <c r="J448" s="48"/>
      <c r="K448" s="17" t="s">
        <v>26</v>
      </c>
      <c r="L448" s="18"/>
    </row>
    <row r="449" spans="1:12" ht="28.5" hidden="1" customHeight="1">
      <c r="A449" s="48">
        <v>448</v>
      </c>
      <c r="B449" s="17" t="str">
        <f>CONCATENATE(K449,COUNTIF($K$4:K449,K449))</f>
        <v>R.Pak Deri35</v>
      </c>
      <c r="C449" s="12" t="s">
        <v>627</v>
      </c>
      <c r="D449" s="12" t="s">
        <v>627</v>
      </c>
      <c r="E449" s="48">
        <v>1</v>
      </c>
      <c r="F449" s="59" t="s">
        <v>55</v>
      </c>
      <c r="G449" s="57" t="s">
        <v>524</v>
      </c>
      <c r="H449" s="48">
        <v>1268</v>
      </c>
      <c r="I449" s="23" t="s">
        <v>628</v>
      </c>
      <c r="J449" s="48"/>
      <c r="K449" s="17" t="s">
        <v>26</v>
      </c>
      <c r="L449" s="18"/>
    </row>
    <row r="450" spans="1:12" ht="28.5" hidden="1" customHeight="1">
      <c r="A450" s="48">
        <v>449</v>
      </c>
      <c r="B450" s="17" t="str">
        <f>CONCATENATE(K450,COUNTIF($K$4:K450,K450))</f>
        <v>R.Pak Deri36</v>
      </c>
      <c r="C450" s="12" t="s">
        <v>629</v>
      </c>
      <c r="D450" s="12" t="s">
        <v>629</v>
      </c>
      <c r="E450" s="48">
        <v>1</v>
      </c>
      <c r="F450" s="59" t="s">
        <v>55</v>
      </c>
      <c r="G450" s="57" t="s">
        <v>630</v>
      </c>
      <c r="H450" s="48"/>
      <c r="I450" s="22"/>
      <c r="J450" s="48"/>
      <c r="K450" s="17" t="s">
        <v>26</v>
      </c>
      <c r="L450" s="18"/>
    </row>
    <row r="451" spans="1:12" ht="28.5" hidden="1" customHeight="1">
      <c r="A451" s="48">
        <v>450</v>
      </c>
      <c r="B451" s="17" t="str">
        <f>CONCATENATE(K451,COUNTIF($K$4:K451,K451))</f>
        <v>R.Pak Deri37</v>
      </c>
      <c r="C451" s="12" t="s">
        <v>631</v>
      </c>
      <c r="D451" s="12" t="s">
        <v>345</v>
      </c>
      <c r="E451" s="48">
        <v>1</v>
      </c>
      <c r="F451" s="59" t="s">
        <v>138</v>
      </c>
      <c r="G451" s="57"/>
      <c r="H451" s="48"/>
      <c r="I451" s="22"/>
      <c r="J451" s="48"/>
      <c r="K451" s="17" t="s">
        <v>26</v>
      </c>
      <c r="L451" s="18"/>
    </row>
    <row r="452" spans="1:12" ht="28.5" hidden="1" customHeight="1">
      <c r="A452" s="48">
        <v>451</v>
      </c>
      <c r="B452" s="17" t="str">
        <f>CONCATENATE(K452,COUNTIF($K$4:K452,K452))</f>
        <v>R.Pak Deri38</v>
      </c>
      <c r="C452" s="12" t="s">
        <v>632</v>
      </c>
      <c r="D452" s="12" t="s">
        <v>632</v>
      </c>
      <c r="E452" s="48">
        <v>1</v>
      </c>
      <c r="F452" s="59" t="s">
        <v>418</v>
      </c>
      <c r="G452" s="57"/>
      <c r="H452" s="48"/>
      <c r="I452" s="22"/>
      <c r="J452" s="48"/>
      <c r="K452" s="17" t="s">
        <v>26</v>
      </c>
      <c r="L452" s="18"/>
    </row>
    <row r="453" spans="1:12" ht="28.5" hidden="1" customHeight="1">
      <c r="A453" s="48">
        <v>452</v>
      </c>
      <c r="B453" s="17" t="str">
        <f>CONCATENATE(K453,COUNTIF($K$4:K453,K453))</f>
        <v>R.Pak Deri39</v>
      </c>
      <c r="C453" s="12" t="s">
        <v>139</v>
      </c>
      <c r="D453" s="12" t="s">
        <v>139</v>
      </c>
      <c r="E453" s="48">
        <v>1</v>
      </c>
      <c r="F453" s="59" t="s">
        <v>55</v>
      </c>
      <c r="G453" s="57"/>
      <c r="H453" s="48"/>
      <c r="I453" s="22"/>
      <c r="J453" s="48"/>
      <c r="K453" s="17" t="s">
        <v>26</v>
      </c>
      <c r="L453" s="18"/>
    </row>
    <row r="454" spans="1:12" ht="28.5" hidden="1" customHeight="1">
      <c r="A454" s="48">
        <v>453</v>
      </c>
      <c r="B454" s="17" t="str">
        <f>CONCATENATE(K454,COUNTIF($K$4:K454,K454))</f>
        <v>R.Pak Deri40</v>
      </c>
      <c r="C454" s="12" t="s">
        <v>74</v>
      </c>
      <c r="D454" s="12" t="s">
        <v>75</v>
      </c>
      <c r="E454" s="48">
        <v>1</v>
      </c>
      <c r="F454" s="59" t="s">
        <v>55</v>
      </c>
      <c r="G454" s="57" t="s">
        <v>396</v>
      </c>
      <c r="H454" s="59" t="s">
        <v>633</v>
      </c>
      <c r="I454" s="22" t="s">
        <v>634</v>
      </c>
      <c r="J454" s="48"/>
      <c r="K454" s="17" t="s">
        <v>26</v>
      </c>
      <c r="L454" s="18"/>
    </row>
    <row r="455" spans="1:12" ht="28.5" hidden="1" customHeight="1">
      <c r="A455" s="48">
        <v>454</v>
      </c>
      <c r="B455" s="17" t="str">
        <f>CONCATENATE(K455,COUNTIF($K$4:K455,K455))</f>
        <v>R.Pak Deri41</v>
      </c>
      <c r="C455" s="12" t="s">
        <v>635</v>
      </c>
      <c r="D455" s="12" t="s">
        <v>635</v>
      </c>
      <c r="E455" s="48">
        <v>1</v>
      </c>
      <c r="F455" s="59" t="s">
        <v>138</v>
      </c>
      <c r="G455" s="57"/>
      <c r="H455" s="48"/>
      <c r="I455" s="22"/>
      <c r="J455" s="48"/>
      <c r="K455" s="17" t="s">
        <v>26</v>
      </c>
      <c r="L455" s="18"/>
    </row>
    <row r="456" spans="1:12" ht="28.5" hidden="1" customHeight="1">
      <c r="A456" s="48">
        <v>455</v>
      </c>
      <c r="B456" s="17" t="str">
        <f>CONCATENATE(K456,COUNTIF($K$4:K456,K456))</f>
        <v>R.Pak Deri42</v>
      </c>
      <c r="C456" s="12" t="s">
        <v>636</v>
      </c>
      <c r="D456" s="12" t="s">
        <v>636</v>
      </c>
      <c r="E456" s="48">
        <v>2</v>
      </c>
      <c r="F456" s="59" t="s">
        <v>55</v>
      </c>
      <c r="G456" s="57"/>
      <c r="H456" s="48"/>
      <c r="I456" s="22"/>
      <c r="J456" s="48"/>
      <c r="K456" s="17" t="s">
        <v>26</v>
      </c>
      <c r="L456" s="18"/>
    </row>
    <row r="457" spans="1:12" ht="28.5" hidden="1" customHeight="1">
      <c r="A457" s="48">
        <v>456</v>
      </c>
      <c r="B457" s="17" t="str">
        <f>CONCATENATE(K457,COUNTIF($K$4:K457,K457))</f>
        <v>R.Pak Deri43</v>
      </c>
      <c r="C457" s="12" t="s">
        <v>637</v>
      </c>
      <c r="D457" s="12" t="s">
        <v>674</v>
      </c>
      <c r="E457" s="48">
        <v>1</v>
      </c>
      <c r="F457" s="59" t="s">
        <v>55</v>
      </c>
      <c r="G457" s="57"/>
      <c r="H457" s="48"/>
      <c r="I457" s="22"/>
      <c r="J457" s="48"/>
      <c r="K457" s="17" t="s">
        <v>26</v>
      </c>
      <c r="L457" s="18" t="s">
        <v>688</v>
      </c>
    </row>
    <row r="458" spans="1:12" ht="28.5" hidden="1" customHeight="1">
      <c r="A458" s="48">
        <v>457</v>
      </c>
      <c r="B458" s="17" t="str">
        <f>CONCATENATE(K458,COUNTIF($K$4:K458,K458))</f>
        <v>R.Pak Deri44</v>
      </c>
      <c r="C458" s="12" t="s">
        <v>638</v>
      </c>
      <c r="D458" s="12" t="s">
        <v>638</v>
      </c>
      <c r="E458" s="48">
        <v>1</v>
      </c>
      <c r="F458" s="59" t="s">
        <v>55</v>
      </c>
      <c r="G458" s="57"/>
      <c r="H458" s="48"/>
      <c r="I458" s="22"/>
      <c r="J458" s="48"/>
      <c r="K458" s="17" t="s">
        <v>26</v>
      </c>
      <c r="L458" s="18"/>
    </row>
    <row r="459" spans="1:12" ht="28.5" hidden="1" customHeight="1">
      <c r="A459" s="48">
        <v>458</v>
      </c>
      <c r="B459" s="17" t="str">
        <f>CONCATENATE(K459,COUNTIF($K$4:K459,K459))</f>
        <v>R.Pak Deri45</v>
      </c>
      <c r="C459" s="12" t="s">
        <v>639</v>
      </c>
      <c r="D459" s="12" t="s">
        <v>639</v>
      </c>
      <c r="E459" s="48">
        <v>4</v>
      </c>
      <c r="F459" s="59" t="s">
        <v>55</v>
      </c>
      <c r="G459" s="57"/>
      <c r="H459" s="48"/>
      <c r="I459" s="22"/>
      <c r="J459" s="48"/>
      <c r="K459" s="17" t="s">
        <v>26</v>
      </c>
      <c r="L459" s="18"/>
    </row>
    <row r="460" spans="1:12" ht="28.5" hidden="1" customHeight="1">
      <c r="A460" s="48">
        <v>459</v>
      </c>
      <c r="B460" s="17" t="str">
        <f>CONCATENATE(K460,COUNTIF($K$4:K460,K460))</f>
        <v>R.Pak Deri46</v>
      </c>
      <c r="C460" s="12" t="s">
        <v>554</v>
      </c>
      <c r="D460" s="12" t="s">
        <v>554</v>
      </c>
      <c r="E460" s="48">
        <v>1</v>
      </c>
      <c r="F460" s="59" t="s">
        <v>55</v>
      </c>
      <c r="G460" s="57"/>
      <c r="H460" s="48"/>
      <c r="I460" s="22"/>
      <c r="J460" s="48"/>
      <c r="K460" s="17" t="s">
        <v>26</v>
      </c>
      <c r="L460" s="18"/>
    </row>
    <row r="461" spans="1:12" ht="28.5" hidden="1" customHeight="1">
      <c r="A461" s="48">
        <v>460</v>
      </c>
      <c r="B461" s="17" t="str">
        <f>CONCATENATE(K461,COUNTIF($K$4:K461,K461))</f>
        <v>R.Pak Deri47</v>
      </c>
      <c r="C461" s="12" t="s">
        <v>640</v>
      </c>
      <c r="D461" s="12" t="s">
        <v>640</v>
      </c>
      <c r="E461" s="48">
        <v>1</v>
      </c>
      <c r="F461" s="59" t="s">
        <v>418</v>
      </c>
      <c r="G461" s="57"/>
      <c r="H461" s="48"/>
      <c r="I461" s="22"/>
      <c r="J461" s="48"/>
      <c r="K461" s="17" t="s">
        <v>26</v>
      </c>
      <c r="L461" s="18"/>
    </row>
    <row r="462" spans="1:12" ht="28.5" hidden="1" customHeight="1">
      <c r="A462" s="48">
        <v>461</v>
      </c>
      <c r="B462" s="17" t="str">
        <f>CONCATENATE(K462,COUNTIF($K$4:K462,K462))</f>
        <v>R.Aci1</v>
      </c>
      <c r="C462" s="12" t="s">
        <v>641</v>
      </c>
      <c r="D462" s="12" t="s">
        <v>641</v>
      </c>
      <c r="E462" s="48">
        <v>1</v>
      </c>
      <c r="F462" s="59" t="s">
        <v>55</v>
      </c>
      <c r="G462" s="57"/>
      <c r="H462" s="48"/>
      <c r="I462" s="22"/>
      <c r="J462" s="48"/>
      <c r="K462" s="17" t="s">
        <v>642</v>
      </c>
      <c r="L462" s="18"/>
    </row>
    <row r="463" spans="1:12" ht="28.5" hidden="1" customHeight="1">
      <c r="A463" s="48">
        <v>462</v>
      </c>
      <c r="B463" s="17" t="str">
        <f>CONCATENATE(K463,COUNTIF($K$4:K463,K463))</f>
        <v>R.Aci2</v>
      </c>
      <c r="C463" s="12" t="s">
        <v>643</v>
      </c>
      <c r="D463" s="12" t="s">
        <v>643</v>
      </c>
      <c r="E463" s="48">
        <v>1</v>
      </c>
      <c r="F463" s="59" t="s">
        <v>55</v>
      </c>
      <c r="G463" s="57"/>
      <c r="H463" s="48"/>
      <c r="I463" s="22"/>
      <c r="J463" s="48"/>
      <c r="K463" s="17" t="s">
        <v>642</v>
      </c>
      <c r="L463" s="18"/>
    </row>
    <row r="464" spans="1:12" ht="28.5" hidden="1" customHeight="1">
      <c r="A464" s="48">
        <v>463</v>
      </c>
      <c r="B464" s="17" t="str">
        <f>CONCATENATE(K464,COUNTIF($K$4:K464,K464))</f>
        <v>R.Aci3</v>
      </c>
      <c r="C464" s="12" t="s">
        <v>644</v>
      </c>
      <c r="D464" s="12" t="s">
        <v>689</v>
      </c>
      <c r="E464" s="48">
        <v>1</v>
      </c>
      <c r="F464" s="59" t="s">
        <v>55</v>
      </c>
      <c r="G464" s="57"/>
      <c r="H464" s="48"/>
      <c r="I464" s="22"/>
      <c r="J464" s="48"/>
      <c r="K464" s="17" t="s">
        <v>642</v>
      </c>
      <c r="L464" s="18"/>
    </row>
    <row r="465" spans="1:12" ht="28.5" hidden="1" customHeight="1">
      <c r="A465" s="48">
        <v>464</v>
      </c>
      <c r="B465" s="17" t="str">
        <f>CONCATENATE(K465,COUNTIF($K$4:K465,K465))</f>
        <v>R.Aci4</v>
      </c>
      <c r="C465" s="12" t="s">
        <v>645</v>
      </c>
      <c r="D465" s="12" t="s">
        <v>645</v>
      </c>
      <c r="E465" s="48">
        <v>2</v>
      </c>
      <c r="F465" s="59" t="s">
        <v>55</v>
      </c>
      <c r="G465" s="57"/>
      <c r="H465" s="48"/>
      <c r="I465" s="22"/>
      <c r="J465" s="48"/>
      <c r="K465" s="17" t="s">
        <v>642</v>
      </c>
      <c r="L465" s="18"/>
    </row>
    <row r="466" spans="1:12" ht="28.5" hidden="1" customHeight="1">
      <c r="A466" s="48">
        <v>465</v>
      </c>
      <c r="B466" s="17" t="str">
        <f>CONCATENATE(K466,COUNTIF($K$4:K466,K466))</f>
        <v>R.Aci5</v>
      </c>
      <c r="C466" s="12" t="s">
        <v>646</v>
      </c>
      <c r="D466" s="12" t="s">
        <v>690</v>
      </c>
      <c r="E466" s="48">
        <v>2</v>
      </c>
      <c r="F466" s="59" t="s">
        <v>55</v>
      </c>
      <c r="G466" s="57"/>
      <c r="H466" s="48"/>
      <c r="I466" s="22"/>
      <c r="J466" s="48"/>
      <c r="K466" s="17" t="s">
        <v>642</v>
      </c>
      <c r="L466" s="18"/>
    </row>
    <row r="467" spans="1:12" ht="28.5" hidden="1" customHeight="1">
      <c r="A467" s="48">
        <v>466</v>
      </c>
      <c r="B467" s="17" t="str">
        <f>CONCATENATE(K467,COUNTIF($K$4:K467,K467))</f>
        <v>R.Aci6</v>
      </c>
      <c r="C467" s="12" t="s">
        <v>647</v>
      </c>
      <c r="D467" s="12" t="s">
        <v>690</v>
      </c>
      <c r="E467" s="48">
        <v>3</v>
      </c>
      <c r="F467" s="59" t="s">
        <v>55</v>
      </c>
      <c r="G467" s="57"/>
      <c r="H467" s="48"/>
      <c r="I467" s="22"/>
      <c r="J467" s="48"/>
      <c r="K467" s="17" t="s">
        <v>642</v>
      </c>
      <c r="L467" s="18"/>
    </row>
    <row r="468" spans="1:12" ht="28.5" hidden="1" customHeight="1">
      <c r="A468" s="48">
        <v>467</v>
      </c>
      <c r="B468" s="17" t="str">
        <f>CONCATENATE(K468,COUNTIF($K$4:K468,K468))</f>
        <v>R.Aci7</v>
      </c>
      <c r="C468" s="12" t="s">
        <v>648</v>
      </c>
      <c r="D468" s="12" t="s">
        <v>691</v>
      </c>
      <c r="E468" s="48">
        <v>1</v>
      </c>
      <c r="F468" s="59" t="s">
        <v>55</v>
      </c>
      <c r="G468" s="57"/>
      <c r="H468" s="48"/>
      <c r="I468" s="22"/>
      <c r="J468" s="48"/>
      <c r="K468" s="17" t="s">
        <v>642</v>
      </c>
      <c r="L468" s="18"/>
    </row>
    <row r="469" spans="1:12" ht="28.5" hidden="1" customHeight="1">
      <c r="A469" s="48">
        <v>468</v>
      </c>
      <c r="B469" s="17" t="str">
        <f>CONCATENATE(K469,COUNTIF($K$4:K469,K469))</f>
        <v>R.Aci8</v>
      </c>
      <c r="C469" s="12" t="s">
        <v>649</v>
      </c>
      <c r="D469" s="12" t="s">
        <v>649</v>
      </c>
      <c r="E469" s="48">
        <v>1</v>
      </c>
      <c r="F469" s="59" t="s">
        <v>55</v>
      </c>
      <c r="G469" s="57"/>
      <c r="H469" s="48"/>
      <c r="I469" s="22"/>
      <c r="J469" s="48"/>
      <c r="K469" s="17" t="s">
        <v>642</v>
      </c>
      <c r="L469" s="18"/>
    </row>
    <row r="470" spans="1:12" ht="28.5" hidden="1" customHeight="1">
      <c r="A470" s="48">
        <v>469</v>
      </c>
      <c r="B470" s="17" t="str">
        <f>CONCATENATE(K470,COUNTIF($K$4:K470,K470))</f>
        <v>R.Aci9</v>
      </c>
      <c r="C470" s="12" t="s">
        <v>130</v>
      </c>
      <c r="D470" s="12" t="s">
        <v>130</v>
      </c>
      <c r="E470" s="48">
        <v>1</v>
      </c>
      <c r="F470" s="59" t="s">
        <v>55</v>
      </c>
      <c r="G470" s="57"/>
      <c r="H470" s="48"/>
      <c r="I470" s="22"/>
      <c r="J470" s="48"/>
      <c r="K470" s="17" t="s">
        <v>642</v>
      </c>
      <c r="L470" s="18"/>
    </row>
    <row r="471" spans="1:12" ht="28.5" hidden="1" customHeight="1">
      <c r="A471" s="48">
        <v>470</v>
      </c>
      <c r="B471" s="17" t="str">
        <f>CONCATENATE(K471,COUNTIF($K$4:K471,K471))</f>
        <v>R.Aci10</v>
      </c>
      <c r="C471" s="12" t="s">
        <v>650</v>
      </c>
      <c r="D471" s="12" t="s">
        <v>610</v>
      </c>
      <c r="E471" s="48">
        <v>1</v>
      </c>
      <c r="F471" s="59" t="s">
        <v>55</v>
      </c>
      <c r="G471" s="57"/>
      <c r="H471" s="48"/>
      <c r="I471" s="22"/>
      <c r="J471" s="48"/>
      <c r="K471" s="17" t="s">
        <v>642</v>
      </c>
      <c r="L471" s="18"/>
    </row>
    <row r="472" spans="1:12" ht="28.5" hidden="1" customHeight="1">
      <c r="A472" s="48">
        <v>471</v>
      </c>
      <c r="B472" s="17" t="str">
        <f>CONCATENATE(K472,COUNTIF($K$4:K472,K472))</f>
        <v>R.Aci11</v>
      </c>
      <c r="C472" s="12" t="s">
        <v>651</v>
      </c>
      <c r="D472" s="12" t="s">
        <v>610</v>
      </c>
      <c r="E472" s="48">
        <v>1</v>
      </c>
      <c r="F472" s="59" t="s">
        <v>55</v>
      </c>
      <c r="G472" s="57"/>
      <c r="H472" s="48"/>
      <c r="I472" s="22"/>
      <c r="J472" s="48"/>
      <c r="K472" s="17" t="s">
        <v>642</v>
      </c>
      <c r="L472" s="18"/>
    </row>
    <row r="473" spans="1:12" ht="28.5" hidden="1" customHeight="1">
      <c r="A473" s="48">
        <v>472</v>
      </c>
      <c r="B473" s="17" t="str">
        <f>CONCATENATE(K473,COUNTIF($K$4:K473,K473))</f>
        <v>R.Aci12</v>
      </c>
      <c r="C473" s="12" t="s">
        <v>611</v>
      </c>
      <c r="D473" s="12" t="s">
        <v>611</v>
      </c>
      <c r="E473" s="48">
        <v>3</v>
      </c>
      <c r="F473" s="59" t="s">
        <v>138</v>
      </c>
      <c r="G473" s="57"/>
      <c r="H473" s="48"/>
      <c r="I473" s="22"/>
      <c r="J473" s="48"/>
      <c r="K473" s="17" t="s">
        <v>642</v>
      </c>
      <c r="L473" s="18"/>
    </row>
    <row r="474" spans="1:12" ht="28.5" hidden="1" customHeight="1">
      <c r="A474" s="48">
        <v>473</v>
      </c>
      <c r="B474" s="17" t="str">
        <f>CONCATENATE(K474,COUNTIF($K$4:K474,K474))</f>
        <v>R.Aci13</v>
      </c>
      <c r="C474" s="12" t="s">
        <v>652</v>
      </c>
      <c r="D474" s="12" t="s">
        <v>652</v>
      </c>
      <c r="E474" s="48">
        <v>1</v>
      </c>
      <c r="F474" s="59" t="s">
        <v>55</v>
      </c>
      <c r="G474" s="57" t="s">
        <v>653</v>
      </c>
      <c r="H474" s="48"/>
      <c r="I474" s="22"/>
      <c r="J474" s="48"/>
      <c r="K474" s="17" t="s">
        <v>642</v>
      </c>
      <c r="L474" s="18"/>
    </row>
    <row r="475" spans="1:12" ht="28.5" hidden="1" customHeight="1">
      <c r="A475" s="48">
        <v>474</v>
      </c>
      <c r="B475" s="17" t="str">
        <f>CONCATENATE(K475,COUNTIF($K$4:K475,K475))</f>
        <v>R.Aci14</v>
      </c>
      <c r="C475" s="12" t="s">
        <v>654</v>
      </c>
      <c r="D475" s="12" t="s">
        <v>654</v>
      </c>
      <c r="E475" s="48">
        <v>2</v>
      </c>
      <c r="F475" s="59" t="s">
        <v>138</v>
      </c>
      <c r="G475" s="57"/>
      <c r="H475" s="48"/>
      <c r="I475" s="22"/>
      <c r="J475" s="48"/>
      <c r="K475" s="17" t="s">
        <v>642</v>
      </c>
      <c r="L475" s="18"/>
    </row>
    <row r="476" spans="1:12" ht="28.5" hidden="1" customHeight="1">
      <c r="A476" s="48">
        <v>475</v>
      </c>
      <c r="B476" s="17" t="str">
        <f>CONCATENATE(K476,COUNTIF($K$4:K476,K476))</f>
        <v>R.Aci15</v>
      </c>
      <c r="C476" s="12" t="s">
        <v>655</v>
      </c>
      <c r="D476" s="12" t="s">
        <v>655</v>
      </c>
      <c r="E476" s="48">
        <v>1</v>
      </c>
      <c r="F476" s="59" t="s">
        <v>55</v>
      </c>
      <c r="G476" s="57"/>
      <c r="H476" s="48"/>
      <c r="I476" s="22"/>
      <c r="J476" s="48"/>
      <c r="K476" s="17" t="s">
        <v>642</v>
      </c>
      <c r="L476" s="18"/>
    </row>
    <row r="477" spans="1:12" ht="28.5" hidden="1" customHeight="1">
      <c r="A477" s="48">
        <v>476</v>
      </c>
      <c r="B477" s="17" t="str">
        <f>CONCATENATE(K477,COUNTIF($K$4:K477,K477))</f>
        <v>R.Aci16</v>
      </c>
      <c r="C477" s="12" t="s">
        <v>635</v>
      </c>
      <c r="D477" s="12" t="s">
        <v>635</v>
      </c>
      <c r="E477" s="48">
        <v>6</v>
      </c>
      <c r="F477" s="59" t="s">
        <v>138</v>
      </c>
      <c r="G477" s="57"/>
      <c r="H477" s="48"/>
      <c r="I477" s="22"/>
      <c r="J477" s="48"/>
      <c r="K477" s="17" t="s">
        <v>642</v>
      </c>
      <c r="L477" s="18"/>
    </row>
    <row r="478" spans="1:12" ht="28.5" hidden="1" customHeight="1">
      <c r="A478" s="48">
        <v>477</v>
      </c>
      <c r="B478" s="17" t="str">
        <f>CONCATENATE(K478,COUNTIF($K$4:K478,K478))</f>
        <v>R.Aci17</v>
      </c>
      <c r="C478" s="12" t="s">
        <v>656</v>
      </c>
      <c r="D478" s="12" t="s">
        <v>656</v>
      </c>
      <c r="E478" s="48">
        <v>1</v>
      </c>
      <c r="F478" s="59" t="s">
        <v>138</v>
      </c>
      <c r="G478" s="57"/>
      <c r="H478" s="48"/>
      <c r="I478" s="22"/>
      <c r="J478" s="48"/>
      <c r="K478" s="17" t="s">
        <v>642</v>
      </c>
      <c r="L478" s="18"/>
    </row>
    <row r="479" spans="1:12" ht="28.5" hidden="1" customHeight="1">
      <c r="A479" s="48">
        <v>478</v>
      </c>
      <c r="B479" s="17" t="str">
        <f>CONCATENATE(K479,COUNTIF($K$4:K479,K479))</f>
        <v>R.Aci18</v>
      </c>
      <c r="C479" s="12" t="s">
        <v>361</v>
      </c>
      <c r="D479" s="12" t="s">
        <v>361</v>
      </c>
      <c r="E479" s="48">
        <v>6</v>
      </c>
      <c r="F479" s="59" t="s">
        <v>138</v>
      </c>
      <c r="G479" s="57"/>
      <c r="H479" s="48"/>
      <c r="I479" s="22"/>
      <c r="J479" s="48"/>
      <c r="K479" s="17" t="s">
        <v>642</v>
      </c>
      <c r="L479" s="18"/>
    </row>
    <row r="480" spans="1:12" ht="28.5" hidden="1" customHeight="1">
      <c r="A480" s="48">
        <v>479</v>
      </c>
      <c r="B480" s="17" t="str">
        <f>CONCATENATE(K480,COUNTIF($K$4:K480,K480))</f>
        <v>R.Aci19</v>
      </c>
      <c r="C480" s="12" t="s">
        <v>657</v>
      </c>
      <c r="D480" s="12" t="s">
        <v>657</v>
      </c>
      <c r="E480" s="48">
        <v>1</v>
      </c>
      <c r="F480" s="59" t="s">
        <v>55</v>
      </c>
      <c r="G480" s="57"/>
      <c r="H480" s="48"/>
      <c r="I480" s="22"/>
      <c r="J480" s="48"/>
      <c r="K480" s="17" t="s">
        <v>642</v>
      </c>
      <c r="L480" s="18"/>
    </row>
    <row r="481" spans="1:12" ht="28.5" hidden="1" customHeight="1">
      <c r="A481" s="48">
        <v>480</v>
      </c>
      <c r="B481" s="17" t="str">
        <f>CONCATENATE(K481,COUNTIF($K$4:K481,K481))</f>
        <v>R.Aci20</v>
      </c>
      <c r="C481" s="12" t="s">
        <v>265</v>
      </c>
      <c r="D481" s="12" t="s">
        <v>265</v>
      </c>
      <c r="E481" s="48">
        <v>1</v>
      </c>
      <c r="F481" s="59" t="s">
        <v>55</v>
      </c>
      <c r="G481" s="57"/>
      <c r="H481" s="48"/>
      <c r="I481" s="22"/>
      <c r="J481" s="48"/>
      <c r="K481" s="17" t="s">
        <v>642</v>
      </c>
      <c r="L481" s="18"/>
    </row>
    <row r="482" spans="1:12" ht="28.5" hidden="1" customHeight="1">
      <c r="A482" s="48">
        <v>481</v>
      </c>
      <c r="B482" s="17" t="str">
        <f>CONCATENATE(K482,COUNTIF($K$4:K482,K482))</f>
        <v>R.Aci21</v>
      </c>
      <c r="C482" s="12" t="s">
        <v>658</v>
      </c>
      <c r="D482" s="12" t="s">
        <v>658</v>
      </c>
      <c r="E482" s="48">
        <v>1</v>
      </c>
      <c r="F482" s="59" t="s">
        <v>138</v>
      </c>
      <c r="G482" s="57"/>
      <c r="H482" s="48"/>
      <c r="I482" s="22"/>
      <c r="J482" s="48"/>
      <c r="K482" s="17" t="s">
        <v>642</v>
      </c>
      <c r="L482" s="18"/>
    </row>
    <row r="483" spans="1:12" ht="28.5" hidden="1" customHeight="1">
      <c r="A483" s="48">
        <v>482</v>
      </c>
      <c r="B483" s="17" t="str">
        <f>CONCATENATE(K483,COUNTIF($K$4:K483,K483))</f>
        <v>R.Aci22</v>
      </c>
      <c r="C483" s="12" t="s">
        <v>659</v>
      </c>
      <c r="D483" s="12" t="s">
        <v>692</v>
      </c>
      <c r="E483" s="48">
        <v>10</v>
      </c>
      <c r="F483" s="59" t="s">
        <v>138</v>
      </c>
      <c r="G483" s="57"/>
      <c r="H483" s="48"/>
      <c r="I483" s="22"/>
      <c r="J483" s="48"/>
      <c r="K483" s="17" t="s">
        <v>642</v>
      </c>
      <c r="L483" s="18"/>
    </row>
    <row r="484" spans="1:12" ht="28.5" hidden="1" customHeight="1">
      <c r="A484" s="48">
        <v>483</v>
      </c>
      <c r="B484" s="17" t="str">
        <f>CONCATENATE(K484,COUNTIF($K$4:K484,K484))</f>
        <v>R.Aci23</v>
      </c>
      <c r="C484" s="12" t="s">
        <v>660</v>
      </c>
      <c r="D484" s="12" t="s">
        <v>660</v>
      </c>
      <c r="E484" s="48">
        <v>1</v>
      </c>
      <c r="F484" s="59" t="s">
        <v>55</v>
      </c>
      <c r="G484" s="57" t="s">
        <v>661</v>
      </c>
      <c r="H484" s="48"/>
      <c r="I484" s="22"/>
      <c r="J484" s="48"/>
      <c r="K484" s="17" t="s">
        <v>642</v>
      </c>
      <c r="L484" s="18"/>
    </row>
    <row r="485" spans="1:12" ht="28.5" hidden="1" customHeight="1">
      <c r="A485" s="48">
        <v>484</v>
      </c>
      <c r="B485" s="17" t="str">
        <f>CONCATENATE(K485,COUNTIF($K$4:K485,K485))</f>
        <v>R.Aci24</v>
      </c>
      <c r="C485" s="12" t="s">
        <v>662</v>
      </c>
      <c r="D485" s="12" t="s">
        <v>662</v>
      </c>
      <c r="E485" s="48">
        <v>1</v>
      </c>
      <c r="F485" s="59" t="s">
        <v>55</v>
      </c>
      <c r="G485" s="57" t="s">
        <v>663</v>
      </c>
      <c r="H485" s="48"/>
      <c r="I485" s="22"/>
      <c r="J485" s="48"/>
      <c r="K485" s="17" t="s">
        <v>642</v>
      </c>
      <c r="L485" s="18"/>
    </row>
    <row r="486" spans="1:12" ht="28.5" hidden="1" customHeight="1">
      <c r="A486" s="48">
        <v>485</v>
      </c>
      <c r="B486" s="17" t="str">
        <f>CONCATENATE(K486,COUNTIF($K$4:K486,K486))</f>
        <v>R.Aci25</v>
      </c>
      <c r="C486" s="12" t="s">
        <v>664</v>
      </c>
      <c r="D486" s="12" t="s">
        <v>65</v>
      </c>
      <c r="E486" s="48">
        <v>1</v>
      </c>
      <c r="F486" s="59" t="s">
        <v>55</v>
      </c>
      <c r="G486" s="57"/>
      <c r="H486" s="48"/>
      <c r="I486" s="22"/>
      <c r="J486" s="48"/>
      <c r="K486" s="17" t="s">
        <v>642</v>
      </c>
      <c r="L486" s="18"/>
    </row>
    <row r="487" spans="1:12" ht="28.5" hidden="1" customHeight="1">
      <c r="A487" s="48">
        <v>486</v>
      </c>
      <c r="B487" s="17" t="str">
        <f>CONCATENATE(K487,COUNTIF($K$4:K487,K487))</f>
        <v>R.Aci26</v>
      </c>
      <c r="C487" s="12" t="s">
        <v>66</v>
      </c>
      <c r="D487" s="12" t="s">
        <v>66</v>
      </c>
      <c r="E487" s="48">
        <v>1</v>
      </c>
      <c r="F487" s="59" t="s">
        <v>55</v>
      </c>
      <c r="G487" s="57"/>
      <c r="H487" s="48"/>
      <c r="I487" s="22"/>
      <c r="J487" s="48"/>
      <c r="K487" s="17" t="s">
        <v>642</v>
      </c>
      <c r="L487" s="18"/>
    </row>
    <row r="488" spans="1:12" ht="28.5" hidden="1" customHeight="1">
      <c r="A488" s="48">
        <v>487</v>
      </c>
      <c r="B488" s="17" t="str">
        <f>CONCATENATE(K488,COUNTIF($K$4:K488,K488))</f>
        <v>R.Aci27</v>
      </c>
      <c r="C488" s="12" t="s">
        <v>665</v>
      </c>
      <c r="D488" s="12" t="s">
        <v>665</v>
      </c>
      <c r="E488" s="48">
        <v>1</v>
      </c>
      <c r="F488" s="59" t="s">
        <v>55</v>
      </c>
      <c r="G488" s="57"/>
      <c r="H488" s="48"/>
      <c r="I488" s="22"/>
      <c r="J488" s="48"/>
      <c r="K488" s="17" t="s">
        <v>642</v>
      </c>
      <c r="L488" s="18"/>
    </row>
    <row r="489" spans="1:12" ht="28.5" hidden="1" customHeight="1">
      <c r="A489" s="48">
        <v>488</v>
      </c>
      <c r="B489" s="17" t="str">
        <f>CONCATENATE(K489,COUNTIF($K$4:K489,K489))</f>
        <v>R.Aci28</v>
      </c>
      <c r="C489" s="12" t="s">
        <v>345</v>
      </c>
      <c r="D489" s="12" t="s">
        <v>345</v>
      </c>
      <c r="E489" s="48">
        <v>1</v>
      </c>
      <c r="F489" s="59" t="s">
        <v>138</v>
      </c>
      <c r="G489" s="57"/>
      <c r="H489" s="48"/>
      <c r="I489" s="22"/>
      <c r="J489" s="48"/>
      <c r="K489" s="17" t="s">
        <v>642</v>
      </c>
      <c r="L489" s="18"/>
    </row>
    <row r="490" spans="1:12" ht="28.5" hidden="1" customHeight="1">
      <c r="A490" s="48">
        <v>489</v>
      </c>
      <c r="B490" s="17" t="str">
        <f>CONCATENATE(K490,COUNTIF($K$4:K490,K490))</f>
        <v>R.Aci29</v>
      </c>
      <c r="C490" s="12" t="s">
        <v>453</v>
      </c>
      <c r="D490" s="12" t="s">
        <v>453</v>
      </c>
      <c r="E490" s="48">
        <v>3</v>
      </c>
      <c r="F490" s="59" t="s">
        <v>138</v>
      </c>
      <c r="G490" s="57"/>
      <c r="H490" s="48"/>
      <c r="I490" s="22"/>
      <c r="J490" s="48"/>
      <c r="K490" s="17" t="s">
        <v>642</v>
      </c>
      <c r="L490" s="18"/>
    </row>
    <row r="491" spans="1:12" ht="28.5" hidden="1" customHeight="1">
      <c r="A491" s="48">
        <v>490</v>
      </c>
      <c r="B491" s="17" t="str">
        <f>CONCATENATE(K491,COUNTIF($K$4:K491,K491))</f>
        <v>R.Aci30</v>
      </c>
      <c r="C491" s="12" t="s">
        <v>487</v>
      </c>
      <c r="D491" s="12" t="s">
        <v>487</v>
      </c>
      <c r="E491" s="48">
        <v>18</v>
      </c>
      <c r="F491" s="59" t="s">
        <v>138</v>
      </c>
      <c r="G491" s="57"/>
      <c r="H491" s="48"/>
      <c r="I491" s="22"/>
      <c r="J491" s="48"/>
      <c r="K491" s="17" t="s">
        <v>642</v>
      </c>
      <c r="L491" s="18"/>
    </row>
    <row r="492" spans="1:12" ht="28.5" hidden="1" customHeight="1">
      <c r="A492" s="48">
        <v>491</v>
      </c>
      <c r="B492" s="17" t="str">
        <f>CONCATENATE(K492,COUNTIF($K$4:K492,K492))</f>
        <v>R.Aci31</v>
      </c>
      <c r="C492" s="12" t="s">
        <v>666</v>
      </c>
      <c r="D492" s="12" t="s">
        <v>666</v>
      </c>
      <c r="E492" s="48">
        <v>1</v>
      </c>
      <c r="F492" s="59" t="s">
        <v>138</v>
      </c>
      <c r="G492" s="57"/>
      <c r="H492" s="48"/>
      <c r="I492" s="22"/>
      <c r="J492" s="48"/>
      <c r="K492" s="17" t="s">
        <v>642</v>
      </c>
      <c r="L492" s="18"/>
    </row>
    <row r="493" spans="1:12" ht="28.5" hidden="1" customHeight="1">
      <c r="A493" s="48">
        <v>492</v>
      </c>
      <c r="B493" s="17" t="str">
        <f>CONCATENATE(K493,COUNTIF($K$4:K493,K493))</f>
        <v>R.Aci32</v>
      </c>
      <c r="C493" s="12" t="s">
        <v>667</v>
      </c>
      <c r="D493" s="12" t="s">
        <v>691</v>
      </c>
      <c r="E493" s="48">
        <v>1</v>
      </c>
      <c r="F493" s="59" t="s">
        <v>55</v>
      </c>
      <c r="G493" s="57"/>
      <c r="H493" s="48"/>
      <c r="I493" s="22"/>
      <c r="J493" s="48"/>
      <c r="K493" s="17" t="s">
        <v>642</v>
      </c>
      <c r="L493" s="18"/>
    </row>
    <row r="494" spans="1:12" ht="28.5" hidden="1" customHeight="1">
      <c r="A494" s="48">
        <v>493</v>
      </c>
      <c r="B494" s="17" t="str">
        <f>CONCATENATE(K494,COUNTIF($K$4:K494,K494))</f>
        <v>R.Aci33</v>
      </c>
      <c r="C494" s="12" t="s">
        <v>668</v>
      </c>
      <c r="D494" s="12" t="s">
        <v>668</v>
      </c>
      <c r="E494" s="48">
        <v>1</v>
      </c>
      <c r="F494" s="59" t="s">
        <v>55</v>
      </c>
      <c r="G494" s="57"/>
      <c r="H494" s="48"/>
      <c r="I494" s="22"/>
      <c r="J494" s="48"/>
      <c r="K494" s="17" t="s">
        <v>642</v>
      </c>
      <c r="L494" s="18"/>
    </row>
    <row r="495" spans="1:12" ht="28.5" hidden="1" customHeight="1">
      <c r="A495" s="48">
        <v>494</v>
      </c>
      <c r="B495" s="17" t="str">
        <f>CONCATENATE(K495,COUNTIF($K$4:K495,K495))</f>
        <v>R.Aci34</v>
      </c>
      <c r="C495" s="12" t="s">
        <v>170</v>
      </c>
      <c r="D495" s="12" t="s">
        <v>170</v>
      </c>
      <c r="E495" s="48">
        <v>1</v>
      </c>
      <c r="F495" s="59" t="s">
        <v>55</v>
      </c>
      <c r="G495" s="57" t="s">
        <v>401</v>
      </c>
      <c r="H495" s="59" t="s">
        <v>669</v>
      </c>
      <c r="I495" s="59" t="s">
        <v>669</v>
      </c>
      <c r="J495" s="48"/>
      <c r="K495" s="17" t="s">
        <v>642</v>
      </c>
      <c r="L495" s="18"/>
    </row>
    <row r="496" spans="1:12" ht="28.5" hidden="1" customHeight="1">
      <c r="A496" s="48">
        <v>495</v>
      </c>
      <c r="B496" s="17" t="str">
        <f>CONCATENATE(K496,COUNTIF($K$4:K496,K496))</f>
        <v>R.Aci35</v>
      </c>
      <c r="C496" s="12" t="s">
        <v>670</v>
      </c>
      <c r="D496" s="12" t="s">
        <v>670</v>
      </c>
      <c r="E496" s="48">
        <v>1</v>
      </c>
      <c r="F496" s="59" t="s">
        <v>55</v>
      </c>
      <c r="G496" s="57" t="s">
        <v>396</v>
      </c>
      <c r="H496" s="48"/>
      <c r="I496" s="22"/>
      <c r="J496" s="48"/>
      <c r="K496" s="17" t="s">
        <v>642</v>
      </c>
      <c r="L496" s="18"/>
    </row>
    <row r="497" spans="1:12" ht="28.5" hidden="1" customHeight="1">
      <c r="A497" s="48">
        <v>496</v>
      </c>
      <c r="B497" s="17" t="str">
        <f>CONCATENATE(K497,COUNTIF($K$4:K497,K497))</f>
        <v>R.Aci36</v>
      </c>
      <c r="C497" s="12" t="s">
        <v>671</v>
      </c>
      <c r="D497" s="12" t="s">
        <v>671</v>
      </c>
      <c r="E497" s="48">
        <v>1</v>
      </c>
      <c r="F497" s="59" t="s">
        <v>55</v>
      </c>
      <c r="G497" s="57" t="s">
        <v>672</v>
      </c>
      <c r="H497" s="48"/>
      <c r="I497" s="22"/>
      <c r="J497" s="48"/>
      <c r="K497" s="17" t="s">
        <v>642</v>
      </c>
      <c r="L497" s="18"/>
    </row>
    <row r="498" spans="1:12" ht="28.5" hidden="1" customHeight="1">
      <c r="A498" s="48">
        <v>497</v>
      </c>
      <c r="B498" s="17" t="str">
        <f>CONCATENATE(K498,COUNTIF($K$4:K498,K498))</f>
        <v>R.Aci37</v>
      </c>
      <c r="C498" s="12" t="s">
        <v>673</v>
      </c>
      <c r="D498" s="12" t="s">
        <v>693</v>
      </c>
      <c r="E498" s="48">
        <v>1</v>
      </c>
      <c r="F498" s="59" t="s">
        <v>138</v>
      </c>
      <c r="G498" s="57"/>
      <c r="H498" s="48"/>
      <c r="I498" s="22"/>
      <c r="J498" s="48"/>
      <c r="K498" s="17" t="s">
        <v>642</v>
      </c>
      <c r="L498" s="18"/>
    </row>
    <row r="499" spans="1:12" ht="28.5" hidden="1" customHeight="1">
      <c r="A499" s="48">
        <v>498</v>
      </c>
      <c r="B499" s="17" t="str">
        <f>CONCATENATE(K499,COUNTIF($K$4:K499,K499))</f>
        <v>R.Aci38</v>
      </c>
      <c r="C499" s="12" t="s">
        <v>674</v>
      </c>
      <c r="D499" s="12" t="s">
        <v>674</v>
      </c>
      <c r="E499" s="48">
        <v>1</v>
      </c>
      <c r="F499" s="59" t="s">
        <v>55</v>
      </c>
      <c r="G499" s="57"/>
      <c r="H499" s="48"/>
      <c r="I499" s="22"/>
      <c r="J499" s="48"/>
      <c r="K499" s="17" t="s">
        <v>642</v>
      </c>
      <c r="L499" s="18"/>
    </row>
    <row r="500" spans="1:12" ht="28.5" hidden="1" customHeight="1">
      <c r="A500" s="48">
        <v>499</v>
      </c>
      <c r="B500" s="17" t="str">
        <f>CONCATENATE(K500,COUNTIF($K$4:K500,K500))</f>
        <v>R.Aci39</v>
      </c>
      <c r="C500" s="12" t="s">
        <v>675</v>
      </c>
      <c r="D500" s="12" t="s">
        <v>675</v>
      </c>
      <c r="E500" s="48">
        <v>1</v>
      </c>
      <c r="F500" s="59" t="s">
        <v>55</v>
      </c>
      <c r="G500" s="57" t="s">
        <v>56</v>
      </c>
      <c r="H500" s="48"/>
      <c r="I500" s="22"/>
      <c r="J500" s="48"/>
      <c r="K500" s="17" t="s">
        <v>642</v>
      </c>
      <c r="L500" s="18"/>
    </row>
    <row r="501" spans="1:12" ht="28.5" hidden="1" customHeight="1">
      <c r="A501" s="48">
        <v>500</v>
      </c>
      <c r="B501" s="17" t="str">
        <f>CONCATENATE(K501,COUNTIF($K$4:K501,K501))</f>
        <v>R.Aci40</v>
      </c>
      <c r="C501" s="12" t="s">
        <v>161</v>
      </c>
      <c r="D501" s="12" t="s">
        <v>674</v>
      </c>
      <c r="E501" s="48">
        <v>1</v>
      </c>
      <c r="F501" s="59" t="s">
        <v>55</v>
      </c>
      <c r="G501" s="57"/>
      <c r="H501" s="48"/>
      <c r="I501" s="22"/>
      <c r="J501" s="48"/>
      <c r="K501" s="17" t="s">
        <v>642</v>
      </c>
      <c r="L501" s="18"/>
    </row>
    <row r="502" spans="1:12" ht="28.5" hidden="1" customHeight="1">
      <c r="A502" s="48">
        <v>501</v>
      </c>
      <c r="B502" s="17" t="str">
        <f>CONCATENATE(K502,COUNTIF($K$4:K502,K502))</f>
        <v>R.Aci41</v>
      </c>
      <c r="C502" s="12" t="s">
        <v>130</v>
      </c>
      <c r="D502" s="12" t="s">
        <v>130</v>
      </c>
      <c r="E502" s="48">
        <v>1</v>
      </c>
      <c r="F502" s="59" t="s">
        <v>55</v>
      </c>
      <c r="G502" s="57"/>
      <c r="H502" s="48"/>
      <c r="I502" s="22"/>
      <c r="J502" s="48"/>
      <c r="K502" s="17" t="s">
        <v>642</v>
      </c>
      <c r="L502" s="18"/>
    </row>
    <row r="503" spans="1:12" ht="28.5" hidden="1" customHeight="1">
      <c r="A503" s="48">
        <v>502</v>
      </c>
      <c r="B503" s="17" t="str">
        <f>CONCATENATE(K503,COUNTIF($K$4:K503,K503))</f>
        <v>R.Aci42</v>
      </c>
      <c r="C503" s="12" t="s">
        <v>632</v>
      </c>
      <c r="D503" s="12" t="s">
        <v>632</v>
      </c>
      <c r="E503" s="48">
        <v>1</v>
      </c>
      <c r="F503" s="59" t="s">
        <v>418</v>
      </c>
      <c r="G503" s="57"/>
      <c r="H503" s="48"/>
      <c r="I503" s="22"/>
      <c r="J503" s="48"/>
      <c r="K503" s="17" t="s">
        <v>642</v>
      </c>
      <c r="L503" s="18"/>
    </row>
    <row r="504" spans="1:12" ht="28.5" hidden="1" customHeight="1">
      <c r="A504" s="48">
        <v>503</v>
      </c>
      <c r="B504" s="17" t="str">
        <f>CONCATENATE(K504,COUNTIF($K$4:K504,K504))</f>
        <v>R.Aci43</v>
      </c>
      <c r="C504" s="12" t="s">
        <v>622</v>
      </c>
      <c r="D504" s="12" t="s">
        <v>339</v>
      </c>
      <c r="E504" s="48">
        <v>1</v>
      </c>
      <c r="F504" s="59" t="s">
        <v>55</v>
      </c>
      <c r="G504" s="57" t="s">
        <v>626</v>
      </c>
      <c r="H504" s="59" t="s">
        <v>677</v>
      </c>
      <c r="I504" s="22" t="s">
        <v>678</v>
      </c>
      <c r="J504" s="48"/>
      <c r="K504" s="17" t="s">
        <v>642</v>
      </c>
      <c r="L504" s="18"/>
    </row>
    <row r="505" spans="1:12" ht="28.5" hidden="1" customHeight="1">
      <c r="A505" s="48">
        <v>504</v>
      </c>
      <c r="B505" s="17" t="str">
        <f>CONCATENATE(K505,COUNTIF($K$4:K505,K505))</f>
        <v>R.Aci44</v>
      </c>
      <c r="C505" s="12" t="s">
        <v>676</v>
      </c>
      <c r="D505" s="12" t="s">
        <v>676</v>
      </c>
      <c r="E505" s="48">
        <v>1</v>
      </c>
      <c r="F505" s="59" t="s">
        <v>55</v>
      </c>
      <c r="G505" s="57" t="s">
        <v>449</v>
      </c>
      <c r="H505" s="48"/>
      <c r="I505" s="22"/>
      <c r="J505" s="48"/>
      <c r="K505" s="17" t="s">
        <v>642</v>
      </c>
      <c r="L505" s="18"/>
    </row>
    <row r="506" spans="1:12" ht="28.5" hidden="1" customHeight="1">
      <c r="A506" s="48">
        <v>505</v>
      </c>
      <c r="B506" s="17" t="str">
        <f>CONCATENATE(K506,COUNTIF($K$4:K506,K506))</f>
        <v>R.Aci45</v>
      </c>
      <c r="C506" s="12" t="s">
        <v>51</v>
      </c>
      <c r="D506" s="12" t="s">
        <v>51</v>
      </c>
      <c r="E506" s="48">
        <v>1</v>
      </c>
      <c r="F506" s="59" t="s">
        <v>55</v>
      </c>
      <c r="G506" s="57" t="s">
        <v>401</v>
      </c>
      <c r="H506" s="48"/>
      <c r="I506" s="22"/>
      <c r="J506" s="48"/>
      <c r="K506" s="17" t="s">
        <v>642</v>
      </c>
      <c r="L506" s="18"/>
    </row>
    <row r="507" spans="1:12" ht="28.5" hidden="1" customHeight="1">
      <c r="A507" s="48">
        <v>506</v>
      </c>
      <c r="B507" s="17" t="str">
        <f>CONCATENATE(K507,COUNTIF($K$4:K507,K507))</f>
        <v>R.Aci46</v>
      </c>
      <c r="C507" s="12" t="s">
        <v>679</v>
      </c>
      <c r="D507" s="12" t="s">
        <v>131</v>
      </c>
      <c r="E507" s="48">
        <v>1</v>
      </c>
      <c r="F507" s="59" t="s">
        <v>55</v>
      </c>
      <c r="G507" s="57" t="s">
        <v>401</v>
      </c>
      <c r="H507" s="48"/>
      <c r="I507" s="22"/>
      <c r="J507" s="48"/>
      <c r="K507" s="17" t="s">
        <v>642</v>
      </c>
      <c r="L507" s="18"/>
    </row>
    <row r="508" spans="1:12" ht="28.5" hidden="1" customHeight="1">
      <c r="A508" s="48">
        <v>507</v>
      </c>
      <c r="B508" s="17" t="str">
        <f>CONCATENATE(K508,COUNTIF($K$4:K508,K508))</f>
        <v>R.Aci47</v>
      </c>
      <c r="C508" s="12" t="s">
        <v>139</v>
      </c>
      <c r="D508" s="12" t="s">
        <v>139</v>
      </c>
      <c r="E508" s="48">
        <v>1</v>
      </c>
      <c r="F508" s="59" t="s">
        <v>55</v>
      </c>
      <c r="G508" s="57"/>
      <c r="H508" s="48"/>
      <c r="I508" s="22"/>
      <c r="J508" s="48"/>
      <c r="K508" s="17" t="s">
        <v>642</v>
      </c>
      <c r="L508" s="18"/>
    </row>
    <row r="509" spans="1:12" ht="28.5" hidden="1" customHeight="1">
      <c r="A509" s="48">
        <v>508</v>
      </c>
      <c r="B509" s="17" t="str">
        <f>CONCATENATE(K509,COUNTIF($K$4:K509,K509))</f>
        <v>R.Aci48</v>
      </c>
      <c r="C509" s="12" t="s">
        <v>680</v>
      </c>
      <c r="D509" s="12" t="s">
        <v>694</v>
      </c>
      <c r="E509" s="48">
        <v>15</v>
      </c>
      <c r="F509" s="59" t="s">
        <v>138</v>
      </c>
      <c r="G509" s="57"/>
      <c r="H509" s="48"/>
      <c r="I509" s="22"/>
      <c r="J509" s="48"/>
      <c r="K509" s="17" t="s">
        <v>642</v>
      </c>
      <c r="L509" s="18"/>
    </row>
    <row r="510" spans="1:12" ht="28.5" hidden="1" customHeight="1">
      <c r="A510" s="48">
        <v>509</v>
      </c>
      <c r="B510" s="17" t="str">
        <f>CONCATENATE(K510,COUNTIF($K$4:K510,K510))</f>
        <v>R.Aci49</v>
      </c>
      <c r="C510" s="12" t="s">
        <v>681</v>
      </c>
      <c r="D510" s="12" t="s">
        <v>684</v>
      </c>
      <c r="E510" s="48">
        <v>6</v>
      </c>
      <c r="F510" s="60" t="s">
        <v>136</v>
      </c>
      <c r="G510" s="57"/>
      <c r="H510" s="48"/>
      <c r="I510" s="22"/>
      <c r="J510" s="48"/>
      <c r="K510" s="17" t="s">
        <v>642</v>
      </c>
      <c r="L510" s="18"/>
    </row>
    <row r="511" spans="1:12" ht="28.5" hidden="1" customHeight="1">
      <c r="A511" s="48">
        <v>510</v>
      </c>
      <c r="B511" s="17" t="str">
        <f>CONCATENATE(K511,COUNTIF($K$4:K511,K511))</f>
        <v>Marketing31</v>
      </c>
      <c r="C511" s="12" t="s">
        <v>568</v>
      </c>
      <c r="D511" s="12" t="s">
        <v>568</v>
      </c>
      <c r="E511" s="48">
        <v>1</v>
      </c>
      <c r="F511" s="60" t="s">
        <v>55</v>
      </c>
      <c r="G511" s="57"/>
      <c r="H511" s="48"/>
      <c r="I511" s="22"/>
      <c r="J511" s="48"/>
      <c r="K511" s="17" t="s">
        <v>16</v>
      </c>
      <c r="L511" s="18"/>
    </row>
    <row r="512" spans="1:12" ht="28.5" hidden="1" customHeight="1">
      <c r="A512" s="48">
        <v>511</v>
      </c>
      <c r="B512" s="17" t="str">
        <f>CONCATENATE(K512,COUNTIF($K$4:K512,K512))</f>
        <v>Accounting61</v>
      </c>
      <c r="C512" s="12" t="s">
        <v>568</v>
      </c>
      <c r="D512" s="12" t="s">
        <v>568</v>
      </c>
      <c r="E512" s="48">
        <v>1</v>
      </c>
      <c r="F512" s="60" t="s">
        <v>55</v>
      </c>
      <c r="G512" s="57"/>
      <c r="H512" s="48"/>
      <c r="I512" s="22"/>
      <c r="J512" s="48"/>
      <c r="K512" s="17" t="s">
        <v>21</v>
      </c>
      <c r="L512" s="18"/>
    </row>
    <row r="513" spans="1:12" ht="28.5" hidden="1" customHeight="1">
      <c r="A513" s="48">
        <v>512</v>
      </c>
      <c r="B513" s="17" t="str">
        <f>CONCATENATE(K513,COUNTIF($K$4:K513,K513))</f>
        <v>R.Aci50</v>
      </c>
      <c r="C513" s="12"/>
      <c r="D513" s="12"/>
      <c r="E513" s="48"/>
      <c r="F513" s="48"/>
      <c r="G513" s="57"/>
      <c r="H513" s="48"/>
      <c r="I513" s="22"/>
      <c r="J513" s="48"/>
      <c r="K513" s="17" t="s">
        <v>642</v>
      </c>
      <c r="L513" s="18"/>
    </row>
    <row r="514" spans="1:12" ht="28.5" hidden="1" customHeight="1">
      <c r="A514" s="48">
        <v>513</v>
      </c>
      <c r="B514" s="17" t="str">
        <f>CONCATENATE(K514,COUNTIF($K$4:K514,K514))</f>
        <v>R.Aci51</v>
      </c>
      <c r="C514" s="12"/>
      <c r="D514" s="12"/>
      <c r="E514" s="48"/>
      <c r="F514" s="48"/>
      <c r="G514" s="57"/>
      <c r="H514" s="48"/>
      <c r="I514" s="22"/>
      <c r="J514" s="48"/>
      <c r="K514" s="17" t="s">
        <v>642</v>
      </c>
      <c r="L514" s="18"/>
    </row>
    <row r="515" spans="1:12" ht="28.5" hidden="1" customHeight="1">
      <c r="A515" s="48">
        <v>514</v>
      </c>
      <c r="B515" s="17" t="str">
        <f>CONCATENATE(K515,COUNTIF($K$4:K515,K515))</f>
        <v>R.Aci52</v>
      </c>
      <c r="C515" s="12"/>
      <c r="D515" s="12"/>
      <c r="E515" s="48"/>
      <c r="F515" s="48"/>
      <c r="G515" s="57"/>
      <c r="H515" s="48"/>
      <c r="I515" s="22"/>
      <c r="J515" s="48"/>
      <c r="K515" s="17" t="s">
        <v>642</v>
      </c>
      <c r="L515" s="18"/>
    </row>
    <row r="516" spans="1:12" ht="28.5" hidden="1" customHeight="1">
      <c r="A516" s="48">
        <v>515</v>
      </c>
      <c r="B516" s="17" t="str">
        <f>CONCATENATE(K516,COUNTIF($K$4:K516,K516))</f>
        <v>R.Aci53</v>
      </c>
      <c r="C516" s="12"/>
      <c r="D516" s="12"/>
      <c r="E516" s="48"/>
      <c r="F516" s="48"/>
      <c r="G516" s="57"/>
      <c r="H516" s="48"/>
      <c r="I516" s="22"/>
      <c r="J516" s="48"/>
      <c r="K516" s="17" t="s">
        <v>642</v>
      </c>
      <c r="L516" s="18"/>
    </row>
    <row r="517" spans="1:12" ht="28.5" hidden="1" customHeight="1">
      <c r="A517" s="48">
        <v>516</v>
      </c>
      <c r="B517" s="17" t="str">
        <f>CONCATENATE(K517,COUNTIF($K$4:K517,K517))</f>
        <v>R.Aci54</v>
      </c>
      <c r="C517" s="12"/>
      <c r="D517" s="12"/>
      <c r="E517" s="48"/>
      <c r="F517" s="48"/>
      <c r="G517" s="57"/>
      <c r="H517" s="48"/>
      <c r="I517" s="22"/>
      <c r="J517" s="48"/>
      <c r="K517" s="17" t="s">
        <v>642</v>
      </c>
      <c r="L517" s="18"/>
    </row>
    <row r="518" spans="1:12" ht="28.5" hidden="1" customHeight="1">
      <c r="A518" s="48">
        <v>517</v>
      </c>
      <c r="B518" s="17" t="str">
        <f>CONCATENATE(K518,COUNTIF($K$4:K518,K518))</f>
        <v>R.Aci55</v>
      </c>
      <c r="C518" s="12"/>
      <c r="D518" s="12"/>
      <c r="E518" s="48"/>
      <c r="F518" s="48"/>
      <c r="G518" s="57"/>
      <c r="H518" s="48"/>
      <c r="I518" s="22"/>
      <c r="J518" s="48"/>
      <c r="K518" s="17" t="s">
        <v>642</v>
      </c>
      <c r="L518" s="18"/>
    </row>
    <row r="519" spans="1:12" ht="28.5" hidden="1" customHeight="1">
      <c r="A519" s="48">
        <v>518</v>
      </c>
      <c r="B519" s="17" t="str">
        <f>CONCATENATE(K519,COUNTIF($K$4:K519,K519))</f>
        <v>R.Aci56</v>
      </c>
      <c r="C519" s="12"/>
      <c r="D519" s="12"/>
      <c r="E519" s="48"/>
      <c r="F519" s="48"/>
      <c r="G519" s="57"/>
      <c r="H519" s="48"/>
      <c r="I519" s="22"/>
      <c r="J519" s="48"/>
      <c r="K519" s="17" t="s">
        <v>642</v>
      </c>
      <c r="L519" s="18"/>
    </row>
    <row r="520" spans="1:12" ht="28.5" hidden="1" customHeight="1">
      <c r="A520" s="48">
        <v>519</v>
      </c>
      <c r="B520" s="17" t="str">
        <f>CONCATENATE(K520,COUNTIF($K$4:K520,K520))</f>
        <v>R.Aci57</v>
      </c>
      <c r="C520" s="12"/>
      <c r="D520" s="12"/>
      <c r="E520" s="48"/>
      <c r="F520" s="48"/>
      <c r="G520" s="57"/>
      <c r="H520" s="48"/>
      <c r="I520" s="22"/>
      <c r="J520" s="48"/>
      <c r="K520" s="17" t="s">
        <v>642</v>
      </c>
      <c r="L520" s="18"/>
    </row>
    <row r="521" spans="1:12" ht="28.5" hidden="1" customHeight="1">
      <c r="A521" s="48">
        <v>520</v>
      </c>
      <c r="B521" s="17" t="str">
        <f>CONCATENATE(K521,COUNTIF($K$4:K521,K521))</f>
        <v>R.Aci58</v>
      </c>
      <c r="C521" s="12"/>
      <c r="D521" s="12"/>
      <c r="E521" s="48"/>
      <c r="F521" s="48"/>
      <c r="G521" s="57"/>
      <c r="H521" s="48"/>
      <c r="I521" s="22"/>
      <c r="J521" s="48"/>
      <c r="K521" s="17" t="s">
        <v>642</v>
      </c>
      <c r="L521" s="18"/>
    </row>
    <row r="522" spans="1:12" ht="28.5" hidden="1" customHeight="1">
      <c r="A522" s="48">
        <v>521</v>
      </c>
      <c r="B522" s="17" t="str">
        <f>CONCATENATE(K522,COUNTIF($K$4:K522,K522))</f>
        <v>R.Aci59</v>
      </c>
      <c r="C522" s="12"/>
      <c r="D522" s="12"/>
      <c r="E522" s="48"/>
      <c r="F522" s="48"/>
      <c r="G522" s="57"/>
      <c r="H522" s="48"/>
      <c r="I522" s="22"/>
      <c r="J522" s="48"/>
      <c r="K522" s="17" t="s">
        <v>642</v>
      </c>
      <c r="L522" s="18"/>
    </row>
    <row r="523" spans="1:12" ht="28.5" hidden="1" customHeight="1">
      <c r="A523" s="48">
        <v>522</v>
      </c>
      <c r="B523" s="17" t="str">
        <f>CONCATENATE(K523,COUNTIF($K$4:K523,K523))</f>
        <v>R.Aci60</v>
      </c>
      <c r="C523" s="12"/>
      <c r="D523" s="12"/>
      <c r="E523" s="48"/>
      <c r="F523" s="48"/>
      <c r="G523" s="57"/>
      <c r="H523" s="48"/>
      <c r="I523" s="22"/>
      <c r="J523" s="48"/>
      <c r="K523" s="17" t="s">
        <v>642</v>
      </c>
      <c r="L523" s="18"/>
    </row>
    <row r="524" spans="1:12" ht="28.5" hidden="1" customHeight="1">
      <c r="A524" s="48">
        <v>523</v>
      </c>
      <c r="B524" s="17" t="str">
        <f>CONCATENATE(K524,COUNTIF($K$4:K524,K524))</f>
        <v>R.Aci61</v>
      </c>
      <c r="C524" s="12"/>
      <c r="D524" s="12"/>
      <c r="E524" s="48"/>
      <c r="F524" s="48"/>
      <c r="G524" s="57"/>
      <c r="H524" s="48"/>
      <c r="I524" s="22"/>
      <c r="J524" s="48"/>
      <c r="K524" s="17" t="s">
        <v>642</v>
      </c>
      <c r="L524" s="18"/>
    </row>
    <row r="525" spans="1:12" ht="28.5" hidden="1" customHeight="1">
      <c r="A525" s="48">
        <v>524</v>
      </c>
      <c r="B525" s="17" t="str">
        <f>CONCATENATE(K525,COUNTIF($K$4:K525,K525))</f>
        <v>R.Aci62</v>
      </c>
      <c r="C525" s="12"/>
      <c r="D525" s="12"/>
      <c r="E525" s="48"/>
      <c r="F525" s="48"/>
      <c r="G525" s="57"/>
      <c r="H525" s="48"/>
      <c r="I525" s="22"/>
      <c r="J525" s="48"/>
      <c r="K525" s="17" t="s">
        <v>642</v>
      </c>
      <c r="L525" s="18"/>
    </row>
    <row r="526" spans="1:12" ht="28.5" hidden="1" customHeight="1">
      <c r="A526" s="48">
        <v>525</v>
      </c>
      <c r="B526" s="17" t="str">
        <f>CONCATENATE(K526,COUNTIF($K$4:K526,K526))</f>
        <v>R.Aci63</v>
      </c>
      <c r="C526" s="12"/>
      <c r="D526" s="12"/>
      <c r="E526" s="48"/>
      <c r="F526" s="48"/>
      <c r="G526" s="57"/>
      <c r="H526" s="48"/>
      <c r="I526" s="22"/>
      <c r="J526" s="48"/>
      <c r="K526" s="17" t="s">
        <v>642</v>
      </c>
      <c r="L526" s="18"/>
    </row>
    <row r="527" spans="1:12" ht="28.5" hidden="1" customHeight="1">
      <c r="A527" s="48">
        <v>526</v>
      </c>
      <c r="B527" s="17" t="str">
        <f>CONCATENATE(K527,COUNTIF($K$4:K527,K527))</f>
        <v>R.Aci64</v>
      </c>
      <c r="C527" s="12"/>
      <c r="D527" s="12"/>
      <c r="E527" s="48"/>
      <c r="F527" s="48"/>
      <c r="G527" s="57"/>
      <c r="H527" s="48"/>
      <c r="I527" s="22"/>
      <c r="J527" s="48"/>
      <c r="K527" s="17" t="s">
        <v>642</v>
      </c>
      <c r="L527" s="18"/>
    </row>
    <row r="528" spans="1:12" ht="28.5" hidden="1" customHeight="1">
      <c r="A528" s="48">
        <v>527</v>
      </c>
      <c r="B528" s="17" t="str">
        <f>CONCATENATE(K528,COUNTIF($K$4:K528,K528))</f>
        <v>R.Aci65</v>
      </c>
      <c r="C528" s="12"/>
      <c r="D528" s="12"/>
      <c r="E528" s="48"/>
      <c r="F528" s="48"/>
      <c r="G528" s="57"/>
      <c r="H528" s="48"/>
      <c r="I528" s="22"/>
      <c r="J528" s="48"/>
      <c r="K528" s="17" t="s">
        <v>642</v>
      </c>
      <c r="L528" s="18"/>
    </row>
    <row r="529" spans="1:12" ht="28.5" hidden="1" customHeight="1">
      <c r="A529" s="48">
        <v>528</v>
      </c>
      <c r="B529" s="17" t="str">
        <f>CONCATENATE(K529,COUNTIF($K$4:K529,K529))</f>
        <v>R.Aci66</v>
      </c>
      <c r="C529" s="12"/>
      <c r="D529" s="12"/>
      <c r="E529" s="48"/>
      <c r="F529" s="48"/>
      <c r="G529" s="57"/>
      <c r="H529" s="48"/>
      <c r="I529" s="22"/>
      <c r="J529" s="48"/>
      <c r="K529" s="17" t="s">
        <v>642</v>
      </c>
      <c r="L529" s="18"/>
    </row>
    <row r="530" spans="1:12" ht="28.5" hidden="1" customHeight="1">
      <c r="A530" s="48">
        <v>529</v>
      </c>
      <c r="B530" s="17" t="str">
        <f>CONCATENATE(K530,COUNTIF($K$4:K530,K530))</f>
        <v>R.Aci67</v>
      </c>
      <c r="C530" s="12"/>
      <c r="D530" s="12"/>
      <c r="E530" s="48"/>
      <c r="F530" s="48"/>
      <c r="G530" s="57"/>
      <c r="H530" s="48"/>
      <c r="I530" s="22"/>
      <c r="J530" s="48"/>
      <c r="K530" s="17" t="s">
        <v>642</v>
      </c>
      <c r="L530" s="18"/>
    </row>
    <row r="531" spans="1:12" ht="28.5" hidden="1" customHeight="1">
      <c r="A531" s="48">
        <v>530</v>
      </c>
      <c r="B531" s="17" t="str">
        <f>CONCATENATE(K531,COUNTIF($K$4:K531,K531))</f>
        <v>R.Aci68</v>
      </c>
      <c r="C531" s="12"/>
      <c r="D531" s="12"/>
      <c r="E531" s="48"/>
      <c r="F531" s="48"/>
      <c r="G531" s="57"/>
      <c r="H531" s="48"/>
      <c r="I531" s="22"/>
      <c r="J531" s="48"/>
      <c r="K531" s="17" t="s">
        <v>642</v>
      </c>
      <c r="L531" s="18"/>
    </row>
    <row r="532" spans="1:12" ht="28.5" hidden="1" customHeight="1">
      <c r="A532" s="48">
        <v>531</v>
      </c>
      <c r="B532" s="17" t="str">
        <f>CONCATENATE(K532,COUNTIF($K$4:K532,K532))</f>
        <v>R.Aci69</v>
      </c>
      <c r="C532" s="12"/>
      <c r="D532" s="12"/>
      <c r="E532" s="48"/>
      <c r="F532" s="48"/>
      <c r="G532" s="57"/>
      <c r="H532" s="48"/>
      <c r="I532" s="22"/>
      <c r="J532" s="48"/>
      <c r="K532" s="17" t="s">
        <v>642</v>
      </c>
      <c r="L532" s="18"/>
    </row>
    <row r="533" spans="1:12" ht="28.5" hidden="1" customHeight="1">
      <c r="A533" s="48">
        <v>532</v>
      </c>
      <c r="B533" s="17" t="str">
        <f>CONCATENATE(K533,COUNTIF($K$4:K533,K533))</f>
        <v>R.Aci70</v>
      </c>
      <c r="C533" s="12"/>
      <c r="D533" s="12"/>
      <c r="E533" s="48"/>
      <c r="F533" s="48"/>
      <c r="G533" s="57"/>
      <c r="H533" s="48"/>
      <c r="I533" s="22"/>
      <c r="J533" s="48"/>
      <c r="K533" s="17" t="s">
        <v>642</v>
      </c>
      <c r="L533" s="18"/>
    </row>
    <row r="534" spans="1:12" ht="28.5" hidden="1" customHeight="1">
      <c r="A534" s="48">
        <v>533</v>
      </c>
      <c r="B534" s="17" t="str">
        <f>CONCATENATE(K534,COUNTIF($K$4:K534,K534))</f>
        <v>R.Aci71</v>
      </c>
      <c r="C534" s="12"/>
      <c r="D534" s="12"/>
      <c r="E534" s="48"/>
      <c r="F534" s="48"/>
      <c r="G534" s="57"/>
      <c r="H534" s="48"/>
      <c r="I534" s="22"/>
      <c r="J534" s="48"/>
      <c r="K534" s="17" t="s">
        <v>642</v>
      </c>
      <c r="L534" s="18"/>
    </row>
    <row r="535" spans="1:12" ht="28.5" hidden="1" customHeight="1">
      <c r="A535" s="48">
        <v>534</v>
      </c>
      <c r="B535" s="17" t="str">
        <f>CONCATENATE(K535,COUNTIF($K$4:K535,K535))</f>
        <v>R.Aci72</v>
      </c>
      <c r="C535" s="12"/>
      <c r="D535" s="12"/>
      <c r="E535" s="48"/>
      <c r="F535" s="48"/>
      <c r="G535" s="57"/>
      <c r="H535" s="48"/>
      <c r="I535" s="22"/>
      <c r="J535" s="48"/>
      <c r="K535" s="17" t="s">
        <v>642</v>
      </c>
      <c r="L535" s="18"/>
    </row>
    <row r="536" spans="1:12" ht="28.5" hidden="1" customHeight="1">
      <c r="A536" s="48">
        <v>535</v>
      </c>
      <c r="B536" s="17" t="str">
        <f>CONCATENATE(K536,COUNTIF($K$4:K536,K536))</f>
        <v>R.Aci73</v>
      </c>
      <c r="C536" s="12"/>
      <c r="D536" s="12"/>
      <c r="E536" s="48"/>
      <c r="F536" s="48"/>
      <c r="G536" s="57"/>
      <c r="H536" s="48"/>
      <c r="I536" s="22"/>
      <c r="J536" s="48"/>
      <c r="K536" s="17" t="s">
        <v>642</v>
      </c>
      <c r="L536" s="18"/>
    </row>
    <row r="537" spans="1:12" ht="28.5" hidden="1" customHeight="1">
      <c r="A537" s="48">
        <v>536</v>
      </c>
      <c r="B537" s="17" t="str">
        <f>CONCATENATE(K537,COUNTIF($K$4:K537,K537))</f>
        <v>R.Aci74</v>
      </c>
      <c r="C537" s="12"/>
      <c r="D537" s="12"/>
      <c r="E537" s="48"/>
      <c r="F537" s="48"/>
      <c r="G537" s="57"/>
      <c r="H537" s="48"/>
      <c r="I537" s="22"/>
      <c r="J537" s="48"/>
      <c r="K537" s="17" t="s">
        <v>642</v>
      </c>
      <c r="L537" s="18"/>
    </row>
    <row r="538" spans="1:12" ht="28.5" hidden="1" customHeight="1">
      <c r="A538" s="48">
        <v>537</v>
      </c>
      <c r="B538" s="17" t="str">
        <f>CONCATENATE(K538,COUNTIF($K$4:K538,K538))</f>
        <v>R.Aci75</v>
      </c>
      <c r="C538" s="12"/>
      <c r="D538" s="12"/>
      <c r="E538" s="48"/>
      <c r="F538" s="48"/>
      <c r="G538" s="57"/>
      <c r="H538" s="48"/>
      <c r="I538" s="22"/>
      <c r="J538" s="48"/>
      <c r="K538" s="17" t="s">
        <v>642</v>
      </c>
      <c r="L538" s="18"/>
    </row>
    <row r="539" spans="1:12" ht="28.5" hidden="1" customHeight="1">
      <c r="A539" s="48">
        <v>538</v>
      </c>
      <c r="B539" s="17" t="str">
        <f>CONCATENATE(K539,COUNTIF($K$4:K539,K539))</f>
        <v>0</v>
      </c>
      <c r="C539" s="12"/>
      <c r="D539" s="12"/>
      <c r="E539" s="48"/>
      <c r="F539" s="48"/>
      <c r="G539" s="57"/>
      <c r="H539" s="48"/>
      <c r="I539" s="22"/>
      <c r="J539" s="48"/>
      <c r="K539" s="17"/>
      <c r="L539" s="18"/>
    </row>
    <row r="540" spans="1:12" ht="28.5" hidden="1" customHeight="1">
      <c r="A540" s="48">
        <v>539</v>
      </c>
      <c r="B540" s="17" t="str">
        <f>CONCATENATE(K540,COUNTIF($K$4:K540,K540))</f>
        <v>0</v>
      </c>
      <c r="C540" s="12"/>
      <c r="D540" s="12"/>
      <c r="E540" s="48"/>
      <c r="F540" s="48"/>
      <c r="G540" s="57"/>
      <c r="H540" s="48"/>
      <c r="I540" s="22"/>
      <c r="J540" s="48"/>
      <c r="K540" s="17"/>
      <c r="L540" s="18"/>
    </row>
    <row r="541" spans="1:12" ht="28.5" hidden="1" customHeight="1">
      <c r="A541" s="48">
        <v>540</v>
      </c>
      <c r="B541" s="17" t="str">
        <f>CONCATENATE(K541,COUNTIF($K$4:K541,K541))</f>
        <v>0</v>
      </c>
      <c r="C541" s="12"/>
      <c r="D541" s="12"/>
      <c r="E541" s="48"/>
      <c r="F541" s="48"/>
      <c r="G541" s="57"/>
      <c r="H541" s="48"/>
      <c r="I541" s="22"/>
      <c r="J541" s="48"/>
      <c r="K541" s="17"/>
      <c r="L541" s="18"/>
    </row>
    <row r="542" spans="1:12" ht="28.5" hidden="1" customHeight="1">
      <c r="A542" s="48">
        <v>541</v>
      </c>
      <c r="B542" s="17" t="str">
        <f>CONCATENATE(K542,COUNTIF($K$4:K542,K542))</f>
        <v>0</v>
      </c>
      <c r="C542" s="12"/>
      <c r="D542" s="12"/>
      <c r="E542" s="48"/>
      <c r="F542" s="48"/>
      <c r="G542" s="57"/>
      <c r="H542" s="48"/>
      <c r="I542" s="22"/>
      <c r="J542" s="48"/>
      <c r="K542" s="17"/>
      <c r="L542" s="18"/>
    </row>
    <row r="543" spans="1:12" ht="28.5" hidden="1" customHeight="1">
      <c r="A543" s="48">
        <v>542</v>
      </c>
      <c r="B543" s="17" t="str">
        <f>CONCATENATE(K543,COUNTIF($K$4:K543,K543))</f>
        <v>0</v>
      </c>
      <c r="C543" s="12"/>
      <c r="D543" s="12"/>
      <c r="E543" s="48"/>
      <c r="F543" s="48"/>
      <c r="G543" s="57"/>
      <c r="H543" s="48"/>
      <c r="I543" s="22"/>
      <c r="J543" s="48"/>
      <c r="K543" s="17"/>
      <c r="L543" s="18"/>
    </row>
    <row r="544" spans="1:12" ht="28.5" hidden="1" customHeight="1">
      <c r="A544" s="48">
        <v>543</v>
      </c>
      <c r="B544" s="17" t="str">
        <f>CONCATENATE(K544,COUNTIF($K$4:K544,K544))</f>
        <v>0</v>
      </c>
      <c r="C544" s="12"/>
      <c r="D544" s="12"/>
      <c r="E544" s="48"/>
      <c r="F544" s="48"/>
      <c r="G544" s="57"/>
      <c r="H544" s="48"/>
      <c r="I544" s="22"/>
      <c r="J544" s="48"/>
      <c r="K544" s="17"/>
      <c r="L544" s="18"/>
    </row>
    <row r="545" spans="1:12" ht="28.5" hidden="1" customHeight="1">
      <c r="A545" s="48">
        <v>544</v>
      </c>
      <c r="B545" s="17" t="str">
        <f>CONCATENATE(K545,COUNTIF($K$4:K545,K545))</f>
        <v>0</v>
      </c>
      <c r="C545" s="12"/>
      <c r="D545" s="12"/>
      <c r="E545" s="48"/>
      <c r="F545" s="48"/>
      <c r="G545" s="57"/>
      <c r="H545" s="48"/>
      <c r="I545" s="22"/>
      <c r="J545" s="48"/>
      <c r="K545" s="17"/>
      <c r="L545" s="18"/>
    </row>
    <row r="546" spans="1:12" ht="28.5" hidden="1" customHeight="1">
      <c r="A546" s="48">
        <v>545</v>
      </c>
      <c r="B546" s="17" t="str">
        <f>CONCATENATE(K546,COUNTIF($K$4:K546,K546))</f>
        <v>0</v>
      </c>
      <c r="C546" s="12"/>
      <c r="D546" s="12"/>
      <c r="E546" s="48"/>
      <c r="F546" s="48"/>
      <c r="G546" s="57"/>
      <c r="H546" s="48"/>
      <c r="I546" s="22"/>
      <c r="J546" s="48"/>
      <c r="K546" s="17"/>
      <c r="L546" s="18"/>
    </row>
    <row r="547" spans="1:12" ht="28.5" hidden="1" customHeight="1">
      <c r="A547" s="48">
        <v>546</v>
      </c>
      <c r="B547" s="17" t="str">
        <f>CONCATENATE(K547,COUNTIF($K$4:K547,K547))</f>
        <v>0</v>
      </c>
      <c r="C547" s="12"/>
      <c r="D547" s="12"/>
      <c r="E547" s="48"/>
      <c r="F547" s="48"/>
      <c r="G547" s="57"/>
      <c r="H547" s="48"/>
      <c r="I547" s="22"/>
      <c r="J547" s="48"/>
      <c r="K547" s="17"/>
      <c r="L547" s="18"/>
    </row>
    <row r="548" spans="1:12" ht="28.5" hidden="1" customHeight="1">
      <c r="A548" s="48">
        <v>547</v>
      </c>
      <c r="B548" s="17" t="str">
        <f>CONCATENATE(K548,COUNTIF($K$4:K548,K548))</f>
        <v>0</v>
      </c>
      <c r="C548" s="12"/>
      <c r="D548" s="12"/>
      <c r="E548" s="48"/>
      <c r="F548" s="48"/>
      <c r="G548" s="57"/>
      <c r="H548" s="48"/>
      <c r="I548" s="22"/>
      <c r="J548" s="48"/>
      <c r="K548" s="17"/>
      <c r="L548" s="18"/>
    </row>
    <row r="549" spans="1:12" ht="28.5" hidden="1" customHeight="1">
      <c r="A549" s="48">
        <v>548</v>
      </c>
      <c r="B549" s="17" t="str">
        <f>CONCATENATE(K549,COUNTIF($K$4:K549,K549))</f>
        <v>0</v>
      </c>
      <c r="C549" s="12"/>
      <c r="D549" s="12"/>
      <c r="E549" s="48"/>
      <c r="F549" s="48"/>
      <c r="G549" s="57"/>
      <c r="H549" s="48"/>
      <c r="I549" s="22"/>
      <c r="J549" s="48"/>
      <c r="K549" s="17"/>
      <c r="L549" s="18"/>
    </row>
    <row r="550" spans="1:12" ht="28.5" hidden="1" customHeight="1">
      <c r="A550" s="48">
        <v>549</v>
      </c>
      <c r="B550" s="17" t="str">
        <f>CONCATENATE(K550,COUNTIF($K$4:K550,K550))</f>
        <v>0</v>
      </c>
      <c r="C550" s="12"/>
      <c r="D550" s="12"/>
      <c r="E550" s="48"/>
      <c r="F550" s="48"/>
      <c r="G550" s="57"/>
      <c r="H550" s="48"/>
      <c r="I550" s="22"/>
      <c r="J550" s="48"/>
      <c r="K550" s="17"/>
      <c r="L550" s="18"/>
    </row>
    <row r="551" spans="1:12" ht="28.5" hidden="1" customHeight="1">
      <c r="A551" s="48">
        <v>550</v>
      </c>
      <c r="B551" s="17" t="str">
        <f>CONCATENATE(K551,COUNTIF($K$4:K551,K551))</f>
        <v>0</v>
      </c>
      <c r="C551" s="12"/>
      <c r="D551" s="12"/>
      <c r="E551" s="48"/>
      <c r="F551" s="48"/>
      <c r="G551" s="57"/>
      <c r="H551" s="48"/>
      <c r="I551" s="22"/>
      <c r="J551" s="48"/>
      <c r="K551" s="17"/>
      <c r="L551" s="18"/>
    </row>
    <row r="552" spans="1:12" ht="28.5" hidden="1" customHeight="1">
      <c r="A552" s="48">
        <v>551</v>
      </c>
      <c r="B552" s="17" t="str">
        <f>CONCATENATE(K552,COUNTIF($K$4:K552,K552))</f>
        <v>0</v>
      </c>
      <c r="C552" s="12"/>
      <c r="D552" s="12"/>
      <c r="E552" s="48"/>
      <c r="F552" s="48"/>
      <c r="G552" s="57"/>
      <c r="H552" s="48"/>
      <c r="I552" s="22"/>
      <c r="J552" s="48"/>
      <c r="K552" s="17"/>
    </row>
  </sheetData>
  <autoFilter ref="A3:L552">
    <filterColumn colId="2">
      <filters>
        <filter val="Keyboard"/>
      </filters>
    </filterColumn>
    <filterColumn colId="10"/>
  </autoFilter>
  <mergeCells count="1">
    <mergeCell ref="A1:L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91"/>
  <sheetViews>
    <sheetView topLeftCell="A2" zoomScale="80" zoomScaleNormal="80" workbookViewId="0">
      <pane ySplit="1" topLeftCell="A18" activePane="bottomLeft" state="frozen"/>
      <selection activeCell="A2" sqref="A2"/>
      <selection pane="bottomLeft" activeCell="F44" sqref="F44"/>
    </sheetView>
  </sheetViews>
  <sheetFormatPr defaultRowHeight="21.75" customHeight="1"/>
  <cols>
    <col min="1" max="1" width="6" style="67" customWidth="1"/>
    <col min="2" max="2" width="24.28515625" style="65" bestFit="1" customWidth="1"/>
    <col min="3" max="3" width="9.5703125" style="70" customWidth="1"/>
    <col min="4" max="4" width="7" style="36" customWidth="1"/>
    <col min="5" max="5" width="11.5703125" style="70" customWidth="1"/>
    <col min="6" max="6" width="11.28515625" style="36" customWidth="1"/>
    <col min="7" max="7" width="12.140625" style="36" customWidth="1"/>
    <col min="8" max="8" width="13.140625" style="36" customWidth="1"/>
    <col min="9" max="9" width="7.28515625" style="36" customWidth="1"/>
    <col min="10" max="10" width="10.5703125" style="36" customWidth="1"/>
    <col min="11" max="11" width="7.7109375" style="36" bestFit="1" customWidth="1"/>
    <col min="12" max="12" width="10.28515625" style="36" bestFit="1" customWidth="1"/>
    <col min="13" max="13" width="7.7109375" style="36" bestFit="1" customWidth="1"/>
    <col min="14" max="14" width="7.28515625" style="70" customWidth="1"/>
    <col min="15" max="15" width="11.7109375" style="36" customWidth="1"/>
    <col min="16" max="16" width="7.5703125" style="36" customWidth="1"/>
    <col min="17" max="17" width="5.140625" style="36" customWidth="1"/>
    <col min="18" max="18" width="11.85546875" style="36" customWidth="1"/>
    <col min="19" max="19" width="7.42578125" style="70" customWidth="1"/>
    <col min="20" max="20" width="13.42578125" style="36" customWidth="1"/>
    <col min="21" max="21" width="8.140625" style="36" customWidth="1"/>
    <col min="22" max="22" width="9.140625" style="67"/>
    <col min="23" max="23" width="9.140625" style="70"/>
    <col min="24" max="24" width="13.42578125" style="36" bestFit="1" customWidth="1"/>
    <col min="25" max="16384" width="9.140625" style="36"/>
  </cols>
  <sheetData>
    <row r="1" spans="1:23" s="61" customFormat="1" ht="21.75" customHeight="1">
      <c r="A1" s="106" t="s">
        <v>2</v>
      </c>
      <c r="B1" s="104" t="s">
        <v>695</v>
      </c>
      <c r="C1" s="108" t="s">
        <v>31</v>
      </c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9"/>
      <c r="V1" s="71"/>
      <c r="W1" s="73"/>
    </row>
    <row r="2" spans="1:23" s="61" customFormat="1" ht="45" customHeight="1" thickBot="1">
      <c r="A2" s="107"/>
      <c r="B2" s="105"/>
      <c r="C2" s="68" t="s">
        <v>18</v>
      </c>
      <c r="D2" s="62" t="s">
        <v>19</v>
      </c>
      <c r="E2" s="68" t="s">
        <v>162</v>
      </c>
      <c r="F2" s="62" t="s">
        <v>166</v>
      </c>
      <c r="G2" s="62" t="s">
        <v>169</v>
      </c>
      <c r="H2" s="62" t="s">
        <v>21</v>
      </c>
      <c r="I2" s="62" t="s">
        <v>23</v>
      </c>
      <c r="J2" s="62" t="s">
        <v>309</v>
      </c>
      <c r="K2" s="62" t="s">
        <v>326</v>
      </c>
      <c r="L2" s="62" t="s">
        <v>352</v>
      </c>
      <c r="M2" s="62" t="s">
        <v>22</v>
      </c>
      <c r="N2" s="68" t="s">
        <v>378</v>
      </c>
      <c r="O2" s="62" t="s">
        <v>16</v>
      </c>
      <c r="P2" s="62" t="s">
        <v>20</v>
      </c>
      <c r="Q2" s="62" t="s">
        <v>29</v>
      </c>
      <c r="R2" s="62" t="s">
        <v>597</v>
      </c>
      <c r="S2" s="68" t="s">
        <v>377</v>
      </c>
      <c r="T2" s="62" t="s">
        <v>26</v>
      </c>
      <c r="U2" s="62" t="s">
        <v>642</v>
      </c>
      <c r="V2" s="72" t="s">
        <v>696</v>
      </c>
      <c r="W2" s="76" t="s">
        <v>697</v>
      </c>
    </row>
    <row r="3" spans="1:23" s="82" customFormat="1" ht="21.75" customHeight="1">
      <c r="A3" s="83">
        <v>1</v>
      </c>
      <c r="B3" s="84" t="s">
        <v>51</v>
      </c>
      <c r="C3" s="79">
        <f>SUMIFS('Data Aset'!$E$4:$E$1048576,'Data Aset'!$D$4:$D$1048576,Sheet1!B3,'Data Aset'!$K$4:$K$1048576,Sheet1!$C$2)</f>
        <v>1</v>
      </c>
      <c r="D3" s="80">
        <f>SUMIFS('Data Aset'!$E$4:$E$1048576,'Data Aset'!$D$4:$D$1048576,Sheet1!B3,'Data Aset'!$K$4:$K$1048576,$D$2)</f>
        <v>1</v>
      </c>
      <c r="E3" s="79">
        <f>SUMIFS('Data Aset'!$E$4:$E$1048576,'Data Aset'!$D$4:$D$1048576,Sheet1!B3,'Data Aset'!$K$4:$K$1048576,$E$2)</f>
        <v>1</v>
      </c>
      <c r="F3" s="80">
        <f>SUMIFS('Data Aset'!$E$4:$E$1048576,'Data Aset'!$D$4:$D$1048576,Sheet1!B3,'Data Aset'!$K$4:$K$1048576,$F$2)</f>
        <v>1</v>
      </c>
      <c r="G3" s="80">
        <f>SUMIFS('Data Aset'!$E$4:$E$1048576,'Data Aset'!$D$4:$D$1048576,Sheet1!B3,'Data Aset'!$K$4:$K$1048576,$G$2)</f>
        <v>1</v>
      </c>
      <c r="H3" s="80">
        <f>SUMIFS('Data Aset'!$E$4:$E$1048576,'Data Aset'!$D$4:$D$1048576,Sheet1!B3,'Data Aset'!$K$4:$K$1048576,$H$2)</f>
        <v>1</v>
      </c>
      <c r="I3" s="80">
        <f>SUMIFS('Data Aset'!$E$4:$E$1048576,'Data Aset'!$D$4:$D$1048576,Sheet1!B3,'Data Aset'!$K$4:$K$1048576,$I$2)</f>
        <v>1</v>
      </c>
      <c r="J3" s="80">
        <f>SUMIFS('Data Aset'!$E$4:$E$1048576,'Data Aset'!$D$4:$D$1048576,Sheet1!B3,'Data Aset'!$K$4:$K$1048576,$J$2)</f>
        <v>2</v>
      </c>
      <c r="K3" s="80">
        <f>SUMIFS('Data Aset'!$E$4:$E$1048576,'Data Aset'!$D$4:$D$1048576,Sheet1!B3,'Data Aset'!$K$4:$K$1048576,$K$2)</f>
        <v>1</v>
      </c>
      <c r="L3" s="80">
        <f>SUMIFS('Data Aset'!$E$4:$E$1048576,'Data Aset'!$D$4:$D$1048576,Sheet1!B3,'Data Aset'!$K$4:$K$1048576,$L$2)</f>
        <v>1</v>
      </c>
      <c r="M3" s="80">
        <f>SUMIFS('Data Aset'!$E$4:$E$1048576,'Data Aset'!$D$4:$D$1048576,Sheet1!B3,'Data Aset'!$K$4:$K$1048576,$M$2)</f>
        <v>5</v>
      </c>
      <c r="N3" s="79">
        <f>SUMIFS('Data Aset'!$E$4:$E$1048576,'Data Aset'!$D$4:$D$1048576,Sheet1!B3,'Data Aset'!$K$4:$K$1048576,$N$2)</f>
        <v>0</v>
      </c>
      <c r="O3" s="80">
        <f>SUMIFS('Data Aset'!$E$4:$E$1048576,'Data Aset'!$D$4:$D$1048576,Sheet1!B3,'Data Aset'!$K$4:$K$1048576,$O$2)</f>
        <v>1</v>
      </c>
      <c r="P3" s="80">
        <f>SUMIFS('Data Aset'!$E$4:$E$1048576,'Data Aset'!$D$4:$D$1048576,Sheet1!B3,'Data Aset'!$K$4:$K$1048576,$P$2)</f>
        <v>0</v>
      </c>
      <c r="Q3" s="80">
        <f>SUMIFS('Data Aset'!$E$4:$E$1048576,'Data Aset'!$D$4:$D$1048576,Sheet1!B3,'Data Aset'!$K$4:$K$1048576,$Q$2)</f>
        <v>2</v>
      </c>
      <c r="R3" s="80">
        <f>SUMIFS('Data Aset'!$E$4:$E$1048576,'Data Aset'!$D$4:$D$1048576,Sheet1!B3,'Data Aset'!$K$4:$K$1048576,$R$2)</f>
        <v>1</v>
      </c>
      <c r="S3" s="79">
        <f>SUMIFS('Data Aset'!$E$4:$E$1048576,'Data Aset'!$D$4:$D$1048576,Sheet1!B3,'Data Aset'!$K$4:$K$1048576,$S$2)</f>
        <v>0</v>
      </c>
      <c r="T3" s="80">
        <f>SUMIFS('Data Aset'!$E$4:$E$1048576,'Data Aset'!$D$4:$D$1048576,Sheet1!B3,'Data Aset'!$K$4:$K$1048576,$T$2)</f>
        <v>1</v>
      </c>
      <c r="U3" s="80">
        <f>SUMIFS('Data Aset'!$E$4:$E$1048576,'Data Aset'!$D$4:$D$1048576,Sheet1!B3,'Data Aset'!$K$4:$K$1048576,$U$2)</f>
        <v>1</v>
      </c>
      <c r="V3" s="83">
        <f>SUM(C3:U3)</f>
        <v>22</v>
      </c>
      <c r="W3" s="79" t="s">
        <v>698</v>
      </c>
    </row>
    <row r="4" spans="1:23" s="82" customFormat="1" ht="21.75" customHeight="1">
      <c r="A4" s="77">
        <v>2</v>
      </c>
      <c r="B4" s="78" t="s">
        <v>693</v>
      </c>
      <c r="C4" s="79">
        <f>SUMIFS('Data Aset'!$E$4:$E$1048576,'Data Aset'!$D$4:$D$1048576,Sheet1!B4,'Data Aset'!$K$4:$K$1048576,Sheet1!$C$2)</f>
        <v>0</v>
      </c>
      <c r="D4" s="80">
        <f>SUMIFS('Data Aset'!$E$4:$E$1048576,'Data Aset'!$D$4:$D$1048576,Sheet1!B4,'Data Aset'!$K$4:$K$1048576,$D$2)</f>
        <v>0</v>
      </c>
      <c r="E4" s="79">
        <f>SUMIFS('Data Aset'!$E$4:$E$1048576,'Data Aset'!$D$4:$D$1048576,Sheet1!B4,'Data Aset'!$K$4:$K$1048576,$E$2)</f>
        <v>0</v>
      </c>
      <c r="F4" s="80">
        <f>SUMIFS('Data Aset'!$E$4:$E$1048576,'Data Aset'!$D$4:$D$1048576,Sheet1!B4,'Data Aset'!$K$4:$K$1048576,$F$2)</f>
        <v>0</v>
      </c>
      <c r="G4" s="80">
        <f>SUMIFS('Data Aset'!$E$4:$E$1048576,'Data Aset'!$D$4:$D$1048576,Sheet1!B4,'Data Aset'!$K$4:$K$1048576,$G$2)</f>
        <v>0</v>
      </c>
      <c r="H4" s="80">
        <f>SUMIFS('Data Aset'!$E$4:$E$1048576,'Data Aset'!$D$4:$D$1048576,Sheet1!B4,'Data Aset'!$K$4:$K$1048576,$H$2)</f>
        <v>0</v>
      </c>
      <c r="I4" s="80">
        <f>SUMIFS('Data Aset'!$E$4:$E$1048576,'Data Aset'!$D$4:$D$1048576,Sheet1!B4,'Data Aset'!$K$4:$K$1048576,$I$2)</f>
        <v>0</v>
      </c>
      <c r="J4" s="80">
        <f>SUMIFS('Data Aset'!$E$4:$E$1048576,'Data Aset'!$D$4:$D$1048576,Sheet1!B4,'Data Aset'!$K$4:$K$1048576,$J$2)</f>
        <v>0</v>
      </c>
      <c r="K4" s="80">
        <f>SUMIFS('Data Aset'!$E$4:$E$1048576,'Data Aset'!$D$4:$D$1048576,Sheet1!B4,'Data Aset'!$K$4:$K$1048576,$K$2)</f>
        <v>0</v>
      </c>
      <c r="L4" s="80">
        <f>SUMIFS('Data Aset'!$E$4:$E$1048576,'Data Aset'!$D$4:$D$1048576,Sheet1!B4,'Data Aset'!$K$4:$K$1048576,$L$2)</f>
        <v>0</v>
      </c>
      <c r="M4" s="80">
        <f>SUMIFS('Data Aset'!$E$4:$E$1048576,'Data Aset'!$D$4:$D$1048576,Sheet1!B4,'Data Aset'!$K$4:$K$1048576,$M$2)</f>
        <v>0</v>
      </c>
      <c r="N4" s="79">
        <f>SUMIFS('Data Aset'!$E$4:$E$1048576,'Data Aset'!$D$4:$D$1048576,Sheet1!B4,'Data Aset'!$K$4:$K$1048576,$N$2)</f>
        <v>0</v>
      </c>
      <c r="O4" s="80">
        <f>SUMIFS('Data Aset'!$E$4:$E$1048576,'Data Aset'!$D$4:$D$1048576,Sheet1!B4,'Data Aset'!$K$4:$K$1048576,$O$2)</f>
        <v>0</v>
      </c>
      <c r="P4" s="80">
        <f>SUMIFS('Data Aset'!$E$4:$E$1048576,'Data Aset'!$D$4:$D$1048576,Sheet1!B4,'Data Aset'!$K$4:$K$1048576,$P$2)</f>
        <v>0</v>
      </c>
      <c r="Q4" s="80">
        <f>SUMIFS('Data Aset'!$E$4:$E$1048576,'Data Aset'!$D$4:$D$1048576,Sheet1!B4,'Data Aset'!$K$4:$K$1048576,$Q$2)</f>
        <v>0</v>
      </c>
      <c r="R4" s="80">
        <f>SUMIFS('Data Aset'!$E$4:$E$1048576,'Data Aset'!$D$4:$D$1048576,Sheet1!B4,'Data Aset'!$K$4:$K$1048576,$R$2)</f>
        <v>0</v>
      </c>
      <c r="S4" s="79">
        <f>SUMIFS('Data Aset'!$E$4:$E$1048576,'Data Aset'!$D$4:$D$1048576,Sheet1!B4,'Data Aset'!$K$4:$K$1048576,$S$2)</f>
        <v>0</v>
      </c>
      <c r="T4" s="80">
        <f>SUMIFS('Data Aset'!$E$4:$E$1048576,'Data Aset'!$D$4:$D$1048576,Sheet1!B4,'Data Aset'!$K$4:$K$1048576,$T$2)</f>
        <v>0</v>
      </c>
      <c r="U4" s="81">
        <f>SUMIFS('Data Aset'!$E$4:$E$1048576,'Data Aset'!$D$4:$D$1048576,Sheet1!B4,'Data Aset'!$K$4:$K$1048576,$U$2)</f>
        <v>1</v>
      </c>
      <c r="V4" s="77">
        <f t="shared" ref="V4:V67" si="0">SUM(C4:U4)</f>
        <v>1</v>
      </c>
      <c r="W4" s="79" t="s">
        <v>698</v>
      </c>
    </row>
    <row r="5" spans="1:23" s="82" customFormat="1" ht="21.75" customHeight="1">
      <c r="A5" s="77">
        <v>3</v>
      </c>
      <c r="B5" s="78" t="s">
        <v>565</v>
      </c>
      <c r="C5" s="79">
        <f>SUMIFS('Data Aset'!$E$4:$E$1048576,'Data Aset'!$D$4:$D$1048576,Sheet1!B5,'Data Aset'!$K$4:$K$1048576,Sheet1!$C$2)</f>
        <v>0</v>
      </c>
      <c r="D5" s="80">
        <f>SUMIFS('Data Aset'!$E$4:$E$1048576,'Data Aset'!$D$4:$D$1048576,Sheet1!B5,'Data Aset'!$K$4:$K$1048576,$D$2)</f>
        <v>0</v>
      </c>
      <c r="E5" s="79">
        <f>SUMIFS('Data Aset'!$E$4:$E$1048576,'Data Aset'!$D$4:$D$1048576,Sheet1!B5,'Data Aset'!$K$4:$K$1048576,$E$2)</f>
        <v>0</v>
      </c>
      <c r="F5" s="80">
        <f>SUMIFS('Data Aset'!$E$4:$E$1048576,'Data Aset'!$D$4:$D$1048576,Sheet1!B5,'Data Aset'!$K$4:$K$1048576,$F$2)</f>
        <v>0</v>
      </c>
      <c r="G5" s="80">
        <f>SUMIFS('Data Aset'!$E$4:$E$1048576,'Data Aset'!$D$4:$D$1048576,Sheet1!B5,'Data Aset'!$K$4:$K$1048576,$G$2)</f>
        <v>0</v>
      </c>
      <c r="H5" s="80">
        <f>SUMIFS('Data Aset'!$E$4:$E$1048576,'Data Aset'!$D$4:$D$1048576,Sheet1!B5,'Data Aset'!$K$4:$K$1048576,$H$2)</f>
        <v>0</v>
      </c>
      <c r="I5" s="80">
        <f>SUMIFS('Data Aset'!$E$4:$E$1048576,'Data Aset'!$D$4:$D$1048576,Sheet1!B5,'Data Aset'!$K$4:$K$1048576,$I$2)</f>
        <v>0</v>
      </c>
      <c r="J5" s="80">
        <f>SUMIFS('Data Aset'!$E$4:$E$1048576,'Data Aset'!$D$4:$D$1048576,Sheet1!B5,'Data Aset'!$K$4:$K$1048576,$J$2)</f>
        <v>0</v>
      </c>
      <c r="K5" s="80">
        <f>SUMIFS('Data Aset'!$E$4:$E$1048576,'Data Aset'!$D$4:$D$1048576,Sheet1!B5,'Data Aset'!$K$4:$K$1048576,$K$2)</f>
        <v>0</v>
      </c>
      <c r="L5" s="80">
        <f>SUMIFS('Data Aset'!$E$4:$E$1048576,'Data Aset'!$D$4:$D$1048576,Sheet1!B5,'Data Aset'!$K$4:$K$1048576,$L$2)</f>
        <v>0</v>
      </c>
      <c r="M5" s="80">
        <f>SUMIFS('Data Aset'!$E$4:$E$1048576,'Data Aset'!$D$4:$D$1048576,Sheet1!B5,'Data Aset'!$K$4:$K$1048576,$M$2)</f>
        <v>0</v>
      </c>
      <c r="N5" s="79">
        <f>SUMIFS('Data Aset'!$E$4:$E$1048576,'Data Aset'!$D$4:$D$1048576,Sheet1!B5,'Data Aset'!$K$4:$K$1048576,$N$2)</f>
        <v>0</v>
      </c>
      <c r="O5" s="80">
        <f>SUMIFS('Data Aset'!$E$4:$E$1048576,'Data Aset'!$D$4:$D$1048576,Sheet1!B5,'Data Aset'!$K$4:$K$1048576,$O$2)</f>
        <v>0</v>
      </c>
      <c r="P5" s="80">
        <f>SUMIFS('Data Aset'!$E$4:$E$1048576,'Data Aset'!$D$4:$D$1048576,Sheet1!B5,'Data Aset'!$K$4:$K$1048576,$P$2)</f>
        <v>0</v>
      </c>
      <c r="Q5" s="80">
        <f>SUMIFS('Data Aset'!$E$4:$E$1048576,'Data Aset'!$D$4:$D$1048576,Sheet1!B5,'Data Aset'!$K$4:$K$1048576,$Q$2)</f>
        <v>1</v>
      </c>
      <c r="R5" s="80">
        <f>SUMIFS('Data Aset'!$E$4:$E$1048576,'Data Aset'!$D$4:$D$1048576,Sheet1!B5,'Data Aset'!$K$4:$K$1048576,$R$2)</f>
        <v>0</v>
      </c>
      <c r="S5" s="79">
        <f>SUMIFS('Data Aset'!$E$4:$E$1048576,'Data Aset'!$D$4:$D$1048576,Sheet1!B5,'Data Aset'!$K$4:$K$1048576,$S$2)</f>
        <v>0</v>
      </c>
      <c r="T5" s="80">
        <f>SUMIFS('Data Aset'!$E$4:$E$1048576,'Data Aset'!$D$4:$D$1048576,Sheet1!B5,'Data Aset'!$K$4:$K$1048576,$T$2)</f>
        <v>0</v>
      </c>
      <c r="U5" s="81">
        <f>SUMIFS('Data Aset'!$E$4:$E$1048576,'Data Aset'!$D$4:$D$1048576,Sheet1!B5,'Data Aset'!$K$4:$K$1048576,$U$2)</f>
        <v>0</v>
      </c>
      <c r="V5" s="77">
        <f t="shared" si="0"/>
        <v>1</v>
      </c>
      <c r="W5" s="85" t="s">
        <v>698</v>
      </c>
    </row>
    <row r="6" spans="1:23" s="82" customFormat="1" ht="21.75" customHeight="1">
      <c r="A6" s="77">
        <v>4</v>
      </c>
      <c r="B6" s="78" t="s">
        <v>676</v>
      </c>
      <c r="C6" s="79">
        <f>SUMIFS('Data Aset'!$E$4:$E$1048576,'Data Aset'!$D$4:$D$1048576,Sheet1!B6,'Data Aset'!$K$4:$K$1048576,Sheet1!$C$2)</f>
        <v>0</v>
      </c>
      <c r="D6" s="80">
        <f>SUMIFS('Data Aset'!$E$4:$E$1048576,'Data Aset'!$D$4:$D$1048576,Sheet1!B6,'Data Aset'!$K$4:$K$1048576,$D$2)</f>
        <v>0</v>
      </c>
      <c r="E6" s="79">
        <f>SUMIFS('Data Aset'!$E$4:$E$1048576,'Data Aset'!$D$4:$D$1048576,Sheet1!B6,'Data Aset'!$K$4:$K$1048576,$E$2)</f>
        <v>0</v>
      </c>
      <c r="F6" s="80">
        <f>SUMIFS('Data Aset'!$E$4:$E$1048576,'Data Aset'!$D$4:$D$1048576,Sheet1!B6,'Data Aset'!$K$4:$K$1048576,$F$2)</f>
        <v>0</v>
      </c>
      <c r="G6" s="80">
        <f>SUMIFS('Data Aset'!$E$4:$E$1048576,'Data Aset'!$D$4:$D$1048576,Sheet1!B6,'Data Aset'!$K$4:$K$1048576,$G$2)</f>
        <v>0</v>
      </c>
      <c r="H6" s="80">
        <f>SUMIFS('Data Aset'!$E$4:$E$1048576,'Data Aset'!$D$4:$D$1048576,Sheet1!B6,'Data Aset'!$K$4:$K$1048576,$H$2)</f>
        <v>0</v>
      </c>
      <c r="I6" s="80">
        <f>SUMIFS('Data Aset'!$E$4:$E$1048576,'Data Aset'!$D$4:$D$1048576,Sheet1!B6,'Data Aset'!$K$4:$K$1048576,$I$2)</f>
        <v>0</v>
      </c>
      <c r="J6" s="80">
        <f>SUMIFS('Data Aset'!$E$4:$E$1048576,'Data Aset'!$D$4:$D$1048576,Sheet1!B6,'Data Aset'!$K$4:$K$1048576,$J$2)</f>
        <v>0</v>
      </c>
      <c r="K6" s="80">
        <f>SUMIFS('Data Aset'!$E$4:$E$1048576,'Data Aset'!$D$4:$D$1048576,Sheet1!B6,'Data Aset'!$K$4:$K$1048576,$K$2)</f>
        <v>0</v>
      </c>
      <c r="L6" s="80">
        <f>SUMIFS('Data Aset'!$E$4:$E$1048576,'Data Aset'!$D$4:$D$1048576,Sheet1!B6,'Data Aset'!$K$4:$K$1048576,$L$2)</f>
        <v>0</v>
      </c>
      <c r="M6" s="80">
        <f>SUMIFS('Data Aset'!$E$4:$E$1048576,'Data Aset'!$D$4:$D$1048576,Sheet1!B6,'Data Aset'!$K$4:$K$1048576,$M$2)</f>
        <v>0</v>
      </c>
      <c r="N6" s="79">
        <f>SUMIFS('Data Aset'!$E$4:$E$1048576,'Data Aset'!$D$4:$D$1048576,Sheet1!B6,'Data Aset'!$K$4:$K$1048576,$N$2)</f>
        <v>0</v>
      </c>
      <c r="O6" s="80">
        <f>SUMIFS('Data Aset'!$E$4:$E$1048576,'Data Aset'!$D$4:$D$1048576,Sheet1!B6,'Data Aset'!$K$4:$K$1048576,$O$2)</f>
        <v>0</v>
      </c>
      <c r="P6" s="80">
        <f>SUMIFS('Data Aset'!$E$4:$E$1048576,'Data Aset'!$D$4:$D$1048576,Sheet1!B6,'Data Aset'!$K$4:$K$1048576,$P$2)</f>
        <v>0</v>
      </c>
      <c r="Q6" s="80">
        <f>SUMIFS('Data Aset'!$E$4:$E$1048576,'Data Aset'!$D$4:$D$1048576,Sheet1!B6,'Data Aset'!$K$4:$K$1048576,$Q$2)</f>
        <v>0</v>
      </c>
      <c r="R6" s="80">
        <f>SUMIFS('Data Aset'!$E$4:$E$1048576,'Data Aset'!$D$4:$D$1048576,Sheet1!B6,'Data Aset'!$K$4:$K$1048576,$R$2)</f>
        <v>0</v>
      </c>
      <c r="S6" s="79">
        <f>SUMIFS('Data Aset'!$E$4:$E$1048576,'Data Aset'!$D$4:$D$1048576,Sheet1!B6,'Data Aset'!$K$4:$K$1048576,$S$2)</f>
        <v>0</v>
      </c>
      <c r="T6" s="80">
        <f>SUMIFS('Data Aset'!$E$4:$E$1048576,'Data Aset'!$D$4:$D$1048576,Sheet1!B6,'Data Aset'!$K$4:$K$1048576,$T$2)</f>
        <v>0</v>
      </c>
      <c r="U6" s="81">
        <f>SUMIFS('Data Aset'!$E$4:$E$1048576,'Data Aset'!$D$4:$D$1048576,Sheet1!B6,'Data Aset'!$K$4:$K$1048576,$U$2)</f>
        <v>1</v>
      </c>
      <c r="V6" s="77">
        <f t="shared" si="0"/>
        <v>1</v>
      </c>
      <c r="W6" s="85" t="s">
        <v>698</v>
      </c>
    </row>
    <row r="7" spans="1:23" ht="21.75" customHeight="1">
      <c r="A7" s="66">
        <v>5</v>
      </c>
      <c r="B7" s="64" t="s">
        <v>165</v>
      </c>
      <c r="C7" s="69">
        <f>SUMIFS('Data Aset'!$E$4:$E$1048576,'Data Aset'!$D$4:$D$1048576,Sheet1!B7,'Data Aset'!$K$4:$K$1048576,Sheet1!$C$2)</f>
        <v>0</v>
      </c>
      <c r="D7" s="38">
        <f>SUMIFS('Data Aset'!$E$4:$E$1048576,'Data Aset'!$D$4:$D$1048576,Sheet1!B7,'Data Aset'!$K$4:$K$1048576,$D$2)</f>
        <v>0</v>
      </c>
      <c r="E7" s="69">
        <f>SUMIFS('Data Aset'!$E$4:$E$1048576,'Data Aset'!$D$4:$D$1048576,Sheet1!B7,'Data Aset'!$K$4:$K$1048576,$E$2)</f>
        <v>1</v>
      </c>
      <c r="F7" s="38">
        <f>SUMIFS('Data Aset'!$E$4:$E$1048576,'Data Aset'!$D$4:$D$1048576,Sheet1!B7,'Data Aset'!$K$4:$K$1048576,$F$2)</f>
        <v>0</v>
      </c>
      <c r="G7" s="38">
        <f>SUMIFS('Data Aset'!$E$4:$E$1048576,'Data Aset'!$D$4:$D$1048576,Sheet1!B7,'Data Aset'!$K$4:$K$1048576,$G$2)</f>
        <v>0</v>
      </c>
      <c r="H7" s="38">
        <f>SUMIFS('Data Aset'!$E$4:$E$1048576,'Data Aset'!$D$4:$D$1048576,Sheet1!B7,'Data Aset'!$K$4:$K$1048576,$H$2)</f>
        <v>0</v>
      </c>
      <c r="I7" s="38">
        <f>SUMIFS('Data Aset'!$E$4:$E$1048576,'Data Aset'!$D$4:$D$1048576,Sheet1!B7,'Data Aset'!$K$4:$K$1048576,$I$2)</f>
        <v>0</v>
      </c>
      <c r="J7" s="38">
        <f>SUMIFS('Data Aset'!$E$4:$E$1048576,'Data Aset'!$D$4:$D$1048576,Sheet1!B7,'Data Aset'!$K$4:$K$1048576,$J$2)</f>
        <v>0</v>
      </c>
      <c r="K7" s="38">
        <f>SUMIFS('Data Aset'!$E$4:$E$1048576,'Data Aset'!$D$4:$D$1048576,Sheet1!B7,'Data Aset'!$K$4:$K$1048576,$K$2)</f>
        <v>0</v>
      </c>
      <c r="L7" s="38">
        <f>SUMIFS('Data Aset'!$E$4:$E$1048576,'Data Aset'!$D$4:$D$1048576,Sheet1!B7,'Data Aset'!$K$4:$K$1048576,$L$2)</f>
        <v>0</v>
      </c>
      <c r="M7" s="38">
        <f>SUMIFS('Data Aset'!$E$4:$E$1048576,'Data Aset'!$D$4:$D$1048576,Sheet1!B7,'Data Aset'!$K$4:$K$1048576,$M$2)</f>
        <v>1</v>
      </c>
      <c r="N7" s="69">
        <f>SUMIFS('Data Aset'!$E$4:$E$1048576,'Data Aset'!$D$4:$D$1048576,Sheet1!B7,'Data Aset'!$K$4:$K$1048576,$N$2)</f>
        <v>1</v>
      </c>
      <c r="O7" s="38">
        <f>SUMIFS('Data Aset'!$E$4:$E$1048576,'Data Aset'!$D$4:$D$1048576,Sheet1!B7,'Data Aset'!$K$4:$K$1048576,$O$2)</f>
        <v>0</v>
      </c>
      <c r="P7" s="38">
        <f>SUMIFS('Data Aset'!$E$4:$E$1048576,'Data Aset'!$D$4:$D$1048576,Sheet1!B7,'Data Aset'!$K$4:$K$1048576,$P$2)</f>
        <v>0</v>
      </c>
      <c r="Q7" s="38">
        <f>SUMIFS('Data Aset'!$E$4:$E$1048576,'Data Aset'!$D$4:$D$1048576,Sheet1!B7,'Data Aset'!$K$4:$K$1048576,$Q$2)</f>
        <v>0</v>
      </c>
      <c r="R7" s="38">
        <f>SUMIFS('Data Aset'!$E$4:$E$1048576,'Data Aset'!$D$4:$D$1048576,Sheet1!B7,'Data Aset'!$K$4:$K$1048576,$R$2)</f>
        <v>0</v>
      </c>
      <c r="S7" s="69">
        <f>SUMIFS('Data Aset'!$E$4:$E$1048576,'Data Aset'!$D$4:$D$1048576,Sheet1!B7,'Data Aset'!$K$4:$K$1048576,$S$2)</f>
        <v>1</v>
      </c>
      <c r="T7" s="38">
        <f>SUMIFS('Data Aset'!$E$4:$E$1048576,'Data Aset'!$D$4:$D$1048576,Sheet1!B7,'Data Aset'!$K$4:$K$1048576,$T$2)</f>
        <v>0</v>
      </c>
      <c r="U7" s="63">
        <f>SUMIFS('Data Aset'!$E$4:$E$1048576,'Data Aset'!$D$4:$D$1048576,Sheet1!B7,'Data Aset'!$K$4:$K$1048576,$U$2)</f>
        <v>0</v>
      </c>
      <c r="V7" s="66">
        <f t="shared" si="0"/>
        <v>4</v>
      </c>
      <c r="W7" s="75"/>
    </row>
    <row r="8" spans="1:23" s="82" customFormat="1" ht="21.75" customHeight="1">
      <c r="A8" s="77">
        <v>6</v>
      </c>
      <c r="B8" s="78" t="s">
        <v>603</v>
      </c>
      <c r="C8" s="79">
        <f>SUMIFS('Data Aset'!$E$4:$E$1048576,'Data Aset'!$D$4:$D$1048576,Sheet1!B8,'Data Aset'!$K$4:$K$1048576,Sheet1!$C$2)</f>
        <v>0</v>
      </c>
      <c r="D8" s="80">
        <f>SUMIFS('Data Aset'!$E$4:$E$1048576,'Data Aset'!$D$4:$D$1048576,Sheet1!B8,'Data Aset'!$K$4:$K$1048576,$D$2)</f>
        <v>0</v>
      </c>
      <c r="E8" s="79">
        <f>SUMIFS('Data Aset'!$E$4:$E$1048576,'Data Aset'!$D$4:$D$1048576,Sheet1!B8,'Data Aset'!$K$4:$K$1048576,$E$2)</f>
        <v>0</v>
      </c>
      <c r="F8" s="80">
        <f>SUMIFS('Data Aset'!$E$4:$E$1048576,'Data Aset'!$D$4:$D$1048576,Sheet1!B8,'Data Aset'!$K$4:$K$1048576,$F$2)</f>
        <v>0</v>
      </c>
      <c r="G8" s="80">
        <f>SUMIFS('Data Aset'!$E$4:$E$1048576,'Data Aset'!$D$4:$D$1048576,Sheet1!B8,'Data Aset'!$K$4:$K$1048576,$G$2)</f>
        <v>0</v>
      </c>
      <c r="H8" s="80">
        <f>SUMIFS('Data Aset'!$E$4:$E$1048576,'Data Aset'!$D$4:$D$1048576,Sheet1!B8,'Data Aset'!$K$4:$K$1048576,$H$2)</f>
        <v>0</v>
      </c>
      <c r="I8" s="80">
        <f>SUMIFS('Data Aset'!$E$4:$E$1048576,'Data Aset'!$D$4:$D$1048576,Sheet1!B8,'Data Aset'!$K$4:$K$1048576,$I$2)</f>
        <v>0</v>
      </c>
      <c r="J8" s="80">
        <f>SUMIFS('Data Aset'!$E$4:$E$1048576,'Data Aset'!$D$4:$D$1048576,Sheet1!B8,'Data Aset'!$K$4:$K$1048576,$J$2)</f>
        <v>0</v>
      </c>
      <c r="K8" s="80">
        <f>SUMIFS('Data Aset'!$E$4:$E$1048576,'Data Aset'!$D$4:$D$1048576,Sheet1!B8,'Data Aset'!$K$4:$K$1048576,$K$2)</f>
        <v>0</v>
      </c>
      <c r="L8" s="80">
        <f>SUMIFS('Data Aset'!$E$4:$E$1048576,'Data Aset'!$D$4:$D$1048576,Sheet1!B8,'Data Aset'!$K$4:$K$1048576,$L$2)</f>
        <v>0</v>
      </c>
      <c r="M8" s="80">
        <f>SUMIFS('Data Aset'!$E$4:$E$1048576,'Data Aset'!$D$4:$D$1048576,Sheet1!B8,'Data Aset'!$K$4:$K$1048576,$M$2)</f>
        <v>0</v>
      </c>
      <c r="N8" s="79">
        <f>SUMIFS('Data Aset'!$E$4:$E$1048576,'Data Aset'!$D$4:$D$1048576,Sheet1!B8,'Data Aset'!$K$4:$K$1048576,$N$2)</f>
        <v>0</v>
      </c>
      <c r="O8" s="80">
        <f>SUMIFS('Data Aset'!$E$4:$E$1048576,'Data Aset'!$D$4:$D$1048576,Sheet1!B8,'Data Aset'!$K$4:$K$1048576,$O$2)</f>
        <v>0</v>
      </c>
      <c r="P8" s="80">
        <f>SUMIFS('Data Aset'!$E$4:$E$1048576,'Data Aset'!$D$4:$D$1048576,Sheet1!B8,'Data Aset'!$K$4:$K$1048576,$P$2)</f>
        <v>0</v>
      </c>
      <c r="Q8" s="80">
        <f>SUMIFS('Data Aset'!$E$4:$E$1048576,'Data Aset'!$D$4:$D$1048576,Sheet1!B8,'Data Aset'!$K$4:$K$1048576,$Q$2)</f>
        <v>0</v>
      </c>
      <c r="R8" s="80">
        <f>SUMIFS('Data Aset'!$E$4:$E$1048576,'Data Aset'!$D$4:$D$1048576,Sheet1!B8,'Data Aset'!$K$4:$K$1048576,$R$2)</f>
        <v>0</v>
      </c>
      <c r="S8" s="79">
        <f>SUMIFS('Data Aset'!$E$4:$E$1048576,'Data Aset'!$D$4:$D$1048576,Sheet1!B8,'Data Aset'!$K$4:$K$1048576,$S$2)</f>
        <v>0</v>
      </c>
      <c r="T8" s="80">
        <f>SUMIFS('Data Aset'!$E$4:$E$1048576,'Data Aset'!$D$4:$D$1048576,Sheet1!B8,'Data Aset'!$K$4:$K$1048576,$T$2)</f>
        <v>2</v>
      </c>
      <c r="U8" s="81">
        <f>SUMIFS('Data Aset'!$E$4:$E$1048576,'Data Aset'!$D$4:$D$1048576,Sheet1!B8,'Data Aset'!$K$4:$K$1048576,$U$2)</f>
        <v>0</v>
      </c>
      <c r="V8" s="77">
        <f t="shared" si="0"/>
        <v>2</v>
      </c>
      <c r="W8" s="85" t="s">
        <v>698</v>
      </c>
    </row>
    <row r="9" spans="1:23" s="82" customFormat="1" ht="21.75" customHeight="1">
      <c r="A9" s="77">
        <v>7</v>
      </c>
      <c r="B9" s="78" t="s">
        <v>354</v>
      </c>
      <c r="C9" s="79">
        <f>SUMIFS('Data Aset'!$E$4:$E$1048576,'Data Aset'!$D$4:$D$1048576,Sheet1!B9,'Data Aset'!$K$4:$K$1048576,Sheet1!$C$2)</f>
        <v>0</v>
      </c>
      <c r="D9" s="80">
        <f>SUMIFS('Data Aset'!$E$4:$E$1048576,'Data Aset'!$D$4:$D$1048576,Sheet1!B9,'Data Aset'!$K$4:$K$1048576,$D$2)</f>
        <v>0</v>
      </c>
      <c r="E9" s="79">
        <f>SUMIFS('Data Aset'!$E$4:$E$1048576,'Data Aset'!$D$4:$D$1048576,Sheet1!B9,'Data Aset'!$K$4:$K$1048576,$E$2)</f>
        <v>0</v>
      </c>
      <c r="F9" s="80">
        <f>SUMIFS('Data Aset'!$E$4:$E$1048576,'Data Aset'!$D$4:$D$1048576,Sheet1!B9,'Data Aset'!$K$4:$K$1048576,$F$2)</f>
        <v>0</v>
      </c>
      <c r="G9" s="80">
        <f>SUMIFS('Data Aset'!$E$4:$E$1048576,'Data Aset'!$D$4:$D$1048576,Sheet1!B9,'Data Aset'!$K$4:$K$1048576,$G$2)</f>
        <v>0</v>
      </c>
      <c r="H9" s="80">
        <f>SUMIFS('Data Aset'!$E$4:$E$1048576,'Data Aset'!$D$4:$D$1048576,Sheet1!B9,'Data Aset'!$K$4:$K$1048576,$H$2)</f>
        <v>0</v>
      </c>
      <c r="I9" s="80">
        <f>SUMIFS('Data Aset'!$E$4:$E$1048576,'Data Aset'!$D$4:$D$1048576,Sheet1!B9,'Data Aset'!$K$4:$K$1048576,$I$2)</f>
        <v>0</v>
      </c>
      <c r="J9" s="80">
        <f>SUMIFS('Data Aset'!$E$4:$E$1048576,'Data Aset'!$D$4:$D$1048576,Sheet1!B9,'Data Aset'!$K$4:$K$1048576,$J$2)</f>
        <v>0</v>
      </c>
      <c r="K9" s="80">
        <f>SUMIFS('Data Aset'!$E$4:$E$1048576,'Data Aset'!$D$4:$D$1048576,Sheet1!B9,'Data Aset'!$K$4:$K$1048576,$K$2)</f>
        <v>0</v>
      </c>
      <c r="L9" s="80">
        <f>SUMIFS('Data Aset'!$E$4:$E$1048576,'Data Aset'!$D$4:$D$1048576,Sheet1!B9,'Data Aset'!$K$4:$K$1048576,$L$2)</f>
        <v>1</v>
      </c>
      <c r="M9" s="80">
        <f>SUMIFS('Data Aset'!$E$4:$E$1048576,'Data Aset'!$D$4:$D$1048576,Sheet1!B9,'Data Aset'!$K$4:$K$1048576,$M$2)</f>
        <v>0</v>
      </c>
      <c r="N9" s="79">
        <f>SUMIFS('Data Aset'!$E$4:$E$1048576,'Data Aset'!$D$4:$D$1048576,Sheet1!B9,'Data Aset'!$K$4:$K$1048576,$N$2)</f>
        <v>0</v>
      </c>
      <c r="O9" s="80">
        <f>SUMIFS('Data Aset'!$E$4:$E$1048576,'Data Aset'!$D$4:$D$1048576,Sheet1!B9,'Data Aset'!$K$4:$K$1048576,$O$2)</f>
        <v>0</v>
      </c>
      <c r="P9" s="80">
        <f>SUMIFS('Data Aset'!$E$4:$E$1048576,'Data Aset'!$D$4:$D$1048576,Sheet1!B9,'Data Aset'!$K$4:$K$1048576,$P$2)</f>
        <v>0</v>
      </c>
      <c r="Q9" s="80">
        <f>SUMIFS('Data Aset'!$E$4:$E$1048576,'Data Aset'!$D$4:$D$1048576,Sheet1!B9,'Data Aset'!$K$4:$K$1048576,$Q$2)</f>
        <v>0</v>
      </c>
      <c r="R9" s="80">
        <f>SUMIFS('Data Aset'!$E$4:$E$1048576,'Data Aset'!$D$4:$D$1048576,Sheet1!B9,'Data Aset'!$K$4:$K$1048576,$R$2)</f>
        <v>0</v>
      </c>
      <c r="S9" s="79">
        <f>SUMIFS('Data Aset'!$E$4:$E$1048576,'Data Aset'!$D$4:$D$1048576,Sheet1!B9,'Data Aset'!$K$4:$K$1048576,$S$2)</f>
        <v>0</v>
      </c>
      <c r="T9" s="80">
        <f>SUMIFS('Data Aset'!$E$4:$E$1048576,'Data Aset'!$D$4:$D$1048576,Sheet1!B9,'Data Aset'!$K$4:$K$1048576,$T$2)</f>
        <v>0</v>
      </c>
      <c r="U9" s="81">
        <f>SUMIFS('Data Aset'!$E$4:$E$1048576,'Data Aset'!$D$4:$D$1048576,Sheet1!B9,'Data Aset'!$K$4:$K$1048576,$U$2)</f>
        <v>0</v>
      </c>
      <c r="V9" s="77">
        <f t="shared" si="0"/>
        <v>1</v>
      </c>
      <c r="W9" s="85" t="s">
        <v>698</v>
      </c>
    </row>
    <row r="10" spans="1:23" s="82" customFormat="1" ht="21.75" customHeight="1">
      <c r="A10" s="77">
        <v>8</v>
      </c>
      <c r="B10" s="78" t="s">
        <v>611</v>
      </c>
      <c r="C10" s="79">
        <f>SUMIFS('Data Aset'!$E$4:$E$1048576,'Data Aset'!$D$4:$D$1048576,Sheet1!B10,'Data Aset'!$K$4:$K$1048576,Sheet1!$C$2)</f>
        <v>0</v>
      </c>
      <c r="D10" s="80">
        <f>SUMIFS('Data Aset'!$E$4:$E$1048576,'Data Aset'!$D$4:$D$1048576,Sheet1!B10,'Data Aset'!$K$4:$K$1048576,$D$2)</f>
        <v>0</v>
      </c>
      <c r="E10" s="79">
        <f>SUMIFS('Data Aset'!$E$4:$E$1048576,'Data Aset'!$D$4:$D$1048576,Sheet1!B10,'Data Aset'!$K$4:$K$1048576,$E$2)</f>
        <v>0</v>
      </c>
      <c r="F10" s="80">
        <f>SUMIFS('Data Aset'!$E$4:$E$1048576,'Data Aset'!$D$4:$D$1048576,Sheet1!B10,'Data Aset'!$K$4:$K$1048576,$F$2)</f>
        <v>0</v>
      </c>
      <c r="G10" s="80">
        <f>SUMIFS('Data Aset'!$E$4:$E$1048576,'Data Aset'!$D$4:$D$1048576,Sheet1!B10,'Data Aset'!$K$4:$K$1048576,$G$2)</f>
        <v>0</v>
      </c>
      <c r="H10" s="80">
        <f>SUMIFS('Data Aset'!$E$4:$E$1048576,'Data Aset'!$D$4:$D$1048576,Sheet1!B10,'Data Aset'!$K$4:$K$1048576,$H$2)</f>
        <v>0</v>
      </c>
      <c r="I10" s="80">
        <f>SUMIFS('Data Aset'!$E$4:$E$1048576,'Data Aset'!$D$4:$D$1048576,Sheet1!B10,'Data Aset'!$K$4:$K$1048576,$I$2)</f>
        <v>0</v>
      </c>
      <c r="J10" s="80">
        <f>SUMIFS('Data Aset'!$E$4:$E$1048576,'Data Aset'!$D$4:$D$1048576,Sheet1!B10,'Data Aset'!$K$4:$K$1048576,$J$2)</f>
        <v>0</v>
      </c>
      <c r="K10" s="80">
        <f>SUMIFS('Data Aset'!$E$4:$E$1048576,'Data Aset'!$D$4:$D$1048576,Sheet1!B10,'Data Aset'!$K$4:$K$1048576,$K$2)</f>
        <v>0</v>
      </c>
      <c r="L10" s="80">
        <f>SUMIFS('Data Aset'!$E$4:$E$1048576,'Data Aset'!$D$4:$D$1048576,Sheet1!B10,'Data Aset'!$K$4:$K$1048576,$L$2)</f>
        <v>0</v>
      </c>
      <c r="M10" s="80">
        <f>SUMIFS('Data Aset'!$E$4:$E$1048576,'Data Aset'!$D$4:$D$1048576,Sheet1!B10,'Data Aset'!$K$4:$K$1048576,$M$2)</f>
        <v>0</v>
      </c>
      <c r="N10" s="79">
        <f>SUMIFS('Data Aset'!$E$4:$E$1048576,'Data Aset'!$D$4:$D$1048576,Sheet1!B10,'Data Aset'!$K$4:$K$1048576,$N$2)</f>
        <v>0</v>
      </c>
      <c r="O10" s="80">
        <f>SUMIFS('Data Aset'!$E$4:$E$1048576,'Data Aset'!$D$4:$D$1048576,Sheet1!B10,'Data Aset'!$K$4:$K$1048576,$O$2)</f>
        <v>0</v>
      </c>
      <c r="P10" s="80">
        <f>SUMIFS('Data Aset'!$E$4:$E$1048576,'Data Aset'!$D$4:$D$1048576,Sheet1!B10,'Data Aset'!$K$4:$K$1048576,$P$2)</f>
        <v>0</v>
      </c>
      <c r="Q10" s="80">
        <f>SUMIFS('Data Aset'!$E$4:$E$1048576,'Data Aset'!$D$4:$D$1048576,Sheet1!B10,'Data Aset'!$K$4:$K$1048576,$Q$2)</f>
        <v>0</v>
      </c>
      <c r="R10" s="80">
        <f>SUMIFS('Data Aset'!$E$4:$E$1048576,'Data Aset'!$D$4:$D$1048576,Sheet1!B10,'Data Aset'!$K$4:$K$1048576,$R$2)</f>
        <v>0</v>
      </c>
      <c r="S10" s="79">
        <f>SUMIFS('Data Aset'!$E$4:$E$1048576,'Data Aset'!$D$4:$D$1048576,Sheet1!B10,'Data Aset'!$K$4:$K$1048576,$S$2)</f>
        <v>0</v>
      </c>
      <c r="T10" s="80">
        <f>SUMIFS('Data Aset'!$E$4:$E$1048576,'Data Aset'!$D$4:$D$1048576,Sheet1!B10,'Data Aset'!$K$4:$K$1048576,$T$2)</f>
        <v>2</v>
      </c>
      <c r="U10" s="81">
        <f>SUMIFS('Data Aset'!$E$4:$E$1048576,'Data Aset'!$D$4:$D$1048576,Sheet1!B10,'Data Aset'!$K$4:$K$1048576,$U$2)</f>
        <v>3</v>
      </c>
      <c r="V10" s="77">
        <f t="shared" si="0"/>
        <v>5</v>
      </c>
      <c r="W10" s="85"/>
    </row>
    <row r="11" spans="1:23" s="82" customFormat="1" ht="21.75" customHeight="1">
      <c r="A11" s="77">
        <v>9</v>
      </c>
      <c r="B11" s="78" t="s">
        <v>317</v>
      </c>
      <c r="C11" s="79">
        <f>SUMIFS('Data Aset'!$E$4:$E$1048576,'Data Aset'!$D$4:$D$1048576,Sheet1!B11,'Data Aset'!$K$4:$K$1048576,Sheet1!$C$2)</f>
        <v>0</v>
      </c>
      <c r="D11" s="80">
        <f>SUMIFS('Data Aset'!$E$4:$E$1048576,'Data Aset'!$D$4:$D$1048576,Sheet1!B11,'Data Aset'!$K$4:$K$1048576,$D$2)</f>
        <v>0</v>
      </c>
      <c r="E11" s="79">
        <f>SUMIFS('Data Aset'!$E$4:$E$1048576,'Data Aset'!$D$4:$D$1048576,Sheet1!B11,'Data Aset'!$K$4:$K$1048576,$E$2)</f>
        <v>0</v>
      </c>
      <c r="F11" s="80">
        <f>SUMIFS('Data Aset'!$E$4:$E$1048576,'Data Aset'!$D$4:$D$1048576,Sheet1!B11,'Data Aset'!$K$4:$K$1048576,$F$2)</f>
        <v>0</v>
      </c>
      <c r="G11" s="80">
        <f>SUMIFS('Data Aset'!$E$4:$E$1048576,'Data Aset'!$D$4:$D$1048576,Sheet1!B11,'Data Aset'!$K$4:$K$1048576,$G$2)</f>
        <v>0</v>
      </c>
      <c r="H11" s="80">
        <f>SUMIFS('Data Aset'!$E$4:$E$1048576,'Data Aset'!$D$4:$D$1048576,Sheet1!B11,'Data Aset'!$K$4:$K$1048576,$H$2)</f>
        <v>0</v>
      </c>
      <c r="I11" s="80">
        <f>SUMIFS('Data Aset'!$E$4:$E$1048576,'Data Aset'!$D$4:$D$1048576,Sheet1!B11,'Data Aset'!$K$4:$K$1048576,$I$2)</f>
        <v>0</v>
      </c>
      <c r="J11" s="80">
        <f>SUMIFS('Data Aset'!$E$4:$E$1048576,'Data Aset'!$D$4:$D$1048576,Sheet1!B11,'Data Aset'!$K$4:$K$1048576,$J$2)</f>
        <v>1</v>
      </c>
      <c r="K11" s="80">
        <f>SUMIFS('Data Aset'!$E$4:$E$1048576,'Data Aset'!$D$4:$D$1048576,Sheet1!B11,'Data Aset'!$K$4:$K$1048576,$K$2)</f>
        <v>0</v>
      </c>
      <c r="L11" s="80">
        <f>SUMIFS('Data Aset'!$E$4:$E$1048576,'Data Aset'!$D$4:$D$1048576,Sheet1!B11,'Data Aset'!$K$4:$K$1048576,$L$2)</f>
        <v>0</v>
      </c>
      <c r="M11" s="80">
        <f>SUMIFS('Data Aset'!$E$4:$E$1048576,'Data Aset'!$D$4:$D$1048576,Sheet1!B11,'Data Aset'!$K$4:$K$1048576,$M$2)</f>
        <v>0</v>
      </c>
      <c r="N11" s="79">
        <f>SUMIFS('Data Aset'!$E$4:$E$1048576,'Data Aset'!$D$4:$D$1048576,Sheet1!B11,'Data Aset'!$K$4:$K$1048576,$N$2)</f>
        <v>0</v>
      </c>
      <c r="O11" s="80">
        <f>SUMIFS('Data Aset'!$E$4:$E$1048576,'Data Aset'!$D$4:$D$1048576,Sheet1!B11,'Data Aset'!$K$4:$K$1048576,$O$2)</f>
        <v>0</v>
      </c>
      <c r="P11" s="80">
        <f>SUMIFS('Data Aset'!$E$4:$E$1048576,'Data Aset'!$D$4:$D$1048576,Sheet1!B11,'Data Aset'!$K$4:$K$1048576,$P$2)</f>
        <v>0</v>
      </c>
      <c r="Q11" s="80">
        <f>SUMIFS('Data Aset'!$E$4:$E$1048576,'Data Aset'!$D$4:$D$1048576,Sheet1!B11,'Data Aset'!$K$4:$K$1048576,$Q$2)</f>
        <v>0</v>
      </c>
      <c r="R11" s="80">
        <f>SUMIFS('Data Aset'!$E$4:$E$1048576,'Data Aset'!$D$4:$D$1048576,Sheet1!B11,'Data Aset'!$K$4:$K$1048576,$R$2)</f>
        <v>0</v>
      </c>
      <c r="S11" s="79">
        <f>SUMIFS('Data Aset'!$E$4:$E$1048576,'Data Aset'!$D$4:$D$1048576,Sheet1!B11,'Data Aset'!$K$4:$K$1048576,$S$2)</f>
        <v>0</v>
      </c>
      <c r="T11" s="80">
        <f>SUMIFS('Data Aset'!$E$4:$E$1048576,'Data Aset'!$D$4:$D$1048576,Sheet1!B11,'Data Aset'!$K$4:$K$1048576,$T$2)</f>
        <v>0</v>
      </c>
      <c r="U11" s="81">
        <f>SUMIFS('Data Aset'!$E$4:$E$1048576,'Data Aset'!$D$4:$D$1048576,Sheet1!B11,'Data Aset'!$K$4:$K$1048576,$U$2)</f>
        <v>0</v>
      </c>
      <c r="V11" s="77">
        <f t="shared" si="0"/>
        <v>1</v>
      </c>
      <c r="W11" s="85" t="s">
        <v>698</v>
      </c>
    </row>
    <row r="12" spans="1:23" s="82" customFormat="1" ht="21.75" customHeight="1">
      <c r="A12" s="77">
        <v>10</v>
      </c>
      <c r="B12" s="78" t="s">
        <v>613</v>
      </c>
      <c r="C12" s="79">
        <f>SUMIFS('Data Aset'!$E$4:$E$1048576,'Data Aset'!$D$4:$D$1048576,Sheet1!B12,'Data Aset'!$K$4:$K$1048576,Sheet1!$C$2)</f>
        <v>0</v>
      </c>
      <c r="D12" s="80">
        <f>SUMIFS('Data Aset'!$E$4:$E$1048576,'Data Aset'!$D$4:$D$1048576,Sheet1!B12,'Data Aset'!$K$4:$K$1048576,$D$2)</f>
        <v>0</v>
      </c>
      <c r="E12" s="79">
        <f>SUMIFS('Data Aset'!$E$4:$E$1048576,'Data Aset'!$D$4:$D$1048576,Sheet1!B12,'Data Aset'!$K$4:$K$1048576,$E$2)</f>
        <v>0</v>
      </c>
      <c r="F12" s="80">
        <f>SUMIFS('Data Aset'!$E$4:$E$1048576,'Data Aset'!$D$4:$D$1048576,Sheet1!B12,'Data Aset'!$K$4:$K$1048576,$F$2)</f>
        <v>0</v>
      </c>
      <c r="G12" s="80">
        <f>SUMIFS('Data Aset'!$E$4:$E$1048576,'Data Aset'!$D$4:$D$1048576,Sheet1!B12,'Data Aset'!$K$4:$K$1048576,$G$2)</f>
        <v>0</v>
      </c>
      <c r="H12" s="80">
        <f>SUMIFS('Data Aset'!$E$4:$E$1048576,'Data Aset'!$D$4:$D$1048576,Sheet1!B12,'Data Aset'!$K$4:$K$1048576,$H$2)</f>
        <v>0</v>
      </c>
      <c r="I12" s="80">
        <f>SUMIFS('Data Aset'!$E$4:$E$1048576,'Data Aset'!$D$4:$D$1048576,Sheet1!B12,'Data Aset'!$K$4:$K$1048576,$I$2)</f>
        <v>0</v>
      </c>
      <c r="J12" s="80">
        <f>SUMIFS('Data Aset'!$E$4:$E$1048576,'Data Aset'!$D$4:$D$1048576,Sheet1!B12,'Data Aset'!$K$4:$K$1048576,$J$2)</f>
        <v>0</v>
      </c>
      <c r="K12" s="80">
        <f>SUMIFS('Data Aset'!$E$4:$E$1048576,'Data Aset'!$D$4:$D$1048576,Sheet1!B12,'Data Aset'!$K$4:$K$1048576,$K$2)</f>
        <v>0</v>
      </c>
      <c r="L12" s="80">
        <f>SUMIFS('Data Aset'!$E$4:$E$1048576,'Data Aset'!$D$4:$D$1048576,Sheet1!B12,'Data Aset'!$K$4:$K$1048576,$L$2)</f>
        <v>0</v>
      </c>
      <c r="M12" s="80">
        <f>SUMIFS('Data Aset'!$E$4:$E$1048576,'Data Aset'!$D$4:$D$1048576,Sheet1!B12,'Data Aset'!$K$4:$K$1048576,$M$2)</f>
        <v>0</v>
      </c>
      <c r="N12" s="79">
        <f>SUMIFS('Data Aset'!$E$4:$E$1048576,'Data Aset'!$D$4:$D$1048576,Sheet1!B12,'Data Aset'!$K$4:$K$1048576,$N$2)</f>
        <v>0</v>
      </c>
      <c r="O12" s="80">
        <f>SUMIFS('Data Aset'!$E$4:$E$1048576,'Data Aset'!$D$4:$D$1048576,Sheet1!B12,'Data Aset'!$K$4:$K$1048576,$O$2)</f>
        <v>0</v>
      </c>
      <c r="P12" s="80">
        <f>SUMIFS('Data Aset'!$E$4:$E$1048576,'Data Aset'!$D$4:$D$1048576,Sheet1!B12,'Data Aset'!$K$4:$K$1048576,$P$2)</f>
        <v>0</v>
      </c>
      <c r="Q12" s="80">
        <f>SUMIFS('Data Aset'!$E$4:$E$1048576,'Data Aset'!$D$4:$D$1048576,Sheet1!B12,'Data Aset'!$K$4:$K$1048576,$Q$2)</f>
        <v>0</v>
      </c>
      <c r="R12" s="80">
        <f>SUMIFS('Data Aset'!$E$4:$E$1048576,'Data Aset'!$D$4:$D$1048576,Sheet1!B12,'Data Aset'!$K$4:$K$1048576,$R$2)</f>
        <v>0</v>
      </c>
      <c r="S12" s="79">
        <f>SUMIFS('Data Aset'!$E$4:$E$1048576,'Data Aset'!$D$4:$D$1048576,Sheet1!B12,'Data Aset'!$K$4:$K$1048576,$S$2)</f>
        <v>0</v>
      </c>
      <c r="T12" s="80">
        <f>SUMIFS('Data Aset'!$E$4:$E$1048576,'Data Aset'!$D$4:$D$1048576,Sheet1!B12,'Data Aset'!$K$4:$K$1048576,$T$2)</f>
        <v>1</v>
      </c>
      <c r="U12" s="81">
        <f>SUMIFS('Data Aset'!$E$4:$E$1048576,'Data Aset'!$D$4:$D$1048576,Sheet1!B12,'Data Aset'!$K$4:$K$1048576,$U$2)</f>
        <v>0</v>
      </c>
      <c r="V12" s="77">
        <f t="shared" si="0"/>
        <v>1</v>
      </c>
      <c r="W12" s="85" t="s">
        <v>698</v>
      </c>
    </row>
    <row r="13" spans="1:23" s="82" customFormat="1" ht="21.75" customHeight="1">
      <c r="A13" s="77">
        <v>11</v>
      </c>
      <c r="B13" s="78" t="s">
        <v>685</v>
      </c>
      <c r="C13" s="79">
        <f>SUMIFS('Data Aset'!$E$4:$E$1048576,'Data Aset'!$D$4:$D$1048576,Sheet1!B13,'Data Aset'!$K$4:$K$1048576,Sheet1!$C$2)</f>
        <v>0</v>
      </c>
      <c r="D13" s="80">
        <f>SUMIFS('Data Aset'!$E$4:$E$1048576,'Data Aset'!$D$4:$D$1048576,Sheet1!B13,'Data Aset'!$K$4:$K$1048576,$D$2)</f>
        <v>0</v>
      </c>
      <c r="E13" s="79">
        <f>SUMIFS('Data Aset'!$E$4:$E$1048576,'Data Aset'!$D$4:$D$1048576,Sheet1!B13,'Data Aset'!$K$4:$K$1048576,$E$2)</f>
        <v>0</v>
      </c>
      <c r="F13" s="80">
        <f>SUMIFS('Data Aset'!$E$4:$E$1048576,'Data Aset'!$D$4:$D$1048576,Sheet1!B13,'Data Aset'!$K$4:$K$1048576,$F$2)</f>
        <v>0</v>
      </c>
      <c r="G13" s="80">
        <f>SUMIFS('Data Aset'!$E$4:$E$1048576,'Data Aset'!$D$4:$D$1048576,Sheet1!B13,'Data Aset'!$K$4:$K$1048576,$G$2)</f>
        <v>0</v>
      </c>
      <c r="H13" s="80">
        <f>SUMIFS('Data Aset'!$E$4:$E$1048576,'Data Aset'!$D$4:$D$1048576,Sheet1!B13,'Data Aset'!$K$4:$K$1048576,$H$2)</f>
        <v>0</v>
      </c>
      <c r="I13" s="80">
        <f>SUMIFS('Data Aset'!$E$4:$E$1048576,'Data Aset'!$D$4:$D$1048576,Sheet1!B13,'Data Aset'!$K$4:$K$1048576,$I$2)</f>
        <v>0</v>
      </c>
      <c r="J13" s="80">
        <f>SUMIFS('Data Aset'!$E$4:$E$1048576,'Data Aset'!$D$4:$D$1048576,Sheet1!B13,'Data Aset'!$K$4:$K$1048576,$J$2)</f>
        <v>0</v>
      </c>
      <c r="K13" s="80">
        <f>SUMIFS('Data Aset'!$E$4:$E$1048576,'Data Aset'!$D$4:$D$1048576,Sheet1!B13,'Data Aset'!$K$4:$K$1048576,$K$2)</f>
        <v>0</v>
      </c>
      <c r="L13" s="80">
        <f>SUMIFS('Data Aset'!$E$4:$E$1048576,'Data Aset'!$D$4:$D$1048576,Sheet1!B13,'Data Aset'!$K$4:$K$1048576,$L$2)</f>
        <v>0</v>
      </c>
      <c r="M13" s="80">
        <f>SUMIFS('Data Aset'!$E$4:$E$1048576,'Data Aset'!$D$4:$D$1048576,Sheet1!B13,'Data Aset'!$K$4:$K$1048576,$M$2)</f>
        <v>0</v>
      </c>
      <c r="N13" s="79">
        <f>SUMIFS('Data Aset'!$E$4:$E$1048576,'Data Aset'!$D$4:$D$1048576,Sheet1!B13,'Data Aset'!$K$4:$K$1048576,$N$2)</f>
        <v>0</v>
      </c>
      <c r="O13" s="80">
        <f>SUMIFS('Data Aset'!$E$4:$E$1048576,'Data Aset'!$D$4:$D$1048576,Sheet1!B13,'Data Aset'!$K$4:$K$1048576,$O$2)</f>
        <v>0</v>
      </c>
      <c r="P13" s="80">
        <f>SUMIFS('Data Aset'!$E$4:$E$1048576,'Data Aset'!$D$4:$D$1048576,Sheet1!B13,'Data Aset'!$K$4:$K$1048576,$P$2)</f>
        <v>0</v>
      </c>
      <c r="Q13" s="80">
        <f>SUMIFS('Data Aset'!$E$4:$E$1048576,'Data Aset'!$D$4:$D$1048576,Sheet1!B13,'Data Aset'!$K$4:$K$1048576,$Q$2)</f>
        <v>0</v>
      </c>
      <c r="R13" s="80">
        <f>SUMIFS('Data Aset'!$E$4:$E$1048576,'Data Aset'!$D$4:$D$1048576,Sheet1!B13,'Data Aset'!$K$4:$K$1048576,$R$2)</f>
        <v>0</v>
      </c>
      <c r="S13" s="79">
        <f>SUMIFS('Data Aset'!$E$4:$E$1048576,'Data Aset'!$D$4:$D$1048576,Sheet1!B13,'Data Aset'!$K$4:$K$1048576,$S$2)</f>
        <v>0</v>
      </c>
      <c r="T13" s="80">
        <f>SUMIFS('Data Aset'!$E$4:$E$1048576,'Data Aset'!$D$4:$D$1048576,Sheet1!B13,'Data Aset'!$K$4:$K$1048576,$T$2)</f>
        <v>1</v>
      </c>
      <c r="U13" s="81">
        <f>SUMIFS('Data Aset'!$E$4:$E$1048576,'Data Aset'!$D$4:$D$1048576,Sheet1!B13,'Data Aset'!$K$4:$K$1048576,$U$2)</f>
        <v>0</v>
      </c>
      <c r="V13" s="77">
        <f t="shared" si="0"/>
        <v>1</v>
      </c>
      <c r="W13" s="85"/>
    </row>
    <row r="14" spans="1:23" s="82" customFormat="1" ht="21.75" customHeight="1">
      <c r="A14" s="77">
        <v>12</v>
      </c>
      <c r="B14" s="78" t="s">
        <v>266</v>
      </c>
      <c r="C14" s="79">
        <f>SUMIFS('Data Aset'!$E$4:$E$1048576,'Data Aset'!$D$4:$D$1048576,Sheet1!B14,'Data Aset'!$K$4:$K$1048576,Sheet1!$C$2)</f>
        <v>0</v>
      </c>
      <c r="D14" s="80">
        <f>SUMIFS('Data Aset'!$E$4:$E$1048576,'Data Aset'!$D$4:$D$1048576,Sheet1!B14,'Data Aset'!$K$4:$K$1048576,$D$2)</f>
        <v>0</v>
      </c>
      <c r="E14" s="79">
        <f>SUMIFS('Data Aset'!$E$4:$E$1048576,'Data Aset'!$D$4:$D$1048576,Sheet1!B14,'Data Aset'!$K$4:$K$1048576,$E$2)</f>
        <v>0</v>
      </c>
      <c r="F14" s="80">
        <f>SUMIFS('Data Aset'!$E$4:$E$1048576,'Data Aset'!$D$4:$D$1048576,Sheet1!B14,'Data Aset'!$K$4:$K$1048576,$F$2)</f>
        <v>0</v>
      </c>
      <c r="G14" s="80">
        <f>SUMIFS('Data Aset'!$E$4:$E$1048576,'Data Aset'!$D$4:$D$1048576,Sheet1!B14,'Data Aset'!$K$4:$K$1048576,$G$2)</f>
        <v>0</v>
      </c>
      <c r="H14" s="80">
        <f>SUMIFS('Data Aset'!$E$4:$E$1048576,'Data Aset'!$D$4:$D$1048576,Sheet1!B14,'Data Aset'!$K$4:$K$1048576,$H$2)</f>
        <v>1</v>
      </c>
      <c r="I14" s="80">
        <f>SUMIFS('Data Aset'!$E$4:$E$1048576,'Data Aset'!$D$4:$D$1048576,Sheet1!B14,'Data Aset'!$K$4:$K$1048576,$I$2)</f>
        <v>0</v>
      </c>
      <c r="J14" s="80">
        <f>SUMIFS('Data Aset'!$E$4:$E$1048576,'Data Aset'!$D$4:$D$1048576,Sheet1!B14,'Data Aset'!$K$4:$K$1048576,$J$2)</f>
        <v>0</v>
      </c>
      <c r="K14" s="80">
        <f>SUMIFS('Data Aset'!$E$4:$E$1048576,'Data Aset'!$D$4:$D$1048576,Sheet1!B14,'Data Aset'!$K$4:$K$1048576,$K$2)</f>
        <v>0</v>
      </c>
      <c r="L14" s="80">
        <f>SUMIFS('Data Aset'!$E$4:$E$1048576,'Data Aset'!$D$4:$D$1048576,Sheet1!B14,'Data Aset'!$K$4:$K$1048576,$L$2)</f>
        <v>0</v>
      </c>
      <c r="M14" s="80">
        <f>SUMIFS('Data Aset'!$E$4:$E$1048576,'Data Aset'!$D$4:$D$1048576,Sheet1!B14,'Data Aset'!$K$4:$K$1048576,$M$2)</f>
        <v>0</v>
      </c>
      <c r="N14" s="79">
        <f>SUMIFS('Data Aset'!$E$4:$E$1048576,'Data Aset'!$D$4:$D$1048576,Sheet1!B14,'Data Aset'!$K$4:$K$1048576,$N$2)</f>
        <v>0</v>
      </c>
      <c r="O14" s="80">
        <f>SUMIFS('Data Aset'!$E$4:$E$1048576,'Data Aset'!$D$4:$D$1048576,Sheet1!B14,'Data Aset'!$K$4:$K$1048576,$O$2)</f>
        <v>0</v>
      </c>
      <c r="P14" s="80">
        <f>SUMIFS('Data Aset'!$E$4:$E$1048576,'Data Aset'!$D$4:$D$1048576,Sheet1!B14,'Data Aset'!$K$4:$K$1048576,$P$2)</f>
        <v>0</v>
      </c>
      <c r="Q14" s="80">
        <f>SUMIFS('Data Aset'!$E$4:$E$1048576,'Data Aset'!$D$4:$D$1048576,Sheet1!B14,'Data Aset'!$K$4:$K$1048576,$Q$2)</f>
        <v>0</v>
      </c>
      <c r="R14" s="80">
        <f>SUMIFS('Data Aset'!$E$4:$E$1048576,'Data Aset'!$D$4:$D$1048576,Sheet1!B14,'Data Aset'!$K$4:$K$1048576,$R$2)</f>
        <v>0</v>
      </c>
      <c r="S14" s="79">
        <f>SUMIFS('Data Aset'!$E$4:$E$1048576,'Data Aset'!$D$4:$D$1048576,Sheet1!B14,'Data Aset'!$K$4:$K$1048576,$S$2)</f>
        <v>0</v>
      </c>
      <c r="T14" s="80">
        <f>SUMIFS('Data Aset'!$E$4:$E$1048576,'Data Aset'!$D$4:$D$1048576,Sheet1!B14,'Data Aset'!$K$4:$K$1048576,$T$2)</f>
        <v>0</v>
      </c>
      <c r="U14" s="81">
        <f>SUMIFS('Data Aset'!$E$4:$E$1048576,'Data Aset'!$D$4:$D$1048576,Sheet1!B14,'Data Aset'!$K$4:$K$1048576,$U$2)</f>
        <v>0</v>
      </c>
      <c r="V14" s="77">
        <f t="shared" si="0"/>
        <v>1</v>
      </c>
      <c r="W14" s="85" t="s">
        <v>698</v>
      </c>
    </row>
    <row r="15" spans="1:23" s="82" customFormat="1" ht="21.75" customHeight="1">
      <c r="A15" s="77">
        <v>13</v>
      </c>
      <c r="B15" s="78" t="s">
        <v>489</v>
      </c>
      <c r="C15" s="79">
        <f>SUMIFS('Data Aset'!$E$4:$E$1048576,'Data Aset'!$D$4:$D$1048576,Sheet1!B15,'Data Aset'!$K$4:$K$1048576,Sheet1!$C$2)</f>
        <v>0</v>
      </c>
      <c r="D15" s="80">
        <f>SUMIFS('Data Aset'!$E$4:$E$1048576,'Data Aset'!$D$4:$D$1048576,Sheet1!B15,'Data Aset'!$K$4:$K$1048576,$D$2)</f>
        <v>0</v>
      </c>
      <c r="E15" s="79">
        <f>SUMIFS('Data Aset'!$E$4:$E$1048576,'Data Aset'!$D$4:$D$1048576,Sheet1!B15,'Data Aset'!$K$4:$K$1048576,$E$2)</f>
        <v>0</v>
      </c>
      <c r="F15" s="80">
        <f>SUMIFS('Data Aset'!$E$4:$E$1048576,'Data Aset'!$D$4:$D$1048576,Sheet1!B15,'Data Aset'!$K$4:$K$1048576,$F$2)</f>
        <v>0</v>
      </c>
      <c r="G15" s="80">
        <f>SUMIFS('Data Aset'!$E$4:$E$1048576,'Data Aset'!$D$4:$D$1048576,Sheet1!B15,'Data Aset'!$K$4:$K$1048576,$G$2)</f>
        <v>0</v>
      </c>
      <c r="H15" s="80">
        <f>SUMIFS('Data Aset'!$E$4:$E$1048576,'Data Aset'!$D$4:$D$1048576,Sheet1!B15,'Data Aset'!$K$4:$K$1048576,$H$2)</f>
        <v>0</v>
      </c>
      <c r="I15" s="80">
        <f>SUMIFS('Data Aset'!$E$4:$E$1048576,'Data Aset'!$D$4:$D$1048576,Sheet1!B15,'Data Aset'!$K$4:$K$1048576,$I$2)</f>
        <v>0</v>
      </c>
      <c r="J15" s="80">
        <f>SUMIFS('Data Aset'!$E$4:$E$1048576,'Data Aset'!$D$4:$D$1048576,Sheet1!B15,'Data Aset'!$K$4:$K$1048576,$J$2)</f>
        <v>0</v>
      </c>
      <c r="K15" s="80">
        <f>SUMIFS('Data Aset'!$E$4:$E$1048576,'Data Aset'!$D$4:$D$1048576,Sheet1!B15,'Data Aset'!$K$4:$K$1048576,$K$2)</f>
        <v>0</v>
      </c>
      <c r="L15" s="80">
        <f>SUMIFS('Data Aset'!$E$4:$E$1048576,'Data Aset'!$D$4:$D$1048576,Sheet1!B15,'Data Aset'!$K$4:$K$1048576,$L$2)</f>
        <v>0</v>
      </c>
      <c r="M15" s="80">
        <f>SUMIFS('Data Aset'!$E$4:$E$1048576,'Data Aset'!$D$4:$D$1048576,Sheet1!B15,'Data Aset'!$K$4:$K$1048576,$M$2)</f>
        <v>0</v>
      </c>
      <c r="N15" s="79">
        <f>SUMIFS('Data Aset'!$E$4:$E$1048576,'Data Aset'!$D$4:$D$1048576,Sheet1!B15,'Data Aset'!$K$4:$K$1048576,$N$2)</f>
        <v>0</v>
      </c>
      <c r="O15" s="80">
        <f>SUMIFS('Data Aset'!$E$4:$E$1048576,'Data Aset'!$D$4:$D$1048576,Sheet1!B15,'Data Aset'!$K$4:$K$1048576,$O$2)</f>
        <v>0</v>
      </c>
      <c r="P15" s="80">
        <f>SUMIFS('Data Aset'!$E$4:$E$1048576,'Data Aset'!$D$4:$D$1048576,Sheet1!B15,'Data Aset'!$K$4:$K$1048576,$P$2)</f>
        <v>1</v>
      </c>
      <c r="Q15" s="80">
        <f>SUMIFS('Data Aset'!$E$4:$E$1048576,'Data Aset'!$D$4:$D$1048576,Sheet1!B15,'Data Aset'!$K$4:$K$1048576,$Q$2)</f>
        <v>0</v>
      </c>
      <c r="R15" s="80">
        <f>SUMIFS('Data Aset'!$E$4:$E$1048576,'Data Aset'!$D$4:$D$1048576,Sheet1!B15,'Data Aset'!$K$4:$K$1048576,$R$2)</f>
        <v>0</v>
      </c>
      <c r="S15" s="79">
        <f>SUMIFS('Data Aset'!$E$4:$E$1048576,'Data Aset'!$D$4:$D$1048576,Sheet1!B15,'Data Aset'!$K$4:$K$1048576,$S$2)</f>
        <v>0</v>
      </c>
      <c r="T15" s="80">
        <f>SUMIFS('Data Aset'!$E$4:$E$1048576,'Data Aset'!$D$4:$D$1048576,Sheet1!B15,'Data Aset'!$K$4:$K$1048576,$T$2)</f>
        <v>2</v>
      </c>
      <c r="U15" s="81">
        <f>SUMIFS('Data Aset'!$E$4:$E$1048576,'Data Aset'!$D$4:$D$1048576,Sheet1!B15,'Data Aset'!$K$4:$K$1048576,$U$2)</f>
        <v>0</v>
      </c>
      <c r="V15" s="77">
        <f t="shared" si="0"/>
        <v>3</v>
      </c>
      <c r="W15" s="85"/>
    </row>
    <row r="16" spans="1:23" s="82" customFormat="1" ht="21.75" customHeight="1">
      <c r="A16" s="77">
        <v>14</v>
      </c>
      <c r="B16" s="78" t="s">
        <v>52</v>
      </c>
      <c r="C16" s="79">
        <f>SUMIFS('Data Aset'!$E$4:$E$1048576,'Data Aset'!$D$4:$D$1048576,Sheet1!B16,'Data Aset'!$K$4:$K$1048576,Sheet1!$C$2)</f>
        <v>1</v>
      </c>
      <c r="D16" s="80">
        <f>SUMIFS('Data Aset'!$E$4:$E$1048576,'Data Aset'!$D$4:$D$1048576,Sheet1!B16,'Data Aset'!$K$4:$K$1048576,$D$2)</f>
        <v>1</v>
      </c>
      <c r="E16" s="79">
        <f>SUMIFS('Data Aset'!$E$4:$E$1048576,'Data Aset'!$D$4:$D$1048576,Sheet1!B16,'Data Aset'!$K$4:$K$1048576,$E$2)</f>
        <v>1</v>
      </c>
      <c r="F16" s="80">
        <f>SUMIFS('Data Aset'!$E$4:$E$1048576,'Data Aset'!$D$4:$D$1048576,Sheet1!B16,'Data Aset'!$K$4:$K$1048576,$F$2)</f>
        <v>0</v>
      </c>
      <c r="G16" s="80">
        <f>SUMIFS('Data Aset'!$E$4:$E$1048576,'Data Aset'!$D$4:$D$1048576,Sheet1!B16,'Data Aset'!$K$4:$K$1048576,$G$2)</f>
        <v>0</v>
      </c>
      <c r="H16" s="80">
        <f>SUMIFS('Data Aset'!$E$4:$E$1048576,'Data Aset'!$D$4:$D$1048576,Sheet1!B16,'Data Aset'!$K$4:$K$1048576,$H$2)</f>
        <v>1</v>
      </c>
      <c r="I16" s="80">
        <f>SUMIFS('Data Aset'!$E$4:$E$1048576,'Data Aset'!$D$4:$D$1048576,Sheet1!B16,'Data Aset'!$K$4:$K$1048576,$I$2)</f>
        <v>1</v>
      </c>
      <c r="J16" s="80">
        <f>SUMIFS('Data Aset'!$E$4:$E$1048576,'Data Aset'!$D$4:$D$1048576,Sheet1!B16,'Data Aset'!$K$4:$K$1048576,$J$2)</f>
        <v>1</v>
      </c>
      <c r="K16" s="80">
        <f>SUMIFS('Data Aset'!$E$4:$E$1048576,'Data Aset'!$D$4:$D$1048576,Sheet1!B16,'Data Aset'!$K$4:$K$1048576,$K$2)</f>
        <v>0</v>
      </c>
      <c r="L16" s="80">
        <f>SUMIFS('Data Aset'!$E$4:$E$1048576,'Data Aset'!$D$4:$D$1048576,Sheet1!B16,'Data Aset'!$K$4:$K$1048576,$L$2)</f>
        <v>0</v>
      </c>
      <c r="M16" s="80">
        <f>SUMIFS('Data Aset'!$E$4:$E$1048576,'Data Aset'!$D$4:$D$1048576,Sheet1!B16,'Data Aset'!$K$4:$K$1048576,$M$2)</f>
        <v>2</v>
      </c>
      <c r="N16" s="79">
        <f>SUMIFS('Data Aset'!$E$4:$E$1048576,'Data Aset'!$D$4:$D$1048576,Sheet1!B16,'Data Aset'!$K$4:$K$1048576,$N$2)</f>
        <v>1</v>
      </c>
      <c r="O16" s="80">
        <f>SUMIFS('Data Aset'!$E$4:$E$1048576,'Data Aset'!$D$4:$D$1048576,Sheet1!B16,'Data Aset'!$K$4:$K$1048576,$O$2)</f>
        <v>1</v>
      </c>
      <c r="P16" s="80">
        <f>SUMIFS('Data Aset'!$E$4:$E$1048576,'Data Aset'!$D$4:$D$1048576,Sheet1!B16,'Data Aset'!$K$4:$K$1048576,$P$2)</f>
        <v>0</v>
      </c>
      <c r="Q16" s="80">
        <f>SUMIFS('Data Aset'!$E$4:$E$1048576,'Data Aset'!$D$4:$D$1048576,Sheet1!B16,'Data Aset'!$K$4:$K$1048576,$Q$2)</f>
        <v>0</v>
      </c>
      <c r="R16" s="80">
        <f>SUMIFS('Data Aset'!$E$4:$E$1048576,'Data Aset'!$D$4:$D$1048576,Sheet1!B16,'Data Aset'!$K$4:$K$1048576,$R$2)</f>
        <v>0</v>
      </c>
      <c r="S16" s="79">
        <f>SUMIFS('Data Aset'!$E$4:$E$1048576,'Data Aset'!$D$4:$D$1048576,Sheet1!B16,'Data Aset'!$K$4:$K$1048576,$S$2)</f>
        <v>1</v>
      </c>
      <c r="T16" s="80">
        <f>SUMIFS('Data Aset'!$E$4:$E$1048576,'Data Aset'!$D$4:$D$1048576,Sheet1!B16,'Data Aset'!$K$4:$K$1048576,$T$2)</f>
        <v>0</v>
      </c>
      <c r="U16" s="81">
        <f>SUMIFS('Data Aset'!$E$4:$E$1048576,'Data Aset'!$D$4:$D$1048576,Sheet1!B16,'Data Aset'!$K$4:$K$1048576,$U$2)</f>
        <v>0</v>
      </c>
      <c r="V16" s="77">
        <f t="shared" si="0"/>
        <v>11</v>
      </c>
      <c r="W16" s="85" t="s">
        <v>698</v>
      </c>
    </row>
    <row r="17" spans="1:23" s="82" customFormat="1" ht="21.75" customHeight="1">
      <c r="A17" s="77">
        <v>15</v>
      </c>
      <c r="B17" s="78" t="s">
        <v>413</v>
      </c>
      <c r="C17" s="79">
        <f>SUMIFS('Data Aset'!$E$4:$E$1048576,'Data Aset'!$D$4:$D$1048576,Sheet1!B17,'Data Aset'!$K$4:$K$1048576,Sheet1!$C$2)</f>
        <v>0</v>
      </c>
      <c r="D17" s="80">
        <f>SUMIFS('Data Aset'!$E$4:$E$1048576,'Data Aset'!$D$4:$D$1048576,Sheet1!B17,'Data Aset'!$K$4:$K$1048576,$D$2)</f>
        <v>0</v>
      </c>
      <c r="E17" s="79">
        <f>SUMIFS('Data Aset'!$E$4:$E$1048576,'Data Aset'!$D$4:$D$1048576,Sheet1!B17,'Data Aset'!$K$4:$K$1048576,$E$2)</f>
        <v>0</v>
      </c>
      <c r="F17" s="80">
        <f>SUMIFS('Data Aset'!$E$4:$E$1048576,'Data Aset'!$D$4:$D$1048576,Sheet1!B17,'Data Aset'!$K$4:$K$1048576,$F$2)</f>
        <v>0</v>
      </c>
      <c r="G17" s="80">
        <f>SUMIFS('Data Aset'!$E$4:$E$1048576,'Data Aset'!$D$4:$D$1048576,Sheet1!B17,'Data Aset'!$K$4:$K$1048576,$G$2)</f>
        <v>0</v>
      </c>
      <c r="H17" s="80">
        <f>SUMIFS('Data Aset'!$E$4:$E$1048576,'Data Aset'!$D$4:$D$1048576,Sheet1!B17,'Data Aset'!$K$4:$K$1048576,$H$2)</f>
        <v>0</v>
      </c>
      <c r="I17" s="80">
        <f>SUMIFS('Data Aset'!$E$4:$E$1048576,'Data Aset'!$D$4:$D$1048576,Sheet1!B17,'Data Aset'!$K$4:$K$1048576,$I$2)</f>
        <v>0</v>
      </c>
      <c r="J17" s="80">
        <f>SUMIFS('Data Aset'!$E$4:$E$1048576,'Data Aset'!$D$4:$D$1048576,Sheet1!B17,'Data Aset'!$K$4:$K$1048576,$J$2)</f>
        <v>0</v>
      </c>
      <c r="K17" s="80">
        <f>SUMIFS('Data Aset'!$E$4:$E$1048576,'Data Aset'!$D$4:$D$1048576,Sheet1!B17,'Data Aset'!$K$4:$K$1048576,$K$2)</f>
        <v>0</v>
      </c>
      <c r="L17" s="80">
        <f>SUMIFS('Data Aset'!$E$4:$E$1048576,'Data Aset'!$D$4:$D$1048576,Sheet1!B17,'Data Aset'!$K$4:$K$1048576,$L$2)</f>
        <v>0</v>
      </c>
      <c r="M17" s="80">
        <f>SUMIFS('Data Aset'!$E$4:$E$1048576,'Data Aset'!$D$4:$D$1048576,Sheet1!B17,'Data Aset'!$K$4:$K$1048576,$M$2)</f>
        <v>0</v>
      </c>
      <c r="N17" s="79">
        <f>SUMIFS('Data Aset'!$E$4:$E$1048576,'Data Aset'!$D$4:$D$1048576,Sheet1!B17,'Data Aset'!$K$4:$K$1048576,$N$2)</f>
        <v>0</v>
      </c>
      <c r="O17" s="80">
        <f>SUMIFS('Data Aset'!$E$4:$E$1048576,'Data Aset'!$D$4:$D$1048576,Sheet1!B17,'Data Aset'!$K$4:$K$1048576,$O$2)</f>
        <v>1</v>
      </c>
      <c r="P17" s="80">
        <f>SUMIFS('Data Aset'!$E$4:$E$1048576,'Data Aset'!$D$4:$D$1048576,Sheet1!B17,'Data Aset'!$K$4:$K$1048576,$P$2)</f>
        <v>0</v>
      </c>
      <c r="Q17" s="80">
        <f>SUMIFS('Data Aset'!$E$4:$E$1048576,'Data Aset'!$D$4:$D$1048576,Sheet1!B17,'Data Aset'!$K$4:$K$1048576,$Q$2)</f>
        <v>0</v>
      </c>
      <c r="R17" s="80">
        <f>SUMIFS('Data Aset'!$E$4:$E$1048576,'Data Aset'!$D$4:$D$1048576,Sheet1!B17,'Data Aset'!$K$4:$K$1048576,$R$2)</f>
        <v>0</v>
      </c>
      <c r="S17" s="79">
        <f>SUMIFS('Data Aset'!$E$4:$E$1048576,'Data Aset'!$D$4:$D$1048576,Sheet1!B17,'Data Aset'!$K$4:$K$1048576,$S$2)</f>
        <v>0</v>
      </c>
      <c r="T17" s="80">
        <f>SUMIFS('Data Aset'!$E$4:$E$1048576,'Data Aset'!$D$4:$D$1048576,Sheet1!B17,'Data Aset'!$K$4:$K$1048576,$T$2)</f>
        <v>0</v>
      </c>
      <c r="U17" s="81">
        <f>SUMIFS('Data Aset'!$E$4:$E$1048576,'Data Aset'!$D$4:$D$1048576,Sheet1!B17,'Data Aset'!$K$4:$K$1048576,$U$2)</f>
        <v>0</v>
      </c>
      <c r="V17" s="77">
        <f t="shared" si="0"/>
        <v>1</v>
      </c>
      <c r="W17" s="85" t="s">
        <v>698</v>
      </c>
    </row>
    <row r="18" spans="1:23" s="82" customFormat="1" ht="21.75" customHeight="1">
      <c r="A18" s="77">
        <v>16</v>
      </c>
      <c r="B18" s="78" t="s">
        <v>414</v>
      </c>
      <c r="C18" s="79">
        <f>SUMIFS('Data Aset'!$E$4:$E$1048576,'Data Aset'!$D$4:$D$1048576,Sheet1!B18,'Data Aset'!$K$4:$K$1048576,Sheet1!$C$2)</f>
        <v>0</v>
      </c>
      <c r="D18" s="80">
        <f>SUMIFS('Data Aset'!$E$4:$E$1048576,'Data Aset'!$D$4:$D$1048576,Sheet1!B18,'Data Aset'!$K$4:$K$1048576,$D$2)</f>
        <v>0</v>
      </c>
      <c r="E18" s="79">
        <f>SUMIFS('Data Aset'!$E$4:$E$1048576,'Data Aset'!$D$4:$D$1048576,Sheet1!B18,'Data Aset'!$K$4:$K$1048576,$E$2)</f>
        <v>0</v>
      </c>
      <c r="F18" s="80">
        <f>SUMIFS('Data Aset'!$E$4:$E$1048576,'Data Aset'!$D$4:$D$1048576,Sheet1!B18,'Data Aset'!$K$4:$K$1048576,$F$2)</f>
        <v>0</v>
      </c>
      <c r="G18" s="80">
        <f>SUMIFS('Data Aset'!$E$4:$E$1048576,'Data Aset'!$D$4:$D$1048576,Sheet1!B18,'Data Aset'!$K$4:$K$1048576,$G$2)</f>
        <v>0</v>
      </c>
      <c r="H18" s="80">
        <f>SUMIFS('Data Aset'!$E$4:$E$1048576,'Data Aset'!$D$4:$D$1048576,Sheet1!B18,'Data Aset'!$K$4:$K$1048576,$H$2)</f>
        <v>0</v>
      </c>
      <c r="I18" s="80">
        <f>SUMIFS('Data Aset'!$E$4:$E$1048576,'Data Aset'!$D$4:$D$1048576,Sheet1!B18,'Data Aset'!$K$4:$K$1048576,$I$2)</f>
        <v>0</v>
      </c>
      <c r="J18" s="80">
        <f>SUMIFS('Data Aset'!$E$4:$E$1048576,'Data Aset'!$D$4:$D$1048576,Sheet1!B18,'Data Aset'!$K$4:$K$1048576,$J$2)</f>
        <v>0</v>
      </c>
      <c r="K18" s="80">
        <f>SUMIFS('Data Aset'!$E$4:$E$1048576,'Data Aset'!$D$4:$D$1048576,Sheet1!B18,'Data Aset'!$K$4:$K$1048576,$K$2)</f>
        <v>0</v>
      </c>
      <c r="L18" s="80">
        <f>SUMIFS('Data Aset'!$E$4:$E$1048576,'Data Aset'!$D$4:$D$1048576,Sheet1!B18,'Data Aset'!$K$4:$K$1048576,$L$2)</f>
        <v>0</v>
      </c>
      <c r="M18" s="80">
        <f>SUMIFS('Data Aset'!$E$4:$E$1048576,'Data Aset'!$D$4:$D$1048576,Sheet1!B18,'Data Aset'!$K$4:$K$1048576,$M$2)</f>
        <v>0</v>
      </c>
      <c r="N18" s="79">
        <f>SUMIFS('Data Aset'!$E$4:$E$1048576,'Data Aset'!$D$4:$D$1048576,Sheet1!B18,'Data Aset'!$K$4:$K$1048576,$N$2)</f>
        <v>0</v>
      </c>
      <c r="O18" s="80">
        <f>SUMIFS('Data Aset'!$E$4:$E$1048576,'Data Aset'!$D$4:$D$1048576,Sheet1!B18,'Data Aset'!$K$4:$K$1048576,$O$2)</f>
        <v>1</v>
      </c>
      <c r="P18" s="80">
        <f>SUMIFS('Data Aset'!$E$4:$E$1048576,'Data Aset'!$D$4:$D$1048576,Sheet1!B18,'Data Aset'!$K$4:$K$1048576,$P$2)</f>
        <v>0</v>
      </c>
      <c r="Q18" s="80">
        <f>SUMIFS('Data Aset'!$E$4:$E$1048576,'Data Aset'!$D$4:$D$1048576,Sheet1!B18,'Data Aset'!$K$4:$K$1048576,$Q$2)</f>
        <v>1</v>
      </c>
      <c r="R18" s="80">
        <f>SUMIFS('Data Aset'!$E$4:$E$1048576,'Data Aset'!$D$4:$D$1048576,Sheet1!B18,'Data Aset'!$K$4:$K$1048576,$R$2)</f>
        <v>1</v>
      </c>
      <c r="S18" s="79">
        <f>SUMIFS('Data Aset'!$E$4:$E$1048576,'Data Aset'!$D$4:$D$1048576,Sheet1!B18,'Data Aset'!$K$4:$K$1048576,$S$2)</f>
        <v>0</v>
      </c>
      <c r="T18" s="80">
        <f>SUMIFS('Data Aset'!$E$4:$E$1048576,'Data Aset'!$D$4:$D$1048576,Sheet1!B18,'Data Aset'!$K$4:$K$1048576,$T$2)</f>
        <v>0</v>
      </c>
      <c r="U18" s="81">
        <f>SUMIFS('Data Aset'!$E$4:$E$1048576,'Data Aset'!$D$4:$D$1048576,Sheet1!B18,'Data Aset'!$K$4:$K$1048576,$U$2)</f>
        <v>0</v>
      </c>
      <c r="V18" s="77">
        <f t="shared" si="0"/>
        <v>3</v>
      </c>
      <c r="W18" s="85" t="s">
        <v>698</v>
      </c>
    </row>
    <row r="19" spans="1:23" s="82" customFormat="1" ht="21.75" customHeight="1">
      <c r="A19" s="77">
        <v>17</v>
      </c>
      <c r="B19" s="78" t="s">
        <v>319</v>
      </c>
      <c r="C19" s="79">
        <f>SUMIFS('Data Aset'!$E$4:$E$1048576,'Data Aset'!$D$4:$D$1048576,Sheet1!B19,'Data Aset'!$K$4:$K$1048576,Sheet1!$C$2)</f>
        <v>0</v>
      </c>
      <c r="D19" s="80">
        <f>SUMIFS('Data Aset'!$E$4:$E$1048576,'Data Aset'!$D$4:$D$1048576,Sheet1!B19,'Data Aset'!$K$4:$K$1048576,$D$2)</f>
        <v>0</v>
      </c>
      <c r="E19" s="79">
        <f>SUMIFS('Data Aset'!$E$4:$E$1048576,'Data Aset'!$D$4:$D$1048576,Sheet1!B19,'Data Aset'!$K$4:$K$1048576,$E$2)</f>
        <v>0</v>
      </c>
      <c r="F19" s="80">
        <f>SUMIFS('Data Aset'!$E$4:$E$1048576,'Data Aset'!$D$4:$D$1048576,Sheet1!B19,'Data Aset'!$K$4:$K$1048576,$F$2)</f>
        <v>0</v>
      </c>
      <c r="G19" s="80">
        <f>SUMIFS('Data Aset'!$E$4:$E$1048576,'Data Aset'!$D$4:$D$1048576,Sheet1!B19,'Data Aset'!$K$4:$K$1048576,$G$2)</f>
        <v>0</v>
      </c>
      <c r="H19" s="80">
        <f>SUMIFS('Data Aset'!$E$4:$E$1048576,'Data Aset'!$D$4:$D$1048576,Sheet1!B19,'Data Aset'!$K$4:$K$1048576,$H$2)</f>
        <v>0</v>
      </c>
      <c r="I19" s="80">
        <f>SUMIFS('Data Aset'!$E$4:$E$1048576,'Data Aset'!$D$4:$D$1048576,Sheet1!B19,'Data Aset'!$K$4:$K$1048576,$I$2)</f>
        <v>0</v>
      </c>
      <c r="J19" s="80">
        <f>SUMIFS('Data Aset'!$E$4:$E$1048576,'Data Aset'!$D$4:$D$1048576,Sheet1!B19,'Data Aset'!$K$4:$K$1048576,$J$2)</f>
        <v>1</v>
      </c>
      <c r="K19" s="80">
        <f>SUMIFS('Data Aset'!$E$4:$E$1048576,'Data Aset'!$D$4:$D$1048576,Sheet1!B19,'Data Aset'!$K$4:$K$1048576,$K$2)</f>
        <v>0</v>
      </c>
      <c r="L19" s="80">
        <f>SUMIFS('Data Aset'!$E$4:$E$1048576,'Data Aset'!$D$4:$D$1048576,Sheet1!B19,'Data Aset'!$K$4:$K$1048576,$L$2)</f>
        <v>0</v>
      </c>
      <c r="M19" s="80">
        <f>SUMIFS('Data Aset'!$E$4:$E$1048576,'Data Aset'!$D$4:$D$1048576,Sheet1!B19,'Data Aset'!$K$4:$K$1048576,$M$2)</f>
        <v>0</v>
      </c>
      <c r="N19" s="79">
        <f>SUMIFS('Data Aset'!$E$4:$E$1048576,'Data Aset'!$D$4:$D$1048576,Sheet1!B19,'Data Aset'!$K$4:$K$1048576,$N$2)</f>
        <v>0</v>
      </c>
      <c r="O19" s="80">
        <f>SUMIFS('Data Aset'!$E$4:$E$1048576,'Data Aset'!$D$4:$D$1048576,Sheet1!B19,'Data Aset'!$K$4:$K$1048576,$O$2)</f>
        <v>0</v>
      </c>
      <c r="P19" s="80">
        <f>SUMIFS('Data Aset'!$E$4:$E$1048576,'Data Aset'!$D$4:$D$1048576,Sheet1!B19,'Data Aset'!$K$4:$K$1048576,$P$2)</f>
        <v>0</v>
      </c>
      <c r="Q19" s="80">
        <f>SUMIFS('Data Aset'!$E$4:$E$1048576,'Data Aset'!$D$4:$D$1048576,Sheet1!B19,'Data Aset'!$K$4:$K$1048576,$Q$2)</f>
        <v>0</v>
      </c>
      <c r="R19" s="80">
        <f>SUMIFS('Data Aset'!$E$4:$E$1048576,'Data Aset'!$D$4:$D$1048576,Sheet1!B19,'Data Aset'!$K$4:$K$1048576,$R$2)</f>
        <v>0</v>
      </c>
      <c r="S19" s="79">
        <f>SUMIFS('Data Aset'!$E$4:$E$1048576,'Data Aset'!$D$4:$D$1048576,Sheet1!B19,'Data Aset'!$K$4:$K$1048576,$S$2)</f>
        <v>0</v>
      </c>
      <c r="T19" s="80">
        <f>SUMIFS('Data Aset'!$E$4:$E$1048576,'Data Aset'!$D$4:$D$1048576,Sheet1!B19,'Data Aset'!$K$4:$K$1048576,$T$2)</f>
        <v>0</v>
      </c>
      <c r="U19" s="81">
        <f>SUMIFS('Data Aset'!$E$4:$E$1048576,'Data Aset'!$D$4:$D$1048576,Sheet1!B19,'Data Aset'!$K$4:$K$1048576,$U$2)</f>
        <v>0</v>
      </c>
      <c r="V19" s="77">
        <f t="shared" si="0"/>
        <v>1</v>
      </c>
      <c r="W19" s="85" t="s">
        <v>698</v>
      </c>
    </row>
    <row r="20" spans="1:23" s="82" customFormat="1" ht="21.75" customHeight="1">
      <c r="A20" s="77">
        <v>18</v>
      </c>
      <c r="B20" s="78" t="s">
        <v>415</v>
      </c>
      <c r="C20" s="79">
        <f>SUMIFS('Data Aset'!$E$4:$E$1048576,'Data Aset'!$D$4:$D$1048576,Sheet1!B20,'Data Aset'!$K$4:$K$1048576,Sheet1!$C$2)</f>
        <v>0</v>
      </c>
      <c r="D20" s="80">
        <f>SUMIFS('Data Aset'!$E$4:$E$1048576,'Data Aset'!$D$4:$D$1048576,Sheet1!B20,'Data Aset'!$K$4:$K$1048576,$D$2)</f>
        <v>0</v>
      </c>
      <c r="E20" s="79">
        <f>SUMIFS('Data Aset'!$E$4:$E$1048576,'Data Aset'!$D$4:$D$1048576,Sheet1!B20,'Data Aset'!$K$4:$K$1048576,$E$2)</f>
        <v>0</v>
      </c>
      <c r="F20" s="80">
        <f>SUMIFS('Data Aset'!$E$4:$E$1048576,'Data Aset'!$D$4:$D$1048576,Sheet1!B20,'Data Aset'!$K$4:$K$1048576,$F$2)</f>
        <v>0</v>
      </c>
      <c r="G20" s="80">
        <f>SUMIFS('Data Aset'!$E$4:$E$1048576,'Data Aset'!$D$4:$D$1048576,Sheet1!B20,'Data Aset'!$K$4:$K$1048576,$G$2)</f>
        <v>0</v>
      </c>
      <c r="H20" s="80">
        <f>SUMIFS('Data Aset'!$E$4:$E$1048576,'Data Aset'!$D$4:$D$1048576,Sheet1!B20,'Data Aset'!$K$4:$K$1048576,$H$2)</f>
        <v>0</v>
      </c>
      <c r="I20" s="80">
        <f>SUMIFS('Data Aset'!$E$4:$E$1048576,'Data Aset'!$D$4:$D$1048576,Sheet1!B20,'Data Aset'!$K$4:$K$1048576,$I$2)</f>
        <v>0</v>
      </c>
      <c r="J20" s="80">
        <f>SUMIFS('Data Aset'!$E$4:$E$1048576,'Data Aset'!$D$4:$D$1048576,Sheet1!B20,'Data Aset'!$K$4:$K$1048576,$J$2)</f>
        <v>0</v>
      </c>
      <c r="K20" s="80">
        <f>SUMIFS('Data Aset'!$E$4:$E$1048576,'Data Aset'!$D$4:$D$1048576,Sheet1!B20,'Data Aset'!$K$4:$K$1048576,$K$2)</f>
        <v>0</v>
      </c>
      <c r="L20" s="80">
        <f>SUMIFS('Data Aset'!$E$4:$E$1048576,'Data Aset'!$D$4:$D$1048576,Sheet1!B20,'Data Aset'!$K$4:$K$1048576,$L$2)</f>
        <v>0</v>
      </c>
      <c r="M20" s="80">
        <f>SUMIFS('Data Aset'!$E$4:$E$1048576,'Data Aset'!$D$4:$D$1048576,Sheet1!B20,'Data Aset'!$K$4:$K$1048576,$M$2)</f>
        <v>0</v>
      </c>
      <c r="N20" s="79">
        <f>SUMIFS('Data Aset'!$E$4:$E$1048576,'Data Aset'!$D$4:$D$1048576,Sheet1!B20,'Data Aset'!$K$4:$K$1048576,$N$2)</f>
        <v>0</v>
      </c>
      <c r="O20" s="80">
        <f>SUMIFS('Data Aset'!$E$4:$E$1048576,'Data Aset'!$D$4:$D$1048576,Sheet1!B20,'Data Aset'!$K$4:$K$1048576,$O$2)</f>
        <v>1</v>
      </c>
      <c r="P20" s="80">
        <f>SUMIFS('Data Aset'!$E$4:$E$1048576,'Data Aset'!$D$4:$D$1048576,Sheet1!B20,'Data Aset'!$K$4:$K$1048576,$P$2)</f>
        <v>0</v>
      </c>
      <c r="Q20" s="80">
        <f>SUMIFS('Data Aset'!$E$4:$E$1048576,'Data Aset'!$D$4:$D$1048576,Sheet1!B20,'Data Aset'!$K$4:$K$1048576,$Q$2)</f>
        <v>1</v>
      </c>
      <c r="R20" s="80">
        <f>SUMIFS('Data Aset'!$E$4:$E$1048576,'Data Aset'!$D$4:$D$1048576,Sheet1!B20,'Data Aset'!$K$4:$K$1048576,$R$2)</f>
        <v>0</v>
      </c>
      <c r="S20" s="79">
        <f>SUMIFS('Data Aset'!$E$4:$E$1048576,'Data Aset'!$D$4:$D$1048576,Sheet1!B20,'Data Aset'!$K$4:$K$1048576,$S$2)</f>
        <v>0</v>
      </c>
      <c r="T20" s="80">
        <f>SUMIFS('Data Aset'!$E$4:$E$1048576,'Data Aset'!$D$4:$D$1048576,Sheet1!B20,'Data Aset'!$K$4:$K$1048576,$T$2)</f>
        <v>0</v>
      </c>
      <c r="U20" s="81">
        <f>SUMIFS('Data Aset'!$E$4:$E$1048576,'Data Aset'!$D$4:$D$1048576,Sheet1!B20,'Data Aset'!$K$4:$K$1048576,$U$2)</f>
        <v>0</v>
      </c>
      <c r="V20" s="77">
        <f t="shared" si="0"/>
        <v>2</v>
      </c>
      <c r="W20" s="85" t="s">
        <v>698</v>
      </c>
    </row>
    <row r="21" spans="1:23" s="82" customFormat="1" ht="21.75" customHeight="1">
      <c r="A21" s="77">
        <v>19</v>
      </c>
      <c r="B21" s="78" t="s">
        <v>373</v>
      </c>
      <c r="C21" s="79">
        <f>SUMIFS('Data Aset'!$E$4:$E$1048576,'Data Aset'!$D$4:$D$1048576,Sheet1!B21,'Data Aset'!$K$4:$K$1048576,Sheet1!$C$2)</f>
        <v>0</v>
      </c>
      <c r="D21" s="80">
        <f>SUMIFS('Data Aset'!$E$4:$E$1048576,'Data Aset'!$D$4:$D$1048576,Sheet1!B21,'Data Aset'!$K$4:$K$1048576,$D$2)</f>
        <v>0</v>
      </c>
      <c r="E21" s="79">
        <f>SUMIFS('Data Aset'!$E$4:$E$1048576,'Data Aset'!$D$4:$D$1048576,Sheet1!B21,'Data Aset'!$K$4:$K$1048576,$E$2)</f>
        <v>0</v>
      </c>
      <c r="F21" s="80">
        <f>SUMIFS('Data Aset'!$E$4:$E$1048576,'Data Aset'!$D$4:$D$1048576,Sheet1!B21,'Data Aset'!$K$4:$K$1048576,$F$2)</f>
        <v>0</v>
      </c>
      <c r="G21" s="80">
        <f>SUMIFS('Data Aset'!$E$4:$E$1048576,'Data Aset'!$D$4:$D$1048576,Sheet1!B21,'Data Aset'!$K$4:$K$1048576,$G$2)</f>
        <v>0</v>
      </c>
      <c r="H21" s="80">
        <f>SUMIFS('Data Aset'!$E$4:$E$1048576,'Data Aset'!$D$4:$D$1048576,Sheet1!B21,'Data Aset'!$K$4:$K$1048576,$H$2)</f>
        <v>0</v>
      </c>
      <c r="I21" s="80">
        <f>SUMIFS('Data Aset'!$E$4:$E$1048576,'Data Aset'!$D$4:$D$1048576,Sheet1!B21,'Data Aset'!$K$4:$K$1048576,$I$2)</f>
        <v>0</v>
      </c>
      <c r="J21" s="80">
        <f>SUMIFS('Data Aset'!$E$4:$E$1048576,'Data Aset'!$D$4:$D$1048576,Sheet1!B21,'Data Aset'!$K$4:$K$1048576,$J$2)</f>
        <v>0</v>
      </c>
      <c r="K21" s="80">
        <f>SUMIFS('Data Aset'!$E$4:$E$1048576,'Data Aset'!$D$4:$D$1048576,Sheet1!B21,'Data Aset'!$K$4:$K$1048576,$K$2)</f>
        <v>0</v>
      </c>
      <c r="L21" s="80">
        <f>SUMIFS('Data Aset'!$E$4:$E$1048576,'Data Aset'!$D$4:$D$1048576,Sheet1!B21,'Data Aset'!$K$4:$K$1048576,$L$2)</f>
        <v>0</v>
      </c>
      <c r="M21" s="80">
        <f>SUMIFS('Data Aset'!$E$4:$E$1048576,'Data Aset'!$D$4:$D$1048576,Sheet1!B21,'Data Aset'!$K$4:$K$1048576,$M$2)</f>
        <v>1</v>
      </c>
      <c r="N21" s="79">
        <f>SUMIFS('Data Aset'!$E$4:$E$1048576,'Data Aset'!$D$4:$D$1048576,Sheet1!B21,'Data Aset'!$K$4:$K$1048576,$N$2)</f>
        <v>0</v>
      </c>
      <c r="O21" s="80">
        <f>SUMIFS('Data Aset'!$E$4:$E$1048576,'Data Aset'!$D$4:$D$1048576,Sheet1!B21,'Data Aset'!$K$4:$K$1048576,$O$2)</f>
        <v>0</v>
      </c>
      <c r="P21" s="80">
        <f>SUMIFS('Data Aset'!$E$4:$E$1048576,'Data Aset'!$D$4:$D$1048576,Sheet1!B21,'Data Aset'!$K$4:$K$1048576,$P$2)</f>
        <v>0</v>
      </c>
      <c r="Q21" s="80">
        <f>SUMIFS('Data Aset'!$E$4:$E$1048576,'Data Aset'!$D$4:$D$1048576,Sheet1!B21,'Data Aset'!$K$4:$K$1048576,$Q$2)</f>
        <v>0</v>
      </c>
      <c r="R21" s="80">
        <f>SUMIFS('Data Aset'!$E$4:$E$1048576,'Data Aset'!$D$4:$D$1048576,Sheet1!B21,'Data Aset'!$K$4:$K$1048576,$R$2)</f>
        <v>0</v>
      </c>
      <c r="S21" s="79">
        <f>SUMIFS('Data Aset'!$E$4:$E$1048576,'Data Aset'!$D$4:$D$1048576,Sheet1!B21,'Data Aset'!$K$4:$K$1048576,$S$2)</f>
        <v>0</v>
      </c>
      <c r="T21" s="80">
        <f>SUMIFS('Data Aset'!$E$4:$E$1048576,'Data Aset'!$D$4:$D$1048576,Sheet1!B21,'Data Aset'!$K$4:$K$1048576,$T$2)</f>
        <v>0</v>
      </c>
      <c r="U21" s="81">
        <f>SUMIFS('Data Aset'!$E$4:$E$1048576,'Data Aset'!$D$4:$D$1048576,Sheet1!B21,'Data Aset'!$K$4:$K$1048576,$U$2)</f>
        <v>0</v>
      </c>
      <c r="V21" s="77">
        <f t="shared" si="0"/>
        <v>1</v>
      </c>
      <c r="W21" s="85"/>
    </row>
    <row r="22" spans="1:23" s="82" customFormat="1" ht="21.75" customHeight="1">
      <c r="A22" s="77">
        <v>20</v>
      </c>
      <c r="B22" s="78" t="s">
        <v>602</v>
      </c>
      <c r="C22" s="79">
        <f>SUMIFS('Data Aset'!$E$4:$E$1048576,'Data Aset'!$D$4:$D$1048576,Sheet1!B22,'Data Aset'!$K$4:$K$1048576,Sheet1!$C$2)</f>
        <v>0</v>
      </c>
      <c r="D22" s="80">
        <f>SUMIFS('Data Aset'!$E$4:$E$1048576,'Data Aset'!$D$4:$D$1048576,Sheet1!B22,'Data Aset'!$K$4:$K$1048576,$D$2)</f>
        <v>0</v>
      </c>
      <c r="E22" s="79">
        <f>SUMIFS('Data Aset'!$E$4:$E$1048576,'Data Aset'!$D$4:$D$1048576,Sheet1!B22,'Data Aset'!$K$4:$K$1048576,$E$2)</f>
        <v>0</v>
      </c>
      <c r="F22" s="80">
        <f>SUMIFS('Data Aset'!$E$4:$E$1048576,'Data Aset'!$D$4:$D$1048576,Sheet1!B22,'Data Aset'!$K$4:$K$1048576,$F$2)</f>
        <v>0</v>
      </c>
      <c r="G22" s="80">
        <f>SUMIFS('Data Aset'!$E$4:$E$1048576,'Data Aset'!$D$4:$D$1048576,Sheet1!B22,'Data Aset'!$K$4:$K$1048576,$G$2)</f>
        <v>0</v>
      </c>
      <c r="H22" s="80">
        <f>SUMIFS('Data Aset'!$E$4:$E$1048576,'Data Aset'!$D$4:$D$1048576,Sheet1!B22,'Data Aset'!$K$4:$K$1048576,$H$2)</f>
        <v>0</v>
      </c>
      <c r="I22" s="80">
        <f>SUMIFS('Data Aset'!$E$4:$E$1048576,'Data Aset'!$D$4:$D$1048576,Sheet1!B22,'Data Aset'!$K$4:$K$1048576,$I$2)</f>
        <v>0</v>
      </c>
      <c r="J22" s="80">
        <f>SUMIFS('Data Aset'!$E$4:$E$1048576,'Data Aset'!$D$4:$D$1048576,Sheet1!B22,'Data Aset'!$K$4:$K$1048576,$J$2)</f>
        <v>0</v>
      </c>
      <c r="K22" s="80">
        <f>SUMIFS('Data Aset'!$E$4:$E$1048576,'Data Aset'!$D$4:$D$1048576,Sheet1!B22,'Data Aset'!$K$4:$K$1048576,$K$2)</f>
        <v>0</v>
      </c>
      <c r="L22" s="80">
        <f>SUMIFS('Data Aset'!$E$4:$E$1048576,'Data Aset'!$D$4:$D$1048576,Sheet1!B22,'Data Aset'!$K$4:$K$1048576,$L$2)</f>
        <v>0</v>
      </c>
      <c r="M22" s="80">
        <f>SUMIFS('Data Aset'!$E$4:$E$1048576,'Data Aset'!$D$4:$D$1048576,Sheet1!B22,'Data Aset'!$K$4:$K$1048576,$M$2)</f>
        <v>0</v>
      </c>
      <c r="N22" s="79">
        <f>SUMIFS('Data Aset'!$E$4:$E$1048576,'Data Aset'!$D$4:$D$1048576,Sheet1!B22,'Data Aset'!$K$4:$K$1048576,$N$2)</f>
        <v>0</v>
      </c>
      <c r="O22" s="80">
        <f>SUMIFS('Data Aset'!$E$4:$E$1048576,'Data Aset'!$D$4:$D$1048576,Sheet1!B22,'Data Aset'!$K$4:$K$1048576,$O$2)</f>
        <v>0</v>
      </c>
      <c r="P22" s="80">
        <f>SUMIFS('Data Aset'!$E$4:$E$1048576,'Data Aset'!$D$4:$D$1048576,Sheet1!B22,'Data Aset'!$K$4:$K$1048576,$P$2)</f>
        <v>0</v>
      </c>
      <c r="Q22" s="80">
        <f>SUMIFS('Data Aset'!$E$4:$E$1048576,'Data Aset'!$D$4:$D$1048576,Sheet1!B22,'Data Aset'!$K$4:$K$1048576,$Q$2)</f>
        <v>0</v>
      </c>
      <c r="R22" s="80">
        <f>SUMIFS('Data Aset'!$E$4:$E$1048576,'Data Aset'!$D$4:$D$1048576,Sheet1!B22,'Data Aset'!$K$4:$K$1048576,$R$2)</f>
        <v>0</v>
      </c>
      <c r="S22" s="79">
        <f>SUMIFS('Data Aset'!$E$4:$E$1048576,'Data Aset'!$D$4:$D$1048576,Sheet1!B22,'Data Aset'!$K$4:$K$1048576,$S$2)</f>
        <v>0</v>
      </c>
      <c r="T22" s="80">
        <f>SUMIFS('Data Aset'!$E$4:$E$1048576,'Data Aset'!$D$4:$D$1048576,Sheet1!B22,'Data Aset'!$K$4:$K$1048576,$T$2)</f>
        <v>1</v>
      </c>
      <c r="U22" s="81">
        <f>SUMIFS('Data Aset'!$E$4:$E$1048576,'Data Aset'!$D$4:$D$1048576,Sheet1!B22,'Data Aset'!$K$4:$K$1048576,$U$2)</f>
        <v>0</v>
      </c>
      <c r="V22" s="77">
        <f t="shared" si="0"/>
        <v>1</v>
      </c>
      <c r="W22" s="85" t="s">
        <v>698</v>
      </c>
    </row>
    <row r="23" spans="1:23" s="82" customFormat="1" ht="21.75" customHeight="1">
      <c r="A23" s="77">
        <v>21</v>
      </c>
      <c r="B23" s="78" t="s">
        <v>95</v>
      </c>
      <c r="C23" s="79">
        <f>SUMIFS('Data Aset'!$E$4:$E$1048576,'Data Aset'!$D$4:$D$1048576,Sheet1!B23,'Data Aset'!$K$4:$K$1048576,Sheet1!$C$2)</f>
        <v>1</v>
      </c>
      <c r="D23" s="80">
        <f>SUMIFS('Data Aset'!$E$4:$E$1048576,'Data Aset'!$D$4:$D$1048576,Sheet1!B23,'Data Aset'!$K$4:$K$1048576,$D$2)</f>
        <v>2</v>
      </c>
      <c r="E23" s="79">
        <f>SUMIFS('Data Aset'!$E$4:$E$1048576,'Data Aset'!$D$4:$D$1048576,Sheet1!B23,'Data Aset'!$K$4:$K$1048576,$E$2)</f>
        <v>0</v>
      </c>
      <c r="F23" s="80">
        <f>SUMIFS('Data Aset'!$E$4:$E$1048576,'Data Aset'!$D$4:$D$1048576,Sheet1!B23,'Data Aset'!$K$4:$K$1048576,$F$2)</f>
        <v>0</v>
      </c>
      <c r="G23" s="80">
        <f>SUMIFS('Data Aset'!$E$4:$E$1048576,'Data Aset'!$D$4:$D$1048576,Sheet1!B23,'Data Aset'!$K$4:$K$1048576,$G$2)</f>
        <v>0</v>
      </c>
      <c r="H23" s="80">
        <f>SUMIFS('Data Aset'!$E$4:$E$1048576,'Data Aset'!$D$4:$D$1048576,Sheet1!B23,'Data Aset'!$K$4:$K$1048576,$H$2)</f>
        <v>5</v>
      </c>
      <c r="I23" s="80">
        <f>SUMIFS('Data Aset'!$E$4:$E$1048576,'Data Aset'!$D$4:$D$1048576,Sheet1!B23,'Data Aset'!$K$4:$K$1048576,$I$2)</f>
        <v>1</v>
      </c>
      <c r="J23" s="80">
        <f>SUMIFS('Data Aset'!$E$4:$E$1048576,'Data Aset'!$D$4:$D$1048576,Sheet1!B23,'Data Aset'!$K$4:$K$1048576,$J$2)</f>
        <v>0</v>
      </c>
      <c r="K23" s="80">
        <f>SUMIFS('Data Aset'!$E$4:$E$1048576,'Data Aset'!$D$4:$D$1048576,Sheet1!B23,'Data Aset'!$K$4:$K$1048576,$K$2)</f>
        <v>1</v>
      </c>
      <c r="L23" s="80">
        <f>SUMIFS('Data Aset'!$E$4:$E$1048576,'Data Aset'!$D$4:$D$1048576,Sheet1!B23,'Data Aset'!$K$4:$K$1048576,$L$2)</f>
        <v>0</v>
      </c>
      <c r="M23" s="80">
        <f>SUMIFS('Data Aset'!$E$4:$E$1048576,'Data Aset'!$D$4:$D$1048576,Sheet1!B23,'Data Aset'!$K$4:$K$1048576,$M$2)</f>
        <v>0</v>
      </c>
      <c r="N23" s="79">
        <f>SUMIFS('Data Aset'!$E$4:$E$1048576,'Data Aset'!$D$4:$D$1048576,Sheet1!B23,'Data Aset'!$K$4:$K$1048576,$N$2)</f>
        <v>0</v>
      </c>
      <c r="O23" s="80">
        <f>SUMIFS('Data Aset'!$E$4:$E$1048576,'Data Aset'!$D$4:$D$1048576,Sheet1!B23,'Data Aset'!$K$4:$K$1048576,$O$2)</f>
        <v>1</v>
      </c>
      <c r="P23" s="80">
        <f>SUMIFS('Data Aset'!$E$4:$E$1048576,'Data Aset'!$D$4:$D$1048576,Sheet1!B23,'Data Aset'!$K$4:$K$1048576,$P$2)</f>
        <v>0</v>
      </c>
      <c r="Q23" s="80">
        <f>SUMIFS('Data Aset'!$E$4:$E$1048576,'Data Aset'!$D$4:$D$1048576,Sheet1!B23,'Data Aset'!$K$4:$K$1048576,$Q$2)</f>
        <v>4</v>
      </c>
      <c r="R23" s="80">
        <f>SUMIFS('Data Aset'!$E$4:$E$1048576,'Data Aset'!$D$4:$D$1048576,Sheet1!B23,'Data Aset'!$K$4:$K$1048576,$R$2)</f>
        <v>1</v>
      </c>
      <c r="S23" s="79">
        <f>SUMIFS('Data Aset'!$E$4:$E$1048576,'Data Aset'!$D$4:$D$1048576,Sheet1!B23,'Data Aset'!$K$4:$K$1048576,$S$2)</f>
        <v>0</v>
      </c>
      <c r="T23" s="80">
        <f>SUMIFS('Data Aset'!$E$4:$E$1048576,'Data Aset'!$D$4:$D$1048576,Sheet1!B23,'Data Aset'!$K$4:$K$1048576,$T$2)</f>
        <v>0</v>
      </c>
      <c r="U23" s="81">
        <f>SUMIFS('Data Aset'!$E$4:$E$1048576,'Data Aset'!$D$4:$D$1048576,Sheet1!B23,'Data Aset'!$K$4:$K$1048576,$U$2)</f>
        <v>0</v>
      </c>
      <c r="V23" s="77">
        <f t="shared" si="0"/>
        <v>16</v>
      </c>
      <c r="W23" s="85" t="s">
        <v>698</v>
      </c>
    </row>
    <row r="24" spans="1:23" s="82" customFormat="1" ht="21.75" customHeight="1">
      <c r="A24" s="77">
        <v>22</v>
      </c>
      <c r="B24" s="78" t="s">
        <v>170</v>
      </c>
      <c r="C24" s="79">
        <f>SUMIFS('Data Aset'!$E$4:$E$1048576,'Data Aset'!$D$4:$D$1048576,Sheet1!B24,'Data Aset'!$K$4:$K$1048576,Sheet1!$C$2)</f>
        <v>0</v>
      </c>
      <c r="D24" s="80">
        <f>SUMIFS('Data Aset'!$E$4:$E$1048576,'Data Aset'!$D$4:$D$1048576,Sheet1!B24,'Data Aset'!$K$4:$K$1048576,$D$2)</f>
        <v>0</v>
      </c>
      <c r="E24" s="79">
        <f>SUMIFS('Data Aset'!$E$4:$E$1048576,'Data Aset'!$D$4:$D$1048576,Sheet1!B24,'Data Aset'!$K$4:$K$1048576,$E$2)</f>
        <v>0</v>
      </c>
      <c r="F24" s="80">
        <f>SUMIFS('Data Aset'!$E$4:$E$1048576,'Data Aset'!$D$4:$D$1048576,Sheet1!B24,'Data Aset'!$K$4:$K$1048576,$F$2)</f>
        <v>0</v>
      </c>
      <c r="G24" s="80">
        <f>SUMIFS('Data Aset'!$E$4:$E$1048576,'Data Aset'!$D$4:$D$1048576,Sheet1!B24,'Data Aset'!$K$4:$K$1048576,$G$2)</f>
        <v>0</v>
      </c>
      <c r="H24" s="80">
        <f>SUMIFS('Data Aset'!$E$4:$E$1048576,'Data Aset'!$D$4:$D$1048576,Sheet1!B24,'Data Aset'!$K$4:$K$1048576,$H$2)</f>
        <v>1</v>
      </c>
      <c r="I24" s="80">
        <f>SUMIFS('Data Aset'!$E$4:$E$1048576,'Data Aset'!$D$4:$D$1048576,Sheet1!B24,'Data Aset'!$K$4:$K$1048576,$I$2)</f>
        <v>1</v>
      </c>
      <c r="J24" s="80">
        <f>SUMIFS('Data Aset'!$E$4:$E$1048576,'Data Aset'!$D$4:$D$1048576,Sheet1!B24,'Data Aset'!$K$4:$K$1048576,$J$2)</f>
        <v>0</v>
      </c>
      <c r="K24" s="80">
        <f>SUMIFS('Data Aset'!$E$4:$E$1048576,'Data Aset'!$D$4:$D$1048576,Sheet1!B24,'Data Aset'!$K$4:$K$1048576,$K$2)</f>
        <v>1</v>
      </c>
      <c r="L24" s="80">
        <f>SUMIFS('Data Aset'!$E$4:$E$1048576,'Data Aset'!$D$4:$D$1048576,Sheet1!B24,'Data Aset'!$K$4:$K$1048576,$L$2)</f>
        <v>0</v>
      </c>
      <c r="M24" s="80">
        <f>SUMIFS('Data Aset'!$E$4:$E$1048576,'Data Aset'!$D$4:$D$1048576,Sheet1!B24,'Data Aset'!$K$4:$K$1048576,$M$2)</f>
        <v>0</v>
      </c>
      <c r="N24" s="79">
        <f>SUMIFS('Data Aset'!$E$4:$E$1048576,'Data Aset'!$D$4:$D$1048576,Sheet1!B24,'Data Aset'!$K$4:$K$1048576,$N$2)</f>
        <v>0</v>
      </c>
      <c r="O24" s="80">
        <f>SUMIFS('Data Aset'!$E$4:$E$1048576,'Data Aset'!$D$4:$D$1048576,Sheet1!B24,'Data Aset'!$K$4:$K$1048576,$O$2)</f>
        <v>0</v>
      </c>
      <c r="P24" s="80">
        <f>SUMIFS('Data Aset'!$E$4:$E$1048576,'Data Aset'!$D$4:$D$1048576,Sheet1!B24,'Data Aset'!$K$4:$K$1048576,$P$2)</f>
        <v>1</v>
      </c>
      <c r="Q24" s="80">
        <f>SUMIFS('Data Aset'!$E$4:$E$1048576,'Data Aset'!$D$4:$D$1048576,Sheet1!B24,'Data Aset'!$K$4:$K$1048576,$Q$2)</f>
        <v>1</v>
      </c>
      <c r="R24" s="80">
        <f>SUMIFS('Data Aset'!$E$4:$E$1048576,'Data Aset'!$D$4:$D$1048576,Sheet1!B24,'Data Aset'!$K$4:$K$1048576,$R$2)</f>
        <v>1</v>
      </c>
      <c r="S24" s="79">
        <f>SUMIFS('Data Aset'!$E$4:$E$1048576,'Data Aset'!$D$4:$D$1048576,Sheet1!B24,'Data Aset'!$K$4:$K$1048576,$S$2)</f>
        <v>0</v>
      </c>
      <c r="T24" s="80">
        <f>SUMIFS('Data Aset'!$E$4:$E$1048576,'Data Aset'!$D$4:$D$1048576,Sheet1!B24,'Data Aset'!$K$4:$K$1048576,$T$2)</f>
        <v>0</v>
      </c>
      <c r="U24" s="81">
        <f>SUMIFS('Data Aset'!$E$4:$E$1048576,'Data Aset'!$D$4:$D$1048576,Sheet1!B24,'Data Aset'!$K$4:$K$1048576,$U$2)</f>
        <v>1</v>
      </c>
      <c r="V24" s="77">
        <f t="shared" si="0"/>
        <v>7</v>
      </c>
      <c r="W24" s="85" t="s">
        <v>698</v>
      </c>
    </row>
    <row r="25" spans="1:23" s="82" customFormat="1" ht="21.75" customHeight="1">
      <c r="A25" s="77">
        <v>23</v>
      </c>
      <c r="B25" s="78" t="s">
        <v>202</v>
      </c>
      <c r="C25" s="79">
        <f>SUMIFS('Data Aset'!$E$4:$E$1048576,'Data Aset'!$D$4:$D$1048576,Sheet1!B25,'Data Aset'!$K$4:$K$1048576,Sheet1!$C$2)</f>
        <v>0</v>
      </c>
      <c r="D25" s="80">
        <f>SUMIFS('Data Aset'!$E$4:$E$1048576,'Data Aset'!$D$4:$D$1048576,Sheet1!B25,'Data Aset'!$K$4:$K$1048576,$D$2)</f>
        <v>0</v>
      </c>
      <c r="E25" s="79">
        <f>SUMIFS('Data Aset'!$E$4:$E$1048576,'Data Aset'!$D$4:$D$1048576,Sheet1!B25,'Data Aset'!$K$4:$K$1048576,$E$2)</f>
        <v>0</v>
      </c>
      <c r="F25" s="80">
        <f>SUMIFS('Data Aset'!$E$4:$E$1048576,'Data Aset'!$D$4:$D$1048576,Sheet1!B25,'Data Aset'!$K$4:$K$1048576,$F$2)</f>
        <v>0</v>
      </c>
      <c r="G25" s="80">
        <f>SUMIFS('Data Aset'!$E$4:$E$1048576,'Data Aset'!$D$4:$D$1048576,Sheet1!B25,'Data Aset'!$K$4:$K$1048576,$G$2)</f>
        <v>0</v>
      </c>
      <c r="H25" s="80">
        <f>SUMIFS('Data Aset'!$E$4:$E$1048576,'Data Aset'!$D$4:$D$1048576,Sheet1!B25,'Data Aset'!$K$4:$K$1048576,$H$2)</f>
        <v>4</v>
      </c>
      <c r="I25" s="80">
        <f>SUMIFS('Data Aset'!$E$4:$E$1048576,'Data Aset'!$D$4:$D$1048576,Sheet1!B25,'Data Aset'!$K$4:$K$1048576,$I$2)</f>
        <v>0</v>
      </c>
      <c r="J25" s="80">
        <f>SUMIFS('Data Aset'!$E$4:$E$1048576,'Data Aset'!$D$4:$D$1048576,Sheet1!B25,'Data Aset'!$K$4:$K$1048576,$J$2)</f>
        <v>0</v>
      </c>
      <c r="K25" s="80">
        <f>SUMIFS('Data Aset'!$E$4:$E$1048576,'Data Aset'!$D$4:$D$1048576,Sheet1!B25,'Data Aset'!$K$4:$K$1048576,$K$2)</f>
        <v>0</v>
      </c>
      <c r="L25" s="80">
        <f>SUMIFS('Data Aset'!$E$4:$E$1048576,'Data Aset'!$D$4:$D$1048576,Sheet1!B25,'Data Aset'!$K$4:$K$1048576,$L$2)</f>
        <v>0</v>
      </c>
      <c r="M25" s="80">
        <f>SUMIFS('Data Aset'!$E$4:$E$1048576,'Data Aset'!$D$4:$D$1048576,Sheet1!B25,'Data Aset'!$K$4:$K$1048576,$M$2)</f>
        <v>0</v>
      </c>
      <c r="N25" s="79">
        <f>SUMIFS('Data Aset'!$E$4:$E$1048576,'Data Aset'!$D$4:$D$1048576,Sheet1!B25,'Data Aset'!$K$4:$K$1048576,$N$2)</f>
        <v>0</v>
      </c>
      <c r="O25" s="80">
        <f>SUMIFS('Data Aset'!$E$4:$E$1048576,'Data Aset'!$D$4:$D$1048576,Sheet1!B25,'Data Aset'!$K$4:$K$1048576,$O$2)</f>
        <v>0</v>
      </c>
      <c r="P25" s="80">
        <f>SUMIFS('Data Aset'!$E$4:$E$1048576,'Data Aset'!$D$4:$D$1048576,Sheet1!B25,'Data Aset'!$K$4:$K$1048576,$P$2)</f>
        <v>0</v>
      </c>
      <c r="Q25" s="80">
        <f>SUMIFS('Data Aset'!$E$4:$E$1048576,'Data Aset'!$D$4:$D$1048576,Sheet1!B25,'Data Aset'!$K$4:$K$1048576,$Q$2)</f>
        <v>0</v>
      </c>
      <c r="R25" s="80">
        <f>SUMIFS('Data Aset'!$E$4:$E$1048576,'Data Aset'!$D$4:$D$1048576,Sheet1!B25,'Data Aset'!$K$4:$K$1048576,$R$2)</f>
        <v>0</v>
      </c>
      <c r="S25" s="79">
        <f>SUMIFS('Data Aset'!$E$4:$E$1048576,'Data Aset'!$D$4:$D$1048576,Sheet1!B25,'Data Aset'!$K$4:$K$1048576,$S$2)</f>
        <v>0</v>
      </c>
      <c r="T25" s="80">
        <f>SUMIFS('Data Aset'!$E$4:$E$1048576,'Data Aset'!$D$4:$D$1048576,Sheet1!B25,'Data Aset'!$K$4:$K$1048576,$T$2)</f>
        <v>0</v>
      </c>
      <c r="U25" s="81">
        <f>SUMIFS('Data Aset'!$E$4:$E$1048576,'Data Aset'!$D$4:$D$1048576,Sheet1!B25,'Data Aset'!$K$4:$K$1048576,$U$2)</f>
        <v>0</v>
      </c>
      <c r="V25" s="77">
        <f t="shared" si="0"/>
        <v>4</v>
      </c>
      <c r="W25" s="85"/>
    </row>
    <row r="26" spans="1:23" s="82" customFormat="1" ht="21.75" customHeight="1">
      <c r="A26" s="77">
        <v>24</v>
      </c>
      <c r="B26" s="78" t="s">
        <v>564</v>
      </c>
      <c r="C26" s="79">
        <f>SUMIFS('Data Aset'!$E$4:$E$1048576,'Data Aset'!$D$4:$D$1048576,Sheet1!B26,'Data Aset'!$K$4:$K$1048576,Sheet1!$C$2)</f>
        <v>0</v>
      </c>
      <c r="D26" s="80">
        <f>SUMIFS('Data Aset'!$E$4:$E$1048576,'Data Aset'!$D$4:$D$1048576,Sheet1!B26,'Data Aset'!$K$4:$K$1048576,$D$2)</f>
        <v>0</v>
      </c>
      <c r="E26" s="79">
        <f>SUMIFS('Data Aset'!$E$4:$E$1048576,'Data Aset'!$D$4:$D$1048576,Sheet1!B26,'Data Aset'!$K$4:$K$1048576,$E$2)</f>
        <v>0</v>
      </c>
      <c r="F26" s="80">
        <f>SUMIFS('Data Aset'!$E$4:$E$1048576,'Data Aset'!$D$4:$D$1048576,Sheet1!B26,'Data Aset'!$K$4:$K$1048576,$F$2)</f>
        <v>0</v>
      </c>
      <c r="G26" s="80">
        <f>SUMIFS('Data Aset'!$E$4:$E$1048576,'Data Aset'!$D$4:$D$1048576,Sheet1!B26,'Data Aset'!$K$4:$K$1048576,$G$2)</f>
        <v>0</v>
      </c>
      <c r="H26" s="80">
        <f>SUMIFS('Data Aset'!$E$4:$E$1048576,'Data Aset'!$D$4:$D$1048576,Sheet1!B26,'Data Aset'!$K$4:$K$1048576,$H$2)</f>
        <v>0</v>
      </c>
      <c r="I26" s="80">
        <f>SUMIFS('Data Aset'!$E$4:$E$1048576,'Data Aset'!$D$4:$D$1048576,Sheet1!B26,'Data Aset'!$K$4:$K$1048576,$I$2)</f>
        <v>0</v>
      </c>
      <c r="J26" s="80">
        <f>SUMIFS('Data Aset'!$E$4:$E$1048576,'Data Aset'!$D$4:$D$1048576,Sheet1!B26,'Data Aset'!$K$4:$K$1048576,$J$2)</f>
        <v>0</v>
      </c>
      <c r="K26" s="80">
        <f>SUMIFS('Data Aset'!$E$4:$E$1048576,'Data Aset'!$D$4:$D$1048576,Sheet1!B26,'Data Aset'!$K$4:$K$1048576,$K$2)</f>
        <v>0</v>
      </c>
      <c r="L26" s="80">
        <f>SUMIFS('Data Aset'!$E$4:$E$1048576,'Data Aset'!$D$4:$D$1048576,Sheet1!B26,'Data Aset'!$K$4:$K$1048576,$L$2)</f>
        <v>0</v>
      </c>
      <c r="M26" s="80">
        <f>SUMIFS('Data Aset'!$E$4:$E$1048576,'Data Aset'!$D$4:$D$1048576,Sheet1!B26,'Data Aset'!$K$4:$K$1048576,$M$2)</f>
        <v>0</v>
      </c>
      <c r="N26" s="79">
        <f>SUMIFS('Data Aset'!$E$4:$E$1048576,'Data Aset'!$D$4:$D$1048576,Sheet1!B26,'Data Aset'!$K$4:$K$1048576,$N$2)</f>
        <v>0</v>
      </c>
      <c r="O26" s="80">
        <f>SUMIFS('Data Aset'!$E$4:$E$1048576,'Data Aset'!$D$4:$D$1048576,Sheet1!B26,'Data Aset'!$K$4:$K$1048576,$O$2)</f>
        <v>0</v>
      </c>
      <c r="P26" s="80">
        <f>SUMIFS('Data Aset'!$E$4:$E$1048576,'Data Aset'!$D$4:$D$1048576,Sheet1!B26,'Data Aset'!$K$4:$K$1048576,$P$2)</f>
        <v>0</v>
      </c>
      <c r="Q26" s="80">
        <f>SUMIFS('Data Aset'!$E$4:$E$1048576,'Data Aset'!$D$4:$D$1048576,Sheet1!B26,'Data Aset'!$K$4:$K$1048576,$Q$2)</f>
        <v>1</v>
      </c>
      <c r="R26" s="80">
        <f>SUMIFS('Data Aset'!$E$4:$E$1048576,'Data Aset'!$D$4:$D$1048576,Sheet1!B26,'Data Aset'!$K$4:$K$1048576,$R$2)</f>
        <v>0</v>
      </c>
      <c r="S26" s="79">
        <f>SUMIFS('Data Aset'!$E$4:$E$1048576,'Data Aset'!$D$4:$D$1048576,Sheet1!B26,'Data Aset'!$K$4:$K$1048576,$S$2)</f>
        <v>0</v>
      </c>
      <c r="T26" s="80">
        <f>SUMIFS('Data Aset'!$E$4:$E$1048576,'Data Aset'!$D$4:$D$1048576,Sheet1!B26,'Data Aset'!$K$4:$K$1048576,$T$2)</f>
        <v>1</v>
      </c>
      <c r="U26" s="81">
        <f>SUMIFS('Data Aset'!$E$4:$E$1048576,'Data Aset'!$D$4:$D$1048576,Sheet1!B26,'Data Aset'!$K$4:$K$1048576,$U$2)</f>
        <v>0</v>
      </c>
      <c r="V26" s="77">
        <f t="shared" si="0"/>
        <v>2</v>
      </c>
      <c r="W26" s="85" t="s">
        <v>698</v>
      </c>
    </row>
    <row r="27" spans="1:23" s="82" customFormat="1" ht="21.75" customHeight="1">
      <c r="A27" s="77">
        <v>25</v>
      </c>
      <c r="B27" s="78" t="s">
        <v>568</v>
      </c>
      <c r="C27" s="79">
        <f>SUMIFS('Data Aset'!$E$4:$E$1048576,'Data Aset'!$D$4:$D$1048576,Sheet1!B27,'Data Aset'!$K$4:$K$1048576,Sheet1!$C$2)</f>
        <v>0</v>
      </c>
      <c r="D27" s="80">
        <f>SUMIFS('Data Aset'!$E$4:$E$1048576,'Data Aset'!$D$4:$D$1048576,Sheet1!B27,'Data Aset'!$K$4:$K$1048576,$D$2)</f>
        <v>0</v>
      </c>
      <c r="E27" s="79">
        <f>SUMIFS('Data Aset'!$E$4:$E$1048576,'Data Aset'!$D$4:$D$1048576,Sheet1!B27,'Data Aset'!$K$4:$K$1048576,$E$2)</f>
        <v>0</v>
      </c>
      <c r="F27" s="80">
        <f>SUMIFS('Data Aset'!$E$4:$E$1048576,'Data Aset'!$D$4:$D$1048576,Sheet1!B27,'Data Aset'!$K$4:$K$1048576,$F$2)</f>
        <v>0</v>
      </c>
      <c r="G27" s="80">
        <f>SUMIFS('Data Aset'!$E$4:$E$1048576,'Data Aset'!$D$4:$D$1048576,Sheet1!B27,'Data Aset'!$K$4:$K$1048576,$G$2)</f>
        <v>0</v>
      </c>
      <c r="H27" s="80">
        <f>SUMIFS('Data Aset'!$E$4:$E$1048576,'Data Aset'!$D$4:$D$1048576,Sheet1!B27,'Data Aset'!$K$4:$K$1048576,$H$2)</f>
        <v>1</v>
      </c>
      <c r="I27" s="80">
        <f>SUMIFS('Data Aset'!$E$4:$E$1048576,'Data Aset'!$D$4:$D$1048576,Sheet1!B27,'Data Aset'!$K$4:$K$1048576,$I$2)</f>
        <v>0</v>
      </c>
      <c r="J27" s="80">
        <f>SUMIFS('Data Aset'!$E$4:$E$1048576,'Data Aset'!$D$4:$D$1048576,Sheet1!B27,'Data Aset'!$K$4:$K$1048576,$J$2)</f>
        <v>0</v>
      </c>
      <c r="K27" s="80">
        <f>SUMIFS('Data Aset'!$E$4:$E$1048576,'Data Aset'!$D$4:$D$1048576,Sheet1!B27,'Data Aset'!$K$4:$K$1048576,$K$2)</f>
        <v>0</v>
      </c>
      <c r="L27" s="80">
        <f>SUMIFS('Data Aset'!$E$4:$E$1048576,'Data Aset'!$D$4:$D$1048576,Sheet1!B27,'Data Aset'!$K$4:$K$1048576,$L$2)</f>
        <v>0</v>
      </c>
      <c r="M27" s="80">
        <f>SUMIFS('Data Aset'!$E$4:$E$1048576,'Data Aset'!$D$4:$D$1048576,Sheet1!B27,'Data Aset'!$K$4:$K$1048576,$M$2)</f>
        <v>0</v>
      </c>
      <c r="N27" s="79">
        <f>SUMIFS('Data Aset'!$E$4:$E$1048576,'Data Aset'!$D$4:$D$1048576,Sheet1!B27,'Data Aset'!$K$4:$K$1048576,$N$2)</f>
        <v>0</v>
      </c>
      <c r="O27" s="80">
        <f>SUMIFS('Data Aset'!$E$4:$E$1048576,'Data Aset'!$D$4:$D$1048576,Sheet1!B27,'Data Aset'!$K$4:$K$1048576,$O$2)</f>
        <v>1</v>
      </c>
      <c r="P27" s="80">
        <f>SUMIFS('Data Aset'!$E$4:$E$1048576,'Data Aset'!$D$4:$D$1048576,Sheet1!B27,'Data Aset'!$K$4:$K$1048576,$P$2)</f>
        <v>0</v>
      </c>
      <c r="Q27" s="80">
        <f>SUMIFS('Data Aset'!$E$4:$E$1048576,'Data Aset'!$D$4:$D$1048576,Sheet1!B27,'Data Aset'!$K$4:$K$1048576,$Q$2)</f>
        <v>1</v>
      </c>
      <c r="R27" s="80">
        <f>SUMIFS('Data Aset'!$E$4:$E$1048576,'Data Aset'!$D$4:$D$1048576,Sheet1!B27,'Data Aset'!$K$4:$K$1048576,$R$2)</f>
        <v>0</v>
      </c>
      <c r="S27" s="79">
        <f>SUMIFS('Data Aset'!$E$4:$E$1048576,'Data Aset'!$D$4:$D$1048576,Sheet1!B27,'Data Aset'!$K$4:$K$1048576,$S$2)</f>
        <v>0</v>
      </c>
      <c r="T27" s="80">
        <f>SUMIFS('Data Aset'!$E$4:$E$1048576,'Data Aset'!$D$4:$D$1048576,Sheet1!B27,'Data Aset'!$K$4:$K$1048576,$T$2)</f>
        <v>0</v>
      </c>
      <c r="U27" s="81">
        <f>SUMIFS('Data Aset'!$E$4:$E$1048576,'Data Aset'!$D$4:$D$1048576,Sheet1!B27,'Data Aset'!$K$4:$K$1048576,$U$2)</f>
        <v>0</v>
      </c>
      <c r="V27" s="77">
        <f t="shared" si="0"/>
        <v>3</v>
      </c>
      <c r="W27" s="85" t="s">
        <v>698</v>
      </c>
    </row>
    <row r="28" spans="1:23" s="82" customFormat="1" ht="21.75" customHeight="1">
      <c r="A28" s="77">
        <v>26</v>
      </c>
      <c r="B28" s="78" t="s">
        <v>593</v>
      </c>
      <c r="C28" s="79">
        <f>SUMIFS('Data Aset'!$E$4:$E$1048576,'Data Aset'!$D$4:$D$1048576,Sheet1!B28,'Data Aset'!$K$4:$K$1048576,Sheet1!$C$2)</f>
        <v>0</v>
      </c>
      <c r="D28" s="80">
        <f>SUMIFS('Data Aset'!$E$4:$E$1048576,'Data Aset'!$D$4:$D$1048576,Sheet1!B28,'Data Aset'!$K$4:$K$1048576,$D$2)</f>
        <v>0</v>
      </c>
      <c r="E28" s="79">
        <f>SUMIFS('Data Aset'!$E$4:$E$1048576,'Data Aset'!$D$4:$D$1048576,Sheet1!B28,'Data Aset'!$K$4:$K$1048576,$E$2)</f>
        <v>0</v>
      </c>
      <c r="F28" s="80">
        <f>SUMIFS('Data Aset'!$E$4:$E$1048576,'Data Aset'!$D$4:$D$1048576,Sheet1!B28,'Data Aset'!$K$4:$K$1048576,$F$2)</f>
        <v>0</v>
      </c>
      <c r="G28" s="80">
        <f>SUMIFS('Data Aset'!$E$4:$E$1048576,'Data Aset'!$D$4:$D$1048576,Sheet1!B28,'Data Aset'!$K$4:$K$1048576,$G$2)</f>
        <v>0</v>
      </c>
      <c r="H28" s="80">
        <f>SUMIFS('Data Aset'!$E$4:$E$1048576,'Data Aset'!$D$4:$D$1048576,Sheet1!B28,'Data Aset'!$K$4:$K$1048576,$H$2)</f>
        <v>0</v>
      </c>
      <c r="I28" s="80">
        <f>SUMIFS('Data Aset'!$E$4:$E$1048576,'Data Aset'!$D$4:$D$1048576,Sheet1!B28,'Data Aset'!$K$4:$K$1048576,$I$2)</f>
        <v>0</v>
      </c>
      <c r="J28" s="80">
        <f>SUMIFS('Data Aset'!$E$4:$E$1048576,'Data Aset'!$D$4:$D$1048576,Sheet1!B28,'Data Aset'!$K$4:$K$1048576,$J$2)</f>
        <v>0</v>
      </c>
      <c r="K28" s="80">
        <f>SUMIFS('Data Aset'!$E$4:$E$1048576,'Data Aset'!$D$4:$D$1048576,Sheet1!B28,'Data Aset'!$K$4:$K$1048576,$K$2)</f>
        <v>0</v>
      </c>
      <c r="L28" s="80">
        <f>SUMIFS('Data Aset'!$E$4:$E$1048576,'Data Aset'!$D$4:$D$1048576,Sheet1!B28,'Data Aset'!$K$4:$K$1048576,$L$2)</f>
        <v>0</v>
      </c>
      <c r="M28" s="80">
        <f>SUMIFS('Data Aset'!$E$4:$E$1048576,'Data Aset'!$D$4:$D$1048576,Sheet1!B28,'Data Aset'!$K$4:$K$1048576,$M$2)</f>
        <v>0</v>
      </c>
      <c r="N28" s="79">
        <f>SUMIFS('Data Aset'!$E$4:$E$1048576,'Data Aset'!$D$4:$D$1048576,Sheet1!B28,'Data Aset'!$K$4:$K$1048576,$N$2)</f>
        <v>0</v>
      </c>
      <c r="O28" s="80">
        <f>SUMIFS('Data Aset'!$E$4:$E$1048576,'Data Aset'!$D$4:$D$1048576,Sheet1!B28,'Data Aset'!$K$4:$K$1048576,$O$2)</f>
        <v>0</v>
      </c>
      <c r="P28" s="80">
        <f>SUMIFS('Data Aset'!$E$4:$E$1048576,'Data Aset'!$D$4:$D$1048576,Sheet1!B28,'Data Aset'!$K$4:$K$1048576,$P$2)</f>
        <v>0</v>
      </c>
      <c r="Q28" s="80">
        <f>SUMIFS('Data Aset'!$E$4:$E$1048576,'Data Aset'!$D$4:$D$1048576,Sheet1!B28,'Data Aset'!$K$4:$K$1048576,$Q$2)</f>
        <v>0</v>
      </c>
      <c r="R28" s="80">
        <f>SUMIFS('Data Aset'!$E$4:$E$1048576,'Data Aset'!$D$4:$D$1048576,Sheet1!B28,'Data Aset'!$K$4:$K$1048576,$R$2)</f>
        <v>3</v>
      </c>
      <c r="S28" s="79">
        <f>SUMIFS('Data Aset'!$E$4:$E$1048576,'Data Aset'!$D$4:$D$1048576,Sheet1!B28,'Data Aset'!$K$4:$K$1048576,$S$2)</f>
        <v>0</v>
      </c>
      <c r="T28" s="80">
        <f>SUMIFS('Data Aset'!$E$4:$E$1048576,'Data Aset'!$D$4:$D$1048576,Sheet1!B28,'Data Aset'!$K$4:$K$1048576,$T$2)</f>
        <v>0</v>
      </c>
      <c r="U28" s="81">
        <f>SUMIFS('Data Aset'!$E$4:$E$1048576,'Data Aset'!$D$4:$D$1048576,Sheet1!B28,'Data Aset'!$K$4:$K$1048576,$U$2)</f>
        <v>0</v>
      </c>
      <c r="V28" s="77">
        <f t="shared" si="0"/>
        <v>3</v>
      </c>
      <c r="W28" s="85" t="s">
        <v>698</v>
      </c>
    </row>
    <row r="29" spans="1:23" s="82" customFormat="1" ht="21.75" customHeight="1">
      <c r="A29" s="77">
        <v>27</v>
      </c>
      <c r="B29" s="78" t="s">
        <v>684</v>
      </c>
      <c r="C29" s="79">
        <f>SUMIFS('Data Aset'!$E$4:$E$1048576,'Data Aset'!$D$4:$D$1048576,Sheet1!B29,'Data Aset'!$K$4:$K$1048576,Sheet1!$C$2)</f>
        <v>0</v>
      </c>
      <c r="D29" s="80">
        <f>SUMIFS('Data Aset'!$E$4:$E$1048576,'Data Aset'!$D$4:$D$1048576,Sheet1!B29,'Data Aset'!$K$4:$K$1048576,$D$2)</f>
        <v>0</v>
      </c>
      <c r="E29" s="79">
        <f>SUMIFS('Data Aset'!$E$4:$E$1048576,'Data Aset'!$D$4:$D$1048576,Sheet1!B29,'Data Aset'!$K$4:$K$1048576,$E$2)</f>
        <v>0</v>
      </c>
      <c r="F29" s="80">
        <f>SUMIFS('Data Aset'!$E$4:$E$1048576,'Data Aset'!$D$4:$D$1048576,Sheet1!B29,'Data Aset'!$K$4:$K$1048576,$F$2)</f>
        <v>0</v>
      </c>
      <c r="G29" s="80">
        <f>SUMIFS('Data Aset'!$E$4:$E$1048576,'Data Aset'!$D$4:$D$1048576,Sheet1!B29,'Data Aset'!$K$4:$K$1048576,$G$2)</f>
        <v>0</v>
      </c>
      <c r="H29" s="80">
        <f>SUMIFS('Data Aset'!$E$4:$E$1048576,'Data Aset'!$D$4:$D$1048576,Sheet1!B29,'Data Aset'!$K$4:$K$1048576,$H$2)</f>
        <v>0</v>
      </c>
      <c r="I29" s="80">
        <f>SUMIFS('Data Aset'!$E$4:$E$1048576,'Data Aset'!$D$4:$D$1048576,Sheet1!B29,'Data Aset'!$K$4:$K$1048576,$I$2)</f>
        <v>0</v>
      </c>
      <c r="J29" s="80">
        <f>SUMIFS('Data Aset'!$E$4:$E$1048576,'Data Aset'!$D$4:$D$1048576,Sheet1!B29,'Data Aset'!$K$4:$K$1048576,$J$2)</f>
        <v>0</v>
      </c>
      <c r="K29" s="80">
        <f>SUMIFS('Data Aset'!$E$4:$E$1048576,'Data Aset'!$D$4:$D$1048576,Sheet1!B29,'Data Aset'!$K$4:$K$1048576,$K$2)</f>
        <v>0</v>
      </c>
      <c r="L29" s="80">
        <f>SUMIFS('Data Aset'!$E$4:$E$1048576,'Data Aset'!$D$4:$D$1048576,Sheet1!B29,'Data Aset'!$K$4:$K$1048576,$L$2)</f>
        <v>0</v>
      </c>
      <c r="M29" s="80">
        <f>SUMIFS('Data Aset'!$E$4:$E$1048576,'Data Aset'!$D$4:$D$1048576,Sheet1!B29,'Data Aset'!$K$4:$K$1048576,$M$2)</f>
        <v>0</v>
      </c>
      <c r="N29" s="79">
        <f>SUMIFS('Data Aset'!$E$4:$E$1048576,'Data Aset'!$D$4:$D$1048576,Sheet1!B29,'Data Aset'!$K$4:$K$1048576,$N$2)</f>
        <v>0</v>
      </c>
      <c r="O29" s="80">
        <f>SUMIFS('Data Aset'!$E$4:$E$1048576,'Data Aset'!$D$4:$D$1048576,Sheet1!B29,'Data Aset'!$K$4:$K$1048576,$O$2)</f>
        <v>0</v>
      </c>
      <c r="P29" s="80">
        <f>SUMIFS('Data Aset'!$E$4:$E$1048576,'Data Aset'!$D$4:$D$1048576,Sheet1!B29,'Data Aset'!$K$4:$K$1048576,$P$2)</f>
        <v>0</v>
      </c>
      <c r="Q29" s="80">
        <f>SUMIFS('Data Aset'!$E$4:$E$1048576,'Data Aset'!$D$4:$D$1048576,Sheet1!B29,'Data Aset'!$K$4:$K$1048576,$Q$2)</f>
        <v>0</v>
      </c>
      <c r="R29" s="80">
        <f>SUMIFS('Data Aset'!$E$4:$E$1048576,'Data Aset'!$D$4:$D$1048576,Sheet1!B29,'Data Aset'!$K$4:$K$1048576,$R$2)</f>
        <v>0</v>
      </c>
      <c r="S29" s="79">
        <f>SUMIFS('Data Aset'!$E$4:$E$1048576,'Data Aset'!$D$4:$D$1048576,Sheet1!B29,'Data Aset'!$K$4:$K$1048576,$S$2)</f>
        <v>0</v>
      </c>
      <c r="T29" s="80">
        <f>SUMIFS('Data Aset'!$E$4:$E$1048576,'Data Aset'!$D$4:$D$1048576,Sheet1!B29,'Data Aset'!$K$4:$K$1048576,$T$2)</f>
        <v>2</v>
      </c>
      <c r="U29" s="81">
        <f>SUMIFS('Data Aset'!$E$4:$E$1048576,'Data Aset'!$D$4:$D$1048576,Sheet1!B29,'Data Aset'!$K$4:$K$1048576,$U$2)</f>
        <v>6</v>
      </c>
      <c r="V29" s="77">
        <f t="shared" si="0"/>
        <v>8</v>
      </c>
      <c r="W29" s="85" t="s">
        <v>698</v>
      </c>
    </row>
    <row r="30" spans="1:23" s="82" customFormat="1" ht="21.75" customHeight="1">
      <c r="A30" s="77">
        <v>28</v>
      </c>
      <c r="B30" s="78" t="s">
        <v>262</v>
      </c>
      <c r="C30" s="79">
        <f>SUMIFS('Data Aset'!$E$4:$E$1048576,'Data Aset'!$D$4:$D$1048576,Sheet1!B30,'Data Aset'!$K$4:$K$1048576,Sheet1!$C$2)</f>
        <v>0</v>
      </c>
      <c r="D30" s="80">
        <f>SUMIFS('Data Aset'!$E$4:$E$1048576,'Data Aset'!$D$4:$D$1048576,Sheet1!B30,'Data Aset'!$K$4:$K$1048576,$D$2)</f>
        <v>0</v>
      </c>
      <c r="E30" s="79">
        <f>SUMIFS('Data Aset'!$E$4:$E$1048576,'Data Aset'!$D$4:$D$1048576,Sheet1!B30,'Data Aset'!$K$4:$K$1048576,$E$2)</f>
        <v>0</v>
      </c>
      <c r="F30" s="80">
        <f>SUMIFS('Data Aset'!$E$4:$E$1048576,'Data Aset'!$D$4:$D$1048576,Sheet1!B30,'Data Aset'!$K$4:$K$1048576,$F$2)</f>
        <v>0</v>
      </c>
      <c r="G30" s="80">
        <f>SUMIFS('Data Aset'!$E$4:$E$1048576,'Data Aset'!$D$4:$D$1048576,Sheet1!B30,'Data Aset'!$K$4:$K$1048576,$G$2)</f>
        <v>0</v>
      </c>
      <c r="H30" s="80">
        <f>SUMIFS('Data Aset'!$E$4:$E$1048576,'Data Aset'!$D$4:$D$1048576,Sheet1!B30,'Data Aset'!$K$4:$K$1048576,$H$2)</f>
        <v>1</v>
      </c>
      <c r="I30" s="80">
        <f>SUMIFS('Data Aset'!$E$4:$E$1048576,'Data Aset'!$D$4:$D$1048576,Sheet1!B30,'Data Aset'!$K$4:$K$1048576,$I$2)</f>
        <v>0</v>
      </c>
      <c r="J30" s="80">
        <f>SUMIFS('Data Aset'!$E$4:$E$1048576,'Data Aset'!$D$4:$D$1048576,Sheet1!B30,'Data Aset'!$K$4:$K$1048576,$J$2)</f>
        <v>0</v>
      </c>
      <c r="K30" s="80">
        <f>SUMIFS('Data Aset'!$E$4:$E$1048576,'Data Aset'!$D$4:$D$1048576,Sheet1!B30,'Data Aset'!$K$4:$K$1048576,$K$2)</f>
        <v>1</v>
      </c>
      <c r="L30" s="80">
        <f>SUMIFS('Data Aset'!$E$4:$E$1048576,'Data Aset'!$D$4:$D$1048576,Sheet1!B30,'Data Aset'!$K$4:$K$1048576,$L$2)</f>
        <v>0</v>
      </c>
      <c r="M30" s="80">
        <f>SUMIFS('Data Aset'!$E$4:$E$1048576,'Data Aset'!$D$4:$D$1048576,Sheet1!B30,'Data Aset'!$K$4:$K$1048576,$M$2)</f>
        <v>0</v>
      </c>
      <c r="N30" s="79">
        <f>SUMIFS('Data Aset'!$E$4:$E$1048576,'Data Aset'!$D$4:$D$1048576,Sheet1!B30,'Data Aset'!$K$4:$K$1048576,$N$2)</f>
        <v>0</v>
      </c>
      <c r="O30" s="80">
        <f>SUMIFS('Data Aset'!$E$4:$E$1048576,'Data Aset'!$D$4:$D$1048576,Sheet1!B30,'Data Aset'!$K$4:$K$1048576,$O$2)</f>
        <v>0</v>
      </c>
      <c r="P30" s="80">
        <f>SUMIFS('Data Aset'!$E$4:$E$1048576,'Data Aset'!$D$4:$D$1048576,Sheet1!B30,'Data Aset'!$K$4:$K$1048576,$P$2)</f>
        <v>0</v>
      </c>
      <c r="Q30" s="80">
        <f>SUMIFS('Data Aset'!$E$4:$E$1048576,'Data Aset'!$D$4:$D$1048576,Sheet1!B30,'Data Aset'!$K$4:$K$1048576,$Q$2)</f>
        <v>1</v>
      </c>
      <c r="R30" s="80">
        <f>SUMIFS('Data Aset'!$E$4:$E$1048576,'Data Aset'!$D$4:$D$1048576,Sheet1!B30,'Data Aset'!$K$4:$K$1048576,$R$2)</f>
        <v>1</v>
      </c>
      <c r="S30" s="79">
        <f>SUMIFS('Data Aset'!$E$4:$E$1048576,'Data Aset'!$D$4:$D$1048576,Sheet1!B30,'Data Aset'!$K$4:$K$1048576,$S$2)</f>
        <v>0</v>
      </c>
      <c r="T30" s="80">
        <f>SUMIFS('Data Aset'!$E$4:$E$1048576,'Data Aset'!$D$4:$D$1048576,Sheet1!B30,'Data Aset'!$K$4:$K$1048576,$T$2)</f>
        <v>0</v>
      </c>
      <c r="U30" s="81">
        <f>SUMIFS('Data Aset'!$E$4:$E$1048576,'Data Aset'!$D$4:$D$1048576,Sheet1!B30,'Data Aset'!$K$4:$K$1048576,$U$2)</f>
        <v>0</v>
      </c>
      <c r="V30" s="77">
        <f t="shared" si="0"/>
        <v>4</v>
      </c>
      <c r="W30" s="85" t="s">
        <v>698</v>
      </c>
    </row>
    <row r="31" spans="1:23" s="82" customFormat="1" ht="21.75" customHeight="1">
      <c r="A31" s="77">
        <v>29</v>
      </c>
      <c r="B31" s="78" t="s">
        <v>686</v>
      </c>
      <c r="C31" s="79">
        <f>SUMIFS('Data Aset'!$E$4:$E$1048576,'Data Aset'!$D$4:$D$1048576,Sheet1!B31,'Data Aset'!$K$4:$K$1048576,Sheet1!$C$2)</f>
        <v>0</v>
      </c>
      <c r="D31" s="80">
        <f>SUMIFS('Data Aset'!$E$4:$E$1048576,'Data Aset'!$D$4:$D$1048576,Sheet1!B31,'Data Aset'!$K$4:$K$1048576,$D$2)</f>
        <v>0</v>
      </c>
      <c r="E31" s="79">
        <f>SUMIFS('Data Aset'!$E$4:$E$1048576,'Data Aset'!$D$4:$D$1048576,Sheet1!B31,'Data Aset'!$K$4:$K$1048576,$E$2)</f>
        <v>0</v>
      </c>
      <c r="F31" s="80">
        <f>SUMIFS('Data Aset'!$E$4:$E$1048576,'Data Aset'!$D$4:$D$1048576,Sheet1!B31,'Data Aset'!$K$4:$K$1048576,$F$2)</f>
        <v>0</v>
      </c>
      <c r="G31" s="80">
        <f>SUMIFS('Data Aset'!$E$4:$E$1048576,'Data Aset'!$D$4:$D$1048576,Sheet1!B31,'Data Aset'!$K$4:$K$1048576,$G$2)</f>
        <v>0</v>
      </c>
      <c r="H31" s="80">
        <f>SUMIFS('Data Aset'!$E$4:$E$1048576,'Data Aset'!$D$4:$D$1048576,Sheet1!B31,'Data Aset'!$K$4:$K$1048576,$H$2)</f>
        <v>0</v>
      </c>
      <c r="I31" s="80">
        <f>SUMIFS('Data Aset'!$E$4:$E$1048576,'Data Aset'!$D$4:$D$1048576,Sheet1!B31,'Data Aset'!$K$4:$K$1048576,$I$2)</f>
        <v>0</v>
      </c>
      <c r="J31" s="80">
        <f>SUMIFS('Data Aset'!$E$4:$E$1048576,'Data Aset'!$D$4:$D$1048576,Sheet1!B31,'Data Aset'!$K$4:$K$1048576,$J$2)</f>
        <v>0</v>
      </c>
      <c r="K31" s="80">
        <f>SUMIFS('Data Aset'!$E$4:$E$1048576,'Data Aset'!$D$4:$D$1048576,Sheet1!B31,'Data Aset'!$K$4:$K$1048576,$K$2)</f>
        <v>0</v>
      </c>
      <c r="L31" s="80">
        <f>SUMIFS('Data Aset'!$E$4:$E$1048576,'Data Aset'!$D$4:$D$1048576,Sheet1!B31,'Data Aset'!$K$4:$K$1048576,$L$2)</f>
        <v>0</v>
      </c>
      <c r="M31" s="80">
        <f>SUMIFS('Data Aset'!$E$4:$E$1048576,'Data Aset'!$D$4:$D$1048576,Sheet1!B31,'Data Aset'!$K$4:$K$1048576,$M$2)</f>
        <v>0</v>
      </c>
      <c r="N31" s="79">
        <f>SUMIFS('Data Aset'!$E$4:$E$1048576,'Data Aset'!$D$4:$D$1048576,Sheet1!B31,'Data Aset'!$K$4:$K$1048576,$N$2)</f>
        <v>0</v>
      </c>
      <c r="O31" s="80">
        <f>SUMIFS('Data Aset'!$E$4:$E$1048576,'Data Aset'!$D$4:$D$1048576,Sheet1!B31,'Data Aset'!$K$4:$K$1048576,$O$2)</f>
        <v>0</v>
      </c>
      <c r="P31" s="80">
        <f>SUMIFS('Data Aset'!$E$4:$E$1048576,'Data Aset'!$D$4:$D$1048576,Sheet1!B31,'Data Aset'!$K$4:$K$1048576,$P$2)</f>
        <v>0</v>
      </c>
      <c r="Q31" s="80">
        <f>SUMIFS('Data Aset'!$E$4:$E$1048576,'Data Aset'!$D$4:$D$1048576,Sheet1!B31,'Data Aset'!$K$4:$K$1048576,$Q$2)</f>
        <v>0</v>
      </c>
      <c r="R31" s="80">
        <f>SUMIFS('Data Aset'!$E$4:$E$1048576,'Data Aset'!$D$4:$D$1048576,Sheet1!B31,'Data Aset'!$K$4:$K$1048576,$R$2)</f>
        <v>0</v>
      </c>
      <c r="S31" s="79">
        <f>SUMIFS('Data Aset'!$E$4:$E$1048576,'Data Aset'!$D$4:$D$1048576,Sheet1!B31,'Data Aset'!$K$4:$K$1048576,$S$2)</f>
        <v>0</v>
      </c>
      <c r="T31" s="80">
        <f>SUMIFS('Data Aset'!$E$4:$E$1048576,'Data Aset'!$D$4:$D$1048576,Sheet1!B31,'Data Aset'!$K$4:$K$1048576,$T$2)</f>
        <v>1</v>
      </c>
      <c r="U31" s="81">
        <f>SUMIFS('Data Aset'!$E$4:$E$1048576,'Data Aset'!$D$4:$D$1048576,Sheet1!B31,'Data Aset'!$K$4:$K$1048576,$U$2)</f>
        <v>0</v>
      </c>
      <c r="V31" s="77">
        <f t="shared" si="0"/>
        <v>1</v>
      </c>
      <c r="W31" s="85" t="s">
        <v>698</v>
      </c>
    </row>
    <row r="32" spans="1:23" s="82" customFormat="1" ht="21.75" customHeight="1">
      <c r="A32" s="77">
        <v>30</v>
      </c>
      <c r="B32" s="78" t="s">
        <v>456</v>
      </c>
      <c r="C32" s="79">
        <f>SUMIFS('Data Aset'!$E$4:$E$1048576,'Data Aset'!$D$4:$D$1048576,Sheet1!B32,'Data Aset'!$K$4:$K$1048576,Sheet1!$C$2)</f>
        <v>0</v>
      </c>
      <c r="D32" s="80">
        <f>SUMIFS('Data Aset'!$E$4:$E$1048576,'Data Aset'!$D$4:$D$1048576,Sheet1!B32,'Data Aset'!$K$4:$K$1048576,$D$2)</f>
        <v>0</v>
      </c>
      <c r="E32" s="79">
        <f>SUMIFS('Data Aset'!$E$4:$E$1048576,'Data Aset'!$D$4:$D$1048576,Sheet1!B32,'Data Aset'!$K$4:$K$1048576,$E$2)</f>
        <v>0</v>
      </c>
      <c r="F32" s="80">
        <f>SUMIFS('Data Aset'!$E$4:$E$1048576,'Data Aset'!$D$4:$D$1048576,Sheet1!B32,'Data Aset'!$K$4:$K$1048576,$F$2)</f>
        <v>0</v>
      </c>
      <c r="G32" s="80">
        <f>SUMIFS('Data Aset'!$E$4:$E$1048576,'Data Aset'!$D$4:$D$1048576,Sheet1!B32,'Data Aset'!$K$4:$K$1048576,$G$2)</f>
        <v>0</v>
      </c>
      <c r="H32" s="80">
        <f>SUMIFS('Data Aset'!$E$4:$E$1048576,'Data Aset'!$D$4:$D$1048576,Sheet1!B32,'Data Aset'!$K$4:$K$1048576,$H$2)</f>
        <v>0</v>
      </c>
      <c r="I32" s="80">
        <f>SUMIFS('Data Aset'!$E$4:$E$1048576,'Data Aset'!$D$4:$D$1048576,Sheet1!B32,'Data Aset'!$K$4:$K$1048576,$I$2)</f>
        <v>0</v>
      </c>
      <c r="J32" s="80">
        <f>SUMIFS('Data Aset'!$E$4:$E$1048576,'Data Aset'!$D$4:$D$1048576,Sheet1!B32,'Data Aset'!$K$4:$K$1048576,$J$2)</f>
        <v>0</v>
      </c>
      <c r="K32" s="80">
        <f>SUMIFS('Data Aset'!$E$4:$E$1048576,'Data Aset'!$D$4:$D$1048576,Sheet1!B32,'Data Aset'!$K$4:$K$1048576,$K$2)</f>
        <v>0</v>
      </c>
      <c r="L32" s="80">
        <f>SUMIFS('Data Aset'!$E$4:$E$1048576,'Data Aset'!$D$4:$D$1048576,Sheet1!B32,'Data Aset'!$K$4:$K$1048576,$L$2)</f>
        <v>0</v>
      </c>
      <c r="M32" s="80">
        <f>SUMIFS('Data Aset'!$E$4:$E$1048576,'Data Aset'!$D$4:$D$1048576,Sheet1!B32,'Data Aset'!$K$4:$K$1048576,$M$2)</f>
        <v>0</v>
      </c>
      <c r="N32" s="79">
        <f>SUMIFS('Data Aset'!$E$4:$E$1048576,'Data Aset'!$D$4:$D$1048576,Sheet1!B32,'Data Aset'!$K$4:$K$1048576,$N$2)</f>
        <v>0</v>
      </c>
      <c r="O32" s="80">
        <f>SUMIFS('Data Aset'!$E$4:$E$1048576,'Data Aset'!$D$4:$D$1048576,Sheet1!B32,'Data Aset'!$K$4:$K$1048576,$O$2)</f>
        <v>0</v>
      </c>
      <c r="P32" s="80">
        <f>SUMIFS('Data Aset'!$E$4:$E$1048576,'Data Aset'!$D$4:$D$1048576,Sheet1!B32,'Data Aset'!$K$4:$K$1048576,$P$2)</f>
        <v>9</v>
      </c>
      <c r="Q32" s="80">
        <f>SUMIFS('Data Aset'!$E$4:$E$1048576,'Data Aset'!$D$4:$D$1048576,Sheet1!B32,'Data Aset'!$K$4:$K$1048576,$Q$2)</f>
        <v>0</v>
      </c>
      <c r="R32" s="80">
        <f>SUMIFS('Data Aset'!$E$4:$E$1048576,'Data Aset'!$D$4:$D$1048576,Sheet1!B32,'Data Aset'!$K$4:$K$1048576,$R$2)</f>
        <v>0</v>
      </c>
      <c r="S32" s="79">
        <f>SUMIFS('Data Aset'!$E$4:$E$1048576,'Data Aset'!$D$4:$D$1048576,Sheet1!B32,'Data Aset'!$K$4:$K$1048576,$S$2)</f>
        <v>0</v>
      </c>
      <c r="T32" s="80">
        <f>SUMIFS('Data Aset'!$E$4:$E$1048576,'Data Aset'!$D$4:$D$1048576,Sheet1!B32,'Data Aset'!$K$4:$K$1048576,$T$2)</f>
        <v>0</v>
      </c>
      <c r="U32" s="81">
        <f>SUMIFS('Data Aset'!$E$4:$E$1048576,'Data Aset'!$D$4:$D$1048576,Sheet1!B32,'Data Aset'!$K$4:$K$1048576,$U$2)</f>
        <v>0</v>
      </c>
      <c r="V32" s="77">
        <f t="shared" si="0"/>
        <v>9</v>
      </c>
      <c r="W32" s="85"/>
    </row>
    <row r="33" spans="1:23" s="82" customFormat="1" ht="21.75" customHeight="1">
      <c r="A33" s="77">
        <v>31</v>
      </c>
      <c r="B33" s="78" t="s">
        <v>635</v>
      </c>
      <c r="C33" s="79">
        <f>SUMIFS('Data Aset'!$E$4:$E$1048576,'Data Aset'!$D$4:$D$1048576,Sheet1!B33,'Data Aset'!$K$4:$K$1048576,Sheet1!$C$2)</f>
        <v>0</v>
      </c>
      <c r="D33" s="80">
        <f>SUMIFS('Data Aset'!$E$4:$E$1048576,'Data Aset'!$D$4:$D$1048576,Sheet1!B33,'Data Aset'!$K$4:$K$1048576,$D$2)</f>
        <v>0</v>
      </c>
      <c r="E33" s="79">
        <f>SUMIFS('Data Aset'!$E$4:$E$1048576,'Data Aset'!$D$4:$D$1048576,Sheet1!B33,'Data Aset'!$K$4:$K$1048576,$E$2)</f>
        <v>0</v>
      </c>
      <c r="F33" s="80">
        <f>SUMIFS('Data Aset'!$E$4:$E$1048576,'Data Aset'!$D$4:$D$1048576,Sheet1!B33,'Data Aset'!$K$4:$K$1048576,$F$2)</f>
        <v>0</v>
      </c>
      <c r="G33" s="80">
        <f>SUMIFS('Data Aset'!$E$4:$E$1048576,'Data Aset'!$D$4:$D$1048576,Sheet1!B33,'Data Aset'!$K$4:$K$1048576,$G$2)</f>
        <v>0</v>
      </c>
      <c r="H33" s="80">
        <f>SUMIFS('Data Aset'!$E$4:$E$1048576,'Data Aset'!$D$4:$D$1048576,Sheet1!B33,'Data Aset'!$K$4:$K$1048576,$H$2)</f>
        <v>0</v>
      </c>
      <c r="I33" s="80">
        <f>SUMIFS('Data Aset'!$E$4:$E$1048576,'Data Aset'!$D$4:$D$1048576,Sheet1!B33,'Data Aset'!$K$4:$K$1048576,$I$2)</f>
        <v>0</v>
      </c>
      <c r="J33" s="80">
        <f>SUMIFS('Data Aset'!$E$4:$E$1048576,'Data Aset'!$D$4:$D$1048576,Sheet1!B33,'Data Aset'!$K$4:$K$1048576,$J$2)</f>
        <v>0</v>
      </c>
      <c r="K33" s="80">
        <f>SUMIFS('Data Aset'!$E$4:$E$1048576,'Data Aset'!$D$4:$D$1048576,Sheet1!B33,'Data Aset'!$K$4:$K$1048576,$K$2)</f>
        <v>0</v>
      </c>
      <c r="L33" s="80">
        <f>SUMIFS('Data Aset'!$E$4:$E$1048576,'Data Aset'!$D$4:$D$1048576,Sheet1!B33,'Data Aset'!$K$4:$K$1048576,$L$2)</f>
        <v>0</v>
      </c>
      <c r="M33" s="80">
        <f>SUMIFS('Data Aset'!$E$4:$E$1048576,'Data Aset'!$D$4:$D$1048576,Sheet1!B33,'Data Aset'!$K$4:$K$1048576,$M$2)</f>
        <v>0</v>
      </c>
      <c r="N33" s="79">
        <f>SUMIFS('Data Aset'!$E$4:$E$1048576,'Data Aset'!$D$4:$D$1048576,Sheet1!B33,'Data Aset'!$K$4:$K$1048576,$N$2)</f>
        <v>0</v>
      </c>
      <c r="O33" s="80">
        <f>SUMIFS('Data Aset'!$E$4:$E$1048576,'Data Aset'!$D$4:$D$1048576,Sheet1!B33,'Data Aset'!$K$4:$K$1048576,$O$2)</f>
        <v>0</v>
      </c>
      <c r="P33" s="80">
        <f>SUMIFS('Data Aset'!$E$4:$E$1048576,'Data Aset'!$D$4:$D$1048576,Sheet1!B33,'Data Aset'!$K$4:$K$1048576,$P$2)</f>
        <v>0</v>
      </c>
      <c r="Q33" s="80">
        <f>SUMIFS('Data Aset'!$E$4:$E$1048576,'Data Aset'!$D$4:$D$1048576,Sheet1!B33,'Data Aset'!$K$4:$K$1048576,$Q$2)</f>
        <v>0</v>
      </c>
      <c r="R33" s="80">
        <f>SUMIFS('Data Aset'!$E$4:$E$1048576,'Data Aset'!$D$4:$D$1048576,Sheet1!B33,'Data Aset'!$K$4:$K$1048576,$R$2)</f>
        <v>0</v>
      </c>
      <c r="S33" s="79">
        <f>SUMIFS('Data Aset'!$E$4:$E$1048576,'Data Aset'!$D$4:$D$1048576,Sheet1!B33,'Data Aset'!$K$4:$K$1048576,$S$2)</f>
        <v>0</v>
      </c>
      <c r="T33" s="80">
        <f>SUMIFS('Data Aset'!$E$4:$E$1048576,'Data Aset'!$D$4:$D$1048576,Sheet1!B33,'Data Aset'!$K$4:$K$1048576,$T$2)</f>
        <v>1</v>
      </c>
      <c r="U33" s="81">
        <f>SUMIFS('Data Aset'!$E$4:$E$1048576,'Data Aset'!$D$4:$D$1048576,Sheet1!B33,'Data Aset'!$K$4:$K$1048576,$U$2)</f>
        <v>6</v>
      </c>
      <c r="V33" s="77">
        <f t="shared" si="0"/>
        <v>7</v>
      </c>
      <c r="W33" s="85"/>
    </row>
    <row r="34" spans="1:23" s="82" customFormat="1" ht="21.75" customHeight="1">
      <c r="A34" s="77">
        <v>32</v>
      </c>
      <c r="B34" s="78" t="s">
        <v>606</v>
      </c>
      <c r="C34" s="79">
        <f>SUMIFS('Data Aset'!$E$4:$E$1048576,'Data Aset'!$D$4:$D$1048576,Sheet1!B34,'Data Aset'!$K$4:$K$1048576,Sheet1!$C$2)</f>
        <v>0</v>
      </c>
      <c r="D34" s="80">
        <f>SUMIFS('Data Aset'!$E$4:$E$1048576,'Data Aset'!$D$4:$D$1048576,Sheet1!B34,'Data Aset'!$K$4:$K$1048576,$D$2)</f>
        <v>0</v>
      </c>
      <c r="E34" s="79">
        <f>SUMIFS('Data Aset'!$E$4:$E$1048576,'Data Aset'!$D$4:$D$1048576,Sheet1!B34,'Data Aset'!$K$4:$K$1048576,$E$2)</f>
        <v>0</v>
      </c>
      <c r="F34" s="80">
        <f>SUMIFS('Data Aset'!$E$4:$E$1048576,'Data Aset'!$D$4:$D$1048576,Sheet1!B34,'Data Aset'!$K$4:$K$1048576,$F$2)</f>
        <v>0</v>
      </c>
      <c r="G34" s="80">
        <f>SUMIFS('Data Aset'!$E$4:$E$1048576,'Data Aset'!$D$4:$D$1048576,Sheet1!B34,'Data Aset'!$K$4:$K$1048576,$G$2)</f>
        <v>0</v>
      </c>
      <c r="H34" s="80">
        <f>SUMIFS('Data Aset'!$E$4:$E$1048576,'Data Aset'!$D$4:$D$1048576,Sheet1!B34,'Data Aset'!$K$4:$K$1048576,$H$2)</f>
        <v>0</v>
      </c>
      <c r="I34" s="80">
        <f>SUMIFS('Data Aset'!$E$4:$E$1048576,'Data Aset'!$D$4:$D$1048576,Sheet1!B34,'Data Aset'!$K$4:$K$1048576,$I$2)</f>
        <v>0</v>
      </c>
      <c r="J34" s="80">
        <f>SUMIFS('Data Aset'!$E$4:$E$1048576,'Data Aset'!$D$4:$D$1048576,Sheet1!B34,'Data Aset'!$K$4:$K$1048576,$J$2)</f>
        <v>0</v>
      </c>
      <c r="K34" s="80">
        <f>SUMIFS('Data Aset'!$E$4:$E$1048576,'Data Aset'!$D$4:$D$1048576,Sheet1!B34,'Data Aset'!$K$4:$K$1048576,$K$2)</f>
        <v>0</v>
      </c>
      <c r="L34" s="80">
        <f>SUMIFS('Data Aset'!$E$4:$E$1048576,'Data Aset'!$D$4:$D$1048576,Sheet1!B34,'Data Aset'!$K$4:$K$1048576,$L$2)</f>
        <v>0</v>
      </c>
      <c r="M34" s="80">
        <f>SUMIFS('Data Aset'!$E$4:$E$1048576,'Data Aset'!$D$4:$D$1048576,Sheet1!B34,'Data Aset'!$K$4:$K$1048576,$M$2)</f>
        <v>0</v>
      </c>
      <c r="N34" s="79">
        <f>SUMIFS('Data Aset'!$E$4:$E$1048576,'Data Aset'!$D$4:$D$1048576,Sheet1!B34,'Data Aset'!$K$4:$K$1048576,$N$2)</f>
        <v>0</v>
      </c>
      <c r="O34" s="80">
        <f>SUMIFS('Data Aset'!$E$4:$E$1048576,'Data Aset'!$D$4:$D$1048576,Sheet1!B34,'Data Aset'!$K$4:$K$1048576,$O$2)</f>
        <v>0</v>
      </c>
      <c r="P34" s="80">
        <f>SUMIFS('Data Aset'!$E$4:$E$1048576,'Data Aset'!$D$4:$D$1048576,Sheet1!B34,'Data Aset'!$K$4:$K$1048576,$P$2)</f>
        <v>0</v>
      </c>
      <c r="Q34" s="80">
        <f>SUMIFS('Data Aset'!$E$4:$E$1048576,'Data Aset'!$D$4:$D$1048576,Sheet1!B34,'Data Aset'!$K$4:$K$1048576,$Q$2)</f>
        <v>0</v>
      </c>
      <c r="R34" s="80">
        <f>SUMIFS('Data Aset'!$E$4:$E$1048576,'Data Aset'!$D$4:$D$1048576,Sheet1!B34,'Data Aset'!$K$4:$K$1048576,$R$2)</f>
        <v>0</v>
      </c>
      <c r="S34" s="79">
        <f>SUMIFS('Data Aset'!$E$4:$E$1048576,'Data Aset'!$D$4:$D$1048576,Sheet1!B34,'Data Aset'!$K$4:$K$1048576,$S$2)</f>
        <v>0</v>
      </c>
      <c r="T34" s="80">
        <f>SUMIFS('Data Aset'!$E$4:$E$1048576,'Data Aset'!$D$4:$D$1048576,Sheet1!B34,'Data Aset'!$K$4:$K$1048576,$T$2)</f>
        <v>2</v>
      </c>
      <c r="U34" s="81">
        <f>SUMIFS('Data Aset'!$E$4:$E$1048576,'Data Aset'!$D$4:$D$1048576,Sheet1!B34,'Data Aset'!$K$4:$K$1048576,$U$2)</f>
        <v>0</v>
      </c>
      <c r="V34" s="77">
        <f t="shared" si="0"/>
        <v>2</v>
      </c>
      <c r="W34" s="85"/>
    </row>
    <row r="35" spans="1:23" s="82" customFormat="1" ht="21.75" customHeight="1">
      <c r="A35" s="77">
        <v>33</v>
      </c>
      <c r="B35" s="78" t="s">
        <v>257</v>
      </c>
      <c r="C35" s="79">
        <f>SUMIFS('Data Aset'!$E$4:$E$1048576,'Data Aset'!$D$4:$D$1048576,Sheet1!B35,'Data Aset'!$K$4:$K$1048576,Sheet1!$C$2)</f>
        <v>0</v>
      </c>
      <c r="D35" s="80">
        <f>SUMIFS('Data Aset'!$E$4:$E$1048576,'Data Aset'!$D$4:$D$1048576,Sheet1!B35,'Data Aset'!$K$4:$K$1048576,$D$2)</f>
        <v>0</v>
      </c>
      <c r="E35" s="79">
        <f>SUMIFS('Data Aset'!$E$4:$E$1048576,'Data Aset'!$D$4:$D$1048576,Sheet1!B35,'Data Aset'!$K$4:$K$1048576,$E$2)</f>
        <v>0</v>
      </c>
      <c r="F35" s="80">
        <f>SUMIFS('Data Aset'!$E$4:$E$1048576,'Data Aset'!$D$4:$D$1048576,Sheet1!B35,'Data Aset'!$K$4:$K$1048576,$F$2)</f>
        <v>0</v>
      </c>
      <c r="G35" s="80">
        <f>SUMIFS('Data Aset'!$E$4:$E$1048576,'Data Aset'!$D$4:$D$1048576,Sheet1!B35,'Data Aset'!$K$4:$K$1048576,$G$2)</f>
        <v>0</v>
      </c>
      <c r="H35" s="80">
        <f>SUMIFS('Data Aset'!$E$4:$E$1048576,'Data Aset'!$D$4:$D$1048576,Sheet1!B35,'Data Aset'!$K$4:$K$1048576,$H$2)</f>
        <v>1</v>
      </c>
      <c r="I35" s="80">
        <f>SUMIFS('Data Aset'!$E$4:$E$1048576,'Data Aset'!$D$4:$D$1048576,Sheet1!B35,'Data Aset'!$K$4:$K$1048576,$I$2)</f>
        <v>0</v>
      </c>
      <c r="J35" s="80">
        <f>SUMIFS('Data Aset'!$E$4:$E$1048576,'Data Aset'!$D$4:$D$1048576,Sheet1!B35,'Data Aset'!$K$4:$K$1048576,$J$2)</f>
        <v>0</v>
      </c>
      <c r="K35" s="80">
        <f>SUMIFS('Data Aset'!$E$4:$E$1048576,'Data Aset'!$D$4:$D$1048576,Sheet1!B35,'Data Aset'!$K$4:$K$1048576,$K$2)</f>
        <v>0</v>
      </c>
      <c r="L35" s="80">
        <f>SUMIFS('Data Aset'!$E$4:$E$1048576,'Data Aset'!$D$4:$D$1048576,Sheet1!B35,'Data Aset'!$K$4:$K$1048576,$L$2)</f>
        <v>0</v>
      </c>
      <c r="M35" s="80">
        <f>SUMIFS('Data Aset'!$E$4:$E$1048576,'Data Aset'!$D$4:$D$1048576,Sheet1!B35,'Data Aset'!$K$4:$K$1048576,$M$2)</f>
        <v>0</v>
      </c>
      <c r="N35" s="79">
        <f>SUMIFS('Data Aset'!$E$4:$E$1048576,'Data Aset'!$D$4:$D$1048576,Sheet1!B35,'Data Aset'!$K$4:$K$1048576,$N$2)</f>
        <v>0</v>
      </c>
      <c r="O35" s="80">
        <f>SUMIFS('Data Aset'!$E$4:$E$1048576,'Data Aset'!$D$4:$D$1048576,Sheet1!B35,'Data Aset'!$K$4:$K$1048576,$O$2)</f>
        <v>1</v>
      </c>
      <c r="P35" s="80">
        <f>SUMIFS('Data Aset'!$E$4:$E$1048576,'Data Aset'!$D$4:$D$1048576,Sheet1!B35,'Data Aset'!$K$4:$K$1048576,$P$2)</f>
        <v>0</v>
      </c>
      <c r="Q35" s="80">
        <f>SUMIFS('Data Aset'!$E$4:$E$1048576,'Data Aset'!$D$4:$D$1048576,Sheet1!B35,'Data Aset'!$K$4:$K$1048576,$Q$2)</f>
        <v>0</v>
      </c>
      <c r="R35" s="80">
        <f>SUMIFS('Data Aset'!$E$4:$E$1048576,'Data Aset'!$D$4:$D$1048576,Sheet1!B35,'Data Aset'!$K$4:$K$1048576,$R$2)</f>
        <v>0</v>
      </c>
      <c r="S35" s="79">
        <f>SUMIFS('Data Aset'!$E$4:$E$1048576,'Data Aset'!$D$4:$D$1048576,Sheet1!B35,'Data Aset'!$K$4:$K$1048576,$S$2)</f>
        <v>0</v>
      </c>
      <c r="T35" s="80">
        <f>SUMIFS('Data Aset'!$E$4:$E$1048576,'Data Aset'!$D$4:$D$1048576,Sheet1!B35,'Data Aset'!$K$4:$K$1048576,$T$2)</f>
        <v>0</v>
      </c>
      <c r="U35" s="81">
        <f>SUMIFS('Data Aset'!$E$4:$E$1048576,'Data Aset'!$D$4:$D$1048576,Sheet1!B35,'Data Aset'!$K$4:$K$1048576,$U$2)</f>
        <v>0</v>
      </c>
      <c r="V35" s="77">
        <f t="shared" si="0"/>
        <v>2</v>
      </c>
      <c r="W35" s="85" t="s">
        <v>698</v>
      </c>
    </row>
    <row r="36" spans="1:23" s="82" customFormat="1" ht="21.75" customHeight="1">
      <c r="A36" s="77">
        <v>34</v>
      </c>
      <c r="B36" s="78" t="s">
        <v>224</v>
      </c>
      <c r="C36" s="79">
        <f>SUMIFS('Data Aset'!$E$4:$E$1048576,'Data Aset'!$D$4:$D$1048576,Sheet1!B36,'Data Aset'!$K$4:$K$1048576,Sheet1!$C$2)</f>
        <v>0</v>
      </c>
      <c r="D36" s="80">
        <f>SUMIFS('Data Aset'!$E$4:$E$1048576,'Data Aset'!$D$4:$D$1048576,Sheet1!B36,'Data Aset'!$K$4:$K$1048576,$D$2)</f>
        <v>0</v>
      </c>
      <c r="E36" s="79">
        <f>SUMIFS('Data Aset'!$E$4:$E$1048576,'Data Aset'!$D$4:$D$1048576,Sheet1!B36,'Data Aset'!$K$4:$K$1048576,$E$2)</f>
        <v>0</v>
      </c>
      <c r="F36" s="80">
        <f>SUMIFS('Data Aset'!$E$4:$E$1048576,'Data Aset'!$D$4:$D$1048576,Sheet1!B36,'Data Aset'!$K$4:$K$1048576,$F$2)</f>
        <v>0</v>
      </c>
      <c r="G36" s="80">
        <f>SUMIFS('Data Aset'!$E$4:$E$1048576,'Data Aset'!$D$4:$D$1048576,Sheet1!B36,'Data Aset'!$K$4:$K$1048576,$G$2)</f>
        <v>0</v>
      </c>
      <c r="H36" s="80">
        <f>SUMIFS('Data Aset'!$E$4:$E$1048576,'Data Aset'!$D$4:$D$1048576,Sheet1!B36,'Data Aset'!$K$4:$K$1048576,$H$2)</f>
        <v>2</v>
      </c>
      <c r="I36" s="80">
        <f>SUMIFS('Data Aset'!$E$4:$E$1048576,'Data Aset'!$D$4:$D$1048576,Sheet1!B36,'Data Aset'!$K$4:$K$1048576,$I$2)</f>
        <v>2</v>
      </c>
      <c r="J36" s="80">
        <f>SUMIFS('Data Aset'!$E$4:$E$1048576,'Data Aset'!$D$4:$D$1048576,Sheet1!B36,'Data Aset'!$K$4:$K$1048576,$J$2)</f>
        <v>0</v>
      </c>
      <c r="K36" s="80">
        <f>SUMIFS('Data Aset'!$E$4:$E$1048576,'Data Aset'!$D$4:$D$1048576,Sheet1!B36,'Data Aset'!$K$4:$K$1048576,$K$2)</f>
        <v>0</v>
      </c>
      <c r="L36" s="80">
        <f>SUMIFS('Data Aset'!$E$4:$E$1048576,'Data Aset'!$D$4:$D$1048576,Sheet1!B36,'Data Aset'!$K$4:$K$1048576,$L$2)</f>
        <v>0</v>
      </c>
      <c r="M36" s="80">
        <f>SUMIFS('Data Aset'!$E$4:$E$1048576,'Data Aset'!$D$4:$D$1048576,Sheet1!B36,'Data Aset'!$K$4:$K$1048576,$M$2)</f>
        <v>0</v>
      </c>
      <c r="N36" s="79">
        <f>SUMIFS('Data Aset'!$E$4:$E$1048576,'Data Aset'!$D$4:$D$1048576,Sheet1!B36,'Data Aset'!$K$4:$K$1048576,$N$2)</f>
        <v>0</v>
      </c>
      <c r="O36" s="80">
        <f>SUMIFS('Data Aset'!$E$4:$E$1048576,'Data Aset'!$D$4:$D$1048576,Sheet1!B36,'Data Aset'!$K$4:$K$1048576,$O$2)</f>
        <v>0</v>
      </c>
      <c r="P36" s="80">
        <f>SUMIFS('Data Aset'!$E$4:$E$1048576,'Data Aset'!$D$4:$D$1048576,Sheet1!B36,'Data Aset'!$K$4:$K$1048576,$P$2)</f>
        <v>0</v>
      </c>
      <c r="Q36" s="80">
        <f>SUMIFS('Data Aset'!$E$4:$E$1048576,'Data Aset'!$D$4:$D$1048576,Sheet1!B36,'Data Aset'!$K$4:$K$1048576,$Q$2)</f>
        <v>0</v>
      </c>
      <c r="R36" s="80">
        <f>SUMIFS('Data Aset'!$E$4:$E$1048576,'Data Aset'!$D$4:$D$1048576,Sheet1!B36,'Data Aset'!$K$4:$K$1048576,$R$2)</f>
        <v>0</v>
      </c>
      <c r="S36" s="79">
        <f>SUMIFS('Data Aset'!$E$4:$E$1048576,'Data Aset'!$D$4:$D$1048576,Sheet1!B36,'Data Aset'!$K$4:$K$1048576,$S$2)</f>
        <v>0</v>
      </c>
      <c r="T36" s="80">
        <f>SUMIFS('Data Aset'!$E$4:$E$1048576,'Data Aset'!$D$4:$D$1048576,Sheet1!B36,'Data Aset'!$K$4:$K$1048576,$T$2)</f>
        <v>0</v>
      </c>
      <c r="U36" s="81">
        <f>SUMIFS('Data Aset'!$E$4:$E$1048576,'Data Aset'!$D$4:$D$1048576,Sheet1!B36,'Data Aset'!$K$4:$K$1048576,$U$2)</f>
        <v>0</v>
      </c>
      <c r="V36" s="77">
        <f t="shared" si="0"/>
        <v>4</v>
      </c>
      <c r="W36" s="85" t="s">
        <v>698</v>
      </c>
    </row>
    <row r="37" spans="1:23" s="82" customFormat="1" ht="21.75" customHeight="1">
      <c r="A37" s="77">
        <v>35</v>
      </c>
      <c r="B37" s="78" t="s">
        <v>310</v>
      </c>
      <c r="C37" s="79">
        <f>SUMIFS('Data Aset'!$E$4:$E$1048576,'Data Aset'!$D$4:$D$1048576,Sheet1!B37,'Data Aset'!$K$4:$K$1048576,Sheet1!$C$2)</f>
        <v>0</v>
      </c>
      <c r="D37" s="80">
        <f>SUMIFS('Data Aset'!$E$4:$E$1048576,'Data Aset'!$D$4:$D$1048576,Sheet1!B37,'Data Aset'!$K$4:$K$1048576,$D$2)</f>
        <v>0</v>
      </c>
      <c r="E37" s="79">
        <f>SUMIFS('Data Aset'!$E$4:$E$1048576,'Data Aset'!$D$4:$D$1048576,Sheet1!B37,'Data Aset'!$K$4:$K$1048576,$E$2)</f>
        <v>0</v>
      </c>
      <c r="F37" s="80">
        <f>SUMIFS('Data Aset'!$E$4:$E$1048576,'Data Aset'!$D$4:$D$1048576,Sheet1!B37,'Data Aset'!$K$4:$K$1048576,$F$2)</f>
        <v>0</v>
      </c>
      <c r="G37" s="80">
        <f>SUMIFS('Data Aset'!$E$4:$E$1048576,'Data Aset'!$D$4:$D$1048576,Sheet1!B37,'Data Aset'!$K$4:$K$1048576,$G$2)</f>
        <v>0</v>
      </c>
      <c r="H37" s="80">
        <f>SUMIFS('Data Aset'!$E$4:$E$1048576,'Data Aset'!$D$4:$D$1048576,Sheet1!B37,'Data Aset'!$K$4:$K$1048576,$H$2)</f>
        <v>0</v>
      </c>
      <c r="I37" s="80">
        <f>SUMIFS('Data Aset'!$E$4:$E$1048576,'Data Aset'!$D$4:$D$1048576,Sheet1!B37,'Data Aset'!$K$4:$K$1048576,$I$2)</f>
        <v>0</v>
      </c>
      <c r="J37" s="80">
        <f>SUMIFS('Data Aset'!$E$4:$E$1048576,'Data Aset'!$D$4:$D$1048576,Sheet1!B37,'Data Aset'!$K$4:$K$1048576,$J$2)</f>
        <v>1</v>
      </c>
      <c r="K37" s="80">
        <f>SUMIFS('Data Aset'!$E$4:$E$1048576,'Data Aset'!$D$4:$D$1048576,Sheet1!B37,'Data Aset'!$K$4:$K$1048576,$K$2)</f>
        <v>0</v>
      </c>
      <c r="L37" s="80">
        <f>SUMIFS('Data Aset'!$E$4:$E$1048576,'Data Aset'!$D$4:$D$1048576,Sheet1!B37,'Data Aset'!$K$4:$K$1048576,$L$2)</f>
        <v>0</v>
      </c>
      <c r="M37" s="80">
        <f>SUMIFS('Data Aset'!$E$4:$E$1048576,'Data Aset'!$D$4:$D$1048576,Sheet1!B37,'Data Aset'!$K$4:$K$1048576,$M$2)</f>
        <v>0</v>
      </c>
      <c r="N37" s="79">
        <f>SUMIFS('Data Aset'!$E$4:$E$1048576,'Data Aset'!$D$4:$D$1048576,Sheet1!B37,'Data Aset'!$K$4:$K$1048576,$N$2)</f>
        <v>0</v>
      </c>
      <c r="O37" s="80">
        <f>SUMIFS('Data Aset'!$E$4:$E$1048576,'Data Aset'!$D$4:$D$1048576,Sheet1!B37,'Data Aset'!$K$4:$K$1048576,$O$2)</f>
        <v>0</v>
      </c>
      <c r="P37" s="80">
        <f>SUMIFS('Data Aset'!$E$4:$E$1048576,'Data Aset'!$D$4:$D$1048576,Sheet1!B37,'Data Aset'!$K$4:$K$1048576,$P$2)</f>
        <v>0</v>
      </c>
      <c r="Q37" s="80">
        <f>SUMIFS('Data Aset'!$E$4:$E$1048576,'Data Aset'!$D$4:$D$1048576,Sheet1!B37,'Data Aset'!$K$4:$K$1048576,$Q$2)</f>
        <v>0</v>
      </c>
      <c r="R37" s="80">
        <f>SUMIFS('Data Aset'!$E$4:$E$1048576,'Data Aset'!$D$4:$D$1048576,Sheet1!B37,'Data Aset'!$K$4:$K$1048576,$R$2)</f>
        <v>0</v>
      </c>
      <c r="S37" s="79">
        <f>SUMIFS('Data Aset'!$E$4:$E$1048576,'Data Aset'!$D$4:$D$1048576,Sheet1!B37,'Data Aset'!$K$4:$K$1048576,$S$2)</f>
        <v>0</v>
      </c>
      <c r="T37" s="80">
        <f>SUMIFS('Data Aset'!$E$4:$E$1048576,'Data Aset'!$D$4:$D$1048576,Sheet1!B37,'Data Aset'!$K$4:$K$1048576,$T$2)</f>
        <v>0</v>
      </c>
      <c r="U37" s="81">
        <f>SUMIFS('Data Aset'!$E$4:$E$1048576,'Data Aset'!$D$4:$D$1048576,Sheet1!B37,'Data Aset'!$K$4:$K$1048576,$U$2)</f>
        <v>0</v>
      </c>
      <c r="V37" s="77">
        <f t="shared" si="0"/>
        <v>1</v>
      </c>
      <c r="W37" s="85" t="s">
        <v>698</v>
      </c>
    </row>
    <row r="38" spans="1:23" ht="21.75" customHeight="1">
      <c r="A38" s="66">
        <v>36</v>
      </c>
      <c r="B38" s="64" t="s">
        <v>454</v>
      </c>
      <c r="C38" s="69">
        <f>SUMIFS('Data Aset'!$E$4:$E$1048576,'Data Aset'!$D$4:$D$1048576,Sheet1!B38,'Data Aset'!$K$4:$K$1048576,Sheet1!$C$2)</f>
        <v>0</v>
      </c>
      <c r="D38" s="38">
        <f>SUMIFS('Data Aset'!$E$4:$E$1048576,'Data Aset'!$D$4:$D$1048576,Sheet1!B38,'Data Aset'!$K$4:$K$1048576,$D$2)</f>
        <v>0</v>
      </c>
      <c r="E38" s="69">
        <f>SUMIFS('Data Aset'!$E$4:$E$1048576,'Data Aset'!$D$4:$D$1048576,Sheet1!B38,'Data Aset'!$K$4:$K$1048576,$E$2)</f>
        <v>0</v>
      </c>
      <c r="F38" s="38">
        <f>SUMIFS('Data Aset'!$E$4:$E$1048576,'Data Aset'!$D$4:$D$1048576,Sheet1!B38,'Data Aset'!$K$4:$K$1048576,$F$2)</f>
        <v>0</v>
      </c>
      <c r="G38" s="38">
        <f>SUMIFS('Data Aset'!$E$4:$E$1048576,'Data Aset'!$D$4:$D$1048576,Sheet1!B38,'Data Aset'!$K$4:$K$1048576,$G$2)</f>
        <v>0</v>
      </c>
      <c r="H38" s="38">
        <f>SUMIFS('Data Aset'!$E$4:$E$1048576,'Data Aset'!$D$4:$D$1048576,Sheet1!B38,'Data Aset'!$K$4:$K$1048576,$H$2)</f>
        <v>0</v>
      </c>
      <c r="I38" s="38">
        <f>SUMIFS('Data Aset'!$E$4:$E$1048576,'Data Aset'!$D$4:$D$1048576,Sheet1!B38,'Data Aset'!$K$4:$K$1048576,$I$2)</f>
        <v>0</v>
      </c>
      <c r="J38" s="38">
        <f>SUMIFS('Data Aset'!$E$4:$E$1048576,'Data Aset'!$D$4:$D$1048576,Sheet1!B38,'Data Aset'!$K$4:$K$1048576,$J$2)</f>
        <v>0</v>
      </c>
      <c r="K38" s="38">
        <f>SUMIFS('Data Aset'!$E$4:$E$1048576,'Data Aset'!$D$4:$D$1048576,Sheet1!B38,'Data Aset'!$K$4:$K$1048576,$K$2)</f>
        <v>0</v>
      </c>
      <c r="L38" s="38">
        <f>SUMIFS('Data Aset'!$E$4:$E$1048576,'Data Aset'!$D$4:$D$1048576,Sheet1!B38,'Data Aset'!$K$4:$K$1048576,$L$2)</f>
        <v>0</v>
      </c>
      <c r="M38" s="38">
        <f>SUMIFS('Data Aset'!$E$4:$E$1048576,'Data Aset'!$D$4:$D$1048576,Sheet1!B38,'Data Aset'!$K$4:$K$1048576,$M$2)</f>
        <v>0</v>
      </c>
      <c r="N38" s="69">
        <f>SUMIFS('Data Aset'!$E$4:$E$1048576,'Data Aset'!$D$4:$D$1048576,Sheet1!B38,'Data Aset'!$K$4:$K$1048576,$N$2)</f>
        <v>0</v>
      </c>
      <c r="O38" s="38">
        <f>SUMIFS('Data Aset'!$E$4:$E$1048576,'Data Aset'!$D$4:$D$1048576,Sheet1!B38,'Data Aset'!$K$4:$K$1048576,$O$2)</f>
        <v>0</v>
      </c>
      <c r="P38" s="38">
        <f>SUMIFS('Data Aset'!$E$4:$E$1048576,'Data Aset'!$D$4:$D$1048576,Sheet1!B38,'Data Aset'!$K$4:$K$1048576,$P$2)</f>
        <v>1</v>
      </c>
      <c r="Q38" s="38">
        <f>SUMIFS('Data Aset'!$E$4:$E$1048576,'Data Aset'!$D$4:$D$1048576,Sheet1!B38,'Data Aset'!$K$4:$K$1048576,$Q$2)</f>
        <v>0</v>
      </c>
      <c r="R38" s="38">
        <f>SUMIFS('Data Aset'!$E$4:$E$1048576,'Data Aset'!$D$4:$D$1048576,Sheet1!B38,'Data Aset'!$K$4:$K$1048576,$R$2)</f>
        <v>0</v>
      </c>
      <c r="S38" s="69">
        <f>SUMIFS('Data Aset'!$E$4:$E$1048576,'Data Aset'!$D$4:$D$1048576,Sheet1!B38,'Data Aset'!$K$4:$K$1048576,$S$2)</f>
        <v>0</v>
      </c>
      <c r="T38" s="38">
        <f>SUMIFS('Data Aset'!$E$4:$E$1048576,'Data Aset'!$D$4:$D$1048576,Sheet1!B38,'Data Aset'!$K$4:$K$1048576,$T$2)</f>
        <v>0</v>
      </c>
      <c r="U38" s="63">
        <f>SUMIFS('Data Aset'!$E$4:$E$1048576,'Data Aset'!$D$4:$D$1048576,Sheet1!B38,'Data Aset'!$K$4:$K$1048576,$U$2)</f>
        <v>0</v>
      </c>
      <c r="V38" s="66">
        <f t="shared" si="0"/>
        <v>1</v>
      </c>
      <c r="W38" s="75" t="s">
        <v>698</v>
      </c>
    </row>
    <row r="39" spans="1:23" ht="21.75" customHeight="1">
      <c r="A39" s="66">
        <v>37</v>
      </c>
      <c r="B39" s="64" t="s">
        <v>668</v>
      </c>
      <c r="C39" s="69">
        <f>SUMIFS('Data Aset'!$E$4:$E$1048576,'Data Aset'!$D$4:$D$1048576,Sheet1!B39,'Data Aset'!$K$4:$K$1048576,Sheet1!$C$2)</f>
        <v>0</v>
      </c>
      <c r="D39" s="38">
        <f>SUMIFS('Data Aset'!$E$4:$E$1048576,'Data Aset'!$D$4:$D$1048576,Sheet1!B39,'Data Aset'!$K$4:$K$1048576,$D$2)</f>
        <v>0</v>
      </c>
      <c r="E39" s="69">
        <f>SUMIFS('Data Aset'!$E$4:$E$1048576,'Data Aset'!$D$4:$D$1048576,Sheet1!B39,'Data Aset'!$K$4:$K$1048576,$E$2)</f>
        <v>0</v>
      </c>
      <c r="F39" s="38">
        <f>SUMIFS('Data Aset'!$E$4:$E$1048576,'Data Aset'!$D$4:$D$1048576,Sheet1!B39,'Data Aset'!$K$4:$K$1048576,$F$2)</f>
        <v>0</v>
      </c>
      <c r="G39" s="38">
        <f>SUMIFS('Data Aset'!$E$4:$E$1048576,'Data Aset'!$D$4:$D$1048576,Sheet1!B39,'Data Aset'!$K$4:$K$1048576,$G$2)</f>
        <v>0</v>
      </c>
      <c r="H39" s="38">
        <f>SUMIFS('Data Aset'!$E$4:$E$1048576,'Data Aset'!$D$4:$D$1048576,Sheet1!B39,'Data Aset'!$K$4:$K$1048576,$H$2)</f>
        <v>0</v>
      </c>
      <c r="I39" s="38">
        <f>SUMIFS('Data Aset'!$E$4:$E$1048576,'Data Aset'!$D$4:$D$1048576,Sheet1!B39,'Data Aset'!$K$4:$K$1048576,$I$2)</f>
        <v>0</v>
      </c>
      <c r="J39" s="38">
        <f>SUMIFS('Data Aset'!$E$4:$E$1048576,'Data Aset'!$D$4:$D$1048576,Sheet1!B39,'Data Aset'!$K$4:$K$1048576,$J$2)</f>
        <v>0</v>
      </c>
      <c r="K39" s="38">
        <f>SUMIFS('Data Aset'!$E$4:$E$1048576,'Data Aset'!$D$4:$D$1048576,Sheet1!B39,'Data Aset'!$K$4:$K$1048576,$K$2)</f>
        <v>0</v>
      </c>
      <c r="L39" s="38">
        <f>SUMIFS('Data Aset'!$E$4:$E$1048576,'Data Aset'!$D$4:$D$1048576,Sheet1!B39,'Data Aset'!$K$4:$K$1048576,$L$2)</f>
        <v>0</v>
      </c>
      <c r="M39" s="38">
        <f>SUMIFS('Data Aset'!$E$4:$E$1048576,'Data Aset'!$D$4:$D$1048576,Sheet1!B39,'Data Aset'!$K$4:$K$1048576,$M$2)</f>
        <v>0</v>
      </c>
      <c r="N39" s="69">
        <f>SUMIFS('Data Aset'!$E$4:$E$1048576,'Data Aset'!$D$4:$D$1048576,Sheet1!B39,'Data Aset'!$K$4:$K$1048576,$N$2)</f>
        <v>0</v>
      </c>
      <c r="O39" s="38">
        <f>SUMIFS('Data Aset'!$E$4:$E$1048576,'Data Aset'!$D$4:$D$1048576,Sheet1!B39,'Data Aset'!$K$4:$K$1048576,$O$2)</f>
        <v>0</v>
      </c>
      <c r="P39" s="38">
        <f>SUMIFS('Data Aset'!$E$4:$E$1048576,'Data Aset'!$D$4:$D$1048576,Sheet1!B39,'Data Aset'!$K$4:$K$1048576,$P$2)</f>
        <v>0</v>
      </c>
      <c r="Q39" s="38">
        <f>SUMIFS('Data Aset'!$E$4:$E$1048576,'Data Aset'!$D$4:$D$1048576,Sheet1!B39,'Data Aset'!$K$4:$K$1048576,$Q$2)</f>
        <v>0</v>
      </c>
      <c r="R39" s="38">
        <f>SUMIFS('Data Aset'!$E$4:$E$1048576,'Data Aset'!$D$4:$D$1048576,Sheet1!B39,'Data Aset'!$K$4:$K$1048576,$R$2)</f>
        <v>0</v>
      </c>
      <c r="S39" s="69">
        <f>SUMIFS('Data Aset'!$E$4:$E$1048576,'Data Aset'!$D$4:$D$1048576,Sheet1!B39,'Data Aset'!$K$4:$K$1048576,$S$2)</f>
        <v>0</v>
      </c>
      <c r="T39" s="38">
        <f>SUMIFS('Data Aset'!$E$4:$E$1048576,'Data Aset'!$D$4:$D$1048576,Sheet1!B39,'Data Aset'!$K$4:$K$1048576,$T$2)</f>
        <v>0</v>
      </c>
      <c r="U39" s="63">
        <f>SUMIFS('Data Aset'!$E$4:$E$1048576,'Data Aset'!$D$4:$D$1048576,Sheet1!B39,'Data Aset'!$K$4:$K$1048576,$U$2)</f>
        <v>1</v>
      </c>
      <c r="V39" s="66">
        <f t="shared" si="0"/>
        <v>1</v>
      </c>
      <c r="W39" s="75"/>
    </row>
    <row r="40" spans="1:23" s="82" customFormat="1" ht="21.75" customHeight="1">
      <c r="A40" s="77">
        <v>38</v>
      </c>
      <c r="B40" s="78" t="s">
        <v>97</v>
      </c>
      <c r="C40" s="79">
        <f>SUMIFS('Data Aset'!$E$4:$E$1048576,'Data Aset'!$D$4:$D$1048576,Sheet1!B40,'Data Aset'!$K$4:$K$1048576,Sheet1!$C$2)</f>
        <v>1</v>
      </c>
      <c r="D40" s="80">
        <f>SUMIFS('Data Aset'!$E$4:$E$1048576,'Data Aset'!$D$4:$D$1048576,Sheet1!B40,'Data Aset'!$K$4:$K$1048576,$D$2)</f>
        <v>0</v>
      </c>
      <c r="E40" s="79">
        <f>SUMIFS('Data Aset'!$E$4:$E$1048576,'Data Aset'!$D$4:$D$1048576,Sheet1!B40,'Data Aset'!$K$4:$K$1048576,$E$2)</f>
        <v>0</v>
      </c>
      <c r="F40" s="80">
        <f>SUMIFS('Data Aset'!$E$4:$E$1048576,'Data Aset'!$D$4:$D$1048576,Sheet1!B40,'Data Aset'!$K$4:$K$1048576,$F$2)</f>
        <v>0</v>
      </c>
      <c r="G40" s="80">
        <f>SUMIFS('Data Aset'!$E$4:$E$1048576,'Data Aset'!$D$4:$D$1048576,Sheet1!B40,'Data Aset'!$K$4:$K$1048576,$G$2)</f>
        <v>0</v>
      </c>
      <c r="H40" s="80">
        <f>SUMIFS('Data Aset'!$E$4:$E$1048576,'Data Aset'!$D$4:$D$1048576,Sheet1!B40,'Data Aset'!$K$4:$K$1048576,$H$2)</f>
        <v>0</v>
      </c>
      <c r="I40" s="80">
        <f>SUMIFS('Data Aset'!$E$4:$E$1048576,'Data Aset'!$D$4:$D$1048576,Sheet1!B40,'Data Aset'!$K$4:$K$1048576,$I$2)</f>
        <v>0</v>
      </c>
      <c r="J40" s="80">
        <f>SUMIFS('Data Aset'!$E$4:$E$1048576,'Data Aset'!$D$4:$D$1048576,Sheet1!B40,'Data Aset'!$K$4:$K$1048576,$J$2)</f>
        <v>0</v>
      </c>
      <c r="K40" s="80">
        <f>SUMIFS('Data Aset'!$E$4:$E$1048576,'Data Aset'!$D$4:$D$1048576,Sheet1!B40,'Data Aset'!$K$4:$K$1048576,$K$2)</f>
        <v>0</v>
      </c>
      <c r="L40" s="80">
        <f>SUMIFS('Data Aset'!$E$4:$E$1048576,'Data Aset'!$D$4:$D$1048576,Sheet1!B40,'Data Aset'!$K$4:$K$1048576,$L$2)</f>
        <v>0</v>
      </c>
      <c r="M40" s="80">
        <f>SUMIFS('Data Aset'!$E$4:$E$1048576,'Data Aset'!$D$4:$D$1048576,Sheet1!B40,'Data Aset'!$K$4:$K$1048576,$M$2)</f>
        <v>0</v>
      </c>
      <c r="N40" s="79">
        <f>SUMIFS('Data Aset'!$E$4:$E$1048576,'Data Aset'!$D$4:$D$1048576,Sheet1!B40,'Data Aset'!$K$4:$K$1048576,$N$2)</f>
        <v>0</v>
      </c>
      <c r="O40" s="80">
        <f>SUMIFS('Data Aset'!$E$4:$E$1048576,'Data Aset'!$D$4:$D$1048576,Sheet1!B40,'Data Aset'!$K$4:$K$1048576,$O$2)</f>
        <v>2</v>
      </c>
      <c r="P40" s="80">
        <f>SUMIFS('Data Aset'!$E$4:$E$1048576,'Data Aset'!$D$4:$D$1048576,Sheet1!B40,'Data Aset'!$K$4:$K$1048576,$P$2)</f>
        <v>0</v>
      </c>
      <c r="Q40" s="80">
        <f>SUMIFS('Data Aset'!$E$4:$E$1048576,'Data Aset'!$D$4:$D$1048576,Sheet1!B40,'Data Aset'!$K$4:$K$1048576,$Q$2)</f>
        <v>1</v>
      </c>
      <c r="R40" s="80">
        <f>SUMIFS('Data Aset'!$E$4:$E$1048576,'Data Aset'!$D$4:$D$1048576,Sheet1!B40,'Data Aset'!$K$4:$K$1048576,$R$2)</f>
        <v>1</v>
      </c>
      <c r="S40" s="79">
        <f>SUMIFS('Data Aset'!$E$4:$E$1048576,'Data Aset'!$D$4:$D$1048576,Sheet1!B40,'Data Aset'!$K$4:$K$1048576,$S$2)</f>
        <v>0</v>
      </c>
      <c r="T40" s="80">
        <f>SUMIFS('Data Aset'!$E$4:$E$1048576,'Data Aset'!$D$4:$D$1048576,Sheet1!B40,'Data Aset'!$K$4:$K$1048576,$T$2)</f>
        <v>0</v>
      </c>
      <c r="U40" s="81">
        <f>SUMIFS('Data Aset'!$E$4:$E$1048576,'Data Aset'!$D$4:$D$1048576,Sheet1!B40,'Data Aset'!$K$4:$K$1048576,$U$2)</f>
        <v>0</v>
      </c>
      <c r="V40" s="77">
        <f t="shared" si="0"/>
        <v>5</v>
      </c>
      <c r="W40" s="85" t="s">
        <v>698</v>
      </c>
    </row>
    <row r="41" spans="1:23" s="82" customFormat="1" ht="21.75" customHeight="1">
      <c r="A41" s="77">
        <v>39</v>
      </c>
      <c r="B41" s="78" t="s">
        <v>569</v>
      </c>
      <c r="C41" s="79">
        <f>SUMIFS('Data Aset'!$E$4:$E$1048576,'Data Aset'!$D$4:$D$1048576,Sheet1!B41,'Data Aset'!$K$4:$K$1048576,Sheet1!$C$2)</f>
        <v>0</v>
      </c>
      <c r="D41" s="80">
        <f>SUMIFS('Data Aset'!$E$4:$E$1048576,'Data Aset'!$D$4:$D$1048576,Sheet1!B41,'Data Aset'!$K$4:$K$1048576,$D$2)</f>
        <v>0</v>
      </c>
      <c r="E41" s="79">
        <f>SUMIFS('Data Aset'!$E$4:$E$1048576,'Data Aset'!$D$4:$D$1048576,Sheet1!B41,'Data Aset'!$K$4:$K$1048576,$E$2)</f>
        <v>0</v>
      </c>
      <c r="F41" s="80">
        <f>SUMIFS('Data Aset'!$E$4:$E$1048576,'Data Aset'!$D$4:$D$1048576,Sheet1!B41,'Data Aset'!$K$4:$K$1048576,$F$2)</f>
        <v>0</v>
      </c>
      <c r="G41" s="80">
        <f>SUMIFS('Data Aset'!$E$4:$E$1048576,'Data Aset'!$D$4:$D$1048576,Sheet1!B41,'Data Aset'!$K$4:$K$1048576,$G$2)</f>
        <v>0</v>
      </c>
      <c r="H41" s="80">
        <f>SUMIFS('Data Aset'!$E$4:$E$1048576,'Data Aset'!$D$4:$D$1048576,Sheet1!B41,'Data Aset'!$K$4:$K$1048576,$H$2)</f>
        <v>0</v>
      </c>
      <c r="I41" s="80">
        <f>SUMIFS('Data Aset'!$E$4:$E$1048576,'Data Aset'!$D$4:$D$1048576,Sheet1!B41,'Data Aset'!$K$4:$K$1048576,$I$2)</f>
        <v>0</v>
      </c>
      <c r="J41" s="80">
        <f>SUMIFS('Data Aset'!$E$4:$E$1048576,'Data Aset'!$D$4:$D$1048576,Sheet1!B41,'Data Aset'!$K$4:$K$1048576,$J$2)</f>
        <v>0</v>
      </c>
      <c r="K41" s="80">
        <f>SUMIFS('Data Aset'!$E$4:$E$1048576,'Data Aset'!$D$4:$D$1048576,Sheet1!B41,'Data Aset'!$K$4:$K$1048576,$K$2)</f>
        <v>0</v>
      </c>
      <c r="L41" s="80">
        <f>SUMIFS('Data Aset'!$E$4:$E$1048576,'Data Aset'!$D$4:$D$1048576,Sheet1!B41,'Data Aset'!$K$4:$K$1048576,$L$2)</f>
        <v>0</v>
      </c>
      <c r="M41" s="80">
        <f>SUMIFS('Data Aset'!$E$4:$E$1048576,'Data Aset'!$D$4:$D$1048576,Sheet1!B41,'Data Aset'!$K$4:$K$1048576,$M$2)</f>
        <v>0</v>
      </c>
      <c r="N41" s="79">
        <f>SUMIFS('Data Aset'!$E$4:$E$1048576,'Data Aset'!$D$4:$D$1048576,Sheet1!B41,'Data Aset'!$K$4:$K$1048576,$N$2)</f>
        <v>0</v>
      </c>
      <c r="O41" s="80">
        <f>SUMIFS('Data Aset'!$E$4:$E$1048576,'Data Aset'!$D$4:$D$1048576,Sheet1!B41,'Data Aset'!$K$4:$K$1048576,$O$2)</f>
        <v>0</v>
      </c>
      <c r="P41" s="80">
        <f>SUMIFS('Data Aset'!$E$4:$E$1048576,'Data Aset'!$D$4:$D$1048576,Sheet1!B41,'Data Aset'!$K$4:$K$1048576,$P$2)</f>
        <v>0</v>
      </c>
      <c r="Q41" s="80">
        <f>SUMIFS('Data Aset'!$E$4:$E$1048576,'Data Aset'!$D$4:$D$1048576,Sheet1!B41,'Data Aset'!$K$4:$K$1048576,$Q$2)</f>
        <v>1</v>
      </c>
      <c r="R41" s="80">
        <f>SUMIFS('Data Aset'!$E$4:$E$1048576,'Data Aset'!$D$4:$D$1048576,Sheet1!B41,'Data Aset'!$K$4:$K$1048576,$R$2)</f>
        <v>0</v>
      </c>
      <c r="S41" s="79">
        <f>SUMIFS('Data Aset'!$E$4:$E$1048576,'Data Aset'!$D$4:$D$1048576,Sheet1!B41,'Data Aset'!$K$4:$K$1048576,$S$2)</f>
        <v>0</v>
      </c>
      <c r="T41" s="80">
        <f>SUMIFS('Data Aset'!$E$4:$E$1048576,'Data Aset'!$D$4:$D$1048576,Sheet1!B41,'Data Aset'!$K$4:$K$1048576,$T$2)</f>
        <v>0</v>
      </c>
      <c r="U41" s="81">
        <f>SUMIFS('Data Aset'!$E$4:$E$1048576,'Data Aset'!$D$4:$D$1048576,Sheet1!B41,'Data Aset'!$K$4:$K$1048576,$U$2)</f>
        <v>0</v>
      </c>
      <c r="V41" s="77">
        <f t="shared" si="0"/>
        <v>1</v>
      </c>
      <c r="W41" s="85" t="s">
        <v>698</v>
      </c>
    </row>
    <row r="42" spans="1:23" s="82" customFormat="1" ht="21.75" customHeight="1">
      <c r="A42" s="77">
        <v>40</v>
      </c>
      <c r="B42" s="78" t="s">
        <v>157</v>
      </c>
      <c r="C42" s="79">
        <f>SUMIFS('Data Aset'!$E$4:$E$1048576,'Data Aset'!$D$4:$D$1048576,Sheet1!B42,'Data Aset'!$K$4:$K$1048576,Sheet1!$C$2)</f>
        <v>0</v>
      </c>
      <c r="D42" s="80">
        <f>SUMIFS('Data Aset'!$E$4:$E$1048576,'Data Aset'!$D$4:$D$1048576,Sheet1!B42,'Data Aset'!$K$4:$K$1048576,$D$2)</f>
        <v>0</v>
      </c>
      <c r="E42" s="79">
        <f>SUMIFS('Data Aset'!$E$4:$E$1048576,'Data Aset'!$D$4:$D$1048576,Sheet1!B42,'Data Aset'!$K$4:$K$1048576,$E$2)</f>
        <v>1</v>
      </c>
      <c r="F42" s="80">
        <f>SUMIFS('Data Aset'!$E$4:$E$1048576,'Data Aset'!$D$4:$D$1048576,Sheet1!B42,'Data Aset'!$K$4:$K$1048576,$F$2)</f>
        <v>0</v>
      </c>
      <c r="G42" s="80">
        <f>SUMIFS('Data Aset'!$E$4:$E$1048576,'Data Aset'!$D$4:$D$1048576,Sheet1!B42,'Data Aset'!$K$4:$K$1048576,$G$2)</f>
        <v>0</v>
      </c>
      <c r="H42" s="80">
        <f>SUMIFS('Data Aset'!$E$4:$E$1048576,'Data Aset'!$D$4:$D$1048576,Sheet1!B42,'Data Aset'!$K$4:$K$1048576,$H$2)</f>
        <v>1</v>
      </c>
      <c r="I42" s="80">
        <f>SUMIFS('Data Aset'!$E$4:$E$1048576,'Data Aset'!$D$4:$D$1048576,Sheet1!B42,'Data Aset'!$K$4:$K$1048576,$I$2)</f>
        <v>0</v>
      </c>
      <c r="J42" s="80">
        <f>SUMIFS('Data Aset'!$E$4:$E$1048576,'Data Aset'!$D$4:$D$1048576,Sheet1!B42,'Data Aset'!$K$4:$K$1048576,$J$2)</f>
        <v>0</v>
      </c>
      <c r="K42" s="80">
        <f>SUMIFS('Data Aset'!$E$4:$E$1048576,'Data Aset'!$D$4:$D$1048576,Sheet1!B42,'Data Aset'!$K$4:$K$1048576,$K$2)</f>
        <v>1</v>
      </c>
      <c r="L42" s="80">
        <f>SUMIFS('Data Aset'!$E$4:$E$1048576,'Data Aset'!$D$4:$D$1048576,Sheet1!B42,'Data Aset'!$K$4:$K$1048576,$L$2)</f>
        <v>1</v>
      </c>
      <c r="M42" s="80">
        <f>SUMIFS('Data Aset'!$E$4:$E$1048576,'Data Aset'!$D$4:$D$1048576,Sheet1!B42,'Data Aset'!$K$4:$K$1048576,$M$2)</f>
        <v>0</v>
      </c>
      <c r="N42" s="79">
        <f>SUMIFS('Data Aset'!$E$4:$E$1048576,'Data Aset'!$D$4:$D$1048576,Sheet1!B42,'Data Aset'!$K$4:$K$1048576,$N$2)</f>
        <v>0</v>
      </c>
      <c r="O42" s="80">
        <f>SUMIFS('Data Aset'!$E$4:$E$1048576,'Data Aset'!$D$4:$D$1048576,Sheet1!B42,'Data Aset'!$K$4:$K$1048576,$O$2)</f>
        <v>0</v>
      </c>
      <c r="P42" s="80">
        <f>SUMIFS('Data Aset'!$E$4:$E$1048576,'Data Aset'!$D$4:$D$1048576,Sheet1!B42,'Data Aset'!$K$4:$K$1048576,$P$2)</f>
        <v>0</v>
      </c>
      <c r="Q42" s="80">
        <f>SUMIFS('Data Aset'!$E$4:$E$1048576,'Data Aset'!$D$4:$D$1048576,Sheet1!B42,'Data Aset'!$K$4:$K$1048576,$Q$2)</f>
        <v>0</v>
      </c>
      <c r="R42" s="80">
        <f>SUMIFS('Data Aset'!$E$4:$E$1048576,'Data Aset'!$D$4:$D$1048576,Sheet1!B42,'Data Aset'!$K$4:$K$1048576,$R$2)</f>
        <v>0</v>
      </c>
      <c r="S42" s="79">
        <f>SUMIFS('Data Aset'!$E$4:$E$1048576,'Data Aset'!$D$4:$D$1048576,Sheet1!B42,'Data Aset'!$K$4:$K$1048576,$S$2)</f>
        <v>0</v>
      </c>
      <c r="T42" s="80">
        <f>SUMIFS('Data Aset'!$E$4:$E$1048576,'Data Aset'!$D$4:$D$1048576,Sheet1!B42,'Data Aset'!$K$4:$K$1048576,$T$2)</f>
        <v>0</v>
      </c>
      <c r="U42" s="81">
        <f>SUMIFS('Data Aset'!$E$4:$E$1048576,'Data Aset'!$D$4:$D$1048576,Sheet1!B42,'Data Aset'!$K$4:$K$1048576,$U$2)</f>
        <v>0</v>
      </c>
      <c r="V42" s="77">
        <f t="shared" si="0"/>
        <v>4</v>
      </c>
      <c r="W42" s="85"/>
    </row>
    <row r="43" spans="1:23" s="82" customFormat="1" ht="21.75" customHeight="1">
      <c r="A43" s="77">
        <v>41</v>
      </c>
      <c r="B43" s="78" t="s">
        <v>477</v>
      </c>
      <c r="C43" s="79">
        <f>SUMIFS('Data Aset'!$E$4:$E$1048576,'Data Aset'!$D$4:$D$1048576,Sheet1!B43,'Data Aset'!$K$4:$K$1048576,Sheet1!$C$2)</f>
        <v>0</v>
      </c>
      <c r="D43" s="80">
        <f>SUMIFS('Data Aset'!$E$4:$E$1048576,'Data Aset'!$D$4:$D$1048576,Sheet1!B43,'Data Aset'!$K$4:$K$1048576,$D$2)</f>
        <v>0</v>
      </c>
      <c r="E43" s="79">
        <f>SUMIFS('Data Aset'!$E$4:$E$1048576,'Data Aset'!$D$4:$D$1048576,Sheet1!B43,'Data Aset'!$K$4:$K$1048576,$E$2)</f>
        <v>0</v>
      </c>
      <c r="F43" s="80">
        <f>SUMIFS('Data Aset'!$E$4:$E$1048576,'Data Aset'!$D$4:$D$1048576,Sheet1!B43,'Data Aset'!$K$4:$K$1048576,$F$2)</f>
        <v>0</v>
      </c>
      <c r="G43" s="80">
        <f>SUMIFS('Data Aset'!$E$4:$E$1048576,'Data Aset'!$D$4:$D$1048576,Sheet1!B43,'Data Aset'!$K$4:$K$1048576,$G$2)</f>
        <v>0</v>
      </c>
      <c r="H43" s="80">
        <f>SUMIFS('Data Aset'!$E$4:$E$1048576,'Data Aset'!$D$4:$D$1048576,Sheet1!B43,'Data Aset'!$K$4:$K$1048576,$H$2)</f>
        <v>0</v>
      </c>
      <c r="I43" s="80">
        <f>SUMIFS('Data Aset'!$E$4:$E$1048576,'Data Aset'!$D$4:$D$1048576,Sheet1!B43,'Data Aset'!$K$4:$K$1048576,$I$2)</f>
        <v>0</v>
      </c>
      <c r="J43" s="80">
        <f>SUMIFS('Data Aset'!$E$4:$E$1048576,'Data Aset'!$D$4:$D$1048576,Sheet1!B43,'Data Aset'!$K$4:$K$1048576,$J$2)</f>
        <v>0</v>
      </c>
      <c r="K43" s="80">
        <f>SUMIFS('Data Aset'!$E$4:$E$1048576,'Data Aset'!$D$4:$D$1048576,Sheet1!B43,'Data Aset'!$K$4:$K$1048576,$K$2)</f>
        <v>0</v>
      </c>
      <c r="L43" s="80">
        <f>SUMIFS('Data Aset'!$E$4:$E$1048576,'Data Aset'!$D$4:$D$1048576,Sheet1!B43,'Data Aset'!$K$4:$K$1048576,$L$2)</f>
        <v>0</v>
      </c>
      <c r="M43" s="80">
        <f>SUMIFS('Data Aset'!$E$4:$E$1048576,'Data Aset'!$D$4:$D$1048576,Sheet1!B43,'Data Aset'!$K$4:$K$1048576,$M$2)</f>
        <v>0</v>
      </c>
      <c r="N43" s="79">
        <f>SUMIFS('Data Aset'!$E$4:$E$1048576,'Data Aset'!$D$4:$D$1048576,Sheet1!B43,'Data Aset'!$K$4:$K$1048576,$N$2)</f>
        <v>0</v>
      </c>
      <c r="O43" s="80">
        <f>SUMIFS('Data Aset'!$E$4:$E$1048576,'Data Aset'!$D$4:$D$1048576,Sheet1!B43,'Data Aset'!$K$4:$K$1048576,$O$2)</f>
        <v>0</v>
      </c>
      <c r="P43" s="80">
        <f>SUMIFS('Data Aset'!$E$4:$E$1048576,'Data Aset'!$D$4:$D$1048576,Sheet1!B43,'Data Aset'!$K$4:$K$1048576,$P$2)</f>
        <v>6</v>
      </c>
      <c r="Q43" s="80">
        <f>SUMIFS('Data Aset'!$E$4:$E$1048576,'Data Aset'!$D$4:$D$1048576,Sheet1!B43,'Data Aset'!$K$4:$K$1048576,$Q$2)</f>
        <v>0</v>
      </c>
      <c r="R43" s="80">
        <f>SUMIFS('Data Aset'!$E$4:$E$1048576,'Data Aset'!$D$4:$D$1048576,Sheet1!B43,'Data Aset'!$K$4:$K$1048576,$R$2)</f>
        <v>0</v>
      </c>
      <c r="S43" s="79">
        <f>SUMIFS('Data Aset'!$E$4:$E$1048576,'Data Aset'!$D$4:$D$1048576,Sheet1!B43,'Data Aset'!$K$4:$K$1048576,$S$2)</f>
        <v>0</v>
      </c>
      <c r="T43" s="80">
        <f>SUMIFS('Data Aset'!$E$4:$E$1048576,'Data Aset'!$D$4:$D$1048576,Sheet1!B43,'Data Aset'!$K$4:$K$1048576,$T$2)</f>
        <v>0</v>
      </c>
      <c r="U43" s="81">
        <f>SUMIFS('Data Aset'!$E$4:$E$1048576,'Data Aset'!$D$4:$D$1048576,Sheet1!B43,'Data Aset'!$K$4:$K$1048576,$U$2)</f>
        <v>0</v>
      </c>
      <c r="V43" s="77">
        <f t="shared" si="0"/>
        <v>6</v>
      </c>
      <c r="W43" s="85"/>
    </row>
    <row r="44" spans="1:23" s="82" customFormat="1" ht="21.75" customHeight="1">
      <c r="A44" s="77">
        <v>42</v>
      </c>
      <c r="B44" s="78" t="s">
        <v>315</v>
      </c>
      <c r="C44" s="79">
        <f>SUMIFS('Data Aset'!$E$4:$E$1048576,'Data Aset'!$D$4:$D$1048576,Sheet1!B44,'Data Aset'!$K$4:$K$1048576,Sheet1!$C$2)</f>
        <v>0</v>
      </c>
      <c r="D44" s="80">
        <f>SUMIFS('Data Aset'!$E$4:$E$1048576,'Data Aset'!$D$4:$D$1048576,Sheet1!B44,'Data Aset'!$K$4:$K$1048576,$D$2)</f>
        <v>0</v>
      </c>
      <c r="E44" s="79">
        <f>SUMIFS('Data Aset'!$E$4:$E$1048576,'Data Aset'!$D$4:$D$1048576,Sheet1!B44,'Data Aset'!$K$4:$K$1048576,$E$2)</f>
        <v>0</v>
      </c>
      <c r="F44" s="80">
        <f>SUMIFS('Data Aset'!$E$4:$E$1048576,'Data Aset'!$D$4:$D$1048576,Sheet1!B44,'Data Aset'!$K$4:$K$1048576,$F$2)</f>
        <v>0</v>
      </c>
      <c r="G44" s="80">
        <f>SUMIFS('Data Aset'!$E$4:$E$1048576,'Data Aset'!$D$4:$D$1048576,Sheet1!B44,'Data Aset'!$K$4:$K$1048576,$G$2)</f>
        <v>0</v>
      </c>
      <c r="H44" s="80">
        <f>SUMIFS('Data Aset'!$E$4:$E$1048576,'Data Aset'!$D$4:$D$1048576,Sheet1!B44,'Data Aset'!$K$4:$K$1048576,$H$2)</f>
        <v>0</v>
      </c>
      <c r="I44" s="80">
        <f>SUMIFS('Data Aset'!$E$4:$E$1048576,'Data Aset'!$D$4:$D$1048576,Sheet1!B44,'Data Aset'!$K$4:$K$1048576,$I$2)</f>
        <v>0</v>
      </c>
      <c r="J44" s="80">
        <f>SUMIFS('Data Aset'!$E$4:$E$1048576,'Data Aset'!$D$4:$D$1048576,Sheet1!B44,'Data Aset'!$K$4:$K$1048576,$J$2)</f>
        <v>1</v>
      </c>
      <c r="K44" s="80">
        <f>SUMIFS('Data Aset'!$E$4:$E$1048576,'Data Aset'!$D$4:$D$1048576,Sheet1!B44,'Data Aset'!$K$4:$K$1048576,$K$2)</f>
        <v>0</v>
      </c>
      <c r="L44" s="80">
        <f>SUMIFS('Data Aset'!$E$4:$E$1048576,'Data Aset'!$D$4:$D$1048576,Sheet1!B44,'Data Aset'!$K$4:$K$1048576,$L$2)</f>
        <v>0</v>
      </c>
      <c r="M44" s="80">
        <f>SUMIFS('Data Aset'!$E$4:$E$1048576,'Data Aset'!$D$4:$D$1048576,Sheet1!B44,'Data Aset'!$K$4:$K$1048576,$M$2)</f>
        <v>0</v>
      </c>
      <c r="N44" s="79">
        <f>SUMIFS('Data Aset'!$E$4:$E$1048576,'Data Aset'!$D$4:$D$1048576,Sheet1!B44,'Data Aset'!$K$4:$K$1048576,$N$2)</f>
        <v>0</v>
      </c>
      <c r="O44" s="80">
        <f>SUMIFS('Data Aset'!$E$4:$E$1048576,'Data Aset'!$D$4:$D$1048576,Sheet1!B44,'Data Aset'!$K$4:$K$1048576,$O$2)</f>
        <v>0</v>
      </c>
      <c r="P44" s="80">
        <f>SUMIFS('Data Aset'!$E$4:$E$1048576,'Data Aset'!$D$4:$D$1048576,Sheet1!B44,'Data Aset'!$K$4:$K$1048576,$P$2)</f>
        <v>0</v>
      </c>
      <c r="Q44" s="80">
        <f>SUMIFS('Data Aset'!$E$4:$E$1048576,'Data Aset'!$D$4:$D$1048576,Sheet1!B44,'Data Aset'!$K$4:$K$1048576,$Q$2)</f>
        <v>0</v>
      </c>
      <c r="R44" s="80">
        <f>SUMIFS('Data Aset'!$E$4:$E$1048576,'Data Aset'!$D$4:$D$1048576,Sheet1!B44,'Data Aset'!$K$4:$K$1048576,$R$2)</f>
        <v>0</v>
      </c>
      <c r="S44" s="79">
        <f>SUMIFS('Data Aset'!$E$4:$E$1048576,'Data Aset'!$D$4:$D$1048576,Sheet1!B44,'Data Aset'!$K$4:$K$1048576,$S$2)</f>
        <v>0</v>
      </c>
      <c r="T44" s="80">
        <f>SUMIFS('Data Aset'!$E$4:$E$1048576,'Data Aset'!$D$4:$D$1048576,Sheet1!B44,'Data Aset'!$K$4:$K$1048576,$T$2)</f>
        <v>0</v>
      </c>
      <c r="U44" s="81">
        <f>SUMIFS('Data Aset'!$E$4:$E$1048576,'Data Aset'!$D$4:$D$1048576,Sheet1!B44,'Data Aset'!$K$4:$K$1048576,$U$2)</f>
        <v>0</v>
      </c>
      <c r="V44" s="77">
        <f t="shared" si="0"/>
        <v>1</v>
      </c>
      <c r="W44" s="85" t="s">
        <v>698</v>
      </c>
    </row>
    <row r="45" spans="1:23" ht="21.75" customHeight="1">
      <c r="A45" s="66">
        <v>43</v>
      </c>
      <c r="B45" s="64" t="s">
        <v>482</v>
      </c>
      <c r="C45" s="69">
        <f>SUMIFS('Data Aset'!$E$4:$E$1048576,'Data Aset'!$D$4:$D$1048576,Sheet1!B45,'Data Aset'!$K$4:$K$1048576,Sheet1!$C$2)</f>
        <v>0</v>
      </c>
      <c r="D45" s="38">
        <f>SUMIFS('Data Aset'!$E$4:$E$1048576,'Data Aset'!$D$4:$D$1048576,Sheet1!B45,'Data Aset'!$K$4:$K$1048576,$D$2)</f>
        <v>0</v>
      </c>
      <c r="E45" s="69">
        <f>SUMIFS('Data Aset'!$E$4:$E$1048576,'Data Aset'!$D$4:$D$1048576,Sheet1!B45,'Data Aset'!$K$4:$K$1048576,$E$2)</f>
        <v>0</v>
      </c>
      <c r="F45" s="38">
        <f>SUMIFS('Data Aset'!$E$4:$E$1048576,'Data Aset'!$D$4:$D$1048576,Sheet1!B45,'Data Aset'!$K$4:$K$1048576,$F$2)</f>
        <v>0</v>
      </c>
      <c r="G45" s="38">
        <f>SUMIFS('Data Aset'!$E$4:$E$1048576,'Data Aset'!$D$4:$D$1048576,Sheet1!B45,'Data Aset'!$K$4:$K$1048576,$G$2)</f>
        <v>0</v>
      </c>
      <c r="H45" s="38">
        <f>SUMIFS('Data Aset'!$E$4:$E$1048576,'Data Aset'!$D$4:$D$1048576,Sheet1!B45,'Data Aset'!$K$4:$K$1048576,$H$2)</f>
        <v>0</v>
      </c>
      <c r="I45" s="38">
        <f>SUMIFS('Data Aset'!$E$4:$E$1048576,'Data Aset'!$D$4:$D$1048576,Sheet1!B45,'Data Aset'!$K$4:$K$1048576,$I$2)</f>
        <v>0</v>
      </c>
      <c r="J45" s="38">
        <f>SUMIFS('Data Aset'!$E$4:$E$1048576,'Data Aset'!$D$4:$D$1048576,Sheet1!B45,'Data Aset'!$K$4:$K$1048576,$J$2)</f>
        <v>0</v>
      </c>
      <c r="K45" s="38">
        <f>SUMIFS('Data Aset'!$E$4:$E$1048576,'Data Aset'!$D$4:$D$1048576,Sheet1!B45,'Data Aset'!$K$4:$K$1048576,$K$2)</f>
        <v>0</v>
      </c>
      <c r="L45" s="38">
        <f>SUMIFS('Data Aset'!$E$4:$E$1048576,'Data Aset'!$D$4:$D$1048576,Sheet1!B45,'Data Aset'!$K$4:$K$1048576,$L$2)</f>
        <v>0</v>
      </c>
      <c r="M45" s="38">
        <f>SUMIFS('Data Aset'!$E$4:$E$1048576,'Data Aset'!$D$4:$D$1048576,Sheet1!B45,'Data Aset'!$K$4:$K$1048576,$M$2)</f>
        <v>0</v>
      </c>
      <c r="N45" s="69">
        <f>SUMIFS('Data Aset'!$E$4:$E$1048576,'Data Aset'!$D$4:$D$1048576,Sheet1!B45,'Data Aset'!$K$4:$K$1048576,$N$2)</f>
        <v>0</v>
      </c>
      <c r="O45" s="38">
        <f>SUMIFS('Data Aset'!$E$4:$E$1048576,'Data Aset'!$D$4:$D$1048576,Sheet1!B45,'Data Aset'!$K$4:$K$1048576,$O$2)</f>
        <v>0</v>
      </c>
      <c r="P45" s="38">
        <f>SUMIFS('Data Aset'!$E$4:$E$1048576,'Data Aset'!$D$4:$D$1048576,Sheet1!B45,'Data Aset'!$K$4:$K$1048576,$P$2)</f>
        <v>3</v>
      </c>
      <c r="Q45" s="38">
        <f>SUMIFS('Data Aset'!$E$4:$E$1048576,'Data Aset'!$D$4:$D$1048576,Sheet1!B45,'Data Aset'!$K$4:$K$1048576,$Q$2)</f>
        <v>0</v>
      </c>
      <c r="R45" s="38">
        <f>SUMIFS('Data Aset'!$E$4:$E$1048576,'Data Aset'!$D$4:$D$1048576,Sheet1!B45,'Data Aset'!$K$4:$K$1048576,$R$2)</f>
        <v>0</v>
      </c>
      <c r="S45" s="69">
        <f>SUMIFS('Data Aset'!$E$4:$E$1048576,'Data Aset'!$D$4:$D$1048576,Sheet1!B45,'Data Aset'!$K$4:$K$1048576,$S$2)</f>
        <v>0</v>
      </c>
      <c r="T45" s="38">
        <f>SUMIFS('Data Aset'!$E$4:$E$1048576,'Data Aset'!$D$4:$D$1048576,Sheet1!B45,'Data Aset'!$K$4:$K$1048576,$T$2)</f>
        <v>0</v>
      </c>
      <c r="U45" s="63">
        <f>SUMIFS('Data Aset'!$E$4:$E$1048576,'Data Aset'!$D$4:$D$1048576,Sheet1!B45,'Data Aset'!$K$4:$K$1048576,$U$2)</f>
        <v>0</v>
      </c>
      <c r="V45" s="66">
        <f t="shared" si="0"/>
        <v>3</v>
      </c>
      <c r="W45" s="75"/>
    </row>
    <row r="46" spans="1:23" ht="21.75" customHeight="1">
      <c r="A46" s="66">
        <v>44</v>
      </c>
      <c r="B46" s="64" t="s">
        <v>476</v>
      </c>
      <c r="C46" s="69">
        <f>SUMIFS('Data Aset'!$E$4:$E$1048576,'Data Aset'!$D$4:$D$1048576,Sheet1!B46,'Data Aset'!$K$4:$K$1048576,Sheet1!$C$2)</f>
        <v>0</v>
      </c>
      <c r="D46" s="38">
        <f>SUMIFS('Data Aset'!$E$4:$E$1048576,'Data Aset'!$D$4:$D$1048576,Sheet1!B46,'Data Aset'!$K$4:$K$1048576,$D$2)</f>
        <v>0</v>
      </c>
      <c r="E46" s="69">
        <f>SUMIFS('Data Aset'!$E$4:$E$1048576,'Data Aset'!$D$4:$D$1048576,Sheet1!B46,'Data Aset'!$K$4:$K$1048576,$E$2)</f>
        <v>0</v>
      </c>
      <c r="F46" s="38">
        <f>SUMIFS('Data Aset'!$E$4:$E$1048576,'Data Aset'!$D$4:$D$1048576,Sheet1!B46,'Data Aset'!$K$4:$K$1048576,$F$2)</f>
        <v>0</v>
      </c>
      <c r="G46" s="38">
        <f>SUMIFS('Data Aset'!$E$4:$E$1048576,'Data Aset'!$D$4:$D$1048576,Sheet1!B46,'Data Aset'!$K$4:$K$1048576,$G$2)</f>
        <v>0</v>
      </c>
      <c r="H46" s="38">
        <f>SUMIFS('Data Aset'!$E$4:$E$1048576,'Data Aset'!$D$4:$D$1048576,Sheet1!B46,'Data Aset'!$K$4:$K$1048576,$H$2)</f>
        <v>0</v>
      </c>
      <c r="I46" s="38">
        <f>SUMIFS('Data Aset'!$E$4:$E$1048576,'Data Aset'!$D$4:$D$1048576,Sheet1!B46,'Data Aset'!$K$4:$K$1048576,$I$2)</f>
        <v>0</v>
      </c>
      <c r="J46" s="38">
        <f>SUMIFS('Data Aset'!$E$4:$E$1048576,'Data Aset'!$D$4:$D$1048576,Sheet1!B46,'Data Aset'!$K$4:$K$1048576,$J$2)</f>
        <v>0</v>
      </c>
      <c r="K46" s="38">
        <f>SUMIFS('Data Aset'!$E$4:$E$1048576,'Data Aset'!$D$4:$D$1048576,Sheet1!B46,'Data Aset'!$K$4:$K$1048576,$K$2)</f>
        <v>0</v>
      </c>
      <c r="L46" s="38">
        <f>SUMIFS('Data Aset'!$E$4:$E$1048576,'Data Aset'!$D$4:$D$1048576,Sheet1!B46,'Data Aset'!$K$4:$K$1048576,$L$2)</f>
        <v>0</v>
      </c>
      <c r="M46" s="38">
        <f>SUMIFS('Data Aset'!$E$4:$E$1048576,'Data Aset'!$D$4:$D$1048576,Sheet1!B46,'Data Aset'!$K$4:$K$1048576,$M$2)</f>
        <v>0</v>
      </c>
      <c r="N46" s="69">
        <f>SUMIFS('Data Aset'!$E$4:$E$1048576,'Data Aset'!$D$4:$D$1048576,Sheet1!B46,'Data Aset'!$K$4:$K$1048576,$N$2)</f>
        <v>0</v>
      </c>
      <c r="O46" s="38">
        <f>SUMIFS('Data Aset'!$E$4:$E$1048576,'Data Aset'!$D$4:$D$1048576,Sheet1!B46,'Data Aset'!$K$4:$K$1048576,$O$2)</f>
        <v>0</v>
      </c>
      <c r="P46" s="38">
        <f>SUMIFS('Data Aset'!$E$4:$E$1048576,'Data Aset'!$D$4:$D$1048576,Sheet1!B46,'Data Aset'!$K$4:$K$1048576,$P$2)</f>
        <v>12</v>
      </c>
      <c r="Q46" s="38">
        <f>SUMIFS('Data Aset'!$E$4:$E$1048576,'Data Aset'!$D$4:$D$1048576,Sheet1!B46,'Data Aset'!$K$4:$K$1048576,$Q$2)</f>
        <v>0</v>
      </c>
      <c r="R46" s="38">
        <f>SUMIFS('Data Aset'!$E$4:$E$1048576,'Data Aset'!$D$4:$D$1048576,Sheet1!B46,'Data Aset'!$K$4:$K$1048576,$R$2)</f>
        <v>0</v>
      </c>
      <c r="S46" s="69">
        <f>SUMIFS('Data Aset'!$E$4:$E$1048576,'Data Aset'!$D$4:$D$1048576,Sheet1!B46,'Data Aset'!$K$4:$K$1048576,$S$2)</f>
        <v>0</v>
      </c>
      <c r="T46" s="38">
        <f>SUMIFS('Data Aset'!$E$4:$E$1048576,'Data Aset'!$D$4:$D$1048576,Sheet1!B46,'Data Aset'!$K$4:$K$1048576,$T$2)</f>
        <v>0</v>
      </c>
      <c r="U46" s="63">
        <f>SUMIFS('Data Aset'!$E$4:$E$1048576,'Data Aset'!$D$4:$D$1048576,Sheet1!B46,'Data Aset'!$K$4:$K$1048576,$U$2)</f>
        <v>0</v>
      </c>
      <c r="V46" s="66">
        <f t="shared" si="0"/>
        <v>12</v>
      </c>
      <c r="W46" s="75"/>
    </row>
    <row r="47" spans="1:23" s="82" customFormat="1" ht="21.75" customHeight="1">
      <c r="A47" s="77">
        <v>45</v>
      </c>
      <c r="B47" s="78" t="s">
        <v>135</v>
      </c>
      <c r="C47" s="79">
        <f>SUMIFS('Data Aset'!$E$4:$E$1048576,'Data Aset'!$D$4:$D$1048576,Sheet1!B47,'Data Aset'!$K$4:$K$1048576,Sheet1!$C$2)</f>
        <v>1</v>
      </c>
      <c r="D47" s="80">
        <f>SUMIFS('Data Aset'!$E$4:$E$1048576,'Data Aset'!$D$4:$D$1048576,Sheet1!B47,'Data Aset'!$K$4:$K$1048576,$D$2)</f>
        <v>1</v>
      </c>
      <c r="E47" s="79">
        <f>SUMIFS('Data Aset'!$E$4:$E$1048576,'Data Aset'!$D$4:$D$1048576,Sheet1!B47,'Data Aset'!$K$4:$K$1048576,$E$2)</f>
        <v>0</v>
      </c>
      <c r="F47" s="80">
        <f>SUMIFS('Data Aset'!$E$4:$E$1048576,'Data Aset'!$D$4:$D$1048576,Sheet1!B47,'Data Aset'!$K$4:$K$1048576,$F$2)</f>
        <v>0</v>
      </c>
      <c r="G47" s="80">
        <f>SUMIFS('Data Aset'!$E$4:$E$1048576,'Data Aset'!$D$4:$D$1048576,Sheet1!B47,'Data Aset'!$K$4:$K$1048576,$G$2)</f>
        <v>0</v>
      </c>
      <c r="H47" s="80">
        <f>SUMIFS('Data Aset'!$E$4:$E$1048576,'Data Aset'!$D$4:$D$1048576,Sheet1!B47,'Data Aset'!$K$4:$K$1048576,$H$2)</f>
        <v>0</v>
      </c>
      <c r="I47" s="80">
        <f>SUMIFS('Data Aset'!$E$4:$E$1048576,'Data Aset'!$D$4:$D$1048576,Sheet1!B47,'Data Aset'!$K$4:$K$1048576,$I$2)</f>
        <v>0</v>
      </c>
      <c r="J47" s="80">
        <f>SUMIFS('Data Aset'!$E$4:$E$1048576,'Data Aset'!$D$4:$D$1048576,Sheet1!B47,'Data Aset'!$K$4:$K$1048576,$J$2)</f>
        <v>0</v>
      </c>
      <c r="K47" s="80">
        <f>SUMIFS('Data Aset'!$E$4:$E$1048576,'Data Aset'!$D$4:$D$1048576,Sheet1!B47,'Data Aset'!$K$4:$K$1048576,$K$2)</f>
        <v>0</v>
      </c>
      <c r="L47" s="80">
        <f>SUMIFS('Data Aset'!$E$4:$E$1048576,'Data Aset'!$D$4:$D$1048576,Sheet1!B47,'Data Aset'!$K$4:$K$1048576,$L$2)</f>
        <v>0</v>
      </c>
      <c r="M47" s="80">
        <f>SUMIFS('Data Aset'!$E$4:$E$1048576,'Data Aset'!$D$4:$D$1048576,Sheet1!B47,'Data Aset'!$K$4:$K$1048576,$M$2)</f>
        <v>0</v>
      </c>
      <c r="N47" s="79">
        <f>SUMIFS('Data Aset'!$E$4:$E$1048576,'Data Aset'!$D$4:$D$1048576,Sheet1!B47,'Data Aset'!$K$4:$K$1048576,$N$2)</f>
        <v>0</v>
      </c>
      <c r="O47" s="80">
        <f>SUMIFS('Data Aset'!$E$4:$E$1048576,'Data Aset'!$D$4:$D$1048576,Sheet1!B47,'Data Aset'!$K$4:$K$1048576,$O$2)</f>
        <v>0</v>
      </c>
      <c r="P47" s="80">
        <f>SUMIFS('Data Aset'!$E$4:$E$1048576,'Data Aset'!$D$4:$D$1048576,Sheet1!B47,'Data Aset'!$K$4:$K$1048576,$P$2)</f>
        <v>0</v>
      </c>
      <c r="Q47" s="80">
        <f>SUMIFS('Data Aset'!$E$4:$E$1048576,'Data Aset'!$D$4:$D$1048576,Sheet1!B47,'Data Aset'!$K$4:$K$1048576,$Q$2)</f>
        <v>0</v>
      </c>
      <c r="R47" s="80">
        <f>SUMIFS('Data Aset'!$E$4:$E$1048576,'Data Aset'!$D$4:$D$1048576,Sheet1!B47,'Data Aset'!$K$4:$K$1048576,$R$2)</f>
        <v>0</v>
      </c>
      <c r="S47" s="79">
        <f>SUMIFS('Data Aset'!$E$4:$E$1048576,'Data Aset'!$D$4:$D$1048576,Sheet1!B47,'Data Aset'!$K$4:$K$1048576,$S$2)</f>
        <v>0</v>
      </c>
      <c r="T47" s="80">
        <f>SUMIFS('Data Aset'!$E$4:$E$1048576,'Data Aset'!$D$4:$D$1048576,Sheet1!B47,'Data Aset'!$K$4:$K$1048576,$T$2)</f>
        <v>0</v>
      </c>
      <c r="U47" s="81">
        <f>SUMIFS('Data Aset'!$E$4:$E$1048576,'Data Aset'!$D$4:$D$1048576,Sheet1!B47,'Data Aset'!$K$4:$K$1048576,$U$2)</f>
        <v>0</v>
      </c>
      <c r="V47" s="77">
        <f t="shared" si="0"/>
        <v>2</v>
      </c>
      <c r="W47" s="85"/>
    </row>
    <row r="48" spans="1:23" ht="21.75" customHeight="1">
      <c r="A48" s="66">
        <v>46</v>
      </c>
      <c r="B48" s="64" t="s">
        <v>452</v>
      </c>
      <c r="C48" s="69">
        <f>SUMIFS('Data Aset'!$E$4:$E$1048576,'Data Aset'!$D$4:$D$1048576,Sheet1!B48,'Data Aset'!$K$4:$K$1048576,Sheet1!$C$2)</f>
        <v>0</v>
      </c>
      <c r="D48" s="38">
        <f>SUMIFS('Data Aset'!$E$4:$E$1048576,'Data Aset'!$D$4:$D$1048576,Sheet1!B48,'Data Aset'!$K$4:$K$1048576,$D$2)</f>
        <v>0</v>
      </c>
      <c r="E48" s="69">
        <f>SUMIFS('Data Aset'!$E$4:$E$1048576,'Data Aset'!$D$4:$D$1048576,Sheet1!B48,'Data Aset'!$K$4:$K$1048576,$E$2)</f>
        <v>0</v>
      </c>
      <c r="F48" s="38">
        <f>SUMIFS('Data Aset'!$E$4:$E$1048576,'Data Aset'!$D$4:$D$1048576,Sheet1!B48,'Data Aset'!$K$4:$K$1048576,$F$2)</f>
        <v>0</v>
      </c>
      <c r="G48" s="38">
        <f>SUMIFS('Data Aset'!$E$4:$E$1048576,'Data Aset'!$D$4:$D$1048576,Sheet1!B48,'Data Aset'!$K$4:$K$1048576,$G$2)</f>
        <v>0</v>
      </c>
      <c r="H48" s="38">
        <f>SUMIFS('Data Aset'!$E$4:$E$1048576,'Data Aset'!$D$4:$D$1048576,Sheet1!B48,'Data Aset'!$K$4:$K$1048576,$H$2)</f>
        <v>0</v>
      </c>
      <c r="I48" s="38">
        <f>SUMIFS('Data Aset'!$E$4:$E$1048576,'Data Aset'!$D$4:$D$1048576,Sheet1!B48,'Data Aset'!$K$4:$K$1048576,$I$2)</f>
        <v>0</v>
      </c>
      <c r="J48" s="38">
        <f>SUMIFS('Data Aset'!$E$4:$E$1048576,'Data Aset'!$D$4:$D$1048576,Sheet1!B48,'Data Aset'!$K$4:$K$1048576,$J$2)</f>
        <v>0</v>
      </c>
      <c r="K48" s="38">
        <f>SUMIFS('Data Aset'!$E$4:$E$1048576,'Data Aset'!$D$4:$D$1048576,Sheet1!B48,'Data Aset'!$K$4:$K$1048576,$K$2)</f>
        <v>0</v>
      </c>
      <c r="L48" s="38">
        <f>SUMIFS('Data Aset'!$E$4:$E$1048576,'Data Aset'!$D$4:$D$1048576,Sheet1!B48,'Data Aset'!$K$4:$K$1048576,$L$2)</f>
        <v>0</v>
      </c>
      <c r="M48" s="38">
        <f>SUMIFS('Data Aset'!$E$4:$E$1048576,'Data Aset'!$D$4:$D$1048576,Sheet1!B48,'Data Aset'!$K$4:$K$1048576,$M$2)</f>
        <v>0</v>
      </c>
      <c r="N48" s="69">
        <f>SUMIFS('Data Aset'!$E$4:$E$1048576,'Data Aset'!$D$4:$D$1048576,Sheet1!B48,'Data Aset'!$K$4:$K$1048576,$N$2)</f>
        <v>0</v>
      </c>
      <c r="O48" s="38">
        <f>SUMIFS('Data Aset'!$E$4:$E$1048576,'Data Aset'!$D$4:$D$1048576,Sheet1!B48,'Data Aset'!$K$4:$K$1048576,$O$2)</f>
        <v>0</v>
      </c>
      <c r="P48" s="38">
        <f>SUMIFS('Data Aset'!$E$4:$E$1048576,'Data Aset'!$D$4:$D$1048576,Sheet1!B48,'Data Aset'!$K$4:$K$1048576,$P$2)</f>
        <v>1</v>
      </c>
      <c r="Q48" s="38">
        <f>SUMIFS('Data Aset'!$E$4:$E$1048576,'Data Aset'!$D$4:$D$1048576,Sheet1!B48,'Data Aset'!$K$4:$K$1048576,$Q$2)</f>
        <v>0</v>
      </c>
      <c r="R48" s="38">
        <f>SUMIFS('Data Aset'!$E$4:$E$1048576,'Data Aset'!$D$4:$D$1048576,Sheet1!B48,'Data Aset'!$K$4:$K$1048576,$R$2)</f>
        <v>0</v>
      </c>
      <c r="S48" s="69">
        <f>SUMIFS('Data Aset'!$E$4:$E$1048576,'Data Aset'!$D$4:$D$1048576,Sheet1!B48,'Data Aset'!$K$4:$K$1048576,$S$2)</f>
        <v>0</v>
      </c>
      <c r="T48" s="38">
        <f>SUMIFS('Data Aset'!$E$4:$E$1048576,'Data Aset'!$D$4:$D$1048576,Sheet1!B48,'Data Aset'!$K$4:$K$1048576,$T$2)</f>
        <v>0</v>
      </c>
      <c r="U48" s="63">
        <f>SUMIFS('Data Aset'!$E$4:$E$1048576,'Data Aset'!$D$4:$D$1048576,Sheet1!B48,'Data Aset'!$K$4:$K$1048576,$U$2)</f>
        <v>0</v>
      </c>
      <c r="V48" s="66">
        <f t="shared" si="0"/>
        <v>1</v>
      </c>
      <c r="W48" s="75"/>
    </row>
    <row r="49" spans="1:23" s="82" customFormat="1" ht="21.75" customHeight="1">
      <c r="A49" s="77">
        <v>47</v>
      </c>
      <c r="B49" s="78" t="s">
        <v>490</v>
      </c>
      <c r="C49" s="79">
        <f>SUMIFS('Data Aset'!$E$4:$E$1048576,'Data Aset'!$D$4:$D$1048576,Sheet1!B49,'Data Aset'!$K$4:$K$1048576,Sheet1!$C$2)</f>
        <v>0</v>
      </c>
      <c r="D49" s="80">
        <f>SUMIFS('Data Aset'!$E$4:$E$1048576,'Data Aset'!$D$4:$D$1048576,Sheet1!B49,'Data Aset'!$K$4:$K$1048576,$D$2)</f>
        <v>0</v>
      </c>
      <c r="E49" s="79">
        <f>SUMIFS('Data Aset'!$E$4:$E$1048576,'Data Aset'!$D$4:$D$1048576,Sheet1!B49,'Data Aset'!$K$4:$K$1048576,$E$2)</f>
        <v>0</v>
      </c>
      <c r="F49" s="80">
        <f>SUMIFS('Data Aset'!$E$4:$E$1048576,'Data Aset'!$D$4:$D$1048576,Sheet1!B49,'Data Aset'!$K$4:$K$1048576,$F$2)</f>
        <v>0</v>
      </c>
      <c r="G49" s="80">
        <f>SUMIFS('Data Aset'!$E$4:$E$1048576,'Data Aset'!$D$4:$D$1048576,Sheet1!B49,'Data Aset'!$K$4:$K$1048576,$G$2)</f>
        <v>0</v>
      </c>
      <c r="H49" s="80">
        <f>SUMIFS('Data Aset'!$E$4:$E$1048576,'Data Aset'!$D$4:$D$1048576,Sheet1!B49,'Data Aset'!$K$4:$K$1048576,$H$2)</f>
        <v>0</v>
      </c>
      <c r="I49" s="80">
        <f>SUMIFS('Data Aset'!$E$4:$E$1048576,'Data Aset'!$D$4:$D$1048576,Sheet1!B49,'Data Aset'!$K$4:$K$1048576,$I$2)</f>
        <v>0</v>
      </c>
      <c r="J49" s="80">
        <f>SUMIFS('Data Aset'!$E$4:$E$1048576,'Data Aset'!$D$4:$D$1048576,Sheet1!B49,'Data Aset'!$K$4:$K$1048576,$J$2)</f>
        <v>0</v>
      </c>
      <c r="K49" s="80">
        <f>SUMIFS('Data Aset'!$E$4:$E$1048576,'Data Aset'!$D$4:$D$1048576,Sheet1!B49,'Data Aset'!$K$4:$K$1048576,$K$2)</f>
        <v>0</v>
      </c>
      <c r="L49" s="80">
        <f>SUMIFS('Data Aset'!$E$4:$E$1048576,'Data Aset'!$D$4:$D$1048576,Sheet1!B49,'Data Aset'!$K$4:$K$1048576,$L$2)</f>
        <v>0</v>
      </c>
      <c r="M49" s="80">
        <f>SUMIFS('Data Aset'!$E$4:$E$1048576,'Data Aset'!$D$4:$D$1048576,Sheet1!B49,'Data Aset'!$K$4:$K$1048576,$M$2)</f>
        <v>0</v>
      </c>
      <c r="N49" s="79">
        <f>SUMIFS('Data Aset'!$E$4:$E$1048576,'Data Aset'!$D$4:$D$1048576,Sheet1!B49,'Data Aset'!$K$4:$K$1048576,$N$2)</f>
        <v>0</v>
      </c>
      <c r="O49" s="80">
        <f>SUMIFS('Data Aset'!$E$4:$E$1048576,'Data Aset'!$D$4:$D$1048576,Sheet1!B49,'Data Aset'!$K$4:$K$1048576,$O$2)</f>
        <v>0</v>
      </c>
      <c r="P49" s="80">
        <f>SUMIFS('Data Aset'!$E$4:$E$1048576,'Data Aset'!$D$4:$D$1048576,Sheet1!B49,'Data Aset'!$K$4:$K$1048576,$P$2)</f>
        <v>2</v>
      </c>
      <c r="Q49" s="80">
        <f>SUMIFS('Data Aset'!$E$4:$E$1048576,'Data Aset'!$D$4:$D$1048576,Sheet1!B49,'Data Aset'!$K$4:$K$1048576,$Q$2)</f>
        <v>0</v>
      </c>
      <c r="R49" s="80">
        <f>SUMIFS('Data Aset'!$E$4:$E$1048576,'Data Aset'!$D$4:$D$1048576,Sheet1!B49,'Data Aset'!$K$4:$K$1048576,$R$2)</f>
        <v>0</v>
      </c>
      <c r="S49" s="79">
        <f>SUMIFS('Data Aset'!$E$4:$E$1048576,'Data Aset'!$D$4:$D$1048576,Sheet1!B49,'Data Aset'!$K$4:$K$1048576,$S$2)</f>
        <v>0</v>
      </c>
      <c r="T49" s="80">
        <f>SUMIFS('Data Aset'!$E$4:$E$1048576,'Data Aset'!$D$4:$D$1048576,Sheet1!B49,'Data Aset'!$K$4:$K$1048576,$T$2)</f>
        <v>0</v>
      </c>
      <c r="U49" s="81">
        <f>SUMIFS('Data Aset'!$E$4:$E$1048576,'Data Aset'!$D$4:$D$1048576,Sheet1!B49,'Data Aset'!$K$4:$K$1048576,$U$2)</f>
        <v>0</v>
      </c>
      <c r="V49" s="77">
        <f t="shared" si="0"/>
        <v>2</v>
      </c>
      <c r="W49" s="85"/>
    </row>
    <row r="50" spans="1:23" s="82" customFormat="1" ht="21.75" customHeight="1">
      <c r="A50" s="77">
        <v>48</v>
      </c>
      <c r="B50" s="78" t="s">
        <v>381</v>
      </c>
      <c r="C50" s="79">
        <f>SUMIFS('Data Aset'!$E$4:$E$1048576,'Data Aset'!$D$4:$D$1048576,Sheet1!B50,'Data Aset'!$K$4:$K$1048576,Sheet1!$C$2)</f>
        <v>0</v>
      </c>
      <c r="D50" s="80">
        <f>SUMIFS('Data Aset'!$E$4:$E$1048576,'Data Aset'!$D$4:$D$1048576,Sheet1!B50,'Data Aset'!$K$4:$K$1048576,$D$2)</f>
        <v>0</v>
      </c>
      <c r="E50" s="79">
        <f>SUMIFS('Data Aset'!$E$4:$E$1048576,'Data Aset'!$D$4:$D$1048576,Sheet1!B50,'Data Aset'!$K$4:$K$1048576,$E$2)</f>
        <v>3</v>
      </c>
      <c r="F50" s="80">
        <f>SUMIFS('Data Aset'!$E$4:$E$1048576,'Data Aset'!$D$4:$D$1048576,Sheet1!B50,'Data Aset'!$K$4:$K$1048576,$F$2)</f>
        <v>0</v>
      </c>
      <c r="G50" s="80">
        <f>SUMIFS('Data Aset'!$E$4:$E$1048576,'Data Aset'!$D$4:$D$1048576,Sheet1!B50,'Data Aset'!$K$4:$K$1048576,$G$2)</f>
        <v>0</v>
      </c>
      <c r="H50" s="80">
        <f>SUMIFS('Data Aset'!$E$4:$E$1048576,'Data Aset'!$D$4:$D$1048576,Sheet1!B50,'Data Aset'!$K$4:$K$1048576,$H$2)</f>
        <v>0</v>
      </c>
      <c r="I50" s="80">
        <f>SUMIFS('Data Aset'!$E$4:$E$1048576,'Data Aset'!$D$4:$D$1048576,Sheet1!B50,'Data Aset'!$K$4:$K$1048576,$I$2)</f>
        <v>0</v>
      </c>
      <c r="J50" s="80">
        <f>SUMIFS('Data Aset'!$E$4:$E$1048576,'Data Aset'!$D$4:$D$1048576,Sheet1!B50,'Data Aset'!$K$4:$K$1048576,$J$2)</f>
        <v>0</v>
      </c>
      <c r="K50" s="80">
        <f>SUMIFS('Data Aset'!$E$4:$E$1048576,'Data Aset'!$D$4:$D$1048576,Sheet1!B50,'Data Aset'!$K$4:$K$1048576,$K$2)</f>
        <v>0</v>
      </c>
      <c r="L50" s="80">
        <f>SUMIFS('Data Aset'!$E$4:$E$1048576,'Data Aset'!$D$4:$D$1048576,Sheet1!B50,'Data Aset'!$K$4:$K$1048576,$L$2)</f>
        <v>0</v>
      </c>
      <c r="M50" s="80">
        <f>SUMIFS('Data Aset'!$E$4:$E$1048576,'Data Aset'!$D$4:$D$1048576,Sheet1!B50,'Data Aset'!$K$4:$K$1048576,$M$2)</f>
        <v>2</v>
      </c>
      <c r="N50" s="79">
        <f>SUMIFS('Data Aset'!$E$4:$E$1048576,'Data Aset'!$D$4:$D$1048576,Sheet1!B50,'Data Aset'!$K$4:$K$1048576,$N$2)</f>
        <v>2</v>
      </c>
      <c r="O50" s="80">
        <f>SUMIFS('Data Aset'!$E$4:$E$1048576,'Data Aset'!$D$4:$D$1048576,Sheet1!B50,'Data Aset'!$K$4:$K$1048576,$O$2)</f>
        <v>0</v>
      </c>
      <c r="P50" s="80">
        <f>SUMIFS('Data Aset'!$E$4:$E$1048576,'Data Aset'!$D$4:$D$1048576,Sheet1!B50,'Data Aset'!$K$4:$K$1048576,$P$2)</f>
        <v>6</v>
      </c>
      <c r="Q50" s="80">
        <f>SUMIFS('Data Aset'!$E$4:$E$1048576,'Data Aset'!$D$4:$D$1048576,Sheet1!B50,'Data Aset'!$K$4:$K$1048576,$Q$2)</f>
        <v>2</v>
      </c>
      <c r="R50" s="80">
        <f>SUMIFS('Data Aset'!$E$4:$E$1048576,'Data Aset'!$D$4:$D$1048576,Sheet1!B50,'Data Aset'!$K$4:$K$1048576,$R$2)</f>
        <v>0</v>
      </c>
      <c r="S50" s="79">
        <f>SUMIFS('Data Aset'!$E$4:$E$1048576,'Data Aset'!$D$4:$D$1048576,Sheet1!B50,'Data Aset'!$K$4:$K$1048576,$S$2)</f>
        <v>0</v>
      </c>
      <c r="T50" s="80">
        <f>SUMIFS('Data Aset'!$E$4:$E$1048576,'Data Aset'!$D$4:$D$1048576,Sheet1!B50,'Data Aset'!$K$4:$K$1048576,$T$2)</f>
        <v>0</v>
      </c>
      <c r="U50" s="81">
        <f>SUMIFS('Data Aset'!$E$4:$E$1048576,'Data Aset'!$D$4:$D$1048576,Sheet1!B50,'Data Aset'!$K$4:$K$1048576,$U$2)</f>
        <v>0</v>
      </c>
      <c r="V50" s="77">
        <f t="shared" si="0"/>
        <v>15</v>
      </c>
      <c r="W50" s="85"/>
    </row>
    <row r="51" spans="1:23" ht="21.75" customHeight="1">
      <c r="A51" s="66">
        <v>49</v>
      </c>
      <c r="B51" s="64" t="s">
        <v>85</v>
      </c>
      <c r="C51" s="69">
        <f>SUMIFS('Data Aset'!$E$4:$E$1048576,'Data Aset'!$D$4:$D$1048576,Sheet1!B51,'Data Aset'!$K$4:$K$1048576,Sheet1!$C$2)</f>
        <v>1</v>
      </c>
      <c r="D51" s="38">
        <f>SUMIFS('Data Aset'!$E$4:$E$1048576,'Data Aset'!$D$4:$D$1048576,Sheet1!B51,'Data Aset'!$K$4:$K$1048576,$D$2)</f>
        <v>2</v>
      </c>
      <c r="E51" s="69">
        <f>SUMIFS('Data Aset'!$E$4:$E$1048576,'Data Aset'!$D$4:$D$1048576,Sheet1!B51,'Data Aset'!$K$4:$K$1048576,$E$2)</f>
        <v>0</v>
      </c>
      <c r="F51" s="38">
        <f>SUMIFS('Data Aset'!$E$4:$E$1048576,'Data Aset'!$D$4:$D$1048576,Sheet1!B51,'Data Aset'!$K$4:$K$1048576,$F$2)</f>
        <v>0</v>
      </c>
      <c r="G51" s="38">
        <f>SUMIFS('Data Aset'!$E$4:$E$1048576,'Data Aset'!$D$4:$D$1048576,Sheet1!B51,'Data Aset'!$K$4:$K$1048576,$G$2)</f>
        <v>0</v>
      </c>
      <c r="H51" s="38">
        <f>SUMIFS('Data Aset'!$E$4:$E$1048576,'Data Aset'!$D$4:$D$1048576,Sheet1!B51,'Data Aset'!$K$4:$K$1048576,$H$2)</f>
        <v>5</v>
      </c>
      <c r="I51" s="38">
        <f>SUMIFS('Data Aset'!$E$4:$E$1048576,'Data Aset'!$D$4:$D$1048576,Sheet1!B51,'Data Aset'!$K$4:$K$1048576,$I$2)</f>
        <v>2</v>
      </c>
      <c r="J51" s="38">
        <f>SUMIFS('Data Aset'!$E$4:$E$1048576,'Data Aset'!$D$4:$D$1048576,Sheet1!B51,'Data Aset'!$K$4:$K$1048576,$J$2)</f>
        <v>0</v>
      </c>
      <c r="K51" s="38">
        <f>SUMIFS('Data Aset'!$E$4:$E$1048576,'Data Aset'!$D$4:$D$1048576,Sheet1!B51,'Data Aset'!$K$4:$K$1048576,$K$2)</f>
        <v>1</v>
      </c>
      <c r="L51" s="38">
        <f>SUMIFS('Data Aset'!$E$4:$E$1048576,'Data Aset'!$D$4:$D$1048576,Sheet1!B51,'Data Aset'!$K$4:$K$1048576,$L$2)</f>
        <v>0</v>
      </c>
      <c r="M51" s="38">
        <f>SUMIFS('Data Aset'!$E$4:$E$1048576,'Data Aset'!$D$4:$D$1048576,Sheet1!B51,'Data Aset'!$K$4:$K$1048576,$M$2)</f>
        <v>0</v>
      </c>
      <c r="N51" s="69">
        <f>SUMIFS('Data Aset'!$E$4:$E$1048576,'Data Aset'!$D$4:$D$1048576,Sheet1!B51,'Data Aset'!$K$4:$K$1048576,$N$2)</f>
        <v>0</v>
      </c>
      <c r="O51" s="38">
        <f>SUMIFS('Data Aset'!$E$4:$E$1048576,'Data Aset'!$D$4:$D$1048576,Sheet1!B51,'Data Aset'!$K$4:$K$1048576,$O$2)</f>
        <v>1</v>
      </c>
      <c r="P51" s="38">
        <f>SUMIFS('Data Aset'!$E$4:$E$1048576,'Data Aset'!$D$4:$D$1048576,Sheet1!B51,'Data Aset'!$K$4:$K$1048576,$P$2)</f>
        <v>0</v>
      </c>
      <c r="Q51" s="38">
        <f>SUMIFS('Data Aset'!$E$4:$E$1048576,'Data Aset'!$D$4:$D$1048576,Sheet1!B51,'Data Aset'!$K$4:$K$1048576,$Q$2)</f>
        <v>5</v>
      </c>
      <c r="R51" s="38">
        <f>SUMIFS('Data Aset'!$E$4:$E$1048576,'Data Aset'!$D$4:$D$1048576,Sheet1!B51,'Data Aset'!$K$4:$K$1048576,$R$2)</f>
        <v>1</v>
      </c>
      <c r="S51" s="69">
        <f>SUMIFS('Data Aset'!$E$4:$E$1048576,'Data Aset'!$D$4:$D$1048576,Sheet1!B51,'Data Aset'!$K$4:$K$1048576,$S$2)</f>
        <v>0</v>
      </c>
      <c r="T51" s="38">
        <f>SUMIFS('Data Aset'!$E$4:$E$1048576,'Data Aset'!$D$4:$D$1048576,Sheet1!B51,'Data Aset'!$K$4:$K$1048576,$T$2)</f>
        <v>0</v>
      </c>
      <c r="U51" s="63">
        <f>SUMIFS('Data Aset'!$E$4:$E$1048576,'Data Aset'!$D$4:$D$1048576,Sheet1!B51,'Data Aset'!$K$4:$K$1048576,$U$2)</f>
        <v>0</v>
      </c>
      <c r="V51" s="66">
        <f t="shared" si="0"/>
        <v>18</v>
      </c>
      <c r="W51" s="75" t="s">
        <v>698</v>
      </c>
    </row>
    <row r="52" spans="1:23" ht="21.75" customHeight="1">
      <c r="A52" s="66">
        <v>50</v>
      </c>
      <c r="B52" s="64" t="s">
        <v>450</v>
      </c>
      <c r="C52" s="69">
        <f>SUMIFS('Data Aset'!$E$4:$E$1048576,'Data Aset'!$D$4:$D$1048576,Sheet1!B52,'Data Aset'!$K$4:$K$1048576,Sheet1!$C$2)</f>
        <v>0</v>
      </c>
      <c r="D52" s="38">
        <f>SUMIFS('Data Aset'!$E$4:$E$1048576,'Data Aset'!$D$4:$D$1048576,Sheet1!B52,'Data Aset'!$K$4:$K$1048576,$D$2)</f>
        <v>0</v>
      </c>
      <c r="E52" s="69">
        <f>SUMIFS('Data Aset'!$E$4:$E$1048576,'Data Aset'!$D$4:$D$1048576,Sheet1!B52,'Data Aset'!$K$4:$K$1048576,$E$2)</f>
        <v>0</v>
      </c>
      <c r="F52" s="38">
        <f>SUMIFS('Data Aset'!$E$4:$E$1048576,'Data Aset'!$D$4:$D$1048576,Sheet1!B52,'Data Aset'!$K$4:$K$1048576,$F$2)</f>
        <v>0</v>
      </c>
      <c r="G52" s="38">
        <f>SUMIFS('Data Aset'!$E$4:$E$1048576,'Data Aset'!$D$4:$D$1048576,Sheet1!B52,'Data Aset'!$K$4:$K$1048576,$G$2)</f>
        <v>0</v>
      </c>
      <c r="H52" s="38">
        <f>SUMIFS('Data Aset'!$E$4:$E$1048576,'Data Aset'!$D$4:$D$1048576,Sheet1!B52,'Data Aset'!$K$4:$K$1048576,$H$2)</f>
        <v>0</v>
      </c>
      <c r="I52" s="38">
        <f>SUMIFS('Data Aset'!$E$4:$E$1048576,'Data Aset'!$D$4:$D$1048576,Sheet1!B52,'Data Aset'!$K$4:$K$1048576,$I$2)</f>
        <v>0</v>
      </c>
      <c r="J52" s="38">
        <f>SUMIFS('Data Aset'!$E$4:$E$1048576,'Data Aset'!$D$4:$D$1048576,Sheet1!B52,'Data Aset'!$K$4:$K$1048576,$J$2)</f>
        <v>0</v>
      </c>
      <c r="K52" s="38">
        <f>SUMIFS('Data Aset'!$E$4:$E$1048576,'Data Aset'!$D$4:$D$1048576,Sheet1!B52,'Data Aset'!$K$4:$K$1048576,$K$2)</f>
        <v>0</v>
      </c>
      <c r="L52" s="38">
        <f>SUMIFS('Data Aset'!$E$4:$E$1048576,'Data Aset'!$D$4:$D$1048576,Sheet1!B52,'Data Aset'!$K$4:$K$1048576,$L$2)</f>
        <v>0</v>
      </c>
      <c r="M52" s="38">
        <f>SUMIFS('Data Aset'!$E$4:$E$1048576,'Data Aset'!$D$4:$D$1048576,Sheet1!B52,'Data Aset'!$K$4:$K$1048576,$M$2)</f>
        <v>0</v>
      </c>
      <c r="N52" s="69">
        <f>SUMIFS('Data Aset'!$E$4:$E$1048576,'Data Aset'!$D$4:$D$1048576,Sheet1!B52,'Data Aset'!$K$4:$K$1048576,$N$2)</f>
        <v>0</v>
      </c>
      <c r="O52" s="38">
        <f>SUMIFS('Data Aset'!$E$4:$E$1048576,'Data Aset'!$D$4:$D$1048576,Sheet1!B52,'Data Aset'!$K$4:$K$1048576,$O$2)</f>
        <v>0</v>
      </c>
      <c r="P52" s="38">
        <f>SUMIFS('Data Aset'!$E$4:$E$1048576,'Data Aset'!$D$4:$D$1048576,Sheet1!B52,'Data Aset'!$K$4:$K$1048576,$P$2)</f>
        <v>1</v>
      </c>
      <c r="Q52" s="38">
        <f>SUMIFS('Data Aset'!$E$4:$E$1048576,'Data Aset'!$D$4:$D$1048576,Sheet1!B52,'Data Aset'!$K$4:$K$1048576,$Q$2)</f>
        <v>0</v>
      </c>
      <c r="R52" s="38">
        <f>SUMIFS('Data Aset'!$E$4:$E$1048576,'Data Aset'!$D$4:$D$1048576,Sheet1!B52,'Data Aset'!$K$4:$K$1048576,$R$2)</f>
        <v>0</v>
      </c>
      <c r="S52" s="69">
        <f>SUMIFS('Data Aset'!$E$4:$E$1048576,'Data Aset'!$D$4:$D$1048576,Sheet1!B52,'Data Aset'!$K$4:$K$1048576,$S$2)</f>
        <v>0</v>
      </c>
      <c r="T52" s="38">
        <f>SUMIFS('Data Aset'!$E$4:$E$1048576,'Data Aset'!$D$4:$D$1048576,Sheet1!B52,'Data Aset'!$K$4:$K$1048576,$T$2)</f>
        <v>0</v>
      </c>
      <c r="U52" s="63">
        <f>SUMIFS('Data Aset'!$E$4:$E$1048576,'Data Aset'!$D$4:$D$1048576,Sheet1!B52,'Data Aset'!$K$4:$K$1048576,$U$2)</f>
        <v>0</v>
      </c>
      <c r="V52" s="66">
        <f t="shared" si="0"/>
        <v>1</v>
      </c>
      <c r="W52" s="75" t="s">
        <v>698</v>
      </c>
    </row>
    <row r="53" spans="1:23" ht="21.75" customHeight="1">
      <c r="A53" s="66">
        <v>51</v>
      </c>
      <c r="B53" s="64" t="s">
        <v>652</v>
      </c>
      <c r="C53" s="69">
        <f>SUMIFS('Data Aset'!$E$4:$E$1048576,'Data Aset'!$D$4:$D$1048576,Sheet1!B53,'Data Aset'!$K$4:$K$1048576,Sheet1!$C$2)</f>
        <v>0</v>
      </c>
      <c r="D53" s="38">
        <f>SUMIFS('Data Aset'!$E$4:$E$1048576,'Data Aset'!$D$4:$D$1048576,Sheet1!B53,'Data Aset'!$K$4:$K$1048576,$D$2)</f>
        <v>0</v>
      </c>
      <c r="E53" s="69">
        <f>SUMIFS('Data Aset'!$E$4:$E$1048576,'Data Aset'!$D$4:$D$1048576,Sheet1!B53,'Data Aset'!$K$4:$K$1048576,$E$2)</f>
        <v>0</v>
      </c>
      <c r="F53" s="38">
        <f>SUMIFS('Data Aset'!$E$4:$E$1048576,'Data Aset'!$D$4:$D$1048576,Sheet1!B53,'Data Aset'!$K$4:$K$1048576,$F$2)</f>
        <v>0</v>
      </c>
      <c r="G53" s="38">
        <f>SUMIFS('Data Aset'!$E$4:$E$1048576,'Data Aset'!$D$4:$D$1048576,Sheet1!B53,'Data Aset'!$K$4:$K$1048576,$G$2)</f>
        <v>0</v>
      </c>
      <c r="H53" s="38">
        <f>SUMIFS('Data Aset'!$E$4:$E$1048576,'Data Aset'!$D$4:$D$1048576,Sheet1!B53,'Data Aset'!$K$4:$K$1048576,$H$2)</f>
        <v>0</v>
      </c>
      <c r="I53" s="38">
        <f>SUMIFS('Data Aset'!$E$4:$E$1048576,'Data Aset'!$D$4:$D$1048576,Sheet1!B53,'Data Aset'!$K$4:$K$1048576,$I$2)</f>
        <v>0</v>
      </c>
      <c r="J53" s="38">
        <f>SUMIFS('Data Aset'!$E$4:$E$1048576,'Data Aset'!$D$4:$D$1048576,Sheet1!B53,'Data Aset'!$K$4:$K$1048576,$J$2)</f>
        <v>0</v>
      </c>
      <c r="K53" s="38">
        <f>SUMIFS('Data Aset'!$E$4:$E$1048576,'Data Aset'!$D$4:$D$1048576,Sheet1!B53,'Data Aset'!$K$4:$K$1048576,$K$2)</f>
        <v>0</v>
      </c>
      <c r="L53" s="38">
        <f>SUMIFS('Data Aset'!$E$4:$E$1048576,'Data Aset'!$D$4:$D$1048576,Sheet1!B53,'Data Aset'!$K$4:$K$1048576,$L$2)</f>
        <v>0</v>
      </c>
      <c r="M53" s="38">
        <f>SUMIFS('Data Aset'!$E$4:$E$1048576,'Data Aset'!$D$4:$D$1048576,Sheet1!B53,'Data Aset'!$K$4:$K$1048576,$M$2)</f>
        <v>0</v>
      </c>
      <c r="N53" s="69">
        <f>SUMIFS('Data Aset'!$E$4:$E$1048576,'Data Aset'!$D$4:$D$1048576,Sheet1!B53,'Data Aset'!$K$4:$K$1048576,$N$2)</f>
        <v>0</v>
      </c>
      <c r="O53" s="38">
        <f>SUMIFS('Data Aset'!$E$4:$E$1048576,'Data Aset'!$D$4:$D$1048576,Sheet1!B53,'Data Aset'!$K$4:$K$1048576,$O$2)</f>
        <v>0</v>
      </c>
      <c r="P53" s="38">
        <f>SUMIFS('Data Aset'!$E$4:$E$1048576,'Data Aset'!$D$4:$D$1048576,Sheet1!B53,'Data Aset'!$K$4:$K$1048576,$P$2)</f>
        <v>0</v>
      </c>
      <c r="Q53" s="38">
        <f>SUMIFS('Data Aset'!$E$4:$E$1048576,'Data Aset'!$D$4:$D$1048576,Sheet1!B53,'Data Aset'!$K$4:$K$1048576,$Q$2)</f>
        <v>0</v>
      </c>
      <c r="R53" s="38">
        <f>SUMIFS('Data Aset'!$E$4:$E$1048576,'Data Aset'!$D$4:$D$1048576,Sheet1!B53,'Data Aset'!$K$4:$K$1048576,$R$2)</f>
        <v>0</v>
      </c>
      <c r="S53" s="69">
        <f>SUMIFS('Data Aset'!$E$4:$E$1048576,'Data Aset'!$D$4:$D$1048576,Sheet1!B53,'Data Aset'!$K$4:$K$1048576,$S$2)</f>
        <v>0</v>
      </c>
      <c r="T53" s="38">
        <f>SUMIFS('Data Aset'!$E$4:$E$1048576,'Data Aset'!$D$4:$D$1048576,Sheet1!B53,'Data Aset'!$K$4:$K$1048576,$T$2)</f>
        <v>0</v>
      </c>
      <c r="U53" s="63">
        <f>SUMIFS('Data Aset'!$E$4:$E$1048576,'Data Aset'!$D$4:$D$1048576,Sheet1!B53,'Data Aset'!$K$4:$K$1048576,$U$2)</f>
        <v>1</v>
      </c>
      <c r="V53" s="66">
        <f t="shared" si="0"/>
        <v>1</v>
      </c>
      <c r="W53" s="75" t="s">
        <v>698</v>
      </c>
    </row>
    <row r="54" spans="1:23" ht="21.75" customHeight="1">
      <c r="A54" s="66">
        <v>52</v>
      </c>
      <c r="B54" s="64" t="s">
        <v>657</v>
      </c>
      <c r="C54" s="69">
        <f>SUMIFS('Data Aset'!$E$4:$E$1048576,'Data Aset'!$D$4:$D$1048576,Sheet1!B54,'Data Aset'!$K$4:$K$1048576,Sheet1!$C$2)</f>
        <v>0</v>
      </c>
      <c r="D54" s="38">
        <f>SUMIFS('Data Aset'!$E$4:$E$1048576,'Data Aset'!$D$4:$D$1048576,Sheet1!B54,'Data Aset'!$K$4:$K$1048576,$D$2)</f>
        <v>0</v>
      </c>
      <c r="E54" s="69">
        <f>SUMIFS('Data Aset'!$E$4:$E$1048576,'Data Aset'!$D$4:$D$1048576,Sheet1!B54,'Data Aset'!$K$4:$K$1048576,$E$2)</f>
        <v>0</v>
      </c>
      <c r="F54" s="38">
        <f>SUMIFS('Data Aset'!$E$4:$E$1048576,'Data Aset'!$D$4:$D$1048576,Sheet1!B54,'Data Aset'!$K$4:$K$1048576,$F$2)</f>
        <v>0</v>
      </c>
      <c r="G54" s="38">
        <f>SUMIFS('Data Aset'!$E$4:$E$1048576,'Data Aset'!$D$4:$D$1048576,Sheet1!B54,'Data Aset'!$K$4:$K$1048576,$G$2)</f>
        <v>0</v>
      </c>
      <c r="H54" s="38">
        <f>SUMIFS('Data Aset'!$E$4:$E$1048576,'Data Aset'!$D$4:$D$1048576,Sheet1!B54,'Data Aset'!$K$4:$K$1048576,$H$2)</f>
        <v>0</v>
      </c>
      <c r="I54" s="38">
        <f>SUMIFS('Data Aset'!$E$4:$E$1048576,'Data Aset'!$D$4:$D$1048576,Sheet1!B54,'Data Aset'!$K$4:$K$1048576,$I$2)</f>
        <v>0</v>
      </c>
      <c r="J54" s="38">
        <f>SUMIFS('Data Aset'!$E$4:$E$1048576,'Data Aset'!$D$4:$D$1048576,Sheet1!B54,'Data Aset'!$K$4:$K$1048576,$J$2)</f>
        <v>0</v>
      </c>
      <c r="K54" s="38">
        <f>SUMIFS('Data Aset'!$E$4:$E$1048576,'Data Aset'!$D$4:$D$1048576,Sheet1!B54,'Data Aset'!$K$4:$K$1048576,$K$2)</f>
        <v>0</v>
      </c>
      <c r="L54" s="38">
        <f>SUMIFS('Data Aset'!$E$4:$E$1048576,'Data Aset'!$D$4:$D$1048576,Sheet1!B54,'Data Aset'!$K$4:$K$1048576,$L$2)</f>
        <v>0</v>
      </c>
      <c r="M54" s="38">
        <f>SUMIFS('Data Aset'!$E$4:$E$1048576,'Data Aset'!$D$4:$D$1048576,Sheet1!B54,'Data Aset'!$K$4:$K$1048576,$M$2)</f>
        <v>0</v>
      </c>
      <c r="N54" s="69">
        <f>SUMIFS('Data Aset'!$E$4:$E$1048576,'Data Aset'!$D$4:$D$1048576,Sheet1!B54,'Data Aset'!$K$4:$K$1048576,$N$2)</f>
        <v>0</v>
      </c>
      <c r="O54" s="38">
        <f>SUMIFS('Data Aset'!$E$4:$E$1048576,'Data Aset'!$D$4:$D$1048576,Sheet1!B54,'Data Aset'!$K$4:$K$1048576,$O$2)</f>
        <v>0</v>
      </c>
      <c r="P54" s="38">
        <f>SUMIFS('Data Aset'!$E$4:$E$1048576,'Data Aset'!$D$4:$D$1048576,Sheet1!B54,'Data Aset'!$K$4:$K$1048576,$P$2)</f>
        <v>0</v>
      </c>
      <c r="Q54" s="38">
        <f>SUMIFS('Data Aset'!$E$4:$E$1048576,'Data Aset'!$D$4:$D$1048576,Sheet1!B54,'Data Aset'!$K$4:$K$1048576,$Q$2)</f>
        <v>0</v>
      </c>
      <c r="R54" s="38">
        <f>SUMIFS('Data Aset'!$E$4:$E$1048576,'Data Aset'!$D$4:$D$1048576,Sheet1!B54,'Data Aset'!$K$4:$K$1048576,$R$2)</f>
        <v>0</v>
      </c>
      <c r="S54" s="69">
        <f>SUMIFS('Data Aset'!$E$4:$E$1048576,'Data Aset'!$D$4:$D$1048576,Sheet1!B54,'Data Aset'!$K$4:$K$1048576,$S$2)</f>
        <v>0</v>
      </c>
      <c r="T54" s="38">
        <f>SUMIFS('Data Aset'!$E$4:$E$1048576,'Data Aset'!$D$4:$D$1048576,Sheet1!B54,'Data Aset'!$K$4:$K$1048576,$T$2)</f>
        <v>0</v>
      </c>
      <c r="U54" s="63">
        <f>SUMIFS('Data Aset'!$E$4:$E$1048576,'Data Aset'!$D$4:$D$1048576,Sheet1!B54,'Data Aset'!$K$4:$K$1048576,$U$2)</f>
        <v>1</v>
      </c>
      <c r="V54" s="66">
        <f t="shared" si="0"/>
        <v>1</v>
      </c>
      <c r="W54" s="75" t="s">
        <v>698</v>
      </c>
    </row>
    <row r="55" spans="1:23" ht="21.75" customHeight="1">
      <c r="A55" s="66">
        <v>53</v>
      </c>
      <c r="B55" s="64" t="s">
        <v>416</v>
      </c>
      <c r="C55" s="69">
        <f>SUMIFS('Data Aset'!$E$4:$E$1048576,'Data Aset'!$D$4:$D$1048576,Sheet1!B55,'Data Aset'!$K$4:$K$1048576,Sheet1!$C$2)</f>
        <v>0</v>
      </c>
      <c r="D55" s="38">
        <f>SUMIFS('Data Aset'!$E$4:$E$1048576,'Data Aset'!$D$4:$D$1048576,Sheet1!B55,'Data Aset'!$K$4:$K$1048576,$D$2)</f>
        <v>0</v>
      </c>
      <c r="E55" s="69">
        <f>SUMIFS('Data Aset'!$E$4:$E$1048576,'Data Aset'!$D$4:$D$1048576,Sheet1!B55,'Data Aset'!$K$4:$K$1048576,$E$2)</f>
        <v>0</v>
      </c>
      <c r="F55" s="38">
        <f>SUMIFS('Data Aset'!$E$4:$E$1048576,'Data Aset'!$D$4:$D$1048576,Sheet1!B55,'Data Aset'!$K$4:$K$1048576,$F$2)</f>
        <v>0</v>
      </c>
      <c r="G55" s="38">
        <f>SUMIFS('Data Aset'!$E$4:$E$1048576,'Data Aset'!$D$4:$D$1048576,Sheet1!B55,'Data Aset'!$K$4:$K$1048576,$G$2)</f>
        <v>0</v>
      </c>
      <c r="H55" s="38">
        <f>SUMIFS('Data Aset'!$E$4:$E$1048576,'Data Aset'!$D$4:$D$1048576,Sheet1!B55,'Data Aset'!$K$4:$K$1048576,$H$2)</f>
        <v>0</v>
      </c>
      <c r="I55" s="38">
        <f>SUMIFS('Data Aset'!$E$4:$E$1048576,'Data Aset'!$D$4:$D$1048576,Sheet1!B55,'Data Aset'!$K$4:$K$1048576,$I$2)</f>
        <v>0</v>
      </c>
      <c r="J55" s="38">
        <f>SUMIFS('Data Aset'!$E$4:$E$1048576,'Data Aset'!$D$4:$D$1048576,Sheet1!B55,'Data Aset'!$K$4:$K$1048576,$J$2)</f>
        <v>0</v>
      </c>
      <c r="K55" s="38">
        <f>SUMIFS('Data Aset'!$E$4:$E$1048576,'Data Aset'!$D$4:$D$1048576,Sheet1!B55,'Data Aset'!$K$4:$K$1048576,$K$2)</f>
        <v>0</v>
      </c>
      <c r="L55" s="38">
        <f>SUMIFS('Data Aset'!$E$4:$E$1048576,'Data Aset'!$D$4:$D$1048576,Sheet1!B55,'Data Aset'!$K$4:$K$1048576,$L$2)</f>
        <v>0</v>
      </c>
      <c r="M55" s="38">
        <f>SUMIFS('Data Aset'!$E$4:$E$1048576,'Data Aset'!$D$4:$D$1048576,Sheet1!B55,'Data Aset'!$K$4:$K$1048576,$M$2)</f>
        <v>0</v>
      </c>
      <c r="N55" s="69">
        <f>SUMIFS('Data Aset'!$E$4:$E$1048576,'Data Aset'!$D$4:$D$1048576,Sheet1!B55,'Data Aset'!$K$4:$K$1048576,$N$2)</f>
        <v>0</v>
      </c>
      <c r="O55" s="38">
        <f>SUMIFS('Data Aset'!$E$4:$E$1048576,'Data Aset'!$D$4:$D$1048576,Sheet1!B55,'Data Aset'!$K$4:$K$1048576,$O$2)</f>
        <v>1</v>
      </c>
      <c r="P55" s="38">
        <f>SUMIFS('Data Aset'!$E$4:$E$1048576,'Data Aset'!$D$4:$D$1048576,Sheet1!B55,'Data Aset'!$K$4:$K$1048576,$P$2)</f>
        <v>0</v>
      </c>
      <c r="Q55" s="38">
        <f>SUMIFS('Data Aset'!$E$4:$E$1048576,'Data Aset'!$D$4:$D$1048576,Sheet1!B55,'Data Aset'!$K$4:$K$1048576,$Q$2)</f>
        <v>0</v>
      </c>
      <c r="R55" s="38">
        <f>SUMIFS('Data Aset'!$E$4:$E$1048576,'Data Aset'!$D$4:$D$1048576,Sheet1!B55,'Data Aset'!$K$4:$K$1048576,$R$2)</f>
        <v>0</v>
      </c>
      <c r="S55" s="69">
        <f>SUMIFS('Data Aset'!$E$4:$E$1048576,'Data Aset'!$D$4:$D$1048576,Sheet1!B55,'Data Aset'!$K$4:$K$1048576,$S$2)</f>
        <v>0</v>
      </c>
      <c r="T55" s="38">
        <f>SUMIFS('Data Aset'!$E$4:$E$1048576,'Data Aset'!$D$4:$D$1048576,Sheet1!B55,'Data Aset'!$K$4:$K$1048576,$T$2)</f>
        <v>0</v>
      </c>
      <c r="U55" s="63">
        <f>SUMIFS('Data Aset'!$E$4:$E$1048576,'Data Aset'!$D$4:$D$1048576,Sheet1!B55,'Data Aset'!$K$4:$K$1048576,$U$2)</f>
        <v>0</v>
      </c>
      <c r="V55" s="66">
        <f t="shared" si="0"/>
        <v>1</v>
      </c>
      <c r="W55" s="75" t="s">
        <v>698</v>
      </c>
    </row>
    <row r="56" spans="1:23" ht="21.75" customHeight="1">
      <c r="A56" s="66">
        <v>54</v>
      </c>
      <c r="B56" s="64" t="s">
        <v>675</v>
      </c>
      <c r="C56" s="69">
        <f>SUMIFS('Data Aset'!$E$4:$E$1048576,'Data Aset'!$D$4:$D$1048576,Sheet1!B56,'Data Aset'!$K$4:$K$1048576,Sheet1!$C$2)</f>
        <v>0</v>
      </c>
      <c r="D56" s="38">
        <f>SUMIFS('Data Aset'!$E$4:$E$1048576,'Data Aset'!$D$4:$D$1048576,Sheet1!B56,'Data Aset'!$K$4:$K$1048576,$D$2)</f>
        <v>0</v>
      </c>
      <c r="E56" s="69">
        <f>SUMIFS('Data Aset'!$E$4:$E$1048576,'Data Aset'!$D$4:$D$1048576,Sheet1!B56,'Data Aset'!$K$4:$K$1048576,$E$2)</f>
        <v>0</v>
      </c>
      <c r="F56" s="38">
        <f>SUMIFS('Data Aset'!$E$4:$E$1048576,'Data Aset'!$D$4:$D$1048576,Sheet1!B56,'Data Aset'!$K$4:$K$1048576,$F$2)</f>
        <v>0</v>
      </c>
      <c r="G56" s="38">
        <f>SUMIFS('Data Aset'!$E$4:$E$1048576,'Data Aset'!$D$4:$D$1048576,Sheet1!B56,'Data Aset'!$K$4:$K$1048576,$G$2)</f>
        <v>0</v>
      </c>
      <c r="H56" s="38">
        <f>SUMIFS('Data Aset'!$E$4:$E$1048576,'Data Aset'!$D$4:$D$1048576,Sheet1!B56,'Data Aset'!$K$4:$K$1048576,$H$2)</f>
        <v>0</v>
      </c>
      <c r="I56" s="38">
        <f>SUMIFS('Data Aset'!$E$4:$E$1048576,'Data Aset'!$D$4:$D$1048576,Sheet1!B56,'Data Aset'!$K$4:$K$1048576,$I$2)</f>
        <v>0</v>
      </c>
      <c r="J56" s="38">
        <f>SUMIFS('Data Aset'!$E$4:$E$1048576,'Data Aset'!$D$4:$D$1048576,Sheet1!B56,'Data Aset'!$K$4:$K$1048576,$J$2)</f>
        <v>0</v>
      </c>
      <c r="K56" s="38">
        <f>SUMIFS('Data Aset'!$E$4:$E$1048576,'Data Aset'!$D$4:$D$1048576,Sheet1!B56,'Data Aset'!$K$4:$K$1048576,$K$2)</f>
        <v>0</v>
      </c>
      <c r="L56" s="38">
        <f>SUMIFS('Data Aset'!$E$4:$E$1048576,'Data Aset'!$D$4:$D$1048576,Sheet1!B56,'Data Aset'!$K$4:$K$1048576,$L$2)</f>
        <v>0</v>
      </c>
      <c r="M56" s="38">
        <f>SUMIFS('Data Aset'!$E$4:$E$1048576,'Data Aset'!$D$4:$D$1048576,Sheet1!B56,'Data Aset'!$K$4:$K$1048576,$M$2)</f>
        <v>0</v>
      </c>
      <c r="N56" s="69">
        <f>SUMIFS('Data Aset'!$E$4:$E$1048576,'Data Aset'!$D$4:$D$1048576,Sheet1!B56,'Data Aset'!$K$4:$K$1048576,$N$2)</f>
        <v>0</v>
      </c>
      <c r="O56" s="38">
        <f>SUMIFS('Data Aset'!$E$4:$E$1048576,'Data Aset'!$D$4:$D$1048576,Sheet1!B56,'Data Aset'!$K$4:$K$1048576,$O$2)</f>
        <v>0</v>
      </c>
      <c r="P56" s="38">
        <f>SUMIFS('Data Aset'!$E$4:$E$1048576,'Data Aset'!$D$4:$D$1048576,Sheet1!B56,'Data Aset'!$K$4:$K$1048576,$P$2)</f>
        <v>0</v>
      </c>
      <c r="Q56" s="38">
        <f>SUMIFS('Data Aset'!$E$4:$E$1048576,'Data Aset'!$D$4:$D$1048576,Sheet1!B56,'Data Aset'!$K$4:$K$1048576,$Q$2)</f>
        <v>0</v>
      </c>
      <c r="R56" s="38">
        <f>SUMIFS('Data Aset'!$E$4:$E$1048576,'Data Aset'!$D$4:$D$1048576,Sheet1!B56,'Data Aset'!$K$4:$K$1048576,$R$2)</f>
        <v>0</v>
      </c>
      <c r="S56" s="69">
        <f>SUMIFS('Data Aset'!$E$4:$E$1048576,'Data Aset'!$D$4:$D$1048576,Sheet1!B56,'Data Aset'!$K$4:$K$1048576,$S$2)</f>
        <v>0</v>
      </c>
      <c r="T56" s="38">
        <f>SUMIFS('Data Aset'!$E$4:$E$1048576,'Data Aset'!$D$4:$D$1048576,Sheet1!B56,'Data Aset'!$K$4:$K$1048576,$T$2)</f>
        <v>0</v>
      </c>
      <c r="U56" s="63">
        <f>SUMIFS('Data Aset'!$E$4:$E$1048576,'Data Aset'!$D$4:$D$1048576,Sheet1!B56,'Data Aset'!$K$4:$K$1048576,$U$2)</f>
        <v>1</v>
      </c>
      <c r="V56" s="66">
        <f t="shared" si="0"/>
        <v>1</v>
      </c>
      <c r="W56" s="75" t="s">
        <v>698</v>
      </c>
    </row>
    <row r="57" spans="1:23" ht="21.75" customHeight="1">
      <c r="A57" s="66">
        <v>55</v>
      </c>
      <c r="B57" s="64" t="s">
        <v>590</v>
      </c>
      <c r="C57" s="69">
        <f>SUMIFS('Data Aset'!$E$4:$E$1048576,'Data Aset'!$D$4:$D$1048576,Sheet1!B57,'Data Aset'!$K$4:$K$1048576,Sheet1!$C$2)</f>
        <v>0</v>
      </c>
      <c r="D57" s="38">
        <f>SUMIFS('Data Aset'!$E$4:$E$1048576,'Data Aset'!$D$4:$D$1048576,Sheet1!B57,'Data Aset'!$K$4:$K$1048576,$D$2)</f>
        <v>0</v>
      </c>
      <c r="E57" s="69">
        <f>SUMIFS('Data Aset'!$E$4:$E$1048576,'Data Aset'!$D$4:$D$1048576,Sheet1!B57,'Data Aset'!$K$4:$K$1048576,$E$2)</f>
        <v>0</v>
      </c>
      <c r="F57" s="38">
        <f>SUMIFS('Data Aset'!$E$4:$E$1048576,'Data Aset'!$D$4:$D$1048576,Sheet1!B57,'Data Aset'!$K$4:$K$1048576,$F$2)</f>
        <v>0</v>
      </c>
      <c r="G57" s="38">
        <f>SUMIFS('Data Aset'!$E$4:$E$1048576,'Data Aset'!$D$4:$D$1048576,Sheet1!B57,'Data Aset'!$K$4:$K$1048576,$G$2)</f>
        <v>0</v>
      </c>
      <c r="H57" s="38">
        <f>SUMIFS('Data Aset'!$E$4:$E$1048576,'Data Aset'!$D$4:$D$1048576,Sheet1!B57,'Data Aset'!$K$4:$K$1048576,$H$2)</f>
        <v>0</v>
      </c>
      <c r="I57" s="38">
        <f>SUMIFS('Data Aset'!$E$4:$E$1048576,'Data Aset'!$D$4:$D$1048576,Sheet1!B57,'Data Aset'!$K$4:$K$1048576,$I$2)</f>
        <v>0</v>
      </c>
      <c r="J57" s="38">
        <f>SUMIFS('Data Aset'!$E$4:$E$1048576,'Data Aset'!$D$4:$D$1048576,Sheet1!B57,'Data Aset'!$K$4:$K$1048576,$J$2)</f>
        <v>0</v>
      </c>
      <c r="K57" s="38">
        <f>SUMIFS('Data Aset'!$E$4:$E$1048576,'Data Aset'!$D$4:$D$1048576,Sheet1!B57,'Data Aset'!$K$4:$K$1048576,$K$2)</f>
        <v>0</v>
      </c>
      <c r="L57" s="38">
        <f>SUMIFS('Data Aset'!$E$4:$E$1048576,'Data Aset'!$D$4:$D$1048576,Sheet1!B57,'Data Aset'!$K$4:$K$1048576,$L$2)</f>
        <v>0</v>
      </c>
      <c r="M57" s="38">
        <f>SUMIFS('Data Aset'!$E$4:$E$1048576,'Data Aset'!$D$4:$D$1048576,Sheet1!B57,'Data Aset'!$K$4:$K$1048576,$M$2)</f>
        <v>0</v>
      </c>
      <c r="N57" s="69">
        <f>SUMIFS('Data Aset'!$E$4:$E$1048576,'Data Aset'!$D$4:$D$1048576,Sheet1!B57,'Data Aset'!$K$4:$K$1048576,$N$2)</f>
        <v>0</v>
      </c>
      <c r="O57" s="38">
        <f>SUMIFS('Data Aset'!$E$4:$E$1048576,'Data Aset'!$D$4:$D$1048576,Sheet1!B57,'Data Aset'!$K$4:$K$1048576,$O$2)</f>
        <v>0</v>
      </c>
      <c r="P57" s="38">
        <f>SUMIFS('Data Aset'!$E$4:$E$1048576,'Data Aset'!$D$4:$D$1048576,Sheet1!B57,'Data Aset'!$K$4:$K$1048576,$P$2)</f>
        <v>0</v>
      </c>
      <c r="Q57" s="38">
        <f>SUMIFS('Data Aset'!$E$4:$E$1048576,'Data Aset'!$D$4:$D$1048576,Sheet1!B57,'Data Aset'!$K$4:$K$1048576,$Q$2)</f>
        <v>0</v>
      </c>
      <c r="R57" s="38">
        <f>SUMIFS('Data Aset'!$E$4:$E$1048576,'Data Aset'!$D$4:$D$1048576,Sheet1!B57,'Data Aset'!$K$4:$K$1048576,$R$2)</f>
        <v>2</v>
      </c>
      <c r="S57" s="69">
        <f>SUMIFS('Data Aset'!$E$4:$E$1048576,'Data Aset'!$D$4:$D$1048576,Sheet1!B57,'Data Aset'!$K$4:$K$1048576,$S$2)</f>
        <v>0</v>
      </c>
      <c r="T57" s="38">
        <f>SUMIFS('Data Aset'!$E$4:$E$1048576,'Data Aset'!$D$4:$D$1048576,Sheet1!B57,'Data Aset'!$K$4:$K$1048576,$T$2)</f>
        <v>0</v>
      </c>
      <c r="U57" s="63">
        <f>SUMIFS('Data Aset'!$E$4:$E$1048576,'Data Aset'!$D$4:$D$1048576,Sheet1!B57,'Data Aset'!$K$4:$K$1048576,$U$2)</f>
        <v>0</v>
      </c>
      <c r="V57" s="66">
        <f t="shared" si="0"/>
        <v>2</v>
      </c>
      <c r="W57" s="75" t="s">
        <v>698</v>
      </c>
    </row>
    <row r="58" spans="1:23" ht="21.75" customHeight="1">
      <c r="A58" s="66">
        <v>56</v>
      </c>
      <c r="B58" s="64" t="s">
        <v>308</v>
      </c>
      <c r="C58" s="69">
        <f>SUMIFS('Data Aset'!$E$4:$E$1048576,'Data Aset'!$D$4:$D$1048576,Sheet1!B58,'Data Aset'!$K$4:$K$1048576,Sheet1!$C$2)</f>
        <v>0</v>
      </c>
      <c r="D58" s="38">
        <f>SUMIFS('Data Aset'!$E$4:$E$1048576,'Data Aset'!$D$4:$D$1048576,Sheet1!B58,'Data Aset'!$K$4:$K$1048576,$D$2)</f>
        <v>0</v>
      </c>
      <c r="E58" s="69">
        <f>SUMIFS('Data Aset'!$E$4:$E$1048576,'Data Aset'!$D$4:$D$1048576,Sheet1!B58,'Data Aset'!$K$4:$K$1048576,$E$2)</f>
        <v>0</v>
      </c>
      <c r="F58" s="38">
        <f>SUMIFS('Data Aset'!$E$4:$E$1048576,'Data Aset'!$D$4:$D$1048576,Sheet1!B58,'Data Aset'!$K$4:$K$1048576,$F$2)</f>
        <v>0</v>
      </c>
      <c r="G58" s="38">
        <f>SUMIFS('Data Aset'!$E$4:$E$1048576,'Data Aset'!$D$4:$D$1048576,Sheet1!B58,'Data Aset'!$K$4:$K$1048576,$G$2)</f>
        <v>0</v>
      </c>
      <c r="H58" s="38">
        <f>SUMIFS('Data Aset'!$E$4:$E$1048576,'Data Aset'!$D$4:$D$1048576,Sheet1!B58,'Data Aset'!$K$4:$K$1048576,$H$2)</f>
        <v>0</v>
      </c>
      <c r="I58" s="38">
        <f>SUMIFS('Data Aset'!$E$4:$E$1048576,'Data Aset'!$D$4:$D$1048576,Sheet1!B58,'Data Aset'!$K$4:$K$1048576,$I$2)</f>
        <v>0</v>
      </c>
      <c r="J58" s="38">
        <f>SUMIFS('Data Aset'!$E$4:$E$1048576,'Data Aset'!$D$4:$D$1048576,Sheet1!B58,'Data Aset'!$K$4:$K$1048576,$J$2)</f>
        <v>4</v>
      </c>
      <c r="K58" s="38">
        <f>SUMIFS('Data Aset'!$E$4:$E$1048576,'Data Aset'!$D$4:$D$1048576,Sheet1!B58,'Data Aset'!$K$4:$K$1048576,$K$2)</f>
        <v>1</v>
      </c>
      <c r="L58" s="38">
        <f>SUMIFS('Data Aset'!$E$4:$E$1048576,'Data Aset'!$D$4:$D$1048576,Sheet1!B58,'Data Aset'!$K$4:$K$1048576,$L$2)</f>
        <v>0</v>
      </c>
      <c r="M58" s="38">
        <f>SUMIFS('Data Aset'!$E$4:$E$1048576,'Data Aset'!$D$4:$D$1048576,Sheet1!B58,'Data Aset'!$K$4:$K$1048576,$M$2)</f>
        <v>0</v>
      </c>
      <c r="N58" s="69">
        <f>SUMIFS('Data Aset'!$E$4:$E$1048576,'Data Aset'!$D$4:$D$1048576,Sheet1!B58,'Data Aset'!$K$4:$K$1048576,$N$2)</f>
        <v>0</v>
      </c>
      <c r="O58" s="38">
        <f>SUMIFS('Data Aset'!$E$4:$E$1048576,'Data Aset'!$D$4:$D$1048576,Sheet1!B58,'Data Aset'!$K$4:$K$1048576,$O$2)</f>
        <v>0</v>
      </c>
      <c r="P58" s="38">
        <f>SUMIFS('Data Aset'!$E$4:$E$1048576,'Data Aset'!$D$4:$D$1048576,Sheet1!B58,'Data Aset'!$K$4:$K$1048576,$P$2)</f>
        <v>0</v>
      </c>
      <c r="Q58" s="38">
        <f>SUMIFS('Data Aset'!$E$4:$E$1048576,'Data Aset'!$D$4:$D$1048576,Sheet1!B58,'Data Aset'!$K$4:$K$1048576,$Q$2)</f>
        <v>0</v>
      </c>
      <c r="R58" s="38">
        <f>SUMIFS('Data Aset'!$E$4:$E$1048576,'Data Aset'!$D$4:$D$1048576,Sheet1!B58,'Data Aset'!$K$4:$K$1048576,$R$2)</f>
        <v>2</v>
      </c>
      <c r="S58" s="69">
        <f>SUMIFS('Data Aset'!$E$4:$E$1048576,'Data Aset'!$D$4:$D$1048576,Sheet1!B58,'Data Aset'!$K$4:$K$1048576,$S$2)</f>
        <v>0</v>
      </c>
      <c r="T58" s="38">
        <f>SUMIFS('Data Aset'!$E$4:$E$1048576,'Data Aset'!$D$4:$D$1048576,Sheet1!B58,'Data Aset'!$K$4:$K$1048576,$T$2)</f>
        <v>0</v>
      </c>
      <c r="U58" s="63">
        <f>SUMIFS('Data Aset'!$E$4:$E$1048576,'Data Aset'!$D$4:$D$1048576,Sheet1!B58,'Data Aset'!$K$4:$K$1048576,$U$2)</f>
        <v>0</v>
      </c>
      <c r="V58" s="66">
        <f t="shared" si="0"/>
        <v>7</v>
      </c>
      <c r="W58" s="75" t="s">
        <v>698</v>
      </c>
    </row>
    <row r="59" spans="1:23" ht="21.75" customHeight="1">
      <c r="A59" s="66">
        <v>57</v>
      </c>
      <c r="B59" s="64" t="s">
        <v>550</v>
      </c>
      <c r="C59" s="69">
        <f>SUMIFS('Data Aset'!$E$4:$E$1048576,'Data Aset'!$D$4:$D$1048576,Sheet1!B59,'Data Aset'!$K$4:$K$1048576,Sheet1!$C$2)</f>
        <v>0</v>
      </c>
      <c r="D59" s="38">
        <f>SUMIFS('Data Aset'!$E$4:$E$1048576,'Data Aset'!$D$4:$D$1048576,Sheet1!B59,'Data Aset'!$K$4:$K$1048576,$D$2)</f>
        <v>0</v>
      </c>
      <c r="E59" s="69">
        <f>SUMIFS('Data Aset'!$E$4:$E$1048576,'Data Aset'!$D$4:$D$1048576,Sheet1!B59,'Data Aset'!$K$4:$K$1048576,$E$2)</f>
        <v>0</v>
      </c>
      <c r="F59" s="38">
        <f>SUMIFS('Data Aset'!$E$4:$E$1048576,'Data Aset'!$D$4:$D$1048576,Sheet1!B59,'Data Aset'!$K$4:$K$1048576,$F$2)</f>
        <v>0</v>
      </c>
      <c r="G59" s="38">
        <f>SUMIFS('Data Aset'!$E$4:$E$1048576,'Data Aset'!$D$4:$D$1048576,Sheet1!B59,'Data Aset'!$K$4:$K$1048576,$G$2)</f>
        <v>0</v>
      </c>
      <c r="H59" s="38">
        <f>SUMIFS('Data Aset'!$E$4:$E$1048576,'Data Aset'!$D$4:$D$1048576,Sheet1!B59,'Data Aset'!$K$4:$K$1048576,$H$2)</f>
        <v>0</v>
      </c>
      <c r="I59" s="38">
        <f>SUMIFS('Data Aset'!$E$4:$E$1048576,'Data Aset'!$D$4:$D$1048576,Sheet1!B59,'Data Aset'!$K$4:$K$1048576,$I$2)</f>
        <v>0</v>
      </c>
      <c r="J59" s="38">
        <f>SUMIFS('Data Aset'!$E$4:$E$1048576,'Data Aset'!$D$4:$D$1048576,Sheet1!B59,'Data Aset'!$K$4:$K$1048576,$J$2)</f>
        <v>0</v>
      </c>
      <c r="K59" s="38">
        <f>SUMIFS('Data Aset'!$E$4:$E$1048576,'Data Aset'!$D$4:$D$1048576,Sheet1!B59,'Data Aset'!$K$4:$K$1048576,$K$2)</f>
        <v>0</v>
      </c>
      <c r="L59" s="38">
        <f>SUMIFS('Data Aset'!$E$4:$E$1048576,'Data Aset'!$D$4:$D$1048576,Sheet1!B59,'Data Aset'!$K$4:$K$1048576,$L$2)</f>
        <v>0</v>
      </c>
      <c r="M59" s="38">
        <f>SUMIFS('Data Aset'!$E$4:$E$1048576,'Data Aset'!$D$4:$D$1048576,Sheet1!B59,'Data Aset'!$K$4:$K$1048576,$M$2)</f>
        <v>0</v>
      </c>
      <c r="N59" s="69">
        <f>SUMIFS('Data Aset'!$E$4:$E$1048576,'Data Aset'!$D$4:$D$1048576,Sheet1!B59,'Data Aset'!$K$4:$K$1048576,$N$2)</f>
        <v>0</v>
      </c>
      <c r="O59" s="38">
        <f>SUMIFS('Data Aset'!$E$4:$E$1048576,'Data Aset'!$D$4:$D$1048576,Sheet1!B59,'Data Aset'!$K$4:$K$1048576,$O$2)</f>
        <v>0</v>
      </c>
      <c r="P59" s="38">
        <f>SUMIFS('Data Aset'!$E$4:$E$1048576,'Data Aset'!$D$4:$D$1048576,Sheet1!B59,'Data Aset'!$K$4:$K$1048576,$P$2)</f>
        <v>0</v>
      </c>
      <c r="Q59" s="38">
        <f>SUMIFS('Data Aset'!$E$4:$E$1048576,'Data Aset'!$D$4:$D$1048576,Sheet1!B59,'Data Aset'!$K$4:$K$1048576,$Q$2)</f>
        <v>10</v>
      </c>
      <c r="R59" s="38">
        <f>SUMIFS('Data Aset'!$E$4:$E$1048576,'Data Aset'!$D$4:$D$1048576,Sheet1!B59,'Data Aset'!$K$4:$K$1048576,$R$2)</f>
        <v>0</v>
      </c>
      <c r="S59" s="69">
        <f>SUMIFS('Data Aset'!$E$4:$E$1048576,'Data Aset'!$D$4:$D$1048576,Sheet1!B59,'Data Aset'!$K$4:$K$1048576,$S$2)</f>
        <v>0</v>
      </c>
      <c r="T59" s="38">
        <f>SUMIFS('Data Aset'!$E$4:$E$1048576,'Data Aset'!$D$4:$D$1048576,Sheet1!B59,'Data Aset'!$K$4:$K$1048576,$T$2)</f>
        <v>0</v>
      </c>
      <c r="U59" s="63">
        <f>SUMIFS('Data Aset'!$E$4:$E$1048576,'Data Aset'!$D$4:$D$1048576,Sheet1!B59,'Data Aset'!$K$4:$K$1048576,$U$2)</f>
        <v>0</v>
      </c>
      <c r="V59" s="66">
        <f t="shared" si="0"/>
        <v>10</v>
      </c>
      <c r="W59" s="75" t="s">
        <v>698</v>
      </c>
    </row>
    <row r="60" spans="1:23" ht="21.75" customHeight="1">
      <c r="A60" s="66">
        <v>58</v>
      </c>
      <c r="B60" s="64" t="s">
        <v>665</v>
      </c>
      <c r="C60" s="69">
        <f>SUMIFS('Data Aset'!$E$4:$E$1048576,'Data Aset'!$D$4:$D$1048576,Sheet1!B60,'Data Aset'!$K$4:$K$1048576,Sheet1!$C$2)</f>
        <v>0</v>
      </c>
      <c r="D60" s="38">
        <f>SUMIFS('Data Aset'!$E$4:$E$1048576,'Data Aset'!$D$4:$D$1048576,Sheet1!B60,'Data Aset'!$K$4:$K$1048576,$D$2)</f>
        <v>0</v>
      </c>
      <c r="E60" s="69">
        <f>SUMIFS('Data Aset'!$E$4:$E$1048576,'Data Aset'!$D$4:$D$1048576,Sheet1!B60,'Data Aset'!$K$4:$K$1048576,$E$2)</f>
        <v>0</v>
      </c>
      <c r="F60" s="38">
        <f>SUMIFS('Data Aset'!$E$4:$E$1048576,'Data Aset'!$D$4:$D$1048576,Sheet1!B60,'Data Aset'!$K$4:$K$1048576,$F$2)</f>
        <v>0</v>
      </c>
      <c r="G60" s="38">
        <f>SUMIFS('Data Aset'!$E$4:$E$1048576,'Data Aset'!$D$4:$D$1048576,Sheet1!B60,'Data Aset'!$K$4:$K$1048576,$G$2)</f>
        <v>0</v>
      </c>
      <c r="H60" s="38">
        <f>SUMIFS('Data Aset'!$E$4:$E$1048576,'Data Aset'!$D$4:$D$1048576,Sheet1!B60,'Data Aset'!$K$4:$K$1048576,$H$2)</f>
        <v>0</v>
      </c>
      <c r="I60" s="38">
        <f>SUMIFS('Data Aset'!$E$4:$E$1048576,'Data Aset'!$D$4:$D$1048576,Sheet1!B60,'Data Aset'!$K$4:$K$1048576,$I$2)</f>
        <v>0</v>
      </c>
      <c r="J60" s="38">
        <f>SUMIFS('Data Aset'!$E$4:$E$1048576,'Data Aset'!$D$4:$D$1048576,Sheet1!B60,'Data Aset'!$K$4:$K$1048576,$J$2)</f>
        <v>0</v>
      </c>
      <c r="K60" s="38">
        <f>SUMIFS('Data Aset'!$E$4:$E$1048576,'Data Aset'!$D$4:$D$1048576,Sheet1!B60,'Data Aset'!$K$4:$K$1048576,$K$2)</f>
        <v>0</v>
      </c>
      <c r="L60" s="38">
        <f>SUMIFS('Data Aset'!$E$4:$E$1048576,'Data Aset'!$D$4:$D$1048576,Sheet1!B60,'Data Aset'!$K$4:$K$1048576,$L$2)</f>
        <v>0</v>
      </c>
      <c r="M60" s="38">
        <f>SUMIFS('Data Aset'!$E$4:$E$1048576,'Data Aset'!$D$4:$D$1048576,Sheet1!B60,'Data Aset'!$K$4:$K$1048576,$M$2)</f>
        <v>0</v>
      </c>
      <c r="N60" s="69">
        <f>SUMIFS('Data Aset'!$E$4:$E$1048576,'Data Aset'!$D$4:$D$1048576,Sheet1!B60,'Data Aset'!$K$4:$K$1048576,$N$2)</f>
        <v>0</v>
      </c>
      <c r="O60" s="38">
        <f>SUMIFS('Data Aset'!$E$4:$E$1048576,'Data Aset'!$D$4:$D$1048576,Sheet1!B60,'Data Aset'!$K$4:$K$1048576,$O$2)</f>
        <v>0</v>
      </c>
      <c r="P60" s="38">
        <f>SUMIFS('Data Aset'!$E$4:$E$1048576,'Data Aset'!$D$4:$D$1048576,Sheet1!B60,'Data Aset'!$K$4:$K$1048576,$P$2)</f>
        <v>0</v>
      </c>
      <c r="Q60" s="38">
        <f>SUMIFS('Data Aset'!$E$4:$E$1048576,'Data Aset'!$D$4:$D$1048576,Sheet1!B60,'Data Aset'!$K$4:$K$1048576,$Q$2)</f>
        <v>0</v>
      </c>
      <c r="R60" s="38">
        <f>SUMIFS('Data Aset'!$E$4:$E$1048576,'Data Aset'!$D$4:$D$1048576,Sheet1!B60,'Data Aset'!$K$4:$K$1048576,$R$2)</f>
        <v>0</v>
      </c>
      <c r="S60" s="69">
        <f>SUMIFS('Data Aset'!$E$4:$E$1048576,'Data Aset'!$D$4:$D$1048576,Sheet1!B60,'Data Aset'!$K$4:$K$1048576,$S$2)</f>
        <v>0</v>
      </c>
      <c r="T60" s="38">
        <f>SUMIFS('Data Aset'!$E$4:$E$1048576,'Data Aset'!$D$4:$D$1048576,Sheet1!B60,'Data Aset'!$K$4:$K$1048576,$T$2)</f>
        <v>0</v>
      </c>
      <c r="U60" s="63">
        <f>SUMIFS('Data Aset'!$E$4:$E$1048576,'Data Aset'!$D$4:$D$1048576,Sheet1!B60,'Data Aset'!$K$4:$K$1048576,$U$2)</f>
        <v>1</v>
      </c>
      <c r="V60" s="66">
        <f t="shared" si="0"/>
        <v>1</v>
      </c>
      <c r="W60" s="75" t="s">
        <v>698</v>
      </c>
    </row>
    <row r="61" spans="1:23" ht="21.75" customHeight="1">
      <c r="A61" s="66">
        <v>59</v>
      </c>
      <c r="B61" s="64" t="s">
        <v>139</v>
      </c>
      <c r="C61" s="69">
        <f>SUMIFS('Data Aset'!$E$4:$E$1048576,'Data Aset'!$D$4:$D$1048576,Sheet1!B61,'Data Aset'!$K$4:$K$1048576,Sheet1!$C$2)</f>
        <v>3</v>
      </c>
      <c r="D61" s="38">
        <f>SUMIFS('Data Aset'!$E$4:$E$1048576,'Data Aset'!$D$4:$D$1048576,Sheet1!B61,'Data Aset'!$K$4:$K$1048576,$D$2)</f>
        <v>3</v>
      </c>
      <c r="E61" s="69">
        <f>SUMIFS('Data Aset'!$E$4:$E$1048576,'Data Aset'!$D$4:$D$1048576,Sheet1!B61,'Data Aset'!$K$4:$K$1048576,$E$2)</f>
        <v>0</v>
      </c>
      <c r="F61" s="38">
        <f>SUMIFS('Data Aset'!$E$4:$E$1048576,'Data Aset'!$D$4:$D$1048576,Sheet1!B61,'Data Aset'!$K$4:$K$1048576,$F$2)</f>
        <v>0</v>
      </c>
      <c r="G61" s="38">
        <f>SUMIFS('Data Aset'!$E$4:$E$1048576,'Data Aset'!$D$4:$D$1048576,Sheet1!B61,'Data Aset'!$K$4:$K$1048576,$G$2)</f>
        <v>0</v>
      </c>
      <c r="H61" s="38">
        <f>SUMIFS('Data Aset'!$E$4:$E$1048576,'Data Aset'!$D$4:$D$1048576,Sheet1!B61,'Data Aset'!$K$4:$K$1048576,$H$2)</f>
        <v>6</v>
      </c>
      <c r="I61" s="38">
        <f>SUMIFS('Data Aset'!$E$4:$E$1048576,'Data Aset'!$D$4:$D$1048576,Sheet1!B61,'Data Aset'!$K$4:$K$1048576,$I$2)</f>
        <v>4</v>
      </c>
      <c r="J61" s="38">
        <f>SUMIFS('Data Aset'!$E$4:$E$1048576,'Data Aset'!$D$4:$D$1048576,Sheet1!B61,'Data Aset'!$K$4:$K$1048576,$J$2)</f>
        <v>0</v>
      </c>
      <c r="K61" s="38">
        <f>SUMIFS('Data Aset'!$E$4:$E$1048576,'Data Aset'!$D$4:$D$1048576,Sheet1!B61,'Data Aset'!$K$4:$K$1048576,$K$2)</f>
        <v>2</v>
      </c>
      <c r="L61" s="38">
        <f>SUMIFS('Data Aset'!$E$4:$E$1048576,'Data Aset'!$D$4:$D$1048576,Sheet1!B61,'Data Aset'!$K$4:$K$1048576,$L$2)</f>
        <v>8</v>
      </c>
      <c r="M61" s="38">
        <f>SUMIFS('Data Aset'!$E$4:$E$1048576,'Data Aset'!$D$4:$D$1048576,Sheet1!B61,'Data Aset'!$K$4:$K$1048576,$M$2)</f>
        <v>0</v>
      </c>
      <c r="N61" s="69">
        <f>SUMIFS('Data Aset'!$E$4:$E$1048576,'Data Aset'!$D$4:$D$1048576,Sheet1!B61,'Data Aset'!$K$4:$K$1048576,$N$2)</f>
        <v>0</v>
      </c>
      <c r="O61" s="38">
        <f>SUMIFS('Data Aset'!$E$4:$E$1048576,'Data Aset'!$D$4:$D$1048576,Sheet1!B61,'Data Aset'!$K$4:$K$1048576,$O$2)</f>
        <v>7</v>
      </c>
      <c r="P61" s="38">
        <f>SUMIFS('Data Aset'!$E$4:$E$1048576,'Data Aset'!$D$4:$D$1048576,Sheet1!B61,'Data Aset'!$K$4:$K$1048576,$P$2)</f>
        <v>0</v>
      </c>
      <c r="Q61" s="38">
        <f>SUMIFS('Data Aset'!$E$4:$E$1048576,'Data Aset'!$D$4:$D$1048576,Sheet1!B61,'Data Aset'!$K$4:$K$1048576,$Q$2)</f>
        <v>0</v>
      </c>
      <c r="R61" s="38">
        <f>SUMIFS('Data Aset'!$E$4:$E$1048576,'Data Aset'!$D$4:$D$1048576,Sheet1!B61,'Data Aset'!$K$4:$K$1048576,$R$2)</f>
        <v>4</v>
      </c>
      <c r="S61" s="69">
        <f>SUMIFS('Data Aset'!$E$4:$E$1048576,'Data Aset'!$D$4:$D$1048576,Sheet1!B61,'Data Aset'!$K$4:$K$1048576,$S$2)</f>
        <v>0</v>
      </c>
      <c r="T61" s="38">
        <f>SUMIFS('Data Aset'!$E$4:$E$1048576,'Data Aset'!$D$4:$D$1048576,Sheet1!B61,'Data Aset'!$K$4:$K$1048576,$T$2)</f>
        <v>1</v>
      </c>
      <c r="U61" s="63">
        <f>SUMIFS('Data Aset'!$E$4:$E$1048576,'Data Aset'!$D$4:$D$1048576,Sheet1!B61,'Data Aset'!$K$4:$K$1048576,$U$2)</f>
        <v>1</v>
      </c>
      <c r="V61" s="66">
        <f t="shared" si="0"/>
        <v>39</v>
      </c>
      <c r="W61" s="75" t="s">
        <v>698</v>
      </c>
    </row>
    <row r="62" spans="1:23" ht="21.75" customHeight="1">
      <c r="A62" s="66">
        <v>60</v>
      </c>
      <c r="B62" s="64" t="s">
        <v>140</v>
      </c>
      <c r="C62" s="69">
        <f>SUMIFS('Data Aset'!$E$4:$E$1048576,'Data Aset'!$D$4:$D$1048576,Sheet1!B62,'Data Aset'!$K$4:$K$1048576,Sheet1!$C$2)</f>
        <v>0</v>
      </c>
      <c r="D62" s="38">
        <f>SUMIFS('Data Aset'!$E$4:$E$1048576,'Data Aset'!$D$4:$D$1048576,Sheet1!B62,'Data Aset'!$K$4:$K$1048576,$D$2)</f>
        <v>1</v>
      </c>
      <c r="E62" s="69">
        <f>SUMIFS('Data Aset'!$E$4:$E$1048576,'Data Aset'!$D$4:$D$1048576,Sheet1!B62,'Data Aset'!$K$4:$K$1048576,$E$2)</f>
        <v>0</v>
      </c>
      <c r="F62" s="38">
        <f>SUMIFS('Data Aset'!$E$4:$E$1048576,'Data Aset'!$D$4:$D$1048576,Sheet1!B62,'Data Aset'!$K$4:$K$1048576,$F$2)</f>
        <v>0</v>
      </c>
      <c r="G62" s="38">
        <f>SUMIFS('Data Aset'!$E$4:$E$1048576,'Data Aset'!$D$4:$D$1048576,Sheet1!B62,'Data Aset'!$K$4:$K$1048576,$G$2)</f>
        <v>0</v>
      </c>
      <c r="H62" s="38">
        <f>SUMIFS('Data Aset'!$E$4:$E$1048576,'Data Aset'!$D$4:$D$1048576,Sheet1!B62,'Data Aset'!$K$4:$K$1048576,$H$2)</f>
        <v>0</v>
      </c>
      <c r="I62" s="38">
        <f>SUMIFS('Data Aset'!$E$4:$E$1048576,'Data Aset'!$D$4:$D$1048576,Sheet1!B62,'Data Aset'!$K$4:$K$1048576,$I$2)</f>
        <v>0</v>
      </c>
      <c r="J62" s="38">
        <f>SUMIFS('Data Aset'!$E$4:$E$1048576,'Data Aset'!$D$4:$D$1048576,Sheet1!B62,'Data Aset'!$K$4:$K$1048576,$J$2)</f>
        <v>0</v>
      </c>
      <c r="K62" s="38">
        <f>SUMIFS('Data Aset'!$E$4:$E$1048576,'Data Aset'!$D$4:$D$1048576,Sheet1!B62,'Data Aset'!$K$4:$K$1048576,$K$2)</f>
        <v>0</v>
      </c>
      <c r="L62" s="38">
        <f>SUMIFS('Data Aset'!$E$4:$E$1048576,'Data Aset'!$D$4:$D$1048576,Sheet1!B62,'Data Aset'!$K$4:$K$1048576,$L$2)</f>
        <v>0</v>
      </c>
      <c r="M62" s="38">
        <f>SUMIFS('Data Aset'!$E$4:$E$1048576,'Data Aset'!$D$4:$D$1048576,Sheet1!B62,'Data Aset'!$K$4:$K$1048576,$M$2)</f>
        <v>0</v>
      </c>
      <c r="N62" s="69">
        <f>SUMIFS('Data Aset'!$E$4:$E$1048576,'Data Aset'!$D$4:$D$1048576,Sheet1!B62,'Data Aset'!$K$4:$K$1048576,$N$2)</f>
        <v>0</v>
      </c>
      <c r="O62" s="38">
        <f>SUMIFS('Data Aset'!$E$4:$E$1048576,'Data Aset'!$D$4:$D$1048576,Sheet1!B62,'Data Aset'!$K$4:$K$1048576,$O$2)</f>
        <v>0</v>
      </c>
      <c r="P62" s="38">
        <f>SUMIFS('Data Aset'!$E$4:$E$1048576,'Data Aset'!$D$4:$D$1048576,Sheet1!B62,'Data Aset'!$K$4:$K$1048576,$P$2)</f>
        <v>0</v>
      </c>
      <c r="Q62" s="38">
        <f>SUMIFS('Data Aset'!$E$4:$E$1048576,'Data Aset'!$D$4:$D$1048576,Sheet1!B62,'Data Aset'!$K$4:$K$1048576,$Q$2)</f>
        <v>2</v>
      </c>
      <c r="R62" s="38">
        <f>SUMIFS('Data Aset'!$E$4:$E$1048576,'Data Aset'!$D$4:$D$1048576,Sheet1!B62,'Data Aset'!$K$4:$K$1048576,$R$2)</f>
        <v>0</v>
      </c>
      <c r="S62" s="69">
        <f>SUMIFS('Data Aset'!$E$4:$E$1048576,'Data Aset'!$D$4:$D$1048576,Sheet1!B62,'Data Aset'!$K$4:$K$1048576,$S$2)</f>
        <v>0</v>
      </c>
      <c r="T62" s="38">
        <f>SUMIFS('Data Aset'!$E$4:$E$1048576,'Data Aset'!$D$4:$D$1048576,Sheet1!B62,'Data Aset'!$K$4:$K$1048576,$T$2)</f>
        <v>0</v>
      </c>
      <c r="U62" s="63">
        <f>SUMIFS('Data Aset'!$E$4:$E$1048576,'Data Aset'!$D$4:$D$1048576,Sheet1!B62,'Data Aset'!$K$4:$K$1048576,$U$2)</f>
        <v>0</v>
      </c>
      <c r="V62" s="66">
        <f t="shared" si="0"/>
        <v>3</v>
      </c>
      <c r="W62" s="75" t="s">
        <v>698</v>
      </c>
    </row>
    <row r="63" spans="1:23" ht="21.75" customHeight="1">
      <c r="A63" s="66">
        <v>61</v>
      </c>
      <c r="B63" s="64" t="s">
        <v>158</v>
      </c>
      <c r="C63" s="69">
        <f>SUMIFS('Data Aset'!$E$4:$E$1048576,'Data Aset'!$D$4:$D$1048576,Sheet1!B63,'Data Aset'!$K$4:$K$1048576,Sheet1!$C$2)</f>
        <v>0</v>
      </c>
      <c r="D63" s="38">
        <f>SUMIFS('Data Aset'!$E$4:$E$1048576,'Data Aset'!$D$4:$D$1048576,Sheet1!B63,'Data Aset'!$K$4:$K$1048576,$D$2)</f>
        <v>0</v>
      </c>
      <c r="E63" s="69">
        <f>SUMIFS('Data Aset'!$E$4:$E$1048576,'Data Aset'!$D$4:$D$1048576,Sheet1!B63,'Data Aset'!$K$4:$K$1048576,$E$2)</f>
        <v>1</v>
      </c>
      <c r="F63" s="38">
        <f>SUMIFS('Data Aset'!$E$4:$E$1048576,'Data Aset'!$D$4:$D$1048576,Sheet1!B63,'Data Aset'!$K$4:$K$1048576,$F$2)</f>
        <v>0</v>
      </c>
      <c r="G63" s="38">
        <f>SUMIFS('Data Aset'!$E$4:$E$1048576,'Data Aset'!$D$4:$D$1048576,Sheet1!B63,'Data Aset'!$K$4:$K$1048576,$G$2)</f>
        <v>0</v>
      </c>
      <c r="H63" s="38">
        <f>SUMIFS('Data Aset'!$E$4:$E$1048576,'Data Aset'!$D$4:$D$1048576,Sheet1!B63,'Data Aset'!$K$4:$K$1048576,$H$2)</f>
        <v>0</v>
      </c>
      <c r="I63" s="38">
        <f>SUMIFS('Data Aset'!$E$4:$E$1048576,'Data Aset'!$D$4:$D$1048576,Sheet1!B63,'Data Aset'!$K$4:$K$1048576,$I$2)</f>
        <v>0</v>
      </c>
      <c r="J63" s="38">
        <f>SUMIFS('Data Aset'!$E$4:$E$1048576,'Data Aset'!$D$4:$D$1048576,Sheet1!B63,'Data Aset'!$K$4:$K$1048576,$J$2)</f>
        <v>0</v>
      </c>
      <c r="K63" s="38">
        <f>SUMIFS('Data Aset'!$E$4:$E$1048576,'Data Aset'!$D$4:$D$1048576,Sheet1!B63,'Data Aset'!$K$4:$K$1048576,$K$2)</f>
        <v>0</v>
      </c>
      <c r="L63" s="38">
        <f>SUMIFS('Data Aset'!$E$4:$E$1048576,'Data Aset'!$D$4:$D$1048576,Sheet1!B63,'Data Aset'!$K$4:$K$1048576,$L$2)</f>
        <v>0</v>
      </c>
      <c r="M63" s="38">
        <f>SUMIFS('Data Aset'!$E$4:$E$1048576,'Data Aset'!$D$4:$D$1048576,Sheet1!B63,'Data Aset'!$K$4:$K$1048576,$M$2)</f>
        <v>0</v>
      </c>
      <c r="N63" s="69">
        <f>SUMIFS('Data Aset'!$E$4:$E$1048576,'Data Aset'!$D$4:$D$1048576,Sheet1!B63,'Data Aset'!$K$4:$K$1048576,$N$2)</f>
        <v>1</v>
      </c>
      <c r="O63" s="38">
        <f>SUMIFS('Data Aset'!$E$4:$E$1048576,'Data Aset'!$D$4:$D$1048576,Sheet1!B63,'Data Aset'!$K$4:$K$1048576,$O$2)</f>
        <v>0</v>
      </c>
      <c r="P63" s="38">
        <f>SUMIFS('Data Aset'!$E$4:$E$1048576,'Data Aset'!$D$4:$D$1048576,Sheet1!B63,'Data Aset'!$K$4:$K$1048576,$P$2)</f>
        <v>0</v>
      </c>
      <c r="Q63" s="38">
        <f>SUMIFS('Data Aset'!$E$4:$E$1048576,'Data Aset'!$D$4:$D$1048576,Sheet1!B63,'Data Aset'!$K$4:$K$1048576,$Q$2)</f>
        <v>0</v>
      </c>
      <c r="R63" s="38">
        <f>SUMIFS('Data Aset'!$E$4:$E$1048576,'Data Aset'!$D$4:$D$1048576,Sheet1!B63,'Data Aset'!$K$4:$K$1048576,$R$2)</f>
        <v>0</v>
      </c>
      <c r="S63" s="69">
        <f>SUMIFS('Data Aset'!$E$4:$E$1048576,'Data Aset'!$D$4:$D$1048576,Sheet1!B63,'Data Aset'!$K$4:$K$1048576,$S$2)</f>
        <v>0</v>
      </c>
      <c r="T63" s="38">
        <f>SUMIFS('Data Aset'!$E$4:$E$1048576,'Data Aset'!$D$4:$D$1048576,Sheet1!B63,'Data Aset'!$K$4:$K$1048576,$T$2)</f>
        <v>0</v>
      </c>
      <c r="U63" s="63">
        <f>SUMIFS('Data Aset'!$E$4:$E$1048576,'Data Aset'!$D$4:$D$1048576,Sheet1!B63,'Data Aset'!$K$4:$K$1048576,$U$2)</f>
        <v>0</v>
      </c>
      <c r="V63" s="66">
        <f t="shared" si="0"/>
        <v>2</v>
      </c>
      <c r="W63" s="75" t="s">
        <v>698</v>
      </c>
    </row>
    <row r="64" spans="1:23" ht="21.75" customHeight="1">
      <c r="A64" s="66">
        <v>62</v>
      </c>
      <c r="B64" s="64" t="s">
        <v>554</v>
      </c>
      <c r="C64" s="69">
        <f>SUMIFS('Data Aset'!$E$4:$E$1048576,'Data Aset'!$D$4:$D$1048576,Sheet1!B64,'Data Aset'!$K$4:$K$1048576,Sheet1!$C$2)</f>
        <v>0</v>
      </c>
      <c r="D64" s="38">
        <f>SUMIFS('Data Aset'!$E$4:$E$1048576,'Data Aset'!$D$4:$D$1048576,Sheet1!B64,'Data Aset'!$K$4:$K$1048576,$D$2)</f>
        <v>0</v>
      </c>
      <c r="E64" s="69">
        <f>SUMIFS('Data Aset'!$E$4:$E$1048576,'Data Aset'!$D$4:$D$1048576,Sheet1!B64,'Data Aset'!$K$4:$K$1048576,$E$2)</f>
        <v>0</v>
      </c>
      <c r="F64" s="38">
        <f>SUMIFS('Data Aset'!$E$4:$E$1048576,'Data Aset'!$D$4:$D$1048576,Sheet1!B64,'Data Aset'!$K$4:$K$1048576,$F$2)</f>
        <v>0</v>
      </c>
      <c r="G64" s="38">
        <f>SUMIFS('Data Aset'!$E$4:$E$1048576,'Data Aset'!$D$4:$D$1048576,Sheet1!B64,'Data Aset'!$K$4:$K$1048576,$G$2)</f>
        <v>0</v>
      </c>
      <c r="H64" s="38">
        <f>SUMIFS('Data Aset'!$E$4:$E$1048576,'Data Aset'!$D$4:$D$1048576,Sheet1!B64,'Data Aset'!$K$4:$K$1048576,$H$2)</f>
        <v>0</v>
      </c>
      <c r="I64" s="38">
        <f>SUMIFS('Data Aset'!$E$4:$E$1048576,'Data Aset'!$D$4:$D$1048576,Sheet1!B64,'Data Aset'!$K$4:$K$1048576,$I$2)</f>
        <v>0</v>
      </c>
      <c r="J64" s="38">
        <f>SUMIFS('Data Aset'!$E$4:$E$1048576,'Data Aset'!$D$4:$D$1048576,Sheet1!B64,'Data Aset'!$K$4:$K$1048576,$J$2)</f>
        <v>0</v>
      </c>
      <c r="K64" s="38">
        <f>SUMIFS('Data Aset'!$E$4:$E$1048576,'Data Aset'!$D$4:$D$1048576,Sheet1!B64,'Data Aset'!$K$4:$K$1048576,$K$2)</f>
        <v>0</v>
      </c>
      <c r="L64" s="38">
        <f>SUMIFS('Data Aset'!$E$4:$E$1048576,'Data Aset'!$D$4:$D$1048576,Sheet1!B64,'Data Aset'!$K$4:$K$1048576,$L$2)</f>
        <v>0</v>
      </c>
      <c r="M64" s="38">
        <f>SUMIFS('Data Aset'!$E$4:$E$1048576,'Data Aset'!$D$4:$D$1048576,Sheet1!B64,'Data Aset'!$K$4:$K$1048576,$M$2)</f>
        <v>0</v>
      </c>
      <c r="N64" s="69">
        <f>SUMIFS('Data Aset'!$E$4:$E$1048576,'Data Aset'!$D$4:$D$1048576,Sheet1!B64,'Data Aset'!$K$4:$K$1048576,$N$2)</f>
        <v>0</v>
      </c>
      <c r="O64" s="38">
        <f>SUMIFS('Data Aset'!$E$4:$E$1048576,'Data Aset'!$D$4:$D$1048576,Sheet1!B64,'Data Aset'!$K$4:$K$1048576,$O$2)</f>
        <v>0</v>
      </c>
      <c r="P64" s="38">
        <f>SUMIFS('Data Aset'!$E$4:$E$1048576,'Data Aset'!$D$4:$D$1048576,Sheet1!B64,'Data Aset'!$K$4:$K$1048576,$P$2)</f>
        <v>0</v>
      </c>
      <c r="Q64" s="38">
        <f>SUMIFS('Data Aset'!$E$4:$E$1048576,'Data Aset'!$D$4:$D$1048576,Sheet1!B64,'Data Aset'!$K$4:$K$1048576,$Q$2)</f>
        <v>4</v>
      </c>
      <c r="R64" s="38">
        <f>SUMIFS('Data Aset'!$E$4:$E$1048576,'Data Aset'!$D$4:$D$1048576,Sheet1!B64,'Data Aset'!$K$4:$K$1048576,$R$2)</f>
        <v>0</v>
      </c>
      <c r="S64" s="69">
        <f>SUMIFS('Data Aset'!$E$4:$E$1048576,'Data Aset'!$D$4:$D$1048576,Sheet1!B64,'Data Aset'!$K$4:$K$1048576,$S$2)</f>
        <v>0</v>
      </c>
      <c r="T64" s="38">
        <f>SUMIFS('Data Aset'!$E$4:$E$1048576,'Data Aset'!$D$4:$D$1048576,Sheet1!B64,'Data Aset'!$K$4:$K$1048576,$T$2)</f>
        <v>1</v>
      </c>
      <c r="U64" s="63">
        <f>SUMIFS('Data Aset'!$E$4:$E$1048576,'Data Aset'!$D$4:$D$1048576,Sheet1!B64,'Data Aset'!$K$4:$K$1048576,$U$2)</f>
        <v>0</v>
      </c>
      <c r="V64" s="66">
        <f t="shared" si="0"/>
        <v>5</v>
      </c>
      <c r="W64" s="75" t="s">
        <v>698</v>
      </c>
    </row>
    <row r="65" spans="1:23" ht="21.75" customHeight="1">
      <c r="A65" s="66">
        <v>63</v>
      </c>
      <c r="B65" s="64" t="s">
        <v>645</v>
      </c>
      <c r="C65" s="69">
        <f>SUMIFS('Data Aset'!$E$4:$E$1048576,'Data Aset'!$D$4:$D$1048576,Sheet1!B65,'Data Aset'!$K$4:$K$1048576,Sheet1!$C$2)</f>
        <v>0</v>
      </c>
      <c r="D65" s="38">
        <f>SUMIFS('Data Aset'!$E$4:$E$1048576,'Data Aset'!$D$4:$D$1048576,Sheet1!B65,'Data Aset'!$K$4:$K$1048576,$D$2)</f>
        <v>0</v>
      </c>
      <c r="E65" s="69">
        <f>SUMIFS('Data Aset'!$E$4:$E$1048576,'Data Aset'!$D$4:$D$1048576,Sheet1!B65,'Data Aset'!$K$4:$K$1048576,$E$2)</f>
        <v>0</v>
      </c>
      <c r="F65" s="38">
        <f>SUMIFS('Data Aset'!$E$4:$E$1048576,'Data Aset'!$D$4:$D$1048576,Sheet1!B65,'Data Aset'!$K$4:$K$1048576,$F$2)</f>
        <v>0</v>
      </c>
      <c r="G65" s="38">
        <f>SUMIFS('Data Aset'!$E$4:$E$1048576,'Data Aset'!$D$4:$D$1048576,Sheet1!B65,'Data Aset'!$K$4:$K$1048576,$G$2)</f>
        <v>0</v>
      </c>
      <c r="H65" s="38">
        <f>SUMIFS('Data Aset'!$E$4:$E$1048576,'Data Aset'!$D$4:$D$1048576,Sheet1!B65,'Data Aset'!$K$4:$K$1048576,$H$2)</f>
        <v>0</v>
      </c>
      <c r="I65" s="38">
        <f>SUMIFS('Data Aset'!$E$4:$E$1048576,'Data Aset'!$D$4:$D$1048576,Sheet1!B65,'Data Aset'!$K$4:$K$1048576,$I$2)</f>
        <v>0</v>
      </c>
      <c r="J65" s="38">
        <f>SUMIFS('Data Aset'!$E$4:$E$1048576,'Data Aset'!$D$4:$D$1048576,Sheet1!B65,'Data Aset'!$K$4:$K$1048576,$J$2)</f>
        <v>0</v>
      </c>
      <c r="K65" s="38">
        <f>SUMIFS('Data Aset'!$E$4:$E$1048576,'Data Aset'!$D$4:$D$1048576,Sheet1!B65,'Data Aset'!$K$4:$K$1048576,$K$2)</f>
        <v>0</v>
      </c>
      <c r="L65" s="38">
        <f>SUMIFS('Data Aset'!$E$4:$E$1048576,'Data Aset'!$D$4:$D$1048576,Sheet1!B65,'Data Aset'!$K$4:$K$1048576,$L$2)</f>
        <v>0</v>
      </c>
      <c r="M65" s="38">
        <f>SUMIFS('Data Aset'!$E$4:$E$1048576,'Data Aset'!$D$4:$D$1048576,Sheet1!B65,'Data Aset'!$K$4:$K$1048576,$M$2)</f>
        <v>0</v>
      </c>
      <c r="N65" s="69">
        <f>SUMIFS('Data Aset'!$E$4:$E$1048576,'Data Aset'!$D$4:$D$1048576,Sheet1!B65,'Data Aset'!$K$4:$K$1048576,$N$2)</f>
        <v>0</v>
      </c>
      <c r="O65" s="38">
        <f>SUMIFS('Data Aset'!$E$4:$E$1048576,'Data Aset'!$D$4:$D$1048576,Sheet1!B65,'Data Aset'!$K$4:$K$1048576,$O$2)</f>
        <v>0</v>
      </c>
      <c r="P65" s="38">
        <f>SUMIFS('Data Aset'!$E$4:$E$1048576,'Data Aset'!$D$4:$D$1048576,Sheet1!B65,'Data Aset'!$K$4:$K$1048576,$P$2)</f>
        <v>0</v>
      </c>
      <c r="Q65" s="38">
        <f>SUMIFS('Data Aset'!$E$4:$E$1048576,'Data Aset'!$D$4:$D$1048576,Sheet1!B65,'Data Aset'!$K$4:$K$1048576,$Q$2)</f>
        <v>0</v>
      </c>
      <c r="R65" s="38">
        <f>SUMIFS('Data Aset'!$E$4:$E$1048576,'Data Aset'!$D$4:$D$1048576,Sheet1!B65,'Data Aset'!$K$4:$K$1048576,$R$2)</f>
        <v>0</v>
      </c>
      <c r="S65" s="69">
        <f>SUMIFS('Data Aset'!$E$4:$E$1048576,'Data Aset'!$D$4:$D$1048576,Sheet1!B65,'Data Aset'!$K$4:$K$1048576,$S$2)</f>
        <v>0</v>
      </c>
      <c r="T65" s="38">
        <f>SUMIFS('Data Aset'!$E$4:$E$1048576,'Data Aset'!$D$4:$D$1048576,Sheet1!B65,'Data Aset'!$K$4:$K$1048576,$T$2)</f>
        <v>0</v>
      </c>
      <c r="U65" s="63">
        <f>SUMIFS('Data Aset'!$E$4:$E$1048576,'Data Aset'!$D$4:$D$1048576,Sheet1!B65,'Data Aset'!$K$4:$K$1048576,$U$2)</f>
        <v>2</v>
      </c>
      <c r="V65" s="66">
        <f t="shared" si="0"/>
        <v>2</v>
      </c>
      <c r="W65" s="75" t="s">
        <v>698</v>
      </c>
    </row>
    <row r="66" spans="1:23" ht="21.75" customHeight="1">
      <c r="A66" s="66">
        <v>64</v>
      </c>
      <c r="B66" s="64" t="s">
        <v>643</v>
      </c>
      <c r="C66" s="69">
        <f>SUMIFS('Data Aset'!$E$4:$E$1048576,'Data Aset'!$D$4:$D$1048576,Sheet1!B66,'Data Aset'!$K$4:$K$1048576,Sheet1!$C$2)</f>
        <v>0</v>
      </c>
      <c r="D66" s="38">
        <f>SUMIFS('Data Aset'!$E$4:$E$1048576,'Data Aset'!$D$4:$D$1048576,Sheet1!B66,'Data Aset'!$K$4:$K$1048576,$D$2)</f>
        <v>0</v>
      </c>
      <c r="E66" s="69">
        <f>SUMIFS('Data Aset'!$E$4:$E$1048576,'Data Aset'!$D$4:$D$1048576,Sheet1!B66,'Data Aset'!$K$4:$K$1048576,$E$2)</f>
        <v>0</v>
      </c>
      <c r="F66" s="38">
        <f>SUMIFS('Data Aset'!$E$4:$E$1048576,'Data Aset'!$D$4:$D$1048576,Sheet1!B66,'Data Aset'!$K$4:$K$1048576,$F$2)</f>
        <v>0</v>
      </c>
      <c r="G66" s="38">
        <f>SUMIFS('Data Aset'!$E$4:$E$1048576,'Data Aset'!$D$4:$D$1048576,Sheet1!B66,'Data Aset'!$K$4:$K$1048576,$G$2)</f>
        <v>0</v>
      </c>
      <c r="H66" s="38">
        <f>SUMIFS('Data Aset'!$E$4:$E$1048576,'Data Aset'!$D$4:$D$1048576,Sheet1!B66,'Data Aset'!$K$4:$K$1048576,$H$2)</f>
        <v>0</v>
      </c>
      <c r="I66" s="38">
        <f>SUMIFS('Data Aset'!$E$4:$E$1048576,'Data Aset'!$D$4:$D$1048576,Sheet1!B66,'Data Aset'!$K$4:$K$1048576,$I$2)</f>
        <v>0</v>
      </c>
      <c r="J66" s="38">
        <f>SUMIFS('Data Aset'!$E$4:$E$1048576,'Data Aset'!$D$4:$D$1048576,Sheet1!B66,'Data Aset'!$K$4:$K$1048576,$J$2)</f>
        <v>0</v>
      </c>
      <c r="K66" s="38">
        <f>SUMIFS('Data Aset'!$E$4:$E$1048576,'Data Aset'!$D$4:$D$1048576,Sheet1!B66,'Data Aset'!$K$4:$K$1048576,$K$2)</f>
        <v>0</v>
      </c>
      <c r="L66" s="38">
        <f>SUMIFS('Data Aset'!$E$4:$E$1048576,'Data Aset'!$D$4:$D$1048576,Sheet1!B66,'Data Aset'!$K$4:$K$1048576,$L$2)</f>
        <v>0</v>
      </c>
      <c r="M66" s="38">
        <f>SUMIFS('Data Aset'!$E$4:$E$1048576,'Data Aset'!$D$4:$D$1048576,Sheet1!B66,'Data Aset'!$K$4:$K$1048576,$M$2)</f>
        <v>0</v>
      </c>
      <c r="N66" s="69">
        <f>SUMIFS('Data Aset'!$E$4:$E$1048576,'Data Aset'!$D$4:$D$1048576,Sheet1!B66,'Data Aset'!$K$4:$K$1048576,$N$2)</f>
        <v>0</v>
      </c>
      <c r="O66" s="38">
        <f>SUMIFS('Data Aset'!$E$4:$E$1048576,'Data Aset'!$D$4:$D$1048576,Sheet1!B66,'Data Aset'!$K$4:$K$1048576,$O$2)</f>
        <v>0</v>
      </c>
      <c r="P66" s="38">
        <f>SUMIFS('Data Aset'!$E$4:$E$1048576,'Data Aset'!$D$4:$D$1048576,Sheet1!B66,'Data Aset'!$K$4:$K$1048576,$P$2)</f>
        <v>0</v>
      </c>
      <c r="Q66" s="38">
        <f>SUMIFS('Data Aset'!$E$4:$E$1048576,'Data Aset'!$D$4:$D$1048576,Sheet1!B66,'Data Aset'!$K$4:$K$1048576,$Q$2)</f>
        <v>0</v>
      </c>
      <c r="R66" s="38">
        <f>SUMIFS('Data Aset'!$E$4:$E$1048576,'Data Aset'!$D$4:$D$1048576,Sheet1!B66,'Data Aset'!$K$4:$K$1048576,$R$2)</f>
        <v>0</v>
      </c>
      <c r="S66" s="69">
        <f>SUMIFS('Data Aset'!$E$4:$E$1048576,'Data Aset'!$D$4:$D$1048576,Sheet1!B66,'Data Aset'!$K$4:$K$1048576,$S$2)</f>
        <v>0</v>
      </c>
      <c r="T66" s="38">
        <f>SUMIFS('Data Aset'!$E$4:$E$1048576,'Data Aset'!$D$4:$D$1048576,Sheet1!B66,'Data Aset'!$K$4:$K$1048576,$T$2)</f>
        <v>0</v>
      </c>
      <c r="U66" s="63">
        <f>SUMIFS('Data Aset'!$E$4:$E$1048576,'Data Aset'!$D$4:$D$1048576,Sheet1!B66,'Data Aset'!$K$4:$K$1048576,$U$2)</f>
        <v>1</v>
      </c>
      <c r="V66" s="66">
        <f t="shared" si="0"/>
        <v>1</v>
      </c>
      <c r="W66" s="75" t="s">
        <v>698</v>
      </c>
    </row>
    <row r="67" spans="1:23" ht="21.75" customHeight="1">
      <c r="A67" s="66">
        <v>65</v>
      </c>
      <c r="B67" s="64" t="s">
        <v>639</v>
      </c>
      <c r="C67" s="69">
        <f>SUMIFS('Data Aset'!$E$4:$E$1048576,'Data Aset'!$D$4:$D$1048576,Sheet1!B67,'Data Aset'!$K$4:$K$1048576,Sheet1!$C$2)</f>
        <v>0</v>
      </c>
      <c r="D67" s="38">
        <f>SUMIFS('Data Aset'!$E$4:$E$1048576,'Data Aset'!$D$4:$D$1048576,Sheet1!B67,'Data Aset'!$K$4:$K$1048576,$D$2)</f>
        <v>0</v>
      </c>
      <c r="E67" s="69">
        <f>SUMIFS('Data Aset'!$E$4:$E$1048576,'Data Aset'!$D$4:$D$1048576,Sheet1!B67,'Data Aset'!$K$4:$K$1048576,$E$2)</f>
        <v>0</v>
      </c>
      <c r="F67" s="38">
        <f>SUMIFS('Data Aset'!$E$4:$E$1048576,'Data Aset'!$D$4:$D$1048576,Sheet1!B67,'Data Aset'!$K$4:$K$1048576,$F$2)</f>
        <v>0</v>
      </c>
      <c r="G67" s="38">
        <f>SUMIFS('Data Aset'!$E$4:$E$1048576,'Data Aset'!$D$4:$D$1048576,Sheet1!B67,'Data Aset'!$K$4:$K$1048576,$G$2)</f>
        <v>0</v>
      </c>
      <c r="H67" s="38">
        <f>SUMIFS('Data Aset'!$E$4:$E$1048576,'Data Aset'!$D$4:$D$1048576,Sheet1!B67,'Data Aset'!$K$4:$K$1048576,$H$2)</f>
        <v>0</v>
      </c>
      <c r="I67" s="38">
        <f>SUMIFS('Data Aset'!$E$4:$E$1048576,'Data Aset'!$D$4:$D$1048576,Sheet1!B67,'Data Aset'!$K$4:$K$1048576,$I$2)</f>
        <v>0</v>
      </c>
      <c r="J67" s="38">
        <f>SUMIFS('Data Aset'!$E$4:$E$1048576,'Data Aset'!$D$4:$D$1048576,Sheet1!B67,'Data Aset'!$K$4:$K$1048576,$J$2)</f>
        <v>0</v>
      </c>
      <c r="K67" s="38">
        <f>SUMIFS('Data Aset'!$E$4:$E$1048576,'Data Aset'!$D$4:$D$1048576,Sheet1!B67,'Data Aset'!$K$4:$K$1048576,$K$2)</f>
        <v>0</v>
      </c>
      <c r="L67" s="38">
        <f>SUMIFS('Data Aset'!$E$4:$E$1048576,'Data Aset'!$D$4:$D$1048576,Sheet1!B67,'Data Aset'!$K$4:$K$1048576,$L$2)</f>
        <v>0</v>
      </c>
      <c r="M67" s="38">
        <f>SUMIFS('Data Aset'!$E$4:$E$1048576,'Data Aset'!$D$4:$D$1048576,Sheet1!B67,'Data Aset'!$K$4:$K$1048576,$M$2)</f>
        <v>0</v>
      </c>
      <c r="N67" s="69">
        <f>SUMIFS('Data Aset'!$E$4:$E$1048576,'Data Aset'!$D$4:$D$1048576,Sheet1!B67,'Data Aset'!$K$4:$K$1048576,$N$2)</f>
        <v>0</v>
      </c>
      <c r="O67" s="38">
        <f>SUMIFS('Data Aset'!$E$4:$E$1048576,'Data Aset'!$D$4:$D$1048576,Sheet1!B67,'Data Aset'!$K$4:$K$1048576,$O$2)</f>
        <v>0</v>
      </c>
      <c r="P67" s="38">
        <f>SUMIFS('Data Aset'!$E$4:$E$1048576,'Data Aset'!$D$4:$D$1048576,Sheet1!B67,'Data Aset'!$K$4:$K$1048576,$P$2)</f>
        <v>0</v>
      </c>
      <c r="Q67" s="38">
        <f>SUMIFS('Data Aset'!$E$4:$E$1048576,'Data Aset'!$D$4:$D$1048576,Sheet1!B67,'Data Aset'!$K$4:$K$1048576,$Q$2)</f>
        <v>0</v>
      </c>
      <c r="R67" s="38">
        <f>SUMIFS('Data Aset'!$E$4:$E$1048576,'Data Aset'!$D$4:$D$1048576,Sheet1!B67,'Data Aset'!$K$4:$K$1048576,$R$2)</f>
        <v>0</v>
      </c>
      <c r="S67" s="69">
        <f>SUMIFS('Data Aset'!$E$4:$E$1048576,'Data Aset'!$D$4:$D$1048576,Sheet1!B67,'Data Aset'!$K$4:$K$1048576,$S$2)</f>
        <v>0</v>
      </c>
      <c r="T67" s="38">
        <f>SUMIFS('Data Aset'!$E$4:$E$1048576,'Data Aset'!$D$4:$D$1048576,Sheet1!B67,'Data Aset'!$K$4:$K$1048576,$T$2)</f>
        <v>4</v>
      </c>
      <c r="U67" s="63">
        <f>SUMIFS('Data Aset'!$E$4:$E$1048576,'Data Aset'!$D$4:$D$1048576,Sheet1!B67,'Data Aset'!$K$4:$K$1048576,$U$2)</f>
        <v>0</v>
      </c>
      <c r="V67" s="66">
        <f t="shared" si="0"/>
        <v>4</v>
      </c>
      <c r="W67" s="75" t="s">
        <v>698</v>
      </c>
    </row>
    <row r="68" spans="1:23" ht="21.75" customHeight="1">
      <c r="A68" s="66">
        <v>66</v>
      </c>
      <c r="B68" s="64" t="s">
        <v>556</v>
      </c>
      <c r="C68" s="69">
        <f>SUMIFS('Data Aset'!$E$4:$E$1048576,'Data Aset'!$D$4:$D$1048576,Sheet1!B68,'Data Aset'!$K$4:$K$1048576,Sheet1!$C$2)</f>
        <v>0</v>
      </c>
      <c r="D68" s="38">
        <f>SUMIFS('Data Aset'!$E$4:$E$1048576,'Data Aset'!$D$4:$D$1048576,Sheet1!B68,'Data Aset'!$K$4:$K$1048576,$D$2)</f>
        <v>0</v>
      </c>
      <c r="E68" s="69">
        <f>SUMIFS('Data Aset'!$E$4:$E$1048576,'Data Aset'!$D$4:$D$1048576,Sheet1!B68,'Data Aset'!$K$4:$K$1048576,$E$2)</f>
        <v>0</v>
      </c>
      <c r="F68" s="38">
        <f>SUMIFS('Data Aset'!$E$4:$E$1048576,'Data Aset'!$D$4:$D$1048576,Sheet1!B68,'Data Aset'!$K$4:$K$1048576,$F$2)</f>
        <v>0</v>
      </c>
      <c r="G68" s="38">
        <f>SUMIFS('Data Aset'!$E$4:$E$1048576,'Data Aset'!$D$4:$D$1048576,Sheet1!B68,'Data Aset'!$K$4:$K$1048576,$G$2)</f>
        <v>0</v>
      </c>
      <c r="H68" s="38">
        <f>SUMIFS('Data Aset'!$E$4:$E$1048576,'Data Aset'!$D$4:$D$1048576,Sheet1!B68,'Data Aset'!$K$4:$K$1048576,$H$2)</f>
        <v>0</v>
      </c>
      <c r="I68" s="38">
        <f>SUMIFS('Data Aset'!$E$4:$E$1048576,'Data Aset'!$D$4:$D$1048576,Sheet1!B68,'Data Aset'!$K$4:$K$1048576,$I$2)</f>
        <v>0</v>
      </c>
      <c r="J68" s="38">
        <f>SUMIFS('Data Aset'!$E$4:$E$1048576,'Data Aset'!$D$4:$D$1048576,Sheet1!B68,'Data Aset'!$K$4:$K$1048576,$J$2)</f>
        <v>0</v>
      </c>
      <c r="K68" s="38">
        <f>SUMIFS('Data Aset'!$E$4:$E$1048576,'Data Aset'!$D$4:$D$1048576,Sheet1!B68,'Data Aset'!$K$4:$K$1048576,$K$2)</f>
        <v>0</v>
      </c>
      <c r="L68" s="38">
        <f>SUMIFS('Data Aset'!$E$4:$E$1048576,'Data Aset'!$D$4:$D$1048576,Sheet1!B68,'Data Aset'!$K$4:$K$1048576,$L$2)</f>
        <v>0</v>
      </c>
      <c r="M68" s="38">
        <f>SUMIFS('Data Aset'!$E$4:$E$1048576,'Data Aset'!$D$4:$D$1048576,Sheet1!B68,'Data Aset'!$K$4:$K$1048576,$M$2)</f>
        <v>0</v>
      </c>
      <c r="N68" s="69">
        <f>SUMIFS('Data Aset'!$E$4:$E$1048576,'Data Aset'!$D$4:$D$1048576,Sheet1!B68,'Data Aset'!$K$4:$K$1048576,$N$2)</f>
        <v>0</v>
      </c>
      <c r="O68" s="38">
        <f>SUMIFS('Data Aset'!$E$4:$E$1048576,'Data Aset'!$D$4:$D$1048576,Sheet1!B68,'Data Aset'!$K$4:$K$1048576,$O$2)</f>
        <v>0</v>
      </c>
      <c r="P68" s="38">
        <f>SUMIFS('Data Aset'!$E$4:$E$1048576,'Data Aset'!$D$4:$D$1048576,Sheet1!B68,'Data Aset'!$K$4:$K$1048576,$P$2)</f>
        <v>0</v>
      </c>
      <c r="Q68" s="38">
        <f>SUMIFS('Data Aset'!$E$4:$E$1048576,'Data Aset'!$D$4:$D$1048576,Sheet1!B68,'Data Aset'!$K$4:$K$1048576,$Q$2)</f>
        <v>2</v>
      </c>
      <c r="R68" s="38">
        <f>SUMIFS('Data Aset'!$E$4:$E$1048576,'Data Aset'!$D$4:$D$1048576,Sheet1!B68,'Data Aset'!$K$4:$K$1048576,$R$2)</f>
        <v>4</v>
      </c>
      <c r="S68" s="69">
        <f>SUMIFS('Data Aset'!$E$4:$E$1048576,'Data Aset'!$D$4:$D$1048576,Sheet1!B68,'Data Aset'!$K$4:$K$1048576,$S$2)</f>
        <v>0</v>
      </c>
      <c r="T68" s="38">
        <f>SUMIFS('Data Aset'!$E$4:$E$1048576,'Data Aset'!$D$4:$D$1048576,Sheet1!B68,'Data Aset'!$K$4:$K$1048576,$T$2)</f>
        <v>0</v>
      </c>
      <c r="U68" s="63">
        <f>SUMIFS('Data Aset'!$E$4:$E$1048576,'Data Aset'!$D$4:$D$1048576,Sheet1!B68,'Data Aset'!$K$4:$K$1048576,$U$2)</f>
        <v>0</v>
      </c>
      <c r="V68" s="66">
        <f t="shared" ref="V68:V130" si="1">SUM(C68:U68)</f>
        <v>6</v>
      </c>
      <c r="W68" s="75" t="s">
        <v>698</v>
      </c>
    </row>
    <row r="69" spans="1:23" ht="21.75" customHeight="1">
      <c r="A69" s="66">
        <v>67</v>
      </c>
      <c r="B69" s="64" t="s">
        <v>168</v>
      </c>
      <c r="C69" s="69">
        <f>SUMIFS('Data Aset'!$E$4:$E$1048576,'Data Aset'!$D$4:$D$1048576,Sheet1!B69,'Data Aset'!$K$4:$K$1048576,Sheet1!$C$2)</f>
        <v>0</v>
      </c>
      <c r="D69" s="38">
        <f>SUMIFS('Data Aset'!$E$4:$E$1048576,'Data Aset'!$D$4:$D$1048576,Sheet1!B69,'Data Aset'!$K$4:$K$1048576,$D$2)</f>
        <v>0</v>
      </c>
      <c r="E69" s="69">
        <f>SUMIFS('Data Aset'!$E$4:$E$1048576,'Data Aset'!$D$4:$D$1048576,Sheet1!B69,'Data Aset'!$K$4:$K$1048576,$E$2)</f>
        <v>0</v>
      </c>
      <c r="F69" s="38">
        <f>SUMIFS('Data Aset'!$E$4:$E$1048576,'Data Aset'!$D$4:$D$1048576,Sheet1!B69,'Data Aset'!$K$4:$K$1048576,$F$2)</f>
        <v>4</v>
      </c>
      <c r="G69" s="38">
        <f>SUMIFS('Data Aset'!$E$4:$E$1048576,'Data Aset'!$D$4:$D$1048576,Sheet1!B69,'Data Aset'!$K$4:$K$1048576,$G$2)</f>
        <v>4</v>
      </c>
      <c r="H69" s="38">
        <f>SUMIFS('Data Aset'!$E$4:$E$1048576,'Data Aset'!$D$4:$D$1048576,Sheet1!B69,'Data Aset'!$K$4:$K$1048576,$H$2)</f>
        <v>0</v>
      </c>
      <c r="I69" s="38">
        <f>SUMIFS('Data Aset'!$E$4:$E$1048576,'Data Aset'!$D$4:$D$1048576,Sheet1!B69,'Data Aset'!$K$4:$K$1048576,$I$2)</f>
        <v>0</v>
      </c>
      <c r="J69" s="38">
        <f>SUMIFS('Data Aset'!$E$4:$E$1048576,'Data Aset'!$D$4:$D$1048576,Sheet1!B69,'Data Aset'!$K$4:$K$1048576,$J$2)</f>
        <v>0</v>
      </c>
      <c r="K69" s="38">
        <f>SUMIFS('Data Aset'!$E$4:$E$1048576,'Data Aset'!$D$4:$D$1048576,Sheet1!B69,'Data Aset'!$K$4:$K$1048576,$K$2)</f>
        <v>0</v>
      </c>
      <c r="L69" s="38">
        <f>SUMIFS('Data Aset'!$E$4:$E$1048576,'Data Aset'!$D$4:$D$1048576,Sheet1!B69,'Data Aset'!$K$4:$K$1048576,$L$2)</f>
        <v>0</v>
      </c>
      <c r="M69" s="38">
        <f>SUMIFS('Data Aset'!$E$4:$E$1048576,'Data Aset'!$D$4:$D$1048576,Sheet1!B69,'Data Aset'!$K$4:$K$1048576,$M$2)</f>
        <v>0</v>
      </c>
      <c r="N69" s="69">
        <f>SUMIFS('Data Aset'!$E$4:$E$1048576,'Data Aset'!$D$4:$D$1048576,Sheet1!B69,'Data Aset'!$K$4:$K$1048576,$N$2)</f>
        <v>0</v>
      </c>
      <c r="O69" s="38">
        <f>SUMIFS('Data Aset'!$E$4:$E$1048576,'Data Aset'!$D$4:$D$1048576,Sheet1!B69,'Data Aset'!$K$4:$K$1048576,$O$2)</f>
        <v>0</v>
      </c>
      <c r="P69" s="38">
        <f>SUMIFS('Data Aset'!$E$4:$E$1048576,'Data Aset'!$D$4:$D$1048576,Sheet1!B69,'Data Aset'!$K$4:$K$1048576,$P$2)</f>
        <v>0</v>
      </c>
      <c r="Q69" s="38">
        <f>SUMIFS('Data Aset'!$E$4:$E$1048576,'Data Aset'!$D$4:$D$1048576,Sheet1!B69,'Data Aset'!$K$4:$K$1048576,$Q$2)</f>
        <v>0</v>
      </c>
      <c r="R69" s="38">
        <f>SUMIFS('Data Aset'!$E$4:$E$1048576,'Data Aset'!$D$4:$D$1048576,Sheet1!B69,'Data Aset'!$K$4:$K$1048576,$R$2)</f>
        <v>0</v>
      </c>
      <c r="S69" s="69">
        <f>SUMIFS('Data Aset'!$E$4:$E$1048576,'Data Aset'!$D$4:$D$1048576,Sheet1!B69,'Data Aset'!$K$4:$K$1048576,$S$2)</f>
        <v>0</v>
      </c>
      <c r="T69" s="38">
        <f>SUMIFS('Data Aset'!$E$4:$E$1048576,'Data Aset'!$D$4:$D$1048576,Sheet1!B69,'Data Aset'!$K$4:$K$1048576,$T$2)</f>
        <v>0</v>
      </c>
      <c r="U69" s="63">
        <f>SUMIFS('Data Aset'!$E$4:$E$1048576,'Data Aset'!$D$4:$D$1048576,Sheet1!B69,'Data Aset'!$K$4:$K$1048576,$U$2)</f>
        <v>0</v>
      </c>
      <c r="V69" s="66">
        <f t="shared" si="1"/>
        <v>8</v>
      </c>
      <c r="W69" s="75" t="s">
        <v>698</v>
      </c>
    </row>
    <row r="70" spans="1:23" ht="21.75" customHeight="1">
      <c r="A70" s="66">
        <v>68</v>
      </c>
      <c r="B70" s="64" t="s">
        <v>342</v>
      </c>
      <c r="C70" s="69">
        <f>SUMIFS('Data Aset'!$E$4:$E$1048576,'Data Aset'!$D$4:$D$1048576,Sheet1!B70,'Data Aset'!$K$4:$K$1048576,Sheet1!$C$2)</f>
        <v>0</v>
      </c>
      <c r="D70" s="38">
        <f>SUMIFS('Data Aset'!$E$4:$E$1048576,'Data Aset'!$D$4:$D$1048576,Sheet1!B70,'Data Aset'!$K$4:$K$1048576,$D$2)</f>
        <v>0</v>
      </c>
      <c r="E70" s="69">
        <f>SUMIFS('Data Aset'!$E$4:$E$1048576,'Data Aset'!$D$4:$D$1048576,Sheet1!B70,'Data Aset'!$K$4:$K$1048576,$E$2)</f>
        <v>0</v>
      </c>
      <c r="F70" s="38">
        <f>SUMIFS('Data Aset'!$E$4:$E$1048576,'Data Aset'!$D$4:$D$1048576,Sheet1!B70,'Data Aset'!$K$4:$K$1048576,$F$2)</f>
        <v>0</v>
      </c>
      <c r="G70" s="38">
        <f>SUMIFS('Data Aset'!$E$4:$E$1048576,'Data Aset'!$D$4:$D$1048576,Sheet1!B70,'Data Aset'!$K$4:$K$1048576,$G$2)</f>
        <v>0</v>
      </c>
      <c r="H70" s="38">
        <f>SUMIFS('Data Aset'!$E$4:$E$1048576,'Data Aset'!$D$4:$D$1048576,Sheet1!B70,'Data Aset'!$K$4:$K$1048576,$H$2)</f>
        <v>0</v>
      </c>
      <c r="I70" s="38">
        <f>SUMIFS('Data Aset'!$E$4:$E$1048576,'Data Aset'!$D$4:$D$1048576,Sheet1!B70,'Data Aset'!$K$4:$K$1048576,$I$2)</f>
        <v>0</v>
      </c>
      <c r="J70" s="38">
        <f>SUMIFS('Data Aset'!$E$4:$E$1048576,'Data Aset'!$D$4:$D$1048576,Sheet1!B70,'Data Aset'!$K$4:$K$1048576,$J$2)</f>
        <v>0</v>
      </c>
      <c r="K70" s="38">
        <f>SUMIFS('Data Aset'!$E$4:$E$1048576,'Data Aset'!$D$4:$D$1048576,Sheet1!B70,'Data Aset'!$K$4:$K$1048576,$K$2)</f>
        <v>1</v>
      </c>
      <c r="L70" s="38">
        <f>SUMIFS('Data Aset'!$E$4:$E$1048576,'Data Aset'!$D$4:$D$1048576,Sheet1!B70,'Data Aset'!$K$4:$K$1048576,$L$2)</f>
        <v>0</v>
      </c>
      <c r="M70" s="38">
        <f>SUMIFS('Data Aset'!$E$4:$E$1048576,'Data Aset'!$D$4:$D$1048576,Sheet1!B70,'Data Aset'!$K$4:$K$1048576,$M$2)</f>
        <v>0</v>
      </c>
      <c r="N70" s="69">
        <f>SUMIFS('Data Aset'!$E$4:$E$1048576,'Data Aset'!$D$4:$D$1048576,Sheet1!B70,'Data Aset'!$K$4:$K$1048576,$N$2)</f>
        <v>0</v>
      </c>
      <c r="O70" s="38">
        <f>SUMIFS('Data Aset'!$E$4:$E$1048576,'Data Aset'!$D$4:$D$1048576,Sheet1!B70,'Data Aset'!$K$4:$K$1048576,$O$2)</f>
        <v>0</v>
      </c>
      <c r="P70" s="38">
        <f>SUMIFS('Data Aset'!$E$4:$E$1048576,'Data Aset'!$D$4:$D$1048576,Sheet1!B70,'Data Aset'!$K$4:$K$1048576,$P$2)</f>
        <v>0</v>
      </c>
      <c r="Q70" s="38">
        <f>SUMIFS('Data Aset'!$E$4:$E$1048576,'Data Aset'!$D$4:$D$1048576,Sheet1!B70,'Data Aset'!$K$4:$K$1048576,$Q$2)</f>
        <v>0</v>
      </c>
      <c r="R70" s="38">
        <f>SUMIFS('Data Aset'!$E$4:$E$1048576,'Data Aset'!$D$4:$D$1048576,Sheet1!B70,'Data Aset'!$K$4:$K$1048576,$R$2)</f>
        <v>0</v>
      </c>
      <c r="S70" s="69">
        <f>SUMIFS('Data Aset'!$E$4:$E$1048576,'Data Aset'!$D$4:$D$1048576,Sheet1!B70,'Data Aset'!$K$4:$K$1048576,$S$2)</f>
        <v>0</v>
      </c>
      <c r="T70" s="38">
        <f>SUMIFS('Data Aset'!$E$4:$E$1048576,'Data Aset'!$D$4:$D$1048576,Sheet1!B70,'Data Aset'!$K$4:$K$1048576,$T$2)</f>
        <v>0</v>
      </c>
      <c r="U70" s="63">
        <f>SUMIFS('Data Aset'!$E$4:$E$1048576,'Data Aset'!$D$4:$D$1048576,Sheet1!B70,'Data Aset'!$K$4:$K$1048576,$U$2)</f>
        <v>0</v>
      </c>
      <c r="V70" s="66">
        <f t="shared" si="1"/>
        <v>1</v>
      </c>
      <c r="W70" s="75" t="s">
        <v>698</v>
      </c>
    </row>
    <row r="71" spans="1:23" ht="21.75" customHeight="1">
      <c r="A71" s="66">
        <v>69</v>
      </c>
      <c r="B71" s="64" t="s">
        <v>60</v>
      </c>
      <c r="C71" s="69">
        <f>SUMIFS('Data Aset'!$E$4:$E$1048576,'Data Aset'!$D$4:$D$1048576,Sheet1!B71,'Data Aset'!$K$4:$K$1048576,Sheet1!$C$2)</f>
        <v>1</v>
      </c>
      <c r="D71" s="38">
        <f>SUMIFS('Data Aset'!$E$4:$E$1048576,'Data Aset'!$D$4:$D$1048576,Sheet1!B71,'Data Aset'!$K$4:$K$1048576,$D$2)</f>
        <v>1</v>
      </c>
      <c r="E71" s="69">
        <f>SUMIFS('Data Aset'!$E$4:$E$1048576,'Data Aset'!$D$4:$D$1048576,Sheet1!B71,'Data Aset'!$K$4:$K$1048576,$E$2)</f>
        <v>0</v>
      </c>
      <c r="F71" s="38">
        <f>SUMIFS('Data Aset'!$E$4:$E$1048576,'Data Aset'!$D$4:$D$1048576,Sheet1!B71,'Data Aset'!$K$4:$K$1048576,$F$2)</f>
        <v>0</v>
      </c>
      <c r="G71" s="38">
        <f>SUMIFS('Data Aset'!$E$4:$E$1048576,'Data Aset'!$D$4:$D$1048576,Sheet1!B71,'Data Aset'!$K$4:$K$1048576,$G$2)</f>
        <v>0</v>
      </c>
      <c r="H71" s="38">
        <f>SUMIFS('Data Aset'!$E$4:$E$1048576,'Data Aset'!$D$4:$D$1048576,Sheet1!B71,'Data Aset'!$K$4:$K$1048576,$H$2)</f>
        <v>4</v>
      </c>
      <c r="I71" s="38">
        <f>SUMIFS('Data Aset'!$E$4:$E$1048576,'Data Aset'!$D$4:$D$1048576,Sheet1!B71,'Data Aset'!$K$4:$K$1048576,$I$2)</f>
        <v>0</v>
      </c>
      <c r="J71" s="38">
        <f>SUMIFS('Data Aset'!$E$4:$E$1048576,'Data Aset'!$D$4:$D$1048576,Sheet1!B71,'Data Aset'!$K$4:$K$1048576,$J$2)</f>
        <v>0</v>
      </c>
      <c r="K71" s="38">
        <f>SUMIFS('Data Aset'!$E$4:$E$1048576,'Data Aset'!$D$4:$D$1048576,Sheet1!B71,'Data Aset'!$K$4:$K$1048576,$K$2)</f>
        <v>0</v>
      </c>
      <c r="L71" s="38">
        <f>SUMIFS('Data Aset'!$E$4:$E$1048576,'Data Aset'!$D$4:$D$1048576,Sheet1!B71,'Data Aset'!$K$4:$K$1048576,$L$2)</f>
        <v>0</v>
      </c>
      <c r="M71" s="38">
        <f>SUMIFS('Data Aset'!$E$4:$E$1048576,'Data Aset'!$D$4:$D$1048576,Sheet1!B71,'Data Aset'!$K$4:$K$1048576,$M$2)</f>
        <v>0</v>
      </c>
      <c r="N71" s="69">
        <f>SUMIFS('Data Aset'!$E$4:$E$1048576,'Data Aset'!$D$4:$D$1048576,Sheet1!B71,'Data Aset'!$K$4:$K$1048576,$N$2)</f>
        <v>0</v>
      </c>
      <c r="O71" s="38">
        <f>SUMIFS('Data Aset'!$E$4:$E$1048576,'Data Aset'!$D$4:$D$1048576,Sheet1!B71,'Data Aset'!$K$4:$K$1048576,$O$2)</f>
        <v>0</v>
      </c>
      <c r="P71" s="38">
        <f>SUMIFS('Data Aset'!$E$4:$E$1048576,'Data Aset'!$D$4:$D$1048576,Sheet1!B71,'Data Aset'!$K$4:$K$1048576,$P$2)</f>
        <v>0</v>
      </c>
      <c r="Q71" s="38">
        <f>SUMIFS('Data Aset'!$E$4:$E$1048576,'Data Aset'!$D$4:$D$1048576,Sheet1!B71,'Data Aset'!$K$4:$K$1048576,$Q$2)</f>
        <v>0</v>
      </c>
      <c r="R71" s="38">
        <f>SUMIFS('Data Aset'!$E$4:$E$1048576,'Data Aset'!$D$4:$D$1048576,Sheet1!B71,'Data Aset'!$K$4:$K$1048576,$R$2)</f>
        <v>0</v>
      </c>
      <c r="S71" s="69">
        <f>SUMIFS('Data Aset'!$E$4:$E$1048576,'Data Aset'!$D$4:$D$1048576,Sheet1!B71,'Data Aset'!$K$4:$K$1048576,$S$2)</f>
        <v>0</v>
      </c>
      <c r="T71" s="38">
        <f>SUMIFS('Data Aset'!$E$4:$E$1048576,'Data Aset'!$D$4:$D$1048576,Sheet1!B71,'Data Aset'!$K$4:$K$1048576,$T$2)</f>
        <v>0</v>
      </c>
      <c r="U71" s="63">
        <f>SUMIFS('Data Aset'!$E$4:$E$1048576,'Data Aset'!$D$4:$D$1048576,Sheet1!B71,'Data Aset'!$K$4:$K$1048576,$U$2)</f>
        <v>0</v>
      </c>
      <c r="V71" s="66">
        <f t="shared" si="1"/>
        <v>6</v>
      </c>
      <c r="W71" s="75" t="s">
        <v>698</v>
      </c>
    </row>
    <row r="72" spans="1:23" ht="21.75" customHeight="1">
      <c r="A72" s="66">
        <v>70</v>
      </c>
      <c r="B72" s="64" t="s">
        <v>133</v>
      </c>
      <c r="C72" s="69">
        <f>SUMIFS('Data Aset'!$E$4:$E$1048576,'Data Aset'!$D$4:$D$1048576,Sheet1!B72,'Data Aset'!$K$4:$K$1048576,Sheet1!$C$2)</f>
        <v>4</v>
      </c>
      <c r="D72" s="38">
        <f>SUMIFS('Data Aset'!$E$4:$E$1048576,'Data Aset'!$D$4:$D$1048576,Sheet1!B72,'Data Aset'!$K$4:$K$1048576,$D$2)</f>
        <v>2</v>
      </c>
      <c r="E72" s="69">
        <f>SUMIFS('Data Aset'!$E$4:$E$1048576,'Data Aset'!$D$4:$D$1048576,Sheet1!B72,'Data Aset'!$K$4:$K$1048576,$E$2)</f>
        <v>6</v>
      </c>
      <c r="F72" s="38">
        <f>SUMIFS('Data Aset'!$E$4:$E$1048576,'Data Aset'!$D$4:$D$1048576,Sheet1!B72,'Data Aset'!$K$4:$K$1048576,$F$2)</f>
        <v>2</v>
      </c>
      <c r="G72" s="38">
        <f>SUMIFS('Data Aset'!$E$4:$E$1048576,'Data Aset'!$D$4:$D$1048576,Sheet1!B72,'Data Aset'!$K$4:$K$1048576,$G$2)</f>
        <v>2</v>
      </c>
      <c r="H72" s="38">
        <f>SUMIFS('Data Aset'!$E$4:$E$1048576,'Data Aset'!$D$4:$D$1048576,Sheet1!B72,'Data Aset'!$K$4:$K$1048576,$H$2)</f>
        <v>5</v>
      </c>
      <c r="I72" s="38">
        <f>SUMIFS('Data Aset'!$E$4:$E$1048576,'Data Aset'!$D$4:$D$1048576,Sheet1!B72,'Data Aset'!$K$4:$K$1048576,$I$2)</f>
        <v>3</v>
      </c>
      <c r="J72" s="38">
        <f>SUMIFS('Data Aset'!$E$4:$E$1048576,'Data Aset'!$D$4:$D$1048576,Sheet1!B72,'Data Aset'!$K$4:$K$1048576,$J$2)</f>
        <v>3</v>
      </c>
      <c r="K72" s="38">
        <f>SUMIFS('Data Aset'!$E$4:$E$1048576,'Data Aset'!$D$4:$D$1048576,Sheet1!B72,'Data Aset'!$K$4:$K$1048576,$K$2)</f>
        <v>4</v>
      </c>
      <c r="L72" s="38">
        <f>SUMIFS('Data Aset'!$E$4:$E$1048576,'Data Aset'!$D$4:$D$1048576,Sheet1!B72,'Data Aset'!$K$4:$K$1048576,$L$2)</f>
        <v>11</v>
      </c>
      <c r="M72" s="38">
        <f>SUMIFS('Data Aset'!$E$4:$E$1048576,'Data Aset'!$D$4:$D$1048576,Sheet1!B72,'Data Aset'!$K$4:$K$1048576,$M$2)</f>
        <v>19</v>
      </c>
      <c r="N72" s="69">
        <f>SUMIFS('Data Aset'!$E$4:$E$1048576,'Data Aset'!$D$4:$D$1048576,Sheet1!B72,'Data Aset'!$K$4:$K$1048576,$N$2)</f>
        <v>5</v>
      </c>
      <c r="O72" s="38">
        <f>SUMIFS('Data Aset'!$E$4:$E$1048576,'Data Aset'!$D$4:$D$1048576,Sheet1!B72,'Data Aset'!$K$4:$K$1048576,$O$2)</f>
        <v>4</v>
      </c>
      <c r="P72" s="38">
        <f>SUMIFS('Data Aset'!$E$4:$E$1048576,'Data Aset'!$D$4:$D$1048576,Sheet1!B72,'Data Aset'!$K$4:$K$1048576,$P$2)</f>
        <v>1</v>
      </c>
      <c r="Q72" s="38">
        <f>SUMIFS('Data Aset'!$E$4:$E$1048576,'Data Aset'!$D$4:$D$1048576,Sheet1!B72,'Data Aset'!$K$4:$K$1048576,$Q$2)</f>
        <v>0</v>
      </c>
      <c r="R72" s="38">
        <f>SUMIFS('Data Aset'!$E$4:$E$1048576,'Data Aset'!$D$4:$D$1048576,Sheet1!B72,'Data Aset'!$K$4:$K$1048576,$R$2)</f>
        <v>0</v>
      </c>
      <c r="S72" s="69">
        <f>SUMIFS('Data Aset'!$E$4:$E$1048576,'Data Aset'!$D$4:$D$1048576,Sheet1!B72,'Data Aset'!$K$4:$K$1048576,$S$2)</f>
        <v>1</v>
      </c>
      <c r="T72" s="38">
        <f>SUMIFS('Data Aset'!$E$4:$E$1048576,'Data Aset'!$D$4:$D$1048576,Sheet1!B72,'Data Aset'!$K$4:$K$1048576,$T$2)</f>
        <v>4</v>
      </c>
      <c r="U72" s="63">
        <f>SUMIFS('Data Aset'!$E$4:$E$1048576,'Data Aset'!$D$4:$D$1048576,Sheet1!B72,'Data Aset'!$K$4:$K$1048576,$U$2)</f>
        <v>0</v>
      </c>
      <c r="V72" s="66">
        <f t="shared" si="1"/>
        <v>76</v>
      </c>
      <c r="W72" s="75"/>
    </row>
    <row r="73" spans="1:23" ht="21.75" customHeight="1">
      <c r="A73" s="66">
        <v>71</v>
      </c>
      <c r="B73" s="64" t="s">
        <v>614</v>
      </c>
      <c r="C73" s="69">
        <f>SUMIFS('Data Aset'!$E$4:$E$1048576,'Data Aset'!$D$4:$D$1048576,Sheet1!B73,'Data Aset'!$K$4:$K$1048576,Sheet1!$C$2)</f>
        <v>0</v>
      </c>
      <c r="D73" s="38">
        <f>SUMIFS('Data Aset'!$E$4:$E$1048576,'Data Aset'!$D$4:$D$1048576,Sheet1!B73,'Data Aset'!$K$4:$K$1048576,$D$2)</f>
        <v>0</v>
      </c>
      <c r="E73" s="69">
        <f>SUMIFS('Data Aset'!$E$4:$E$1048576,'Data Aset'!$D$4:$D$1048576,Sheet1!B73,'Data Aset'!$K$4:$K$1048576,$E$2)</f>
        <v>0</v>
      </c>
      <c r="F73" s="38">
        <f>SUMIFS('Data Aset'!$E$4:$E$1048576,'Data Aset'!$D$4:$D$1048576,Sheet1!B73,'Data Aset'!$K$4:$K$1048576,$F$2)</f>
        <v>0</v>
      </c>
      <c r="G73" s="38">
        <f>SUMIFS('Data Aset'!$E$4:$E$1048576,'Data Aset'!$D$4:$D$1048576,Sheet1!B73,'Data Aset'!$K$4:$K$1048576,$G$2)</f>
        <v>0</v>
      </c>
      <c r="H73" s="38">
        <f>SUMIFS('Data Aset'!$E$4:$E$1048576,'Data Aset'!$D$4:$D$1048576,Sheet1!B73,'Data Aset'!$K$4:$K$1048576,$H$2)</f>
        <v>0</v>
      </c>
      <c r="I73" s="38">
        <f>SUMIFS('Data Aset'!$E$4:$E$1048576,'Data Aset'!$D$4:$D$1048576,Sheet1!B73,'Data Aset'!$K$4:$K$1048576,$I$2)</f>
        <v>0</v>
      </c>
      <c r="J73" s="38">
        <f>SUMIFS('Data Aset'!$E$4:$E$1048576,'Data Aset'!$D$4:$D$1048576,Sheet1!B73,'Data Aset'!$K$4:$K$1048576,$J$2)</f>
        <v>0</v>
      </c>
      <c r="K73" s="38">
        <f>SUMIFS('Data Aset'!$E$4:$E$1048576,'Data Aset'!$D$4:$D$1048576,Sheet1!B73,'Data Aset'!$K$4:$K$1048576,$K$2)</f>
        <v>0</v>
      </c>
      <c r="L73" s="38">
        <f>SUMIFS('Data Aset'!$E$4:$E$1048576,'Data Aset'!$D$4:$D$1048576,Sheet1!B73,'Data Aset'!$K$4:$K$1048576,$L$2)</f>
        <v>0</v>
      </c>
      <c r="M73" s="38">
        <f>SUMIFS('Data Aset'!$E$4:$E$1048576,'Data Aset'!$D$4:$D$1048576,Sheet1!B73,'Data Aset'!$K$4:$K$1048576,$M$2)</f>
        <v>0</v>
      </c>
      <c r="N73" s="69">
        <f>SUMIFS('Data Aset'!$E$4:$E$1048576,'Data Aset'!$D$4:$D$1048576,Sheet1!B73,'Data Aset'!$K$4:$K$1048576,$N$2)</f>
        <v>0</v>
      </c>
      <c r="O73" s="38">
        <f>SUMIFS('Data Aset'!$E$4:$E$1048576,'Data Aset'!$D$4:$D$1048576,Sheet1!B73,'Data Aset'!$K$4:$K$1048576,$O$2)</f>
        <v>0</v>
      </c>
      <c r="P73" s="38">
        <f>SUMIFS('Data Aset'!$E$4:$E$1048576,'Data Aset'!$D$4:$D$1048576,Sheet1!B73,'Data Aset'!$K$4:$K$1048576,$P$2)</f>
        <v>0</v>
      </c>
      <c r="Q73" s="38">
        <f>SUMIFS('Data Aset'!$E$4:$E$1048576,'Data Aset'!$D$4:$D$1048576,Sheet1!B73,'Data Aset'!$K$4:$K$1048576,$Q$2)</f>
        <v>0</v>
      </c>
      <c r="R73" s="38">
        <f>SUMIFS('Data Aset'!$E$4:$E$1048576,'Data Aset'!$D$4:$D$1048576,Sheet1!B73,'Data Aset'!$K$4:$K$1048576,$R$2)</f>
        <v>0</v>
      </c>
      <c r="S73" s="69">
        <f>SUMIFS('Data Aset'!$E$4:$E$1048576,'Data Aset'!$D$4:$D$1048576,Sheet1!B73,'Data Aset'!$K$4:$K$1048576,$S$2)</f>
        <v>0</v>
      </c>
      <c r="T73" s="38">
        <f>SUMIFS('Data Aset'!$E$4:$E$1048576,'Data Aset'!$D$4:$D$1048576,Sheet1!B73,'Data Aset'!$K$4:$K$1048576,$T$2)</f>
        <v>2</v>
      </c>
      <c r="U73" s="63">
        <f>SUMIFS('Data Aset'!$E$4:$E$1048576,'Data Aset'!$D$4:$D$1048576,Sheet1!B73,'Data Aset'!$K$4:$K$1048576,$U$2)</f>
        <v>0</v>
      </c>
      <c r="V73" s="66">
        <f t="shared" si="1"/>
        <v>2</v>
      </c>
      <c r="W73" s="75"/>
    </row>
    <row r="74" spans="1:23" ht="21.75" customHeight="1">
      <c r="A74" s="66">
        <v>72</v>
      </c>
      <c r="B74" s="64" t="s">
        <v>683</v>
      </c>
      <c r="C74" s="69">
        <f>SUMIFS('Data Aset'!$E$4:$E$1048576,'Data Aset'!$D$4:$D$1048576,Sheet1!B74,'Data Aset'!$K$4:$K$1048576,Sheet1!$C$2)</f>
        <v>0</v>
      </c>
      <c r="D74" s="38">
        <f>SUMIFS('Data Aset'!$E$4:$E$1048576,'Data Aset'!$D$4:$D$1048576,Sheet1!B74,'Data Aset'!$K$4:$K$1048576,$D$2)</f>
        <v>0</v>
      </c>
      <c r="E74" s="69">
        <f>SUMIFS('Data Aset'!$E$4:$E$1048576,'Data Aset'!$D$4:$D$1048576,Sheet1!B74,'Data Aset'!$K$4:$K$1048576,$E$2)</f>
        <v>0</v>
      </c>
      <c r="F74" s="38">
        <f>SUMIFS('Data Aset'!$E$4:$E$1048576,'Data Aset'!$D$4:$D$1048576,Sheet1!B74,'Data Aset'!$K$4:$K$1048576,$F$2)</f>
        <v>0</v>
      </c>
      <c r="G74" s="38">
        <f>SUMIFS('Data Aset'!$E$4:$E$1048576,'Data Aset'!$D$4:$D$1048576,Sheet1!B74,'Data Aset'!$K$4:$K$1048576,$G$2)</f>
        <v>0</v>
      </c>
      <c r="H74" s="38">
        <f>SUMIFS('Data Aset'!$E$4:$E$1048576,'Data Aset'!$D$4:$D$1048576,Sheet1!B74,'Data Aset'!$K$4:$K$1048576,$H$2)</f>
        <v>0</v>
      </c>
      <c r="I74" s="38">
        <f>SUMIFS('Data Aset'!$E$4:$E$1048576,'Data Aset'!$D$4:$D$1048576,Sheet1!B74,'Data Aset'!$K$4:$K$1048576,$I$2)</f>
        <v>0</v>
      </c>
      <c r="J74" s="38">
        <f>SUMIFS('Data Aset'!$E$4:$E$1048576,'Data Aset'!$D$4:$D$1048576,Sheet1!B74,'Data Aset'!$K$4:$K$1048576,$J$2)</f>
        <v>0</v>
      </c>
      <c r="K74" s="38">
        <f>SUMIFS('Data Aset'!$E$4:$E$1048576,'Data Aset'!$D$4:$D$1048576,Sheet1!B74,'Data Aset'!$K$4:$K$1048576,$K$2)</f>
        <v>0</v>
      </c>
      <c r="L74" s="38">
        <f>SUMIFS('Data Aset'!$E$4:$E$1048576,'Data Aset'!$D$4:$D$1048576,Sheet1!B74,'Data Aset'!$K$4:$K$1048576,$L$2)</f>
        <v>0</v>
      </c>
      <c r="M74" s="38">
        <f>SUMIFS('Data Aset'!$E$4:$E$1048576,'Data Aset'!$D$4:$D$1048576,Sheet1!B74,'Data Aset'!$K$4:$K$1048576,$M$2)</f>
        <v>0</v>
      </c>
      <c r="N74" s="69">
        <f>SUMIFS('Data Aset'!$E$4:$E$1048576,'Data Aset'!$D$4:$D$1048576,Sheet1!B74,'Data Aset'!$K$4:$K$1048576,$N$2)</f>
        <v>0</v>
      </c>
      <c r="O74" s="38">
        <f>SUMIFS('Data Aset'!$E$4:$E$1048576,'Data Aset'!$D$4:$D$1048576,Sheet1!B74,'Data Aset'!$K$4:$K$1048576,$O$2)</f>
        <v>0</v>
      </c>
      <c r="P74" s="38">
        <f>SUMIFS('Data Aset'!$E$4:$E$1048576,'Data Aset'!$D$4:$D$1048576,Sheet1!B74,'Data Aset'!$K$4:$K$1048576,$P$2)</f>
        <v>0</v>
      </c>
      <c r="Q74" s="38">
        <f>SUMIFS('Data Aset'!$E$4:$E$1048576,'Data Aset'!$D$4:$D$1048576,Sheet1!B74,'Data Aset'!$K$4:$K$1048576,$Q$2)</f>
        <v>0</v>
      </c>
      <c r="R74" s="38">
        <f>SUMIFS('Data Aset'!$E$4:$E$1048576,'Data Aset'!$D$4:$D$1048576,Sheet1!B74,'Data Aset'!$K$4:$K$1048576,$R$2)</f>
        <v>0</v>
      </c>
      <c r="S74" s="69">
        <f>SUMIFS('Data Aset'!$E$4:$E$1048576,'Data Aset'!$D$4:$D$1048576,Sheet1!B74,'Data Aset'!$K$4:$K$1048576,$S$2)</f>
        <v>0</v>
      </c>
      <c r="T74" s="38">
        <f>SUMIFS('Data Aset'!$E$4:$E$1048576,'Data Aset'!$D$4:$D$1048576,Sheet1!B74,'Data Aset'!$K$4:$K$1048576,$T$2)</f>
        <v>1</v>
      </c>
      <c r="U74" s="63">
        <f>SUMIFS('Data Aset'!$E$4:$E$1048576,'Data Aset'!$D$4:$D$1048576,Sheet1!B74,'Data Aset'!$K$4:$K$1048576,$U$2)</f>
        <v>0</v>
      </c>
      <c r="V74" s="66">
        <f t="shared" si="1"/>
        <v>1</v>
      </c>
      <c r="W74" s="75"/>
    </row>
    <row r="75" spans="1:23" ht="21.75" customHeight="1">
      <c r="A75" s="66">
        <v>73</v>
      </c>
      <c r="B75" s="64" t="s">
        <v>312</v>
      </c>
      <c r="C75" s="69">
        <f>SUMIFS('Data Aset'!$E$4:$E$1048576,'Data Aset'!$D$4:$D$1048576,Sheet1!B75,'Data Aset'!$K$4:$K$1048576,Sheet1!$C$2)</f>
        <v>0</v>
      </c>
      <c r="D75" s="38">
        <f>SUMIFS('Data Aset'!$E$4:$E$1048576,'Data Aset'!$D$4:$D$1048576,Sheet1!B75,'Data Aset'!$K$4:$K$1048576,$D$2)</f>
        <v>0</v>
      </c>
      <c r="E75" s="69">
        <f>SUMIFS('Data Aset'!$E$4:$E$1048576,'Data Aset'!$D$4:$D$1048576,Sheet1!B75,'Data Aset'!$K$4:$K$1048576,$E$2)</f>
        <v>0</v>
      </c>
      <c r="F75" s="38">
        <f>SUMIFS('Data Aset'!$E$4:$E$1048576,'Data Aset'!$D$4:$D$1048576,Sheet1!B75,'Data Aset'!$K$4:$K$1048576,$F$2)</f>
        <v>0</v>
      </c>
      <c r="G75" s="38">
        <f>SUMIFS('Data Aset'!$E$4:$E$1048576,'Data Aset'!$D$4:$D$1048576,Sheet1!B75,'Data Aset'!$K$4:$K$1048576,$G$2)</f>
        <v>0</v>
      </c>
      <c r="H75" s="38">
        <f>SUMIFS('Data Aset'!$E$4:$E$1048576,'Data Aset'!$D$4:$D$1048576,Sheet1!B75,'Data Aset'!$K$4:$K$1048576,$H$2)</f>
        <v>0</v>
      </c>
      <c r="I75" s="38">
        <f>SUMIFS('Data Aset'!$E$4:$E$1048576,'Data Aset'!$D$4:$D$1048576,Sheet1!B75,'Data Aset'!$K$4:$K$1048576,$I$2)</f>
        <v>0</v>
      </c>
      <c r="J75" s="38">
        <f>SUMIFS('Data Aset'!$E$4:$E$1048576,'Data Aset'!$D$4:$D$1048576,Sheet1!B75,'Data Aset'!$K$4:$K$1048576,$J$2)</f>
        <v>37</v>
      </c>
      <c r="K75" s="38">
        <f>SUMIFS('Data Aset'!$E$4:$E$1048576,'Data Aset'!$D$4:$D$1048576,Sheet1!B75,'Data Aset'!$K$4:$K$1048576,$K$2)</f>
        <v>0</v>
      </c>
      <c r="L75" s="38">
        <f>SUMIFS('Data Aset'!$E$4:$E$1048576,'Data Aset'!$D$4:$D$1048576,Sheet1!B75,'Data Aset'!$K$4:$K$1048576,$L$2)</f>
        <v>0</v>
      </c>
      <c r="M75" s="38">
        <f>SUMIFS('Data Aset'!$E$4:$E$1048576,'Data Aset'!$D$4:$D$1048576,Sheet1!B75,'Data Aset'!$K$4:$K$1048576,$M$2)</f>
        <v>0</v>
      </c>
      <c r="N75" s="69">
        <f>SUMIFS('Data Aset'!$E$4:$E$1048576,'Data Aset'!$D$4:$D$1048576,Sheet1!B75,'Data Aset'!$K$4:$K$1048576,$N$2)</f>
        <v>0</v>
      </c>
      <c r="O75" s="38">
        <f>SUMIFS('Data Aset'!$E$4:$E$1048576,'Data Aset'!$D$4:$D$1048576,Sheet1!B75,'Data Aset'!$K$4:$K$1048576,$O$2)</f>
        <v>0</v>
      </c>
      <c r="P75" s="38">
        <f>SUMIFS('Data Aset'!$E$4:$E$1048576,'Data Aset'!$D$4:$D$1048576,Sheet1!B75,'Data Aset'!$K$4:$K$1048576,$P$2)</f>
        <v>0</v>
      </c>
      <c r="Q75" s="38">
        <f>SUMIFS('Data Aset'!$E$4:$E$1048576,'Data Aset'!$D$4:$D$1048576,Sheet1!B75,'Data Aset'!$K$4:$K$1048576,$Q$2)</f>
        <v>0</v>
      </c>
      <c r="R75" s="38">
        <f>SUMIFS('Data Aset'!$E$4:$E$1048576,'Data Aset'!$D$4:$D$1048576,Sheet1!B75,'Data Aset'!$K$4:$K$1048576,$R$2)</f>
        <v>0</v>
      </c>
      <c r="S75" s="69">
        <f>SUMIFS('Data Aset'!$E$4:$E$1048576,'Data Aset'!$D$4:$D$1048576,Sheet1!B75,'Data Aset'!$K$4:$K$1048576,$S$2)</f>
        <v>0</v>
      </c>
      <c r="T75" s="38">
        <f>SUMIFS('Data Aset'!$E$4:$E$1048576,'Data Aset'!$D$4:$D$1048576,Sheet1!B75,'Data Aset'!$K$4:$K$1048576,$T$2)</f>
        <v>0</v>
      </c>
      <c r="U75" s="63">
        <f>SUMIFS('Data Aset'!$E$4:$E$1048576,'Data Aset'!$D$4:$D$1048576,Sheet1!B75,'Data Aset'!$K$4:$K$1048576,$U$2)</f>
        <v>0</v>
      </c>
      <c r="V75" s="66">
        <f t="shared" si="1"/>
        <v>37</v>
      </c>
      <c r="W75" s="75"/>
    </row>
    <row r="76" spans="1:23" ht="21.75" customHeight="1">
      <c r="A76" s="66">
        <v>74</v>
      </c>
      <c r="B76" s="64" t="s">
        <v>478</v>
      </c>
      <c r="C76" s="69">
        <f>SUMIFS('Data Aset'!$E$4:$E$1048576,'Data Aset'!$D$4:$D$1048576,Sheet1!B76,'Data Aset'!$K$4:$K$1048576,Sheet1!$C$2)</f>
        <v>0</v>
      </c>
      <c r="D76" s="38">
        <f>SUMIFS('Data Aset'!$E$4:$E$1048576,'Data Aset'!$D$4:$D$1048576,Sheet1!B76,'Data Aset'!$K$4:$K$1048576,$D$2)</f>
        <v>0</v>
      </c>
      <c r="E76" s="69">
        <f>SUMIFS('Data Aset'!$E$4:$E$1048576,'Data Aset'!$D$4:$D$1048576,Sheet1!B76,'Data Aset'!$K$4:$K$1048576,$E$2)</f>
        <v>0</v>
      </c>
      <c r="F76" s="38">
        <f>SUMIFS('Data Aset'!$E$4:$E$1048576,'Data Aset'!$D$4:$D$1048576,Sheet1!B76,'Data Aset'!$K$4:$K$1048576,$F$2)</f>
        <v>0</v>
      </c>
      <c r="G76" s="38">
        <f>SUMIFS('Data Aset'!$E$4:$E$1048576,'Data Aset'!$D$4:$D$1048576,Sheet1!B76,'Data Aset'!$K$4:$K$1048576,$G$2)</f>
        <v>0</v>
      </c>
      <c r="H76" s="38">
        <f>SUMIFS('Data Aset'!$E$4:$E$1048576,'Data Aset'!$D$4:$D$1048576,Sheet1!B76,'Data Aset'!$K$4:$K$1048576,$H$2)</f>
        <v>0</v>
      </c>
      <c r="I76" s="38">
        <f>SUMIFS('Data Aset'!$E$4:$E$1048576,'Data Aset'!$D$4:$D$1048576,Sheet1!B76,'Data Aset'!$K$4:$K$1048576,$I$2)</f>
        <v>0</v>
      </c>
      <c r="J76" s="38">
        <f>SUMIFS('Data Aset'!$E$4:$E$1048576,'Data Aset'!$D$4:$D$1048576,Sheet1!B76,'Data Aset'!$K$4:$K$1048576,$J$2)</f>
        <v>0</v>
      </c>
      <c r="K76" s="38">
        <f>SUMIFS('Data Aset'!$E$4:$E$1048576,'Data Aset'!$D$4:$D$1048576,Sheet1!B76,'Data Aset'!$K$4:$K$1048576,$K$2)</f>
        <v>0</v>
      </c>
      <c r="L76" s="38">
        <f>SUMIFS('Data Aset'!$E$4:$E$1048576,'Data Aset'!$D$4:$D$1048576,Sheet1!B76,'Data Aset'!$K$4:$K$1048576,$L$2)</f>
        <v>0</v>
      </c>
      <c r="M76" s="38">
        <f>SUMIFS('Data Aset'!$E$4:$E$1048576,'Data Aset'!$D$4:$D$1048576,Sheet1!B76,'Data Aset'!$K$4:$K$1048576,$M$2)</f>
        <v>0</v>
      </c>
      <c r="N76" s="69">
        <f>SUMIFS('Data Aset'!$E$4:$E$1048576,'Data Aset'!$D$4:$D$1048576,Sheet1!B76,'Data Aset'!$K$4:$K$1048576,$N$2)</f>
        <v>0</v>
      </c>
      <c r="O76" s="38">
        <f>SUMIFS('Data Aset'!$E$4:$E$1048576,'Data Aset'!$D$4:$D$1048576,Sheet1!B76,'Data Aset'!$K$4:$K$1048576,$O$2)</f>
        <v>0</v>
      </c>
      <c r="P76" s="38">
        <f>SUMIFS('Data Aset'!$E$4:$E$1048576,'Data Aset'!$D$4:$D$1048576,Sheet1!B76,'Data Aset'!$K$4:$K$1048576,$P$2)</f>
        <v>6</v>
      </c>
      <c r="Q76" s="38">
        <f>SUMIFS('Data Aset'!$E$4:$E$1048576,'Data Aset'!$D$4:$D$1048576,Sheet1!B76,'Data Aset'!$K$4:$K$1048576,$Q$2)</f>
        <v>0</v>
      </c>
      <c r="R76" s="38">
        <f>SUMIFS('Data Aset'!$E$4:$E$1048576,'Data Aset'!$D$4:$D$1048576,Sheet1!B76,'Data Aset'!$K$4:$K$1048576,$R$2)</f>
        <v>0</v>
      </c>
      <c r="S76" s="69">
        <f>SUMIFS('Data Aset'!$E$4:$E$1048576,'Data Aset'!$D$4:$D$1048576,Sheet1!B76,'Data Aset'!$K$4:$K$1048576,$S$2)</f>
        <v>0</v>
      </c>
      <c r="T76" s="38">
        <f>SUMIFS('Data Aset'!$E$4:$E$1048576,'Data Aset'!$D$4:$D$1048576,Sheet1!B76,'Data Aset'!$K$4:$K$1048576,$T$2)</f>
        <v>0</v>
      </c>
      <c r="U76" s="63">
        <f>SUMIFS('Data Aset'!$E$4:$E$1048576,'Data Aset'!$D$4:$D$1048576,Sheet1!B76,'Data Aset'!$K$4:$K$1048576,$U$2)</f>
        <v>0</v>
      </c>
      <c r="V76" s="66">
        <f t="shared" si="1"/>
        <v>6</v>
      </c>
      <c r="W76" s="75"/>
    </row>
    <row r="77" spans="1:23" ht="21.75" customHeight="1">
      <c r="A77" s="66">
        <v>75</v>
      </c>
      <c r="B77" s="64" t="s">
        <v>479</v>
      </c>
      <c r="C77" s="69">
        <f>SUMIFS('Data Aset'!$E$4:$E$1048576,'Data Aset'!$D$4:$D$1048576,Sheet1!B77,'Data Aset'!$K$4:$K$1048576,Sheet1!$C$2)</f>
        <v>0</v>
      </c>
      <c r="D77" s="38">
        <f>SUMIFS('Data Aset'!$E$4:$E$1048576,'Data Aset'!$D$4:$D$1048576,Sheet1!B77,'Data Aset'!$K$4:$K$1048576,$D$2)</f>
        <v>0</v>
      </c>
      <c r="E77" s="69">
        <f>SUMIFS('Data Aset'!$E$4:$E$1048576,'Data Aset'!$D$4:$D$1048576,Sheet1!B77,'Data Aset'!$K$4:$K$1048576,$E$2)</f>
        <v>0</v>
      </c>
      <c r="F77" s="38">
        <f>SUMIFS('Data Aset'!$E$4:$E$1048576,'Data Aset'!$D$4:$D$1048576,Sheet1!B77,'Data Aset'!$K$4:$K$1048576,$F$2)</f>
        <v>0</v>
      </c>
      <c r="G77" s="38">
        <f>SUMIFS('Data Aset'!$E$4:$E$1048576,'Data Aset'!$D$4:$D$1048576,Sheet1!B77,'Data Aset'!$K$4:$K$1048576,$G$2)</f>
        <v>0</v>
      </c>
      <c r="H77" s="38">
        <f>SUMIFS('Data Aset'!$E$4:$E$1048576,'Data Aset'!$D$4:$D$1048576,Sheet1!B77,'Data Aset'!$K$4:$K$1048576,$H$2)</f>
        <v>0</v>
      </c>
      <c r="I77" s="38">
        <f>SUMIFS('Data Aset'!$E$4:$E$1048576,'Data Aset'!$D$4:$D$1048576,Sheet1!B77,'Data Aset'!$K$4:$K$1048576,$I$2)</f>
        <v>0</v>
      </c>
      <c r="J77" s="38">
        <f>SUMIFS('Data Aset'!$E$4:$E$1048576,'Data Aset'!$D$4:$D$1048576,Sheet1!B77,'Data Aset'!$K$4:$K$1048576,$J$2)</f>
        <v>0</v>
      </c>
      <c r="K77" s="38">
        <f>SUMIFS('Data Aset'!$E$4:$E$1048576,'Data Aset'!$D$4:$D$1048576,Sheet1!B77,'Data Aset'!$K$4:$K$1048576,$K$2)</f>
        <v>0</v>
      </c>
      <c r="L77" s="38">
        <f>SUMIFS('Data Aset'!$E$4:$E$1048576,'Data Aset'!$D$4:$D$1048576,Sheet1!B77,'Data Aset'!$K$4:$K$1048576,$L$2)</f>
        <v>0</v>
      </c>
      <c r="M77" s="38">
        <f>SUMIFS('Data Aset'!$E$4:$E$1048576,'Data Aset'!$D$4:$D$1048576,Sheet1!B77,'Data Aset'!$K$4:$K$1048576,$M$2)</f>
        <v>0</v>
      </c>
      <c r="N77" s="69">
        <f>SUMIFS('Data Aset'!$E$4:$E$1048576,'Data Aset'!$D$4:$D$1048576,Sheet1!B77,'Data Aset'!$K$4:$K$1048576,$N$2)</f>
        <v>0</v>
      </c>
      <c r="O77" s="38">
        <f>SUMIFS('Data Aset'!$E$4:$E$1048576,'Data Aset'!$D$4:$D$1048576,Sheet1!B77,'Data Aset'!$K$4:$K$1048576,$O$2)</f>
        <v>0</v>
      </c>
      <c r="P77" s="38">
        <f>SUMIFS('Data Aset'!$E$4:$E$1048576,'Data Aset'!$D$4:$D$1048576,Sheet1!B77,'Data Aset'!$K$4:$K$1048576,$P$2)</f>
        <v>5</v>
      </c>
      <c r="Q77" s="38">
        <f>SUMIFS('Data Aset'!$E$4:$E$1048576,'Data Aset'!$D$4:$D$1048576,Sheet1!B77,'Data Aset'!$K$4:$K$1048576,$Q$2)</f>
        <v>0</v>
      </c>
      <c r="R77" s="38">
        <f>SUMIFS('Data Aset'!$E$4:$E$1048576,'Data Aset'!$D$4:$D$1048576,Sheet1!B77,'Data Aset'!$K$4:$K$1048576,$R$2)</f>
        <v>0</v>
      </c>
      <c r="S77" s="69">
        <f>SUMIFS('Data Aset'!$E$4:$E$1048576,'Data Aset'!$D$4:$D$1048576,Sheet1!B77,'Data Aset'!$K$4:$K$1048576,$S$2)</f>
        <v>0</v>
      </c>
      <c r="T77" s="38">
        <f>SUMIFS('Data Aset'!$E$4:$E$1048576,'Data Aset'!$D$4:$D$1048576,Sheet1!B77,'Data Aset'!$K$4:$K$1048576,$T$2)</f>
        <v>0</v>
      </c>
      <c r="U77" s="63">
        <f>SUMIFS('Data Aset'!$E$4:$E$1048576,'Data Aset'!$D$4:$D$1048576,Sheet1!B77,'Data Aset'!$K$4:$K$1048576,$U$2)</f>
        <v>0</v>
      </c>
      <c r="V77" s="66">
        <f t="shared" si="1"/>
        <v>5</v>
      </c>
      <c r="W77" s="75"/>
    </row>
    <row r="78" spans="1:23" ht="21.75" customHeight="1">
      <c r="A78" s="66">
        <v>76</v>
      </c>
      <c r="B78" s="64" t="s">
        <v>68</v>
      </c>
      <c r="C78" s="69">
        <f>SUMIFS('Data Aset'!$E$4:$E$1048576,'Data Aset'!$D$4:$D$1048576,Sheet1!B78,'Data Aset'!$K$4:$K$1048576,Sheet1!$C$2)</f>
        <v>1</v>
      </c>
      <c r="D78" s="38">
        <f>SUMIFS('Data Aset'!$E$4:$E$1048576,'Data Aset'!$D$4:$D$1048576,Sheet1!B78,'Data Aset'!$K$4:$K$1048576,$D$2)</f>
        <v>0</v>
      </c>
      <c r="E78" s="69">
        <f>SUMIFS('Data Aset'!$E$4:$E$1048576,'Data Aset'!$D$4:$D$1048576,Sheet1!B78,'Data Aset'!$K$4:$K$1048576,$E$2)</f>
        <v>0</v>
      </c>
      <c r="F78" s="38">
        <f>SUMIFS('Data Aset'!$E$4:$E$1048576,'Data Aset'!$D$4:$D$1048576,Sheet1!B78,'Data Aset'!$K$4:$K$1048576,$F$2)</f>
        <v>0</v>
      </c>
      <c r="G78" s="38">
        <f>SUMIFS('Data Aset'!$E$4:$E$1048576,'Data Aset'!$D$4:$D$1048576,Sheet1!B78,'Data Aset'!$K$4:$K$1048576,$G$2)</f>
        <v>0</v>
      </c>
      <c r="H78" s="38">
        <f>SUMIFS('Data Aset'!$E$4:$E$1048576,'Data Aset'!$D$4:$D$1048576,Sheet1!B78,'Data Aset'!$K$4:$K$1048576,$H$2)</f>
        <v>1</v>
      </c>
      <c r="I78" s="38">
        <f>SUMIFS('Data Aset'!$E$4:$E$1048576,'Data Aset'!$D$4:$D$1048576,Sheet1!B78,'Data Aset'!$K$4:$K$1048576,$I$2)</f>
        <v>1</v>
      </c>
      <c r="J78" s="38">
        <f>SUMIFS('Data Aset'!$E$4:$E$1048576,'Data Aset'!$D$4:$D$1048576,Sheet1!B78,'Data Aset'!$K$4:$K$1048576,$J$2)</f>
        <v>0</v>
      </c>
      <c r="K78" s="38">
        <f>SUMIFS('Data Aset'!$E$4:$E$1048576,'Data Aset'!$D$4:$D$1048576,Sheet1!B78,'Data Aset'!$K$4:$K$1048576,$K$2)</f>
        <v>0</v>
      </c>
      <c r="L78" s="38">
        <f>SUMIFS('Data Aset'!$E$4:$E$1048576,'Data Aset'!$D$4:$D$1048576,Sheet1!B78,'Data Aset'!$K$4:$K$1048576,$L$2)</f>
        <v>1</v>
      </c>
      <c r="M78" s="38">
        <f>SUMIFS('Data Aset'!$E$4:$E$1048576,'Data Aset'!$D$4:$D$1048576,Sheet1!B78,'Data Aset'!$K$4:$K$1048576,$M$2)</f>
        <v>0</v>
      </c>
      <c r="N78" s="69">
        <f>SUMIFS('Data Aset'!$E$4:$E$1048576,'Data Aset'!$D$4:$D$1048576,Sheet1!B78,'Data Aset'!$K$4:$K$1048576,$N$2)</f>
        <v>0</v>
      </c>
      <c r="O78" s="38">
        <f>SUMIFS('Data Aset'!$E$4:$E$1048576,'Data Aset'!$D$4:$D$1048576,Sheet1!B78,'Data Aset'!$K$4:$K$1048576,$O$2)</f>
        <v>1</v>
      </c>
      <c r="P78" s="38">
        <f>SUMIFS('Data Aset'!$E$4:$E$1048576,'Data Aset'!$D$4:$D$1048576,Sheet1!B78,'Data Aset'!$K$4:$K$1048576,$P$2)</f>
        <v>0</v>
      </c>
      <c r="Q78" s="38">
        <f>SUMIFS('Data Aset'!$E$4:$E$1048576,'Data Aset'!$D$4:$D$1048576,Sheet1!B78,'Data Aset'!$K$4:$K$1048576,$Q$2)</f>
        <v>1</v>
      </c>
      <c r="R78" s="38">
        <f>SUMIFS('Data Aset'!$E$4:$E$1048576,'Data Aset'!$D$4:$D$1048576,Sheet1!B78,'Data Aset'!$K$4:$K$1048576,$R$2)</f>
        <v>0</v>
      </c>
      <c r="S78" s="69">
        <f>SUMIFS('Data Aset'!$E$4:$E$1048576,'Data Aset'!$D$4:$D$1048576,Sheet1!B78,'Data Aset'!$K$4:$K$1048576,$S$2)</f>
        <v>0</v>
      </c>
      <c r="T78" s="38">
        <f>SUMIFS('Data Aset'!$E$4:$E$1048576,'Data Aset'!$D$4:$D$1048576,Sheet1!B78,'Data Aset'!$K$4:$K$1048576,$T$2)</f>
        <v>0</v>
      </c>
      <c r="U78" s="63">
        <f>SUMIFS('Data Aset'!$E$4:$E$1048576,'Data Aset'!$D$4:$D$1048576,Sheet1!B78,'Data Aset'!$K$4:$K$1048576,$U$2)</f>
        <v>0</v>
      </c>
      <c r="V78" s="66">
        <f t="shared" si="1"/>
        <v>6</v>
      </c>
      <c r="W78" s="75" t="s">
        <v>698</v>
      </c>
    </row>
    <row r="79" spans="1:23" ht="21.75" customHeight="1">
      <c r="A79" s="66">
        <v>77</v>
      </c>
      <c r="B79" s="64" t="s">
        <v>379</v>
      </c>
      <c r="C79" s="69">
        <f>SUMIFS('Data Aset'!$E$4:$E$1048576,'Data Aset'!$D$4:$D$1048576,Sheet1!B79,'Data Aset'!$K$4:$K$1048576,Sheet1!$C$2)</f>
        <v>0</v>
      </c>
      <c r="D79" s="38">
        <f>SUMIFS('Data Aset'!$E$4:$E$1048576,'Data Aset'!$D$4:$D$1048576,Sheet1!B79,'Data Aset'!$K$4:$K$1048576,$D$2)</f>
        <v>0</v>
      </c>
      <c r="E79" s="69">
        <f>SUMIFS('Data Aset'!$E$4:$E$1048576,'Data Aset'!$D$4:$D$1048576,Sheet1!B79,'Data Aset'!$K$4:$K$1048576,$E$2)</f>
        <v>0</v>
      </c>
      <c r="F79" s="38">
        <f>SUMIFS('Data Aset'!$E$4:$E$1048576,'Data Aset'!$D$4:$D$1048576,Sheet1!B79,'Data Aset'!$K$4:$K$1048576,$F$2)</f>
        <v>0</v>
      </c>
      <c r="G79" s="38">
        <f>SUMIFS('Data Aset'!$E$4:$E$1048576,'Data Aset'!$D$4:$D$1048576,Sheet1!B79,'Data Aset'!$K$4:$K$1048576,$G$2)</f>
        <v>0</v>
      </c>
      <c r="H79" s="38">
        <f>SUMIFS('Data Aset'!$E$4:$E$1048576,'Data Aset'!$D$4:$D$1048576,Sheet1!B79,'Data Aset'!$K$4:$K$1048576,$H$2)</f>
        <v>0</v>
      </c>
      <c r="I79" s="38">
        <f>SUMIFS('Data Aset'!$E$4:$E$1048576,'Data Aset'!$D$4:$D$1048576,Sheet1!B79,'Data Aset'!$K$4:$K$1048576,$I$2)</f>
        <v>0</v>
      </c>
      <c r="J79" s="38">
        <f>SUMIFS('Data Aset'!$E$4:$E$1048576,'Data Aset'!$D$4:$D$1048576,Sheet1!B79,'Data Aset'!$K$4:$K$1048576,$J$2)</f>
        <v>0</v>
      </c>
      <c r="K79" s="38">
        <f>SUMIFS('Data Aset'!$E$4:$E$1048576,'Data Aset'!$D$4:$D$1048576,Sheet1!B79,'Data Aset'!$K$4:$K$1048576,$K$2)</f>
        <v>0</v>
      </c>
      <c r="L79" s="38">
        <f>SUMIFS('Data Aset'!$E$4:$E$1048576,'Data Aset'!$D$4:$D$1048576,Sheet1!B79,'Data Aset'!$K$4:$K$1048576,$L$2)</f>
        <v>0</v>
      </c>
      <c r="M79" s="38">
        <f>SUMIFS('Data Aset'!$E$4:$E$1048576,'Data Aset'!$D$4:$D$1048576,Sheet1!B79,'Data Aset'!$K$4:$K$1048576,$M$2)</f>
        <v>0</v>
      </c>
      <c r="N79" s="69">
        <f>SUMIFS('Data Aset'!$E$4:$E$1048576,'Data Aset'!$D$4:$D$1048576,Sheet1!B79,'Data Aset'!$K$4:$K$1048576,$N$2)</f>
        <v>1</v>
      </c>
      <c r="O79" s="38">
        <f>SUMIFS('Data Aset'!$E$4:$E$1048576,'Data Aset'!$D$4:$D$1048576,Sheet1!B79,'Data Aset'!$K$4:$K$1048576,$O$2)</f>
        <v>1</v>
      </c>
      <c r="P79" s="38">
        <f>SUMIFS('Data Aset'!$E$4:$E$1048576,'Data Aset'!$D$4:$D$1048576,Sheet1!B79,'Data Aset'!$K$4:$K$1048576,$P$2)</f>
        <v>0</v>
      </c>
      <c r="Q79" s="38">
        <f>SUMIFS('Data Aset'!$E$4:$E$1048576,'Data Aset'!$D$4:$D$1048576,Sheet1!B79,'Data Aset'!$K$4:$K$1048576,$Q$2)</f>
        <v>1</v>
      </c>
      <c r="R79" s="38">
        <f>SUMIFS('Data Aset'!$E$4:$E$1048576,'Data Aset'!$D$4:$D$1048576,Sheet1!B79,'Data Aset'!$K$4:$K$1048576,$R$2)</f>
        <v>3</v>
      </c>
      <c r="S79" s="69">
        <f>SUMIFS('Data Aset'!$E$4:$E$1048576,'Data Aset'!$D$4:$D$1048576,Sheet1!B79,'Data Aset'!$K$4:$K$1048576,$S$2)</f>
        <v>0</v>
      </c>
      <c r="T79" s="38">
        <f>SUMIFS('Data Aset'!$E$4:$E$1048576,'Data Aset'!$D$4:$D$1048576,Sheet1!B79,'Data Aset'!$K$4:$K$1048576,$T$2)</f>
        <v>0</v>
      </c>
      <c r="U79" s="63">
        <f>SUMIFS('Data Aset'!$E$4:$E$1048576,'Data Aset'!$D$4:$D$1048576,Sheet1!B79,'Data Aset'!$K$4:$K$1048576,$U$2)</f>
        <v>0</v>
      </c>
      <c r="V79" s="66">
        <f t="shared" si="1"/>
        <v>6</v>
      </c>
      <c r="W79" s="75" t="s">
        <v>698</v>
      </c>
    </row>
    <row r="80" spans="1:23" ht="21.75" customHeight="1">
      <c r="A80" s="66">
        <v>78</v>
      </c>
      <c r="B80" s="64" t="s">
        <v>562</v>
      </c>
      <c r="C80" s="69">
        <f>SUMIFS('Data Aset'!$E$4:$E$1048576,'Data Aset'!$D$4:$D$1048576,Sheet1!B80,'Data Aset'!$K$4:$K$1048576,Sheet1!$C$2)</f>
        <v>0</v>
      </c>
      <c r="D80" s="38">
        <f>SUMIFS('Data Aset'!$E$4:$E$1048576,'Data Aset'!$D$4:$D$1048576,Sheet1!B80,'Data Aset'!$K$4:$K$1048576,$D$2)</f>
        <v>0</v>
      </c>
      <c r="E80" s="69">
        <f>SUMIFS('Data Aset'!$E$4:$E$1048576,'Data Aset'!$D$4:$D$1048576,Sheet1!B80,'Data Aset'!$K$4:$K$1048576,$E$2)</f>
        <v>0</v>
      </c>
      <c r="F80" s="38">
        <f>SUMIFS('Data Aset'!$E$4:$E$1048576,'Data Aset'!$D$4:$D$1048576,Sheet1!B80,'Data Aset'!$K$4:$K$1048576,$F$2)</f>
        <v>0</v>
      </c>
      <c r="G80" s="38">
        <f>SUMIFS('Data Aset'!$E$4:$E$1048576,'Data Aset'!$D$4:$D$1048576,Sheet1!B80,'Data Aset'!$K$4:$K$1048576,$G$2)</f>
        <v>0</v>
      </c>
      <c r="H80" s="38">
        <f>SUMIFS('Data Aset'!$E$4:$E$1048576,'Data Aset'!$D$4:$D$1048576,Sheet1!B80,'Data Aset'!$K$4:$K$1048576,$H$2)</f>
        <v>0</v>
      </c>
      <c r="I80" s="38">
        <f>SUMIFS('Data Aset'!$E$4:$E$1048576,'Data Aset'!$D$4:$D$1048576,Sheet1!B80,'Data Aset'!$K$4:$K$1048576,$I$2)</f>
        <v>0</v>
      </c>
      <c r="J80" s="38">
        <f>SUMIFS('Data Aset'!$E$4:$E$1048576,'Data Aset'!$D$4:$D$1048576,Sheet1!B80,'Data Aset'!$K$4:$K$1048576,$J$2)</f>
        <v>0</v>
      </c>
      <c r="K80" s="38">
        <f>SUMIFS('Data Aset'!$E$4:$E$1048576,'Data Aset'!$D$4:$D$1048576,Sheet1!B80,'Data Aset'!$K$4:$K$1048576,$K$2)</f>
        <v>0</v>
      </c>
      <c r="L80" s="38">
        <f>SUMIFS('Data Aset'!$E$4:$E$1048576,'Data Aset'!$D$4:$D$1048576,Sheet1!B80,'Data Aset'!$K$4:$K$1048576,$L$2)</f>
        <v>0</v>
      </c>
      <c r="M80" s="38">
        <f>SUMIFS('Data Aset'!$E$4:$E$1048576,'Data Aset'!$D$4:$D$1048576,Sheet1!B80,'Data Aset'!$K$4:$K$1048576,$M$2)</f>
        <v>0</v>
      </c>
      <c r="N80" s="69">
        <f>SUMIFS('Data Aset'!$E$4:$E$1048576,'Data Aset'!$D$4:$D$1048576,Sheet1!B80,'Data Aset'!$K$4:$K$1048576,$N$2)</f>
        <v>0</v>
      </c>
      <c r="O80" s="38">
        <f>SUMIFS('Data Aset'!$E$4:$E$1048576,'Data Aset'!$D$4:$D$1048576,Sheet1!B80,'Data Aset'!$K$4:$K$1048576,$O$2)</f>
        <v>0</v>
      </c>
      <c r="P80" s="38">
        <f>SUMIFS('Data Aset'!$E$4:$E$1048576,'Data Aset'!$D$4:$D$1048576,Sheet1!B80,'Data Aset'!$K$4:$K$1048576,$P$2)</f>
        <v>0</v>
      </c>
      <c r="Q80" s="38">
        <f>SUMIFS('Data Aset'!$E$4:$E$1048576,'Data Aset'!$D$4:$D$1048576,Sheet1!B80,'Data Aset'!$K$4:$K$1048576,$Q$2)</f>
        <v>1</v>
      </c>
      <c r="R80" s="38">
        <f>SUMIFS('Data Aset'!$E$4:$E$1048576,'Data Aset'!$D$4:$D$1048576,Sheet1!B80,'Data Aset'!$K$4:$K$1048576,$R$2)</f>
        <v>0</v>
      </c>
      <c r="S80" s="69">
        <f>SUMIFS('Data Aset'!$E$4:$E$1048576,'Data Aset'!$D$4:$D$1048576,Sheet1!B80,'Data Aset'!$K$4:$K$1048576,$S$2)</f>
        <v>0</v>
      </c>
      <c r="T80" s="38">
        <f>SUMIFS('Data Aset'!$E$4:$E$1048576,'Data Aset'!$D$4:$D$1048576,Sheet1!B80,'Data Aset'!$K$4:$K$1048576,$T$2)</f>
        <v>0</v>
      </c>
      <c r="U80" s="63">
        <f>SUMIFS('Data Aset'!$E$4:$E$1048576,'Data Aset'!$D$4:$D$1048576,Sheet1!B80,'Data Aset'!$K$4:$K$1048576,$U$2)</f>
        <v>0</v>
      </c>
      <c r="V80" s="66">
        <f t="shared" si="1"/>
        <v>1</v>
      </c>
      <c r="W80" s="75" t="s">
        <v>698</v>
      </c>
    </row>
    <row r="81" spans="1:23" ht="21.75" customHeight="1">
      <c r="A81" s="66">
        <v>79</v>
      </c>
      <c r="B81" s="64" t="s">
        <v>142</v>
      </c>
      <c r="C81" s="69">
        <f>SUMIFS('Data Aset'!$E$4:$E$1048576,'Data Aset'!$D$4:$D$1048576,Sheet1!B81,'Data Aset'!$K$4:$K$1048576,Sheet1!$C$2)</f>
        <v>0</v>
      </c>
      <c r="D81" s="38">
        <f>SUMIFS('Data Aset'!$E$4:$E$1048576,'Data Aset'!$D$4:$D$1048576,Sheet1!B81,'Data Aset'!$K$4:$K$1048576,$D$2)</f>
        <v>1</v>
      </c>
      <c r="E81" s="69">
        <f>SUMIFS('Data Aset'!$E$4:$E$1048576,'Data Aset'!$D$4:$D$1048576,Sheet1!B81,'Data Aset'!$K$4:$K$1048576,$E$2)</f>
        <v>0</v>
      </c>
      <c r="F81" s="38">
        <f>SUMIFS('Data Aset'!$E$4:$E$1048576,'Data Aset'!$D$4:$D$1048576,Sheet1!B81,'Data Aset'!$K$4:$K$1048576,$F$2)</f>
        <v>0</v>
      </c>
      <c r="G81" s="38">
        <f>SUMIFS('Data Aset'!$E$4:$E$1048576,'Data Aset'!$D$4:$D$1048576,Sheet1!B81,'Data Aset'!$K$4:$K$1048576,$G$2)</f>
        <v>0</v>
      </c>
      <c r="H81" s="38">
        <f>SUMIFS('Data Aset'!$E$4:$E$1048576,'Data Aset'!$D$4:$D$1048576,Sheet1!B81,'Data Aset'!$K$4:$K$1048576,$H$2)</f>
        <v>0</v>
      </c>
      <c r="I81" s="38">
        <f>SUMIFS('Data Aset'!$E$4:$E$1048576,'Data Aset'!$D$4:$D$1048576,Sheet1!B81,'Data Aset'!$K$4:$K$1048576,$I$2)</f>
        <v>0</v>
      </c>
      <c r="J81" s="38">
        <f>SUMIFS('Data Aset'!$E$4:$E$1048576,'Data Aset'!$D$4:$D$1048576,Sheet1!B81,'Data Aset'!$K$4:$K$1048576,$J$2)</f>
        <v>0</v>
      </c>
      <c r="K81" s="38">
        <f>SUMIFS('Data Aset'!$E$4:$E$1048576,'Data Aset'!$D$4:$D$1048576,Sheet1!B81,'Data Aset'!$K$4:$K$1048576,$K$2)</f>
        <v>0</v>
      </c>
      <c r="L81" s="38">
        <f>SUMIFS('Data Aset'!$E$4:$E$1048576,'Data Aset'!$D$4:$D$1048576,Sheet1!B81,'Data Aset'!$K$4:$K$1048576,$L$2)</f>
        <v>0</v>
      </c>
      <c r="M81" s="38">
        <f>SUMIFS('Data Aset'!$E$4:$E$1048576,'Data Aset'!$D$4:$D$1048576,Sheet1!B81,'Data Aset'!$K$4:$K$1048576,$M$2)</f>
        <v>0</v>
      </c>
      <c r="N81" s="69">
        <f>SUMIFS('Data Aset'!$E$4:$E$1048576,'Data Aset'!$D$4:$D$1048576,Sheet1!B81,'Data Aset'!$K$4:$K$1048576,$N$2)</f>
        <v>0</v>
      </c>
      <c r="O81" s="38">
        <f>SUMIFS('Data Aset'!$E$4:$E$1048576,'Data Aset'!$D$4:$D$1048576,Sheet1!B81,'Data Aset'!$K$4:$K$1048576,$O$2)</f>
        <v>0</v>
      </c>
      <c r="P81" s="38">
        <f>SUMIFS('Data Aset'!$E$4:$E$1048576,'Data Aset'!$D$4:$D$1048576,Sheet1!B81,'Data Aset'!$K$4:$K$1048576,$P$2)</f>
        <v>0</v>
      </c>
      <c r="Q81" s="38">
        <f>SUMIFS('Data Aset'!$E$4:$E$1048576,'Data Aset'!$D$4:$D$1048576,Sheet1!B81,'Data Aset'!$K$4:$K$1048576,$Q$2)</f>
        <v>0</v>
      </c>
      <c r="R81" s="38">
        <f>SUMIFS('Data Aset'!$E$4:$E$1048576,'Data Aset'!$D$4:$D$1048576,Sheet1!B81,'Data Aset'!$K$4:$K$1048576,$R$2)</f>
        <v>0</v>
      </c>
      <c r="S81" s="69">
        <f>SUMIFS('Data Aset'!$E$4:$E$1048576,'Data Aset'!$D$4:$D$1048576,Sheet1!B81,'Data Aset'!$K$4:$K$1048576,$S$2)</f>
        <v>0</v>
      </c>
      <c r="T81" s="38">
        <f>SUMIFS('Data Aset'!$E$4:$E$1048576,'Data Aset'!$D$4:$D$1048576,Sheet1!B81,'Data Aset'!$K$4:$K$1048576,$T$2)</f>
        <v>0</v>
      </c>
      <c r="U81" s="63">
        <f>SUMIFS('Data Aset'!$E$4:$E$1048576,'Data Aset'!$D$4:$D$1048576,Sheet1!B81,'Data Aset'!$K$4:$K$1048576,$U$2)</f>
        <v>0</v>
      </c>
      <c r="V81" s="66">
        <f t="shared" si="1"/>
        <v>1</v>
      </c>
      <c r="W81" s="75" t="s">
        <v>698</v>
      </c>
    </row>
    <row r="82" spans="1:23" ht="21.75" customHeight="1">
      <c r="A82" s="66">
        <v>80</v>
      </c>
      <c r="B82" s="64" t="s">
        <v>53</v>
      </c>
      <c r="C82" s="69">
        <f>SUMIFS('Data Aset'!$E$4:$E$1048576,'Data Aset'!$D$4:$D$1048576,Sheet1!B82,'Data Aset'!$K$4:$K$1048576,Sheet1!$C$2)</f>
        <v>0</v>
      </c>
      <c r="D82" s="38">
        <f>SUMIFS('Data Aset'!$E$4:$E$1048576,'Data Aset'!$D$4:$D$1048576,Sheet1!B82,'Data Aset'!$K$4:$K$1048576,$D$2)</f>
        <v>0</v>
      </c>
      <c r="E82" s="69">
        <f>SUMIFS('Data Aset'!$E$4:$E$1048576,'Data Aset'!$D$4:$D$1048576,Sheet1!B82,'Data Aset'!$K$4:$K$1048576,$E$2)</f>
        <v>0</v>
      </c>
      <c r="F82" s="38">
        <f>SUMIFS('Data Aset'!$E$4:$E$1048576,'Data Aset'!$D$4:$D$1048576,Sheet1!B82,'Data Aset'!$K$4:$K$1048576,$F$2)</f>
        <v>0</v>
      </c>
      <c r="G82" s="38">
        <f>SUMIFS('Data Aset'!$E$4:$E$1048576,'Data Aset'!$D$4:$D$1048576,Sheet1!B82,'Data Aset'!$K$4:$K$1048576,$G$2)</f>
        <v>0</v>
      </c>
      <c r="H82" s="38">
        <f>SUMIFS('Data Aset'!$E$4:$E$1048576,'Data Aset'!$D$4:$D$1048576,Sheet1!B82,'Data Aset'!$K$4:$K$1048576,$H$2)</f>
        <v>0</v>
      </c>
      <c r="I82" s="38">
        <f>SUMIFS('Data Aset'!$E$4:$E$1048576,'Data Aset'!$D$4:$D$1048576,Sheet1!B82,'Data Aset'!$K$4:$K$1048576,$I$2)</f>
        <v>0</v>
      </c>
      <c r="J82" s="38">
        <f>SUMIFS('Data Aset'!$E$4:$E$1048576,'Data Aset'!$D$4:$D$1048576,Sheet1!B82,'Data Aset'!$K$4:$K$1048576,$J$2)</f>
        <v>0</v>
      </c>
      <c r="K82" s="38">
        <f>SUMIFS('Data Aset'!$E$4:$E$1048576,'Data Aset'!$D$4:$D$1048576,Sheet1!B82,'Data Aset'!$K$4:$K$1048576,$K$2)</f>
        <v>0</v>
      </c>
      <c r="L82" s="38">
        <f>SUMIFS('Data Aset'!$E$4:$E$1048576,'Data Aset'!$D$4:$D$1048576,Sheet1!B82,'Data Aset'!$K$4:$K$1048576,$L$2)</f>
        <v>0</v>
      </c>
      <c r="M82" s="38">
        <f>SUMIFS('Data Aset'!$E$4:$E$1048576,'Data Aset'!$D$4:$D$1048576,Sheet1!B82,'Data Aset'!$K$4:$K$1048576,$M$2)</f>
        <v>0</v>
      </c>
      <c r="N82" s="69">
        <f>SUMIFS('Data Aset'!$E$4:$E$1048576,'Data Aset'!$D$4:$D$1048576,Sheet1!B82,'Data Aset'!$K$4:$K$1048576,$N$2)</f>
        <v>0</v>
      </c>
      <c r="O82" s="38">
        <f>SUMIFS('Data Aset'!$E$4:$E$1048576,'Data Aset'!$D$4:$D$1048576,Sheet1!B82,'Data Aset'!$K$4:$K$1048576,$O$2)</f>
        <v>0</v>
      </c>
      <c r="P82" s="38">
        <f>SUMIFS('Data Aset'!$E$4:$E$1048576,'Data Aset'!$D$4:$D$1048576,Sheet1!B82,'Data Aset'!$K$4:$K$1048576,$P$2)</f>
        <v>0</v>
      </c>
      <c r="Q82" s="38">
        <f>SUMIFS('Data Aset'!$E$4:$E$1048576,'Data Aset'!$D$4:$D$1048576,Sheet1!B82,'Data Aset'!$K$4:$K$1048576,$Q$2)</f>
        <v>1</v>
      </c>
      <c r="R82" s="38">
        <f>SUMIFS('Data Aset'!$E$4:$E$1048576,'Data Aset'!$D$4:$D$1048576,Sheet1!B82,'Data Aset'!$K$4:$K$1048576,$R$2)</f>
        <v>0</v>
      </c>
      <c r="S82" s="69">
        <f>SUMIFS('Data Aset'!$E$4:$E$1048576,'Data Aset'!$D$4:$D$1048576,Sheet1!B82,'Data Aset'!$K$4:$K$1048576,$S$2)</f>
        <v>0</v>
      </c>
      <c r="T82" s="38">
        <f>SUMIFS('Data Aset'!$E$4:$E$1048576,'Data Aset'!$D$4:$D$1048576,Sheet1!B82,'Data Aset'!$K$4:$K$1048576,$T$2)</f>
        <v>0</v>
      </c>
      <c r="U82" s="63">
        <f>SUMIFS('Data Aset'!$E$4:$E$1048576,'Data Aset'!$D$4:$D$1048576,Sheet1!B82,'Data Aset'!$K$4:$K$1048576,$U$2)</f>
        <v>0</v>
      </c>
      <c r="V82" s="66">
        <f t="shared" si="1"/>
        <v>1</v>
      </c>
      <c r="W82" s="75" t="s">
        <v>698</v>
      </c>
    </row>
    <row r="83" spans="1:23" ht="21.75" customHeight="1">
      <c r="A83" s="66">
        <v>81</v>
      </c>
      <c r="B83" s="64" t="s">
        <v>259</v>
      </c>
      <c r="C83" s="69">
        <f>SUMIFS('Data Aset'!$E$4:$E$1048576,'Data Aset'!$D$4:$D$1048576,Sheet1!B83,'Data Aset'!$K$4:$K$1048576,Sheet1!$C$2)</f>
        <v>1</v>
      </c>
      <c r="D83" s="38">
        <f>SUMIFS('Data Aset'!$E$4:$E$1048576,'Data Aset'!$D$4:$D$1048576,Sheet1!B83,'Data Aset'!$K$4:$K$1048576,$D$2)</f>
        <v>1</v>
      </c>
      <c r="E83" s="69">
        <f>SUMIFS('Data Aset'!$E$4:$E$1048576,'Data Aset'!$D$4:$D$1048576,Sheet1!B83,'Data Aset'!$K$4:$K$1048576,$E$2)</f>
        <v>0</v>
      </c>
      <c r="F83" s="38">
        <f>SUMIFS('Data Aset'!$E$4:$E$1048576,'Data Aset'!$D$4:$D$1048576,Sheet1!B83,'Data Aset'!$K$4:$K$1048576,$F$2)</f>
        <v>0</v>
      </c>
      <c r="G83" s="38">
        <f>SUMIFS('Data Aset'!$E$4:$E$1048576,'Data Aset'!$D$4:$D$1048576,Sheet1!B83,'Data Aset'!$K$4:$K$1048576,$G$2)</f>
        <v>0</v>
      </c>
      <c r="H83" s="38">
        <f>SUMIFS('Data Aset'!$E$4:$E$1048576,'Data Aset'!$D$4:$D$1048576,Sheet1!B83,'Data Aset'!$K$4:$K$1048576,$H$2)</f>
        <v>1</v>
      </c>
      <c r="I83" s="38">
        <f>SUMIFS('Data Aset'!$E$4:$E$1048576,'Data Aset'!$D$4:$D$1048576,Sheet1!B83,'Data Aset'!$K$4:$K$1048576,$I$2)</f>
        <v>1</v>
      </c>
      <c r="J83" s="38">
        <f>SUMIFS('Data Aset'!$E$4:$E$1048576,'Data Aset'!$D$4:$D$1048576,Sheet1!B83,'Data Aset'!$K$4:$K$1048576,$J$2)</f>
        <v>0</v>
      </c>
      <c r="K83" s="38">
        <f>SUMIFS('Data Aset'!$E$4:$E$1048576,'Data Aset'!$D$4:$D$1048576,Sheet1!B83,'Data Aset'!$K$4:$K$1048576,$K$2)</f>
        <v>0</v>
      </c>
      <c r="L83" s="38">
        <f>SUMIFS('Data Aset'!$E$4:$E$1048576,'Data Aset'!$D$4:$D$1048576,Sheet1!B83,'Data Aset'!$K$4:$K$1048576,$L$2)</f>
        <v>0</v>
      </c>
      <c r="M83" s="38">
        <f>SUMIFS('Data Aset'!$E$4:$E$1048576,'Data Aset'!$D$4:$D$1048576,Sheet1!B83,'Data Aset'!$K$4:$K$1048576,$M$2)</f>
        <v>0</v>
      </c>
      <c r="N83" s="69">
        <f>SUMIFS('Data Aset'!$E$4:$E$1048576,'Data Aset'!$D$4:$D$1048576,Sheet1!B83,'Data Aset'!$K$4:$K$1048576,$N$2)</f>
        <v>0</v>
      </c>
      <c r="O83" s="38">
        <f>SUMIFS('Data Aset'!$E$4:$E$1048576,'Data Aset'!$D$4:$D$1048576,Sheet1!B83,'Data Aset'!$K$4:$K$1048576,$O$2)</f>
        <v>0</v>
      </c>
      <c r="P83" s="38">
        <f>SUMIFS('Data Aset'!$E$4:$E$1048576,'Data Aset'!$D$4:$D$1048576,Sheet1!B83,'Data Aset'!$K$4:$K$1048576,$P$2)</f>
        <v>0</v>
      </c>
      <c r="Q83" s="38">
        <f>SUMIFS('Data Aset'!$E$4:$E$1048576,'Data Aset'!$D$4:$D$1048576,Sheet1!B83,'Data Aset'!$K$4:$K$1048576,$Q$2)</f>
        <v>0</v>
      </c>
      <c r="R83" s="38">
        <f>SUMIFS('Data Aset'!$E$4:$E$1048576,'Data Aset'!$D$4:$D$1048576,Sheet1!B83,'Data Aset'!$K$4:$K$1048576,$R$2)</f>
        <v>0</v>
      </c>
      <c r="S83" s="69">
        <f>SUMIFS('Data Aset'!$E$4:$E$1048576,'Data Aset'!$D$4:$D$1048576,Sheet1!B83,'Data Aset'!$K$4:$K$1048576,$S$2)</f>
        <v>0</v>
      </c>
      <c r="T83" s="38">
        <f>SUMIFS('Data Aset'!$E$4:$E$1048576,'Data Aset'!$D$4:$D$1048576,Sheet1!B83,'Data Aset'!$K$4:$K$1048576,$T$2)</f>
        <v>0</v>
      </c>
      <c r="U83" s="63">
        <f>SUMIFS('Data Aset'!$E$4:$E$1048576,'Data Aset'!$D$4:$D$1048576,Sheet1!B83,'Data Aset'!$K$4:$K$1048576,$U$2)</f>
        <v>0</v>
      </c>
      <c r="V83" s="66">
        <f t="shared" si="1"/>
        <v>4</v>
      </c>
      <c r="W83" s="75" t="s">
        <v>698</v>
      </c>
    </row>
    <row r="84" spans="1:23" ht="21.75" customHeight="1">
      <c r="A84" s="66">
        <v>82</v>
      </c>
      <c r="B84" s="64" t="s">
        <v>591</v>
      </c>
      <c r="C84" s="69">
        <f>SUMIFS('Data Aset'!$E$4:$E$1048576,'Data Aset'!$D$4:$D$1048576,Sheet1!B84,'Data Aset'!$K$4:$K$1048576,Sheet1!$C$2)</f>
        <v>0</v>
      </c>
      <c r="D84" s="38">
        <f>SUMIFS('Data Aset'!$E$4:$E$1048576,'Data Aset'!$D$4:$D$1048576,Sheet1!B84,'Data Aset'!$K$4:$K$1048576,$D$2)</f>
        <v>0</v>
      </c>
      <c r="E84" s="69">
        <f>SUMIFS('Data Aset'!$E$4:$E$1048576,'Data Aset'!$D$4:$D$1048576,Sheet1!B84,'Data Aset'!$K$4:$K$1048576,$E$2)</f>
        <v>0</v>
      </c>
      <c r="F84" s="38">
        <f>SUMIFS('Data Aset'!$E$4:$E$1048576,'Data Aset'!$D$4:$D$1048576,Sheet1!B84,'Data Aset'!$K$4:$K$1048576,$F$2)</f>
        <v>0</v>
      </c>
      <c r="G84" s="38">
        <f>SUMIFS('Data Aset'!$E$4:$E$1048576,'Data Aset'!$D$4:$D$1048576,Sheet1!B84,'Data Aset'!$K$4:$K$1048576,$G$2)</f>
        <v>0</v>
      </c>
      <c r="H84" s="38">
        <f>SUMIFS('Data Aset'!$E$4:$E$1048576,'Data Aset'!$D$4:$D$1048576,Sheet1!B84,'Data Aset'!$K$4:$K$1048576,$H$2)</f>
        <v>0</v>
      </c>
      <c r="I84" s="38">
        <f>SUMIFS('Data Aset'!$E$4:$E$1048576,'Data Aset'!$D$4:$D$1048576,Sheet1!B84,'Data Aset'!$K$4:$K$1048576,$I$2)</f>
        <v>0</v>
      </c>
      <c r="J84" s="38">
        <f>SUMIFS('Data Aset'!$E$4:$E$1048576,'Data Aset'!$D$4:$D$1048576,Sheet1!B84,'Data Aset'!$K$4:$K$1048576,$J$2)</f>
        <v>0</v>
      </c>
      <c r="K84" s="38">
        <f>SUMIFS('Data Aset'!$E$4:$E$1048576,'Data Aset'!$D$4:$D$1048576,Sheet1!B84,'Data Aset'!$K$4:$K$1048576,$K$2)</f>
        <v>0</v>
      </c>
      <c r="L84" s="38">
        <f>SUMIFS('Data Aset'!$E$4:$E$1048576,'Data Aset'!$D$4:$D$1048576,Sheet1!B84,'Data Aset'!$K$4:$K$1048576,$L$2)</f>
        <v>0</v>
      </c>
      <c r="M84" s="38">
        <f>SUMIFS('Data Aset'!$E$4:$E$1048576,'Data Aset'!$D$4:$D$1048576,Sheet1!B84,'Data Aset'!$K$4:$K$1048576,$M$2)</f>
        <v>0</v>
      </c>
      <c r="N84" s="69">
        <f>SUMIFS('Data Aset'!$E$4:$E$1048576,'Data Aset'!$D$4:$D$1048576,Sheet1!B84,'Data Aset'!$K$4:$K$1048576,$N$2)</f>
        <v>0</v>
      </c>
      <c r="O84" s="38">
        <f>SUMIFS('Data Aset'!$E$4:$E$1048576,'Data Aset'!$D$4:$D$1048576,Sheet1!B84,'Data Aset'!$K$4:$K$1048576,$O$2)</f>
        <v>0</v>
      </c>
      <c r="P84" s="38">
        <f>SUMIFS('Data Aset'!$E$4:$E$1048576,'Data Aset'!$D$4:$D$1048576,Sheet1!B84,'Data Aset'!$K$4:$K$1048576,$P$2)</f>
        <v>0</v>
      </c>
      <c r="Q84" s="38">
        <f>SUMIFS('Data Aset'!$E$4:$E$1048576,'Data Aset'!$D$4:$D$1048576,Sheet1!B84,'Data Aset'!$K$4:$K$1048576,$Q$2)</f>
        <v>0</v>
      </c>
      <c r="R84" s="38">
        <f>SUMIFS('Data Aset'!$E$4:$E$1048576,'Data Aset'!$D$4:$D$1048576,Sheet1!B84,'Data Aset'!$K$4:$K$1048576,$R$2)</f>
        <v>1</v>
      </c>
      <c r="S84" s="69">
        <f>SUMIFS('Data Aset'!$E$4:$E$1048576,'Data Aset'!$D$4:$D$1048576,Sheet1!B84,'Data Aset'!$K$4:$K$1048576,$S$2)</f>
        <v>0</v>
      </c>
      <c r="T84" s="38">
        <f>SUMIFS('Data Aset'!$E$4:$E$1048576,'Data Aset'!$D$4:$D$1048576,Sheet1!B84,'Data Aset'!$K$4:$K$1048576,$T$2)</f>
        <v>0</v>
      </c>
      <c r="U84" s="63">
        <f>SUMIFS('Data Aset'!$E$4:$E$1048576,'Data Aset'!$D$4:$D$1048576,Sheet1!B84,'Data Aset'!$K$4:$K$1048576,$U$2)</f>
        <v>0</v>
      </c>
      <c r="V84" s="66">
        <f t="shared" si="1"/>
        <v>1</v>
      </c>
      <c r="W84" s="75" t="s">
        <v>698</v>
      </c>
    </row>
    <row r="85" spans="1:23" ht="21.75" customHeight="1">
      <c r="A85" s="66">
        <v>83</v>
      </c>
      <c r="B85" s="64" t="s">
        <v>640</v>
      </c>
      <c r="C85" s="69">
        <f>SUMIFS('Data Aset'!$E$4:$E$1048576,'Data Aset'!$D$4:$D$1048576,Sheet1!B85,'Data Aset'!$K$4:$K$1048576,Sheet1!$C$2)</f>
        <v>0</v>
      </c>
      <c r="D85" s="38">
        <f>SUMIFS('Data Aset'!$E$4:$E$1048576,'Data Aset'!$D$4:$D$1048576,Sheet1!B85,'Data Aset'!$K$4:$K$1048576,$D$2)</f>
        <v>0</v>
      </c>
      <c r="E85" s="69">
        <f>SUMIFS('Data Aset'!$E$4:$E$1048576,'Data Aset'!$D$4:$D$1048576,Sheet1!B85,'Data Aset'!$K$4:$K$1048576,$E$2)</f>
        <v>0</v>
      </c>
      <c r="F85" s="38">
        <f>SUMIFS('Data Aset'!$E$4:$E$1048576,'Data Aset'!$D$4:$D$1048576,Sheet1!B85,'Data Aset'!$K$4:$K$1048576,$F$2)</f>
        <v>0</v>
      </c>
      <c r="G85" s="38">
        <f>SUMIFS('Data Aset'!$E$4:$E$1048576,'Data Aset'!$D$4:$D$1048576,Sheet1!B85,'Data Aset'!$K$4:$K$1048576,$G$2)</f>
        <v>0</v>
      </c>
      <c r="H85" s="38">
        <f>SUMIFS('Data Aset'!$E$4:$E$1048576,'Data Aset'!$D$4:$D$1048576,Sheet1!B85,'Data Aset'!$K$4:$K$1048576,$H$2)</f>
        <v>0</v>
      </c>
      <c r="I85" s="38">
        <f>SUMIFS('Data Aset'!$E$4:$E$1048576,'Data Aset'!$D$4:$D$1048576,Sheet1!B85,'Data Aset'!$K$4:$K$1048576,$I$2)</f>
        <v>0</v>
      </c>
      <c r="J85" s="38">
        <f>SUMIFS('Data Aset'!$E$4:$E$1048576,'Data Aset'!$D$4:$D$1048576,Sheet1!B85,'Data Aset'!$K$4:$K$1048576,$J$2)</f>
        <v>0</v>
      </c>
      <c r="K85" s="38">
        <f>SUMIFS('Data Aset'!$E$4:$E$1048576,'Data Aset'!$D$4:$D$1048576,Sheet1!B85,'Data Aset'!$K$4:$K$1048576,$K$2)</f>
        <v>0</v>
      </c>
      <c r="L85" s="38">
        <f>SUMIFS('Data Aset'!$E$4:$E$1048576,'Data Aset'!$D$4:$D$1048576,Sheet1!B85,'Data Aset'!$K$4:$K$1048576,$L$2)</f>
        <v>0</v>
      </c>
      <c r="M85" s="38">
        <f>SUMIFS('Data Aset'!$E$4:$E$1048576,'Data Aset'!$D$4:$D$1048576,Sheet1!B85,'Data Aset'!$K$4:$K$1048576,$M$2)</f>
        <v>0</v>
      </c>
      <c r="N85" s="69">
        <f>SUMIFS('Data Aset'!$E$4:$E$1048576,'Data Aset'!$D$4:$D$1048576,Sheet1!B85,'Data Aset'!$K$4:$K$1048576,$N$2)</f>
        <v>0</v>
      </c>
      <c r="O85" s="38">
        <f>SUMIFS('Data Aset'!$E$4:$E$1048576,'Data Aset'!$D$4:$D$1048576,Sheet1!B85,'Data Aset'!$K$4:$K$1048576,$O$2)</f>
        <v>0</v>
      </c>
      <c r="P85" s="38">
        <f>SUMIFS('Data Aset'!$E$4:$E$1048576,'Data Aset'!$D$4:$D$1048576,Sheet1!B85,'Data Aset'!$K$4:$K$1048576,$P$2)</f>
        <v>0</v>
      </c>
      <c r="Q85" s="38">
        <f>SUMIFS('Data Aset'!$E$4:$E$1048576,'Data Aset'!$D$4:$D$1048576,Sheet1!B85,'Data Aset'!$K$4:$K$1048576,$Q$2)</f>
        <v>0</v>
      </c>
      <c r="R85" s="38">
        <f>SUMIFS('Data Aset'!$E$4:$E$1048576,'Data Aset'!$D$4:$D$1048576,Sheet1!B85,'Data Aset'!$K$4:$K$1048576,$R$2)</f>
        <v>0</v>
      </c>
      <c r="S85" s="69">
        <f>SUMIFS('Data Aset'!$E$4:$E$1048576,'Data Aset'!$D$4:$D$1048576,Sheet1!B85,'Data Aset'!$K$4:$K$1048576,$S$2)</f>
        <v>0</v>
      </c>
      <c r="T85" s="38">
        <f>SUMIFS('Data Aset'!$E$4:$E$1048576,'Data Aset'!$D$4:$D$1048576,Sheet1!B85,'Data Aset'!$K$4:$K$1048576,$T$2)</f>
        <v>1</v>
      </c>
      <c r="U85" s="63">
        <f>SUMIFS('Data Aset'!$E$4:$E$1048576,'Data Aset'!$D$4:$D$1048576,Sheet1!B85,'Data Aset'!$K$4:$K$1048576,$U$2)</f>
        <v>0</v>
      </c>
      <c r="V85" s="66">
        <f t="shared" si="1"/>
        <v>1</v>
      </c>
      <c r="W85" s="75" t="s">
        <v>698</v>
      </c>
    </row>
    <row r="86" spans="1:23" ht="21.75" customHeight="1">
      <c r="A86" s="66">
        <v>84</v>
      </c>
      <c r="B86" s="64" t="s">
        <v>349</v>
      </c>
      <c r="C86" s="69">
        <f>SUMIFS('Data Aset'!$E$4:$E$1048576,'Data Aset'!$D$4:$D$1048576,Sheet1!B86,'Data Aset'!$K$4:$K$1048576,Sheet1!$C$2)</f>
        <v>0</v>
      </c>
      <c r="D86" s="38">
        <f>SUMIFS('Data Aset'!$E$4:$E$1048576,'Data Aset'!$D$4:$D$1048576,Sheet1!B86,'Data Aset'!$K$4:$K$1048576,$D$2)</f>
        <v>0</v>
      </c>
      <c r="E86" s="69">
        <f>SUMIFS('Data Aset'!$E$4:$E$1048576,'Data Aset'!$D$4:$D$1048576,Sheet1!B86,'Data Aset'!$K$4:$K$1048576,$E$2)</f>
        <v>0</v>
      </c>
      <c r="F86" s="38">
        <f>SUMIFS('Data Aset'!$E$4:$E$1048576,'Data Aset'!$D$4:$D$1048576,Sheet1!B86,'Data Aset'!$K$4:$K$1048576,$F$2)</f>
        <v>0</v>
      </c>
      <c r="G86" s="38">
        <f>SUMIFS('Data Aset'!$E$4:$E$1048576,'Data Aset'!$D$4:$D$1048576,Sheet1!B86,'Data Aset'!$K$4:$K$1048576,$G$2)</f>
        <v>0</v>
      </c>
      <c r="H86" s="38">
        <f>SUMIFS('Data Aset'!$E$4:$E$1048576,'Data Aset'!$D$4:$D$1048576,Sheet1!B86,'Data Aset'!$K$4:$K$1048576,$H$2)</f>
        <v>0</v>
      </c>
      <c r="I86" s="38">
        <f>SUMIFS('Data Aset'!$E$4:$E$1048576,'Data Aset'!$D$4:$D$1048576,Sheet1!B86,'Data Aset'!$K$4:$K$1048576,$I$2)</f>
        <v>0</v>
      </c>
      <c r="J86" s="38">
        <f>SUMIFS('Data Aset'!$E$4:$E$1048576,'Data Aset'!$D$4:$D$1048576,Sheet1!B86,'Data Aset'!$K$4:$K$1048576,$J$2)</f>
        <v>0</v>
      </c>
      <c r="K86" s="38">
        <f>SUMIFS('Data Aset'!$E$4:$E$1048576,'Data Aset'!$D$4:$D$1048576,Sheet1!B86,'Data Aset'!$K$4:$K$1048576,$K$2)</f>
        <v>1</v>
      </c>
      <c r="L86" s="38">
        <f>SUMIFS('Data Aset'!$E$4:$E$1048576,'Data Aset'!$D$4:$D$1048576,Sheet1!B86,'Data Aset'!$K$4:$K$1048576,$L$2)</f>
        <v>0</v>
      </c>
      <c r="M86" s="38">
        <f>SUMIFS('Data Aset'!$E$4:$E$1048576,'Data Aset'!$D$4:$D$1048576,Sheet1!B86,'Data Aset'!$K$4:$K$1048576,$M$2)</f>
        <v>0</v>
      </c>
      <c r="N86" s="69">
        <f>SUMIFS('Data Aset'!$E$4:$E$1048576,'Data Aset'!$D$4:$D$1048576,Sheet1!B86,'Data Aset'!$K$4:$K$1048576,$N$2)</f>
        <v>0</v>
      </c>
      <c r="O86" s="38">
        <f>SUMIFS('Data Aset'!$E$4:$E$1048576,'Data Aset'!$D$4:$D$1048576,Sheet1!B86,'Data Aset'!$K$4:$K$1048576,$O$2)</f>
        <v>0</v>
      </c>
      <c r="P86" s="38">
        <f>SUMIFS('Data Aset'!$E$4:$E$1048576,'Data Aset'!$D$4:$D$1048576,Sheet1!B86,'Data Aset'!$K$4:$K$1048576,$P$2)</f>
        <v>0</v>
      </c>
      <c r="Q86" s="38">
        <f>SUMIFS('Data Aset'!$E$4:$E$1048576,'Data Aset'!$D$4:$D$1048576,Sheet1!B86,'Data Aset'!$K$4:$K$1048576,$Q$2)</f>
        <v>0</v>
      </c>
      <c r="R86" s="38">
        <f>SUMIFS('Data Aset'!$E$4:$E$1048576,'Data Aset'!$D$4:$D$1048576,Sheet1!B86,'Data Aset'!$K$4:$K$1048576,$R$2)</f>
        <v>0</v>
      </c>
      <c r="S86" s="69">
        <f>SUMIFS('Data Aset'!$E$4:$E$1048576,'Data Aset'!$D$4:$D$1048576,Sheet1!B86,'Data Aset'!$K$4:$K$1048576,$S$2)</f>
        <v>0</v>
      </c>
      <c r="T86" s="38">
        <f>SUMIFS('Data Aset'!$E$4:$E$1048576,'Data Aset'!$D$4:$D$1048576,Sheet1!B86,'Data Aset'!$K$4:$K$1048576,$T$2)</f>
        <v>0</v>
      </c>
      <c r="U86" s="63">
        <f>SUMIFS('Data Aset'!$E$4:$E$1048576,'Data Aset'!$D$4:$D$1048576,Sheet1!B86,'Data Aset'!$K$4:$K$1048576,$U$2)</f>
        <v>0</v>
      </c>
      <c r="V86" s="66">
        <f t="shared" si="1"/>
        <v>1</v>
      </c>
      <c r="W86" s="75" t="s">
        <v>698</v>
      </c>
    </row>
    <row r="87" spans="1:23" ht="21.75" customHeight="1">
      <c r="A87" s="66">
        <v>85</v>
      </c>
      <c r="B87" s="64" t="s">
        <v>615</v>
      </c>
      <c r="C87" s="69">
        <f>SUMIFS('Data Aset'!$E$4:$E$1048576,'Data Aset'!$D$4:$D$1048576,Sheet1!B87,'Data Aset'!$K$4:$K$1048576,Sheet1!$C$2)</f>
        <v>0</v>
      </c>
      <c r="D87" s="38">
        <f>SUMIFS('Data Aset'!$E$4:$E$1048576,'Data Aset'!$D$4:$D$1048576,Sheet1!B87,'Data Aset'!$K$4:$K$1048576,$D$2)</f>
        <v>0</v>
      </c>
      <c r="E87" s="69">
        <f>SUMIFS('Data Aset'!$E$4:$E$1048576,'Data Aset'!$D$4:$D$1048576,Sheet1!B87,'Data Aset'!$K$4:$K$1048576,$E$2)</f>
        <v>0</v>
      </c>
      <c r="F87" s="38">
        <f>SUMIFS('Data Aset'!$E$4:$E$1048576,'Data Aset'!$D$4:$D$1048576,Sheet1!B87,'Data Aset'!$K$4:$K$1048576,$F$2)</f>
        <v>0</v>
      </c>
      <c r="G87" s="38">
        <f>SUMIFS('Data Aset'!$E$4:$E$1048576,'Data Aset'!$D$4:$D$1048576,Sheet1!B87,'Data Aset'!$K$4:$K$1048576,$G$2)</f>
        <v>0</v>
      </c>
      <c r="H87" s="38">
        <f>SUMIFS('Data Aset'!$E$4:$E$1048576,'Data Aset'!$D$4:$D$1048576,Sheet1!B87,'Data Aset'!$K$4:$K$1048576,$H$2)</f>
        <v>0</v>
      </c>
      <c r="I87" s="38">
        <f>SUMIFS('Data Aset'!$E$4:$E$1048576,'Data Aset'!$D$4:$D$1048576,Sheet1!B87,'Data Aset'!$K$4:$K$1048576,$I$2)</f>
        <v>0</v>
      </c>
      <c r="J87" s="38">
        <f>SUMIFS('Data Aset'!$E$4:$E$1048576,'Data Aset'!$D$4:$D$1048576,Sheet1!B87,'Data Aset'!$K$4:$K$1048576,$J$2)</f>
        <v>0</v>
      </c>
      <c r="K87" s="38">
        <f>SUMIFS('Data Aset'!$E$4:$E$1048576,'Data Aset'!$D$4:$D$1048576,Sheet1!B87,'Data Aset'!$K$4:$K$1048576,$K$2)</f>
        <v>0</v>
      </c>
      <c r="L87" s="38">
        <f>SUMIFS('Data Aset'!$E$4:$E$1048576,'Data Aset'!$D$4:$D$1048576,Sheet1!B87,'Data Aset'!$K$4:$K$1048576,$L$2)</f>
        <v>0</v>
      </c>
      <c r="M87" s="38">
        <f>SUMIFS('Data Aset'!$E$4:$E$1048576,'Data Aset'!$D$4:$D$1048576,Sheet1!B87,'Data Aset'!$K$4:$K$1048576,$M$2)</f>
        <v>0</v>
      </c>
      <c r="N87" s="69">
        <f>SUMIFS('Data Aset'!$E$4:$E$1048576,'Data Aset'!$D$4:$D$1048576,Sheet1!B87,'Data Aset'!$K$4:$K$1048576,$N$2)</f>
        <v>0</v>
      </c>
      <c r="O87" s="38">
        <f>SUMIFS('Data Aset'!$E$4:$E$1048576,'Data Aset'!$D$4:$D$1048576,Sheet1!B87,'Data Aset'!$K$4:$K$1048576,$O$2)</f>
        <v>0</v>
      </c>
      <c r="P87" s="38">
        <f>SUMIFS('Data Aset'!$E$4:$E$1048576,'Data Aset'!$D$4:$D$1048576,Sheet1!B87,'Data Aset'!$K$4:$K$1048576,$P$2)</f>
        <v>0</v>
      </c>
      <c r="Q87" s="38">
        <f>SUMIFS('Data Aset'!$E$4:$E$1048576,'Data Aset'!$D$4:$D$1048576,Sheet1!B87,'Data Aset'!$K$4:$K$1048576,$Q$2)</f>
        <v>0</v>
      </c>
      <c r="R87" s="38">
        <f>SUMIFS('Data Aset'!$E$4:$E$1048576,'Data Aset'!$D$4:$D$1048576,Sheet1!B87,'Data Aset'!$K$4:$K$1048576,$R$2)</f>
        <v>0</v>
      </c>
      <c r="S87" s="69">
        <f>SUMIFS('Data Aset'!$E$4:$E$1048576,'Data Aset'!$D$4:$D$1048576,Sheet1!B87,'Data Aset'!$K$4:$K$1048576,$S$2)</f>
        <v>0</v>
      </c>
      <c r="T87" s="38">
        <f>SUMIFS('Data Aset'!$E$4:$E$1048576,'Data Aset'!$D$4:$D$1048576,Sheet1!B87,'Data Aset'!$K$4:$K$1048576,$T$2)</f>
        <v>2</v>
      </c>
      <c r="U87" s="63">
        <f>SUMIFS('Data Aset'!$E$4:$E$1048576,'Data Aset'!$D$4:$D$1048576,Sheet1!B87,'Data Aset'!$K$4:$K$1048576,$U$2)</f>
        <v>0</v>
      </c>
      <c r="V87" s="66">
        <f t="shared" si="1"/>
        <v>2</v>
      </c>
      <c r="W87" s="75" t="s">
        <v>698</v>
      </c>
    </row>
    <row r="88" spans="1:23" ht="21.75" customHeight="1">
      <c r="A88" s="66">
        <v>86</v>
      </c>
      <c r="B88" s="64" t="s">
        <v>488</v>
      </c>
      <c r="C88" s="69">
        <f>SUMIFS('Data Aset'!$E$4:$E$1048576,'Data Aset'!$D$4:$D$1048576,Sheet1!B88,'Data Aset'!$K$4:$K$1048576,Sheet1!$C$2)</f>
        <v>0</v>
      </c>
      <c r="D88" s="38">
        <f>SUMIFS('Data Aset'!$E$4:$E$1048576,'Data Aset'!$D$4:$D$1048576,Sheet1!B88,'Data Aset'!$K$4:$K$1048576,$D$2)</f>
        <v>0</v>
      </c>
      <c r="E88" s="69">
        <f>SUMIFS('Data Aset'!$E$4:$E$1048576,'Data Aset'!$D$4:$D$1048576,Sheet1!B88,'Data Aset'!$K$4:$K$1048576,$E$2)</f>
        <v>0</v>
      </c>
      <c r="F88" s="38">
        <f>SUMIFS('Data Aset'!$E$4:$E$1048576,'Data Aset'!$D$4:$D$1048576,Sheet1!B88,'Data Aset'!$K$4:$K$1048576,$F$2)</f>
        <v>0</v>
      </c>
      <c r="G88" s="38">
        <f>SUMIFS('Data Aset'!$E$4:$E$1048576,'Data Aset'!$D$4:$D$1048576,Sheet1!B88,'Data Aset'!$K$4:$K$1048576,$G$2)</f>
        <v>0</v>
      </c>
      <c r="H88" s="38">
        <f>SUMIFS('Data Aset'!$E$4:$E$1048576,'Data Aset'!$D$4:$D$1048576,Sheet1!B88,'Data Aset'!$K$4:$K$1048576,$H$2)</f>
        <v>0</v>
      </c>
      <c r="I88" s="38">
        <f>SUMIFS('Data Aset'!$E$4:$E$1048576,'Data Aset'!$D$4:$D$1048576,Sheet1!B88,'Data Aset'!$K$4:$K$1048576,$I$2)</f>
        <v>0</v>
      </c>
      <c r="J88" s="38">
        <f>SUMIFS('Data Aset'!$E$4:$E$1048576,'Data Aset'!$D$4:$D$1048576,Sheet1!B88,'Data Aset'!$K$4:$K$1048576,$J$2)</f>
        <v>0</v>
      </c>
      <c r="K88" s="38">
        <f>SUMIFS('Data Aset'!$E$4:$E$1048576,'Data Aset'!$D$4:$D$1048576,Sheet1!B88,'Data Aset'!$K$4:$K$1048576,$K$2)</f>
        <v>0</v>
      </c>
      <c r="L88" s="38">
        <f>SUMIFS('Data Aset'!$E$4:$E$1048576,'Data Aset'!$D$4:$D$1048576,Sheet1!B88,'Data Aset'!$K$4:$K$1048576,$L$2)</f>
        <v>0</v>
      </c>
      <c r="M88" s="38">
        <f>SUMIFS('Data Aset'!$E$4:$E$1048576,'Data Aset'!$D$4:$D$1048576,Sheet1!B88,'Data Aset'!$K$4:$K$1048576,$M$2)</f>
        <v>0</v>
      </c>
      <c r="N88" s="69">
        <f>SUMIFS('Data Aset'!$E$4:$E$1048576,'Data Aset'!$D$4:$D$1048576,Sheet1!B88,'Data Aset'!$K$4:$K$1048576,$N$2)</f>
        <v>0</v>
      </c>
      <c r="O88" s="38">
        <f>SUMIFS('Data Aset'!$E$4:$E$1048576,'Data Aset'!$D$4:$D$1048576,Sheet1!B88,'Data Aset'!$K$4:$K$1048576,$O$2)</f>
        <v>0</v>
      </c>
      <c r="P88" s="38">
        <f>SUMIFS('Data Aset'!$E$4:$E$1048576,'Data Aset'!$D$4:$D$1048576,Sheet1!B88,'Data Aset'!$K$4:$K$1048576,$P$2)</f>
        <v>4</v>
      </c>
      <c r="Q88" s="38">
        <f>SUMIFS('Data Aset'!$E$4:$E$1048576,'Data Aset'!$D$4:$D$1048576,Sheet1!B88,'Data Aset'!$K$4:$K$1048576,$Q$2)</f>
        <v>0</v>
      </c>
      <c r="R88" s="38">
        <f>SUMIFS('Data Aset'!$E$4:$E$1048576,'Data Aset'!$D$4:$D$1048576,Sheet1!B88,'Data Aset'!$K$4:$K$1048576,$R$2)</f>
        <v>0</v>
      </c>
      <c r="S88" s="69">
        <f>SUMIFS('Data Aset'!$E$4:$E$1048576,'Data Aset'!$D$4:$D$1048576,Sheet1!B88,'Data Aset'!$K$4:$K$1048576,$S$2)</f>
        <v>0</v>
      </c>
      <c r="T88" s="38">
        <f>SUMIFS('Data Aset'!$E$4:$E$1048576,'Data Aset'!$D$4:$D$1048576,Sheet1!B88,'Data Aset'!$K$4:$K$1048576,$T$2)</f>
        <v>0</v>
      </c>
      <c r="U88" s="63">
        <f>SUMIFS('Data Aset'!$E$4:$E$1048576,'Data Aset'!$D$4:$D$1048576,Sheet1!B88,'Data Aset'!$K$4:$K$1048576,$U$2)</f>
        <v>0</v>
      </c>
      <c r="V88" s="66">
        <f t="shared" si="1"/>
        <v>4</v>
      </c>
      <c r="W88" s="75"/>
    </row>
    <row r="89" spans="1:23" ht="21.75" customHeight="1">
      <c r="A89" s="66">
        <v>87</v>
      </c>
      <c r="B89" s="64" t="s">
        <v>167</v>
      </c>
      <c r="C89" s="69">
        <f>SUMIFS('Data Aset'!$E$4:$E$1048576,'Data Aset'!$D$4:$D$1048576,Sheet1!B89,'Data Aset'!$K$4:$K$1048576,Sheet1!$C$2)</f>
        <v>0</v>
      </c>
      <c r="D89" s="38">
        <f>SUMIFS('Data Aset'!$E$4:$E$1048576,'Data Aset'!$D$4:$D$1048576,Sheet1!B89,'Data Aset'!$K$4:$K$1048576,$D$2)</f>
        <v>0</v>
      </c>
      <c r="E89" s="69">
        <f>SUMIFS('Data Aset'!$E$4:$E$1048576,'Data Aset'!$D$4:$D$1048576,Sheet1!B89,'Data Aset'!$K$4:$K$1048576,$E$2)</f>
        <v>0</v>
      </c>
      <c r="F89" s="38">
        <f>SUMIFS('Data Aset'!$E$4:$E$1048576,'Data Aset'!$D$4:$D$1048576,Sheet1!B89,'Data Aset'!$K$4:$K$1048576,$F$2)</f>
        <v>1</v>
      </c>
      <c r="G89" s="38">
        <f>SUMIFS('Data Aset'!$E$4:$E$1048576,'Data Aset'!$D$4:$D$1048576,Sheet1!B89,'Data Aset'!$K$4:$K$1048576,$G$2)</f>
        <v>1</v>
      </c>
      <c r="H89" s="38">
        <f>SUMIFS('Data Aset'!$E$4:$E$1048576,'Data Aset'!$D$4:$D$1048576,Sheet1!B89,'Data Aset'!$K$4:$K$1048576,$H$2)</f>
        <v>0</v>
      </c>
      <c r="I89" s="38">
        <f>SUMIFS('Data Aset'!$E$4:$E$1048576,'Data Aset'!$D$4:$D$1048576,Sheet1!B89,'Data Aset'!$K$4:$K$1048576,$I$2)</f>
        <v>0</v>
      </c>
      <c r="J89" s="38">
        <f>SUMIFS('Data Aset'!$E$4:$E$1048576,'Data Aset'!$D$4:$D$1048576,Sheet1!B89,'Data Aset'!$K$4:$K$1048576,$J$2)</f>
        <v>1</v>
      </c>
      <c r="K89" s="38">
        <f>SUMIFS('Data Aset'!$E$4:$E$1048576,'Data Aset'!$D$4:$D$1048576,Sheet1!B89,'Data Aset'!$K$4:$K$1048576,$K$2)</f>
        <v>0</v>
      </c>
      <c r="L89" s="38">
        <f>SUMIFS('Data Aset'!$E$4:$E$1048576,'Data Aset'!$D$4:$D$1048576,Sheet1!B89,'Data Aset'!$K$4:$K$1048576,$L$2)</f>
        <v>0</v>
      </c>
      <c r="M89" s="38">
        <f>SUMIFS('Data Aset'!$E$4:$E$1048576,'Data Aset'!$D$4:$D$1048576,Sheet1!B89,'Data Aset'!$K$4:$K$1048576,$M$2)</f>
        <v>0</v>
      </c>
      <c r="N89" s="69">
        <f>SUMIFS('Data Aset'!$E$4:$E$1048576,'Data Aset'!$D$4:$D$1048576,Sheet1!B89,'Data Aset'!$K$4:$K$1048576,$N$2)</f>
        <v>0</v>
      </c>
      <c r="O89" s="38">
        <f>SUMIFS('Data Aset'!$E$4:$E$1048576,'Data Aset'!$D$4:$D$1048576,Sheet1!B89,'Data Aset'!$K$4:$K$1048576,$O$2)</f>
        <v>0</v>
      </c>
      <c r="P89" s="38">
        <f>SUMIFS('Data Aset'!$E$4:$E$1048576,'Data Aset'!$D$4:$D$1048576,Sheet1!B89,'Data Aset'!$K$4:$K$1048576,$P$2)</f>
        <v>0</v>
      </c>
      <c r="Q89" s="38">
        <f>SUMIFS('Data Aset'!$E$4:$E$1048576,'Data Aset'!$D$4:$D$1048576,Sheet1!B89,'Data Aset'!$K$4:$K$1048576,$Q$2)</f>
        <v>0</v>
      </c>
      <c r="R89" s="38">
        <f>SUMIFS('Data Aset'!$E$4:$E$1048576,'Data Aset'!$D$4:$D$1048576,Sheet1!B89,'Data Aset'!$K$4:$K$1048576,$R$2)</f>
        <v>0</v>
      </c>
      <c r="S89" s="69">
        <f>SUMIFS('Data Aset'!$E$4:$E$1048576,'Data Aset'!$D$4:$D$1048576,Sheet1!B89,'Data Aset'!$K$4:$K$1048576,$S$2)</f>
        <v>0</v>
      </c>
      <c r="T89" s="38">
        <f>SUMIFS('Data Aset'!$E$4:$E$1048576,'Data Aset'!$D$4:$D$1048576,Sheet1!B89,'Data Aset'!$K$4:$K$1048576,$T$2)</f>
        <v>0</v>
      </c>
      <c r="U89" s="63">
        <f>SUMIFS('Data Aset'!$E$4:$E$1048576,'Data Aset'!$D$4:$D$1048576,Sheet1!B89,'Data Aset'!$K$4:$K$1048576,$U$2)</f>
        <v>0</v>
      </c>
      <c r="V89" s="66">
        <f t="shared" si="1"/>
        <v>3</v>
      </c>
      <c r="W89" s="75" t="s">
        <v>698</v>
      </c>
    </row>
    <row r="90" spans="1:23" ht="21.75" customHeight="1">
      <c r="A90" s="66">
        <v>88</v>
      </c>
      <c r="B90" s="64" t="s">
        <v>343</v>
      </c>
      <c r="C90" s="69">
        <f>SUMIFS('Data Aset'!$E$4:$E$1048576,'Data Aset'!$D$4:$D$1048576,Sheet1!B90,'Data Aset'!$K$4:$K$1048576,Sheet1!$C$2)</f>
        <v>0</v>
      </c>
      <c r="D90" s="38">
        <f>SUMIFS('Data Aset'!$E$4:$E$1048576,'Data Aset'!$D$4:$D$1048576,Sheet1!B90,'Data Aset'!$K$4:$K$1048576,$D$2)</f>
        <v>0</v>
      </c>
      <c r="E90" s="69">
        <f>SUMIFS('Data Aset'!$E$4:$E$1048576,'Data Aset'!$D$4:$D$1048576,Sheet1!B90,'Data Aset'!$K$4:$K$1048576,$E$2)</f>
        <v>0</v>
      </c>
      <c r="F90" s="38">
        <f>SUMIFS('Data Aset'!$E$4:$E$1048576,'Data Aset'!$D$4:$D$1048576,Sheet1!B90,'Data Aset'!$K$4:$K$1048576,$F$2)</f>
        <v>0</v>
      </c>
      <c r="G90" s="38">
        <f>SUMIFS('Data Aset'!$E$4:$E$1048576,'Data Aset'!$D$4:$D$1048576,Sheet1!B90,'Data Aset'!$K$4:$K$1048576,$G$2)</f>
        <v>0</v>
      </c>
      <c r="H90" s="38">
        <f>SUMIFS('Data Aset'!$E$4:$E$1048576,'Data Aset'!$D$4:$D$1048576,Sheet1!B90,'Data Aset'!$K$4:$K$1048576,$H$2)</f>
        <v>0</v>
      </c>
      <c r="I90" s="38">
        <f>SUMIFS('Data Aset'!$E$4:$E$1048576,'Data Aset'!$D$4:$D$1048576,Sheet1!B90,'Data Aset'!$K$4:$K$1048576,$I$2)</f>
        <v>0</v>
      </c>
      <c r="J90" s="38">
        <f>SUMIFS('Data Aset'!$E$4:$E$1048576,'Data Aset'!$D$4:$D$1048576,Sheet1!B90,'Data Aset'!$K$4:$K$1048576,$J$2)</f>
        <v>0</v>
      </c>
      <c r="K90" s="38">
        <f>SUMIFS('Data Aset'!$E$4:$E$1048576,'Data Aset'!$D$4:$D$1048576,Sheet1!B90,'Data Aset'!$K$4:$K$1048576,$K$2)</f>
        <v>1</v>
      </c>
      <c r="L90" s="38">
        <f>SUMIFS('Data Aset'!$E$4:$E$1048576,'Data Aset'!$D$4:$D$1048576,Sheet1!B90,'Data Aset'!$K$4:$K$1048576,$L$2)</f>
        <v>0</v>
      </c>
      <c r="M90" s="38">
        <f>SUMIFS('Data Aset'!$E$4:$E$1048576,'Data Aset'!$D$4:$D$1048576,Sheet1!B90,'Data Aset'!$K$4:$K$1048576,$M$2)</f>
        <v>0</v>
      </c>
      <c r="N90" s="69">
        <f>SUMIFS('Data Aset'!$E$4:$E$1048576,'Data Aset'!$D$4:$D$1048576,Sheet1!B90,'Data Aset'!$K$4:$K$1048576,$N$2)</f>
        <v>0</v>
      </c>
      <c r="O90" s="38">
        <f>SUMIFS('Data Aset'!$E$4:$E$1048576,'Data Aset'!$D$4:$D$1048576,Sheet1!B90,'Data Aset'!$K$4:$K$1048576,$O$2)</f>
        <v>0</v>
      </c>
      <c r="P90" s="38">
        <f>SUMIFS('Data Aset'!$E$4:$E$1048576,'Data Aset'!$D$4:$D$1048576,Sheet1!B90,'Data Aset'!$K$4:$K$1048576,$P$2)</f>
        <v>0</v>
      </c>
      <c r="Q90" s="38">
        <f>SUMIFS('Data Aset'!$E$4:$E$1048576,'Data Aset'!$D$4:$D$1048576,Sheet1!B90,'Data Aset'!$K$4:$K$1048576,$Q$2)</f>
        <v>0</v>
      </c>
      <c r="R90" s="38">
        <f>SUMIFS('Data Aset'!$E$4:$E$1048576,'Data Aset'!$D$4:$D$1048576,Sheet1!B90,'Data Aset'!$K$4:$K$1048576,$R$2)</f>
        <v>0</v>
      </c>
      <c r="S90" s="69">
        <f>SUMIFS('Data Aset'!$E$4:$E$1048576,'Data Aset'!$D$4:$D$1048576,Sheet1!B90,'Data Aset'!$K$4:$K$1048576,$S$2)</f>
        <v>0</v>
      </c>
      <c r="T90" s="38">
        <f>SUMIFS('Data Aset'!$E$4:$E$1048576,'Data Aset'!$D$4:$D$1048576,Sheet1!B90,'Data Aset'!$K$4:$K$1048576,$T$2)</f>
        <v>0</v>
      </c>
      <c r="U90" s="63">
        <f>SUMIFS('Data Aset'!$E$4:$E$1048576,'Data Aset'!$D$4:$D$1048576,Sheet1!B90,'Data Aset'!$K$4:$K$1048576,$U$2)</f>
        <v>0</v>
      </c>
      <c r="V90" s="66">
        <f t="shared" si="1"/>
        <v>1</v>
      </c>
      <c r="W90" s="75" t="s">
        <v>698</v>
      </c>
    </row>
    <row r="91" spans="1:23" ht="21.75" customHeight="1">
      <c r="A91" s="66">
        <v>89</v>
      </c>
      <c r="B91" s="64" t="s">
        <v>552</v>
      </c>
      <c r="C91" s="69">
        <f>SUMIFS('Data Aset'!$E$4:$E$1048576,'Data Aset'!$D$4:$D$1048576,Sheet1!B91,'Data Aset'!$K$4:$K$1048576,Sheet1!$C$2)</f>
        <v>0</v>
      </c>
      <c r="D91" s="38">
        <f>SUMIFS('Data Aset'!$E$4:$E$1048576,'Data Aset'!$D$4:$D$1048576,Sheet1!B91,'Data Aset'!$K$4:$K$1048576,$D$2)</f>
        <v>0</v>
      </c>
      <c r="E91" s="69">
        <f>SUMIFS('Data Aset'!$E$4:$E$1048576,'Data Aset'!$D$4:$D$1048576,Sheet1!B91,'Data Aset'!$K$4:$K$1048576,$E$2)</f>
        <v>0</v>
      </c>
      <c r="F91" s="38">
        <f>SUMIFS('Data Aset'!$E$4:$E$1048576,'Data Aset'!$D$4:$D$1048576,Sheet1!B91,'Data Aset'!$K$4:$K$1048576,$F$2)</f>
        <v>0</v>
      </c>
      <c r="G91" s="38">
        <f>SUMIFS('Data Aset'!$E$4:$E$1048576,'Data Aset'!$D$4:$D$1048576,Sheet1!B91,'Data Aset'!$K$4:$K$1048576,$G$2)</f>
        <v>0</v>
      </c>
      <c r="H91" s="38">
        <f>SUMIFS('Data Aset'!$E$4:$E$1048576,'Data Aset'!$D$4:$D$1048576,Sheet1!B91,'Data Aset'!$K$4:$K$1048576,$H$2)</f>
        <v>0</v>
      </c>
      <c r="I91" s="38">
        <f>SUMIFS('Data Aset'!$E$4:$E$1048576,'Data Aset'!$D$4:$D$1048576,Sheet1!B91,'Data Aset'!$K$4:$K$1048576,$I$2)</f>
        <v>0</v>
      </c>
      <c r="J91" s="38">
        <f>SUMIFS('Data Aset'!$E$4:$E$1048576,'Data Aset'!$D$4:$D$1048576,Sheet1!B91,'Data Aset'!$K$4:$K$1048576,$J$2)</f>
        <v>0</v>
      </c>
      <c r="K91" s="38">
        <f>SUMIFS('Data Aset'!$E$4:$E$1048576,'Data Aset'!$D$4:$D$1048576,Sheet1!B91,'Data Aset'!$K$4:$K$1048576,$K$2)</f>
        <v>0</v>
      </c>
      <c r="L91" s="38">
        <f>SUMIFS('Data Aset'!$E$4:$E$1048576,'Data Aset'!$D$4:$D$1048576,Sheet1!B91,'Data Aset'!$K$4:$K$1048576,$L$2)</f>
        <v>0</v>
      </c>
      <c r="M91" s="38">
        <f>SUMIFS('Data Aset'!$E$4:$E$1048576,'Data Aset'!$D$4:$D$1048576,Sheet1!B91,'Data Aset'!$K$4:$K$1048576,$M$2)</f>
        <v>0</v>
      </c>
      <c r="N91" s="69">
        <f>SUMIFS('Data Aset'!$E$4:$E$1048576,'Data Aset'!$D$4:$D$1048576,Sheet1!B91,'Data Aset'!$K$4:$K$1048576,$N$2)</f>
        <v>0</v>
      </c>
      <c r="O91" s="38">
        <f>SUMIFS('Data Aset'!$E$4:$E$1048576,'Data Aset'!$D$4:$D$1048576,Sheet1!B91,'Data Aset'!$K$4:$K$1048576,$O$2)</f>
        <v>0</v>
      </c>
      <c r="P91" s="38">
        <f>SUMIFS('Data Aset'!$E$4:$E$1048576,'Data Aset'!$D$4:$D$1048576,Sheet1!B91,'Data Aset'!$K$4:$K$1048576,$P$2)</f>
        <v>0</v>
      </c>
      <c r="Q91" s="38">
        <f>SUMIFS('Data Aset'!$E$4:$E$1048576,'Data Aset'!$D$4:$D$1048576,Sheet1!B91,'Data Aset'!$K$4:$K$1048576,$Q$2)</f>
        <v>1</v>
      </c>
      <c r="R91" s="38">
        <f>SUMIFS('Data Aset'!$E$4:$E$1048576,'Data Aset'!$D$4:$D$1048576,Sheet1!B91,'Data Aset'!$K$4:$K$1048576,$R$2)</f>
        <v>0</v>
      </c>
      <c r="S91" s="69">
        <f>SUMIFS('Data Aset'!$E$4:$E$1048576,'Data Aset'!$D$4:$D$1048576,Sheet1!B91,'Data Aset'!$K$4:$K$1048576,$S$2)</f>
        <v>0</v>
      </c>
      <c r="T91" s="38">
        <f>SUMIFS('Data Aset'!$E$4:$E$1048576,'Data Aset'!$D$4:$D$1048576,Sheet1!B91,'Data Aset'!$K$4:$K$1048576,$T$2)</f>
        <v>0</v>
      </c>
      <c r="U91" s="63">
        <f>SUMIFS('Data Aset'!$E$4:$E$1048576,'Data Aset'!$D$4:$D$1048576,Sheet1!B91,'Data Aset'!$K$4:$K$1048576,$U$2)</f>
        <v>0</v>
      </c>
      <c r="V91" s="66">
        <f t="shared" si="1"/>
        <v>1</v>
      </c>
      <c r="W91" s="75" t="s">
        <v>698</v>
      </c>
    </row>
    <row r="92" spans="1:23" ht="21.75" customHeight="1">
      <c r="A92" s="66">
        <v>90</v>
      </c>
      <c r="B92" s="64" t="s">
        <v>649</v>
      </c>
      <c r="C92" s="69">
        <f>SUMIFS('Data Aset'!$E$4:$E$1048576,'Data Aset'!$D$4:$D$1048576,Sheet1!B92,'Data Aset'!$K$4:$K$1048576,Sheet1!$C$2)</f>
        <v>0</v>
      </c>
      <c r="D92" s="38">
        <f>SUMIFS('Data Aset'!$E$4:$E$1048576,'Data Aset'!$D$4:$D$1048576,Sheet1!B92,'Data Aset'!$K$4:$K$1048576,$D$2)</f>
        <v>0</v>
      </c>
      <c r="E92" s="69">
        <f>SUMIFS('Data Aset'!$E$4:$E$1048576,'Data Aset'!$D$4:$D$1048576,Sheet1!B92,'Data Aset'!$K$4:$K$1048576,$E$2)</f>
        <v>0</v>
      </c>
      <c r="F92" s="38">
        <f>SUMIFS('Data Aset'!$E$4:$E$1048576,'Data Aset'!$D$4:$D$1048576,Sheet1!B92,'Data Aset'!$K$4:$K$1048576,$F$2)</f>
        <v>0</v>
      </c>
      <c r="G92" s="38">
        <f>SUMIFS('Data Aset'!$E$4:$E$1048576,'Data Aset'!$D$4:$D$1048576,Sheet1!B92,'Data Aset'!$K$4:$K$1048576,$G$2)</f>
        <v>0</v>
      </c>
      <c r="H92" s="38">
        <f>SUMIFS('Data Aset'!$E$4:$E$1048576,'Data Aset'!$D$4:$D$1048576,Sheet1!B92,'Data Aset'!$K$4:$K$1048576,$H$2)</f>
        <v>0</v>
      </c>
      <c r="I92" s="38">
        <f>SUMIFS('Data Aset'!$E$4:$E$1048576,'Data Aset'!$D$4:$D$1048576,Sheet1!B92,'Data Aset'!$K$4:$K$1048576,$I$2)</f>
        <v>0</v>
      </c>
      <c r="J92" s="38">
        <f>SUMIFS('Data Aset'!$E$4:$E$1048576,'Data Aset'!$D$4:$D$1048576,Sheet1!B92,'Data Aset'!$K$4:$K$1048576,$J$2)</f>
        <v>0</v>
      </c>
      <c r="K92" s="38">
        <f>SUMIFS('Data Aset'!$E$4:$E$1048576,'Data Aset'!$D$4:$D$1048576,Sheet1!B92,'Data Aset'!$K$4:$K$1048576,$K$2)</f>
        <v>0</v>
      </c>
      <c r="L92" s="38">
        <f>SUMIFS('Data Aset'!$E$4:$E$1048576,'Data Aset'!$D$4:$D$1048576,Sheet1!B92,'Data Aset'!$K$4:$K$1048576,$L$2)</f>
        <v>0</v>
      </c>
      <c r="M92" s="38">
        <f>SUMIFS('Data Aset'!$E$4:$E$1048576,'Data Aset'!$D$4:$D$1048576,Sheet1!B92,'Data Aset'!$K$4:$K$1048576,$M$2)</f>
        <v>0</v>
      </c>
      <c r="N92" s="69">
        <f>SUMIFS('Data Aset'!$E$4:$E$1048576,'Data Aset'!$D$4:$D$1048576,Sheet1!B92,'Data Aset'!$K$4:$K$1048576,$N$2)</f>
        <v>0</v>
      </c>
      <c r="O92" s="38">
        <f>SUMIFS('Data Aset'!$E$4:$E$1048576,'Data Aset'!$D$4:$D$1048576,Sheet1!B92,'Data Aset'!$K$4:$K$1048576,$O$2)</f>
        <v>0</v>
      </c>
      <c r="P92" s="38">
        <f>SUMIFS('Data Aset'!$E$4:$E$1048576,'Data Aset'!$D$4:$D$1048576,Sheet1!B92,'Data Aset'!$K$4:$K$1048576,$P$2)</f>
        <v>0</v>
      </c>
      <c r="Q92" s="38">
        <f>SUMIFS('Data Aset'!$E$4:$E$1048576,'Data Aset'!$D$4:$D$1048576,Sheet1!B92,'Data Aset'!$K$4:$K$1048576,$Q$2)</f>
        <v>0</v>
      </c>
      <c r="R92" s="38">
        <f>SUMIFS('Data Aset'!$E$4:$E$1048576,'Data Aset'!$D$4:$D$1048576,Sheet1!B92,'Data Aset'!$K$4:$K$1048576,$R$2)</f>
        <v>0</v>
      </c>
      <c r="S92" s="69">
        <f>SUMIFS('Data Aset'!$E$4:$E$1048576,'Data Aset'!$D$4:$D$1048576,Sheet1!B92,'Data Aset'!$K$4:$K$1048576,$S$2)</f>
        <v>0</v>
      </c>
      <c r="T92" s="38">
        <f>SUMIFS('Data Aset'!$E$4:$E$1048576,'Data Aset'!$D$4:$D$1048576,Sheet1!B92,'Data Aset'!$K$4:$K$1048576,$T$2)</f>
        <v>0</v>
      </c>
      <c r="U92" s="63">
        <f>SUMIFS('Data Aset'!$E$4:$E$1048576,'Data Aset'!$D$4:$D$1048576,Sheet1!B92,'Data Aset'!$K$4:$K$1048576,$U$2)</f>
        <v>1</v>
      </c>
      <c r="V92" s="66">
        <f t="shared" si="1"/>
        <v>1</v>
      </c>
      <c r="W92" s="75" t="s">
        <v>698</v>
      </c>
    </row>
    <row r="93" spans="1:23" ht="21.75" customHeight="1">
      <c r="A93" s="66">
        <v>91</v>
      </c>
      <c r="B93" s="64" t="s">
        <v>655</v>
      </c>
      <c r="C93" s="69">
        <f>SUMIFS('Data Aset'!$E$4:$E$1048576,'Data Aset'!$D$4:$D$1048576,Sheet1!B93,'Data Aset'!$K$4:$K$1048576,Sheet1!$C$2)</f>
        <v>0</v>
      </c>
      <c r="D93" s="38">
        <f>SUMIFS('Data Aset'!$E$4:$E$1048576,'Data Aset'!$D$4:$D$1048576,Sheet1!B93,'Data Aset'!$K$4:$K$1048576,$D$2)</f>
        <v>0</v>
      </c>
      <c r="E93" s="69">
        <f>SUMIFS('Data Aset'!$E$4:$E$1048576,'Data Aset'!$D$4:$D$1048576,Sheet1!B93,'Data Aset'!$K$4:$K$1048576,$E$2)</f>
        <v>0</v>
      </c>
      <c r="F93" s="38">
        <f>SUMIFS('Data Aset'!$E$4:$E$1048576,'Data Aset'!$D$4:$D$1048576,Sheet1!B93,'Data Aset'!$K$4:$K$1048576,$F$2)</f>
        <v>0</v>
      </c>
      <c r="G93" s="38">
        <f>SUMIFS('Data Aset'!$E$4:$E$1048576,'Data Aset'!$D$4:$D$1048576,Sheet1!B93,'Data Aset'!$K$4:$K$1048576,$G$2)</f>
        <v>0</v>
      </c>
      <c r="H93" s="38">
        <f>SUMIFS('Data Aset'!$E$4:$E$1048576,'Data Aset'!$D$4:$D$1048576,Sheet1!B93,'Data Aset'!$K$4:$K$1048576,$H$2)</f>
        <v>0</v>
      </c>
      <c r="I93" s="38">
        <f>SUMIFS('Data Aset'!$E$4:$E$1048576,'Data Aset'!$D$4:$D$1048576,Sheet1!B93,'Data Aset'!$K$4:$K$1048576,$I$2)</f>
        <v>0</v>
      </c>
      <c r="J93" s="38">
        <f>SUMIFS('Data Aset'!$E$4:$E$1048576,'Data Aset'!$D$4:$D$1048576,Sheet1!B93,'Data Aset'!$K$4:$K$1048576,$J$2)</f>
        <v>0</v>
      </c>
      <c r="K93" s="38">
        <f>SUMIFS('Data Aset'!$E$4:$E$1048576,'Data Aset'!$D$4:$D$1048576,Sheet1!B93,'Data Aset'!$K$4:$K$1048576,$K$2)</f>
        <v>0</v>
      </c>
      <c r="L93" s="38">
        <f>SUMIFS('Data Aset'!$E$4:$E$1048576,'Data Aset'!$D$4:$D$1048576,Sheet1!B93,'Data Aset'!$K$4:$K$1048576,$L$2)</f>
        <v>0</v>
      </c>
      <c r="M93" s="38">
        <f>SUMIFS('Data Aset'!$E$4:$E$1048576,'Data Aset'!$D$4:$D$1048576,Sheet1!B93,'Data Aset'!$K$4:$K$1048576,$M$2)</f>
        <v>0</v>
      </c>
      <c r="N93" s="69">
        <f>SUMIFS('Data Aset'!$E$4:$E$1048576,'Data Aset'!$D$4:$D$1048576,Sheet1!B93,'Data Aset'!$K$4:$K$1048576,$N$2)</f>
        <v>0</v>
      </c>
      <c r="O93" s="38">
        <f>SUMIFS('Data Aset'!$E$4:$E$1048576,'Data Aset'!$D$4:$D$1048576,Sheet1!B93,'Data Aset'!$K$4:$K$1048576,$O$2)</f>
        <v>0</v>
      </c>
      <c r="P93" s="38">
        <f>SUMIFS('Data Aset'!$E$4:$E$1048576,'Data Aset'!$D$4:$D$1048576,Sheet1!B93,'Data Aset'!$K$4:$K$1048576,$P$2)</f>
        <v>0</v>
      </c>
      <c r="Q93" s="38">
        <f>SUMIFS('Data Aset'!$E$4:$E$1048576,'Data Aset'!$D$4:$D$1048576,Sheet1!B93,'Data Aset'!$K$4:$K$1048576,$Q$2)</f>
        <v>0</v>
      </c>
      <c r="R93" s="38">
        <f>SUMIFS('Data Aset'!$E$4:$E$1048576,'Data Aset'!$D$4:$D$1048576,Sheet1!B93,'Data Aset'!$K$4:$K$1048576,$R$2)</f>
        <v>0</v>
      </c>
      <c r="S93" s="69">
        <f>SUMIFS('Data Aset'!$E$4:$E$1048576,'Data Aset'!$D$4:$D$1048576,Sheet1!B93,'Data Aset'!$K$4:$K$1048576,$S$2)</f>
        <v>0</v>
      </c>
      <c r="T93" s="38">
        <f>SUMIFS('Data Aset'!$E$4:$E$1048576,'Data Aset'!$D$4:$D$1048576,Sheet1!B93,'Data Aset'!$K$4:$K$1048576,$T$2)</f>
        <v>0</v>
      </c>
      <c r="U93" s="63">
        <f>SUMIFS('Data Aset'!$E$4:$E$1048576,'Data Aset'!$D$4:$D$1048576,Sheet1!B93,'Data Aset'!$K$4:$K$1048576,$U$2)</f>
        <v>1</v>
      </c>
      <c r="V93" s="66">
        <f t="shared" si="1"/>
        <v>1</v>
      </c>
      <c r="W93" s="75" t="s">
        <v>698</v>
      </c>
    </row>
    <row r="94" spans="1:23" ht="21.75" customHeight="1">
      <c r="A94" s="66">
        <v>92</v>
      </c>
      <c r="B94" s="64" t="s">
        <v>689</v>
      </c>
      <c r="C94" s="69">
        <f>SUMIFS('Data Aset'!$E$4:$E$1048576,'Data Aset'!$D$4:$D$1048576,Sheet1!B94,'Data Aset'!$K$4:$K$1048576,Sheet1!$C$2)</f>
        <v>0</v>
      </c>
      <c r="D94" s="38">
        <f>SUMIFS('Data Aset'!$E$4:$E$1048576,'Data Aset'!$D$4:$D$1048576,Sheet1!B94,'Data Aset'!$K$4:$K$1048576,$D$2)</f>
        <v>0</v>
      </c>
      <c r="E94" s="69">
        <f>SUMIFS('Data Aset'!$E$4:$E$1048576,'Data Aset'!$D$4:$D$1048576,Sheet1!B94,'Data Aset'!$K$4:$K$1048576,$E$2)</f>
        <v>0</v>
      </c>
      <c r="F94" s="38">
        <f>SUMIFS('Data Aset'!$E$4:$E$1048576,'Data Aset'!$D$4:$D$1048576,Sheet1!B94,'Data Aset'!$K$4:$K$1048576,$F$2)</f>
        <v>0</v>
      </c>
      <c r="G94" s="38">
        <f>SUMIFS('Data Aset'!$E$4:$E$1048576,'Data Aset'!$D$4:$D$1048576,Sheet1!B94,'Data Aset'!$K$4:$K$1048576,$G$2)</f>
        <v>0</v>
      </c>
      <c r="H94" s="38">
        <f>SUMIFS('Data Aset'!$E$4:$E$1048576,'Data Aset'!$D$4:$D$1048576,Sheet1!B94,'Data Aset'!$K$4:$K$1048576,$H$2)</f>
        <v>0</v>
      </c>
      <c r="I94" s="38">
        <f>SUMIFS('Data Aset'!$E$4:$E$1048576,'Data Aset'!$D$4:$D$1048576,Sheet1!B94,'Data Aset'!$K$4:$K$1048576,$I$2)</f>
        <v>0</v>
      </c>
      <c r="J94" s="38">
        <f>SUMIFS('Data Aset'!$E$4:$E$1048576,'Data Aset'!$D$4:$D$1048576,Sheet1!B94,'Data Aset'!$K$4:$K$1048576,$J$2)</f>
        <v>0</v>
      </c>
      <c r="K94" s="38">
        <f>SUMIFS('Data Aset'!$E$4:$E$1048576,'Data Aset'!$D$4:$D$1048576,Sheet1!B94,'Data Aset'!$K$4:$K$1048576,$K$2)</f>
        <v>0</v>
      </c>
      <c r="L94" s="38">
        <f>SUMIFS('Data Aset'!$E$4:$E$1048576,'Data Aset'!$D$4:$D$1048576,Sheet1!B94,'Data Aset'!$K$4:$K$1048576,$L$2)</f>
        <v>0</v>
      </c>
      <c r="M94" s="38">
        <f>SUMIFS('Data Aset'!$E$4:$E$1048576,'Data Aset'!$D$4:$D$1048576,Sheet1!B94,'Data Aset'!$K$4:$K$1048576,$M$2)</f>
        <v>0</v>
      </c>
      <c r="N94" s="69">
        <f>SUMIFS('Data Aset'!$E$4:$E$1048576,'Data Aset'!$D$4:$D$1048576,Sheet1!B94,'Data Aset'!$K$4:$K$1048576,$N$2)</f>
        <v>0</v>
      </c>
      <c r="O94" s="38">
        <f>SUMIFS('Data Aset'!$E$4:$E$1048576,'Data Aset'!$D$4:$D$1048576,Sheet1!B94,'Data Aset'!$K$4:$K$1048576,$O$2)</f>
        <v>0</v>
      </c>
      <c r="P94" s="38">
        <f>SUMIFS('Data Aset'!$E$4:$E$1048576,'Data Aset'!$D$4:$D$1048576,Sheet1!B94,'Data Aset'!$K$4:$K$1048576,$P$2)</f>
        <v>0</v>
      </c>
      <c r="Q94" s="38">
        <f>SUMIFS('Data Aset'!$E$4:$E$1048576,'Data Aset'!$D$4:$D$1048576,Sheet1!B94,'Data Aset'!$K$4:$K$1048576,$Q$2)</f>
        <v>0</v>
      </c>
      <c r="R94" s="38">
        <f>SUMIFS('Data Aset'!$E$4:$E$1048576,'Data Aset'!$D$4:$D$1048576,Sheet1!B94,'Data Aset'!$K$4:$K$1048576,$R$2)</f>
        <v>0</v>
      </c>
      <c r="S94" s="69">
        <f>SUMIFS('Data Aset'!$E$4:$E$1048576,'Data Aset'!$D$4:$D$1048576,Sheet1!B94,'Data Aset'!$K$4:$K$1048576,$S$2)</f>
        <v>0</v>
      </c>
      <c r="T94" s="38">
        <f>SUMIFS('Data Aset'!$E$4:$E$1048576,'Data Aset'!$D$4:$D$1048576,Sheet1!B94,'Data Aset'!$K$4:$K$1048576,$T$2)</f>
        <v>0</v>
      </c>
      <c r="U94" s="63">
        <f>SUMIFS('Data Aset'!$E$4:$E$1048576,'Data Aset'!$D$4:$D$1048576,Sheet1!B94,'Data Aset'!$K$4:$K$1048576,$U$2)</f>
        <v>1</v>
      </c>
      <c r="V94" s="66">
        <f t="shared" si="1"/>
        <v>1</v>
      </c>
      <c r="W94" s="75" t="s">
        <v>698</v>
      </c>
    </row>
    <row r="95" spans="1:23" ht="21.75" customHeight="1">
      <c r="A95" s="66">
        <v>93</v>
      </c>
      <c r="B95" s="64" t="s">
        <v>641</v>
      </c>
      <c r="C95" s="69">
        <f>SUMIFS('Data Aset'!$E$4:$E$1048576,'Data Aset'!$D$4:$D$1048576,Sheet1!B95,'Data Aset'!$K$4:$K$1048576,Sheet1!$C$2)</f>
        <v>0</v>
      </c>
      <c r="D95" s="38">
        <f>SUMIFS('Data Aset'!$E$4:$E$1048576,'Data Aset'!$D$4:$D$1048576,Sheet1!B95,'Data Aset'!$K$4:$K$1048576,$D$2)</f>
        <v>0</v>
      </c>
      <c r="E95" s="69">
        <f>SUMIFS('Data Aset'!$E$4:$E$1048576,'Data Aset'!$D$4:$D$1048576,Sheet1!B95,'Data Aset'!$K$4:$K$1048576,$E$2)</f>
        <v>0</v>
      </c>
      <c r="F95" s="38">
        <f>SUMIFS('Data Aset'!$E$4:$E$1048576,'Data Aset'!$D$4:$D$1048576,Sheet1!B95,'Data Aset'!$K$4:$K$1048576,$F$2)</f>
        <v>0</v>
      </c>
      <c r="G95" s="38">
        <f>SUMIFS('Data Aset'!$E$4:$E$1048576,'Data Aset'!$D$4:$D$1048576,Sheet1!B95,'Data Aset'!$K$4:$K$1048576,$G$2)</f>
        <v>0</v>
      </c>
      <c r="H95" s="38">
        <f>SUMIFS('Data Aset'!$E$4:$E$1048576,'Data Aset'!$D$4:$D$1048576,Sheet1!B95,'Data Aset'!$K$4:$K$1048576,$H$2)</f>
        <v>0</v>
      </c>
      <c r="I95" s="38">
        <f>SUMIFS('Data Aset'!$E$4:$E$1048576,'Data Aset'!$D$4:$D$1048576,Sheet1!B95,'Data Aset'!$K$4:$K$1048576,$I$2)</f>
        <v>0</v>
      </c>
      <c r="J95" s="38">
        <f>SUMIFS('Data Aset'!$E$4:$E$1048576,'Data Aset'!$D$4:$D$1048576,Sheet1!B95,'Data Aset'!$K$4:$K$1048576,$J$2)</f>
        <v>0</v>
      </c>
      <c r="K95" s="38">
        <f>SUMIFS('Data Aset'!$E$4:$E$1048576,'Data Aset'!$D$4:$D$1048576,Sheet1!B95,'Data Aset'!$K$4:$K$1048576,$K$2)</f>
        <v>0</v>
      </c>
      <c r="L95" s="38">
        <f>SUMIFS('Data Aset'!$E$4:$E$1048576,'Data Aset'!$D$4:$D$1048576,Sheet1!B95,'Data Aset'!$K$4:$K$1048576,$L$2)</f>
        <v>0</v>
      </c>
      <c r="M95" s="38">
        <f>SUMIFS('Data Aset'!$E$4:$E$1048576,'Data Aset'!$D$4:$D$1048576,Sheet1!B95,'Data Aset'!$K$4:$K$1048576,$M$2)</f>
        <v>0</v>
      </c>
      <c r="N95" s="69">
        <f>SUMIFS('Data Aset'!$E$4:$E$1048576,'Data Aset'!$D$4:$D$1048576,Sheet1!B95,'Data Aset'!$K$4:$K$1048576,$N$2)</f>
        <v>0</v>
      </c>
      <c r="O95" s="38">
        <f>SUMIFS('Data Aset'!$E$4:$E$1048576,'Data Aset'!$D$4:$D$1048576,Sheet1!B95,'Data Aset'!$K$4:$K$1048576,$O$2)</f>
        <v>0</v>
      </c>
      <c r="P95" s="38">
        <f>SUMIFS('Data Aset'!$E$4:$E$1048576,'Data Aset'!$D$4:$D$1048576,Sheet1!B95,'Data Aset'!$K$4:$K$1048576,$P$2)</f>
        <v>0</v>
      </c>
      <c r="Q95" s="38">
        <f>SUMIFS('Data Aset'!$E$4:$E$1048576,'Data Aset'!$D$4:$D$1048576,Sheet1!B95,'Data Aset'!$K$4:$K$1048576,$Q$2)</f>
        <v>0</v>
      </c>
      <c r="R95" s="38">
        <f>SUMIFS('Data Aset'!$E$4:$E$1048576,'Data Aset'!$D$4:$D$1048576,Sheet1!B95,'Data Aset'!$K$4:$K$1048576,$R$2)</f>
        <v>0</v>
      </c>
      <c r="S95" s="69">
        <f>SUMIFS('Data Aset'!$E$4:$E$1048576,'Data Aset'!$D$4:$D$1048576,Sheet1!B95,'Data Aset'!$K$4:$K$1048576,$S$2)</f>
        <v>0</v>
      </c>
      <c r="T95" s="38">
        <f>SUMIFS('Data Aset'!$E$4:$E$1048576,'Data Aset'!$D$4:$D$1048576,Sheet1!B95,'Data Aset'!$K$4:$K$1048576,$T$2)</f>
        <v>0</v>
      </c>
      <c r="U95" s="63">
        <f>SUMIFS('Data Aset'!$E$4:$E$1048576,'Data Aset'!$D$4:$D$1048576,Sheet1!B95,'Data Aset'!$K$4:$K$1048576,$U$2)</f>
        <v>1</v>
      </c>
      <c r="V95" s="66">
        <f t="shared" si="1"/>
        <v>1</v>
      </c>
      <c r="W95" s="75" t="s">
        <v>698</v>
      </c>
    </row>
    <row r="96" spans="1:23" ht="21.75" customHeight="1">
      <c r="A96" s="66">
        <v>94</v>
      </c>
      <c r="B96" s="64" t="s">
        <v>348</v>
      </c>
      <c r="C96" s="69">
        <f>SUMIFS('Data Aset'!$E$4:$E$1048576,'Data Aset'!$D$4:$D$1048576,Sheet1!B96,'Data Aset'!$K$4:$K$1048576,Sheet1!$C$2)</f>
        <v>0</v>
      </c>
      <c r="D96" s="38">
        <f>SUMIFS('Data Aset'!$E$4:$E$1048576,'Data Aset'!$D$4:$D$1048576,Sheet1!B96,'Data Aset'!$K$4:$K$1048576,$D$2)</f>
        <v>0</v>
      </c>
      <c r="E96" s="69">
        <f>SUMIFS('Data Aset'!$E$4:$E$1048576,'Data Aset'!$D$4:$D$1048576,Sheet1!B96,'Data Aset'!$K$4:$K$1048576,$E$2)</f>
        <v>0</v>
      </c>
      <c r="F96" s="38">
        <f>SUMIFS('Data Aset'!$E$4:$E$1048576,'Data Aset'!$D$4:$D$1048576,Sheet1!B96,'Data Aset'!$K$4:$K$1048576,$F$2)</f>
        <v>0</v>
      </c>
      <c r="G96" s="38">
        <f>SUMIFS('Data Aset'!$E$4:$E$1048576,'Data Aset'!$D$4:$D$1048576,Sheet1!B96,'Data Aset'!$K$4:$K$1048576,$G$2)</f>
        <v>0</v>
      </c>
      <c r="H96" s="38">
        <f>SUMIFS('Data Aset'!$E$4:$E$1048576,'Data Aset'!$D$4:$D$1048576,Sheet1!B96,'Data Aset'!$K$4:$K$1048576,$H$2)</f>
        <v>0</v>
      </c>
      <c r="I96" s="38">
        <f>SUMIFS('Data Aset'!$E$4:$E$1048576,'Data Aset'!$D$4:$D$1048576,Sheet1!B96,'Data Aset'!$K$4:$K$1048576,$I$2)</f>
        <v>0</v>
      </c>
      <c r="J96" s="38">
        <f>SUMIFS('Data Aset'!$E$4:$E$1048576,'Data Aset'!$D$4:$D$1048576,Sheet1!B96,'Data Aset'!$K$4:$K$1048576,$J$2)</f>
        <v>0</v>
      </c>
      <c r="K96" s="38">
        <f>SUMIFS('Data Aset'!$E$4:$E$1048576,'Data Aset'!$D$4:$D$1048576,Sheet1!B96,'Data Aset'!$K$4:$K$1048576,$K$2)</f>
        <v>1</v>
      </c>
      <c r="L96" s="38">
        <f>SUMIFS('Data Aset'!$E$4:$E$1048576,'Data Aset'!$D$4:$D$1048576,Sheet1!B96,'Data Aset'!$K$4:$K$1048576,$L$2)</f>
        <v>0</v>
      </c>
      <c r="M96" s="38">
        <f>SUMIFS('Data Aset'!$E$4:$E$1048576,'Data Aset'!$D$4:$D$1048576,Sheet1!B96,'Data Aset'!$K$4:$K$1048576,$M$2)</f>
        <v>0</v>
      </c>
      <c r="N96" s="69">
        <f>SUMIFS('Data Aset'!$E$4:$E$1048576,'Data Aset'!$D$4:$D$1048576,Sheet1!B96,'Data Aset'!$K$4:$K$1048576,$N$2)</f>
        <v>0</v>
      </c>
      <c r="O96" s="38">
        <f>SUMIFS('Data Aset'!$E$4:$E$1048576,'Data Aset'!$D$4:$D$1048576,Sheet1!B96,'Data Aset'!$K$4:$K$1048576,$O$2)</f>
        <v>1</v>
      </c>
      <c r="P96" s="38">
        <f>SUMIFS('Data Aset'!$E$4:$E$1048576,'Data Aset'!$D$4:$D$1048576,Sheet1!B96,'Data Aset'!$K$4:$K$1048576,$P$2)</f>
        <v>0</v>
      </c>
      <c r="Q96" s="38">
        <f>SUMIFS('Data Aset'!$E$4:$E$1048576,'Data Aset'!$D$4:$D$1048576,Sheet1!B96,'Data Aset'!$K$4:$K$1048576,$Q$2)</f>
        <v>0</v>
      </c>
      <c r="R96" s="38">
        <f>SUMIFS('Data Aset'!$E$4:$E$1048576,'Data Aset'!$D$4:$D$1048576,Sheet1!B96,'Data Aset'!$K$4:$K$1048576,$R$2)</f>
        <v>0</v>
      </c>
      <c r="S96" s="69">
        <f>SUMIFS('Data Aset'!$E$4:$E$1048576,'Data Aset'!$D$4:$D$1048576,Sheet1!B96,'Data Aset'!$K$4:$K$1048576,$S$2)</f>
        <v>0</v>
      </c>
      <c r="T96" s="38">
        <f>SUMIFS('Data Aset'!$E$4:$E$1048576,'Data Aset'!$D$4:$D$1048576,Sheet1!B96,'Data Aset'!$K$4:$K$1048576,$T$2)</f>
        <v>0</v>
      </c>
      <c r="U96" s="63">
        <f>SUMIFS('Data Aset'!$E$4:$E$1048576,'Data Aset'!$D$4:$D$1048576,Sheet1!B96,'Data Aset'!$K$4:$K$1048576,$U$2)</f>
        <v>0</v>
      </c>
      <c r="V96" s="66">
        <f t="shared" si="1"/>
        <v>2</v>
      </c>
      <c r="W96" s="75" t="s">
        <v>698</v>
      </c>
    </row>
    <row r="97" spans="1:23" ht="21.75" customHeight="1">
      <c r="A97" s="66">
        <v>95</v>
      </c>
      <c r="B97" s="64" t="s">
        <v>64</v>
      </c>
      <c r="C97" s="69">
        <f>SUMIFS('Data Aset'!$E$4:$E$1048576,'Data Aset'!$D$4:$D$1048576,Sheet1!B97,'Data Aset'!$K$4:$K$1048576,Sheet1!$C$2)</f>
        <v>5</v>
      </c>
      <c r="D97" s="38">
        <f>SUMIFS('Data Aset'!$E$4:$E$1048576,'Data Aset'!$D$4:$D$1048576,Sheet1!B97,'Data Aset'!$K$4:$K$1048576,$D$2)</f>
        <v>4</v>
      </c>
      <c r="E97" s="69">
        <f>SUMIFS('Data Aset'!$E$4:$E$1048576,'Data Aset'!$D$4:$D$1048576,Sheet1!B97,'Data Aset'!$K$4:$K$1048576,$E$2)</f>
        <v>0</v>
      </c>
      <c r="F97" s="38">
        <f>SUMIFS('Data Aset'!$E$4:$E$1048576,'Data Aset'!$D$4:$D$1048576,Sheet1!B97,'Data Aset'!$K$4:$K$1048576,$F$2)</f>
        <v>0</v>
      </c>
      <c r="G97" s="38">
        <f>SUMIFS('Data Aset'!$E$4:$E$1048576,'Data Aset'!$D$4:$D$1048576,Sheet1!B97,'Data Aset'!$K$4:$K$1048576,$G$2)</f>
        <v>0</v>
      </c>
      <c r="H97" s="38">
        <f>SUMIFS('Data Aset'!$E$4:$E$1048576,'Data Aset'!$D$4:$D$1048576,Sheet1!B97,'Data Aset'!$K$4:$K$1048576,$H$2)</f>
        <v>10</v>
      </c>
      <c r="I97" s="38">
        <f>SUMIFS('Data Aset'!$E$4:$E$1048576,'Data Aset'!$D$4:$D$1048576,Sheet1!B97,'Data Aset'!$K$4:$K$1048576,$I$2)</f>
        <v>4</v>
      </c>
      <c r="J97" s="38">
        <f>SUMIFS('Data Aset'!$E$4:$E$1048576,'Data Aset'!$D$4:$D$1048576,Sheet1!B97,'Data Aset'!$K$4:$K$1048576,$J$2)</f>
        <v>0</v>
      </c>
      <c r="K97" s="38">
        <f>SUMIFS('Data Aset'!$E$4:$E$1048576,'Data Aset'!$D$4:$D$1048576,Sheet1!B97,'Data Aset'!$K$4:$K$1048576,$K$2)</f>
        <v>0</v>
      </c>
      <c r="L97" s="38">
        <f>SUMIFS('Data Aset'!$E$4:$E$1048576,'Data Aset'!$D$4:$D$1048576,Sheet1!B97,'Data Aset'!$K$4:$K$1048576,$L$2)</f>
        <v>0</v>
      </c>
      <c r="M97" s="38">
        <f>SUMIFS('Data Aset'!$E$4:$E$1048576,'Data Aset'!$D$4:$D$1048576,Sheet1!B97,'Data Aset'!$K$4:$K$1048576,$M$2)</f>
        <v>0</v>
      </c>
      <c r="N97" s="69">
        <f>SUMIFS('Data Aset'!$E$4:$E$1048576,'Data Aset'!$D$4:$D$1048576,Sheet1!B97,'Data Aset'!$K$4:$K$1048576,$N$2)</f>
        <v>0</v>
      </c>
      <c r="O97" s="38">
        <f>SUMIFS('Data Aset'!$E$4:$E$1048576,'Data Aset'!$D$4:$D$1048576,Sheet1!B97,'Data Aset'!$K$4:$K$1048576,$O$2)</f>
        <v>8</v>
      </c>
      <c r="P97" s="38">
        <f>SUMIFS('Data Aset'!$E$4:$E$1048576,'Data Aset'!$D$4:$D$1048576,Sheet1!B97,'Data Aset'!$K$4:$K$1048576,$P$2)</f>
        <v>0</v>
      </c>
      <c r="Q97" s="38">
        <f>SUMIFS('Data Aset'!$E$4:$E$1048576,'Data Aset'!$D$4:$D$1048576,Sheet1!B97,'Data Aset'!$K$4:$K$1048576,$Q$2)</f>
        <v>8</v>
      </c>
      <c r="R97" s="38">
        <f>SUMIFS('Data Aset'!$E$4:$E$1048576,'Data Aset'!$D$4:$D$1048576,Sheet1!B97,'Data Aset'!$K$4:$K$1048576,$R$2)</f>
        <v>7</v>
      </c>
      <c r="S97" s="69">
        <f>SUMIFS('Data Aset'!$E$4:$E$1048576,'Data Aset'!$D$4:$D$1048576,Sheet1!B97,'Data Aset'!$K$4:$K$1048576,$S$2)</f>
        <v>0</v>
      </c>
      <c r="T97" s="38">
        <f>SUMIFS('Data Aset'!$E$4:$E$1048576,'Data Aset'!$D$4:$D$1048576,Sheet1!B97,'Data Aset'!$K$4:$K$1048576,$T$2)</f>
        <v>0</v>
      </c>
      <c r="U97" s="63">
        <f>SUMIFS('Data Aset'!$E$4:$E$1048576,'Data Aset'!$D$4:$D$1048576,Sheet1!B97,'Data Aset'!$K$4:$K$1048576,$U$2)</f>
        <v>0</v>
      </c>
      <c r="V97" s="66">
        <f t="shared" si="1"/>
        <v>46</v>
      </c>
      <c r="W97" s="75" t="s">
        <v>698</v>
      </c>
    </row>
    <row r="98" spans="1:23" ht="21.75" customHeight="1">
      <c r="A98" s="66">
        <v>96</v>
      </c>
      <c r="B98" s="64" t="s">
        <v>334</v>
      </c>
      <c r="C98" s="69">
        <f>SUMIFS('Data Aset'!$E$4:$E$1048576,'Data Aset'!$D$4:$D$1048576,Sheet1!B98,'Data Aset'!$K$4:$K$1048576,Sheet1!$C$2)</f>
        <v>0</v>
      </c>
      <c r="D98" s="38">
        <f>SUMIFS('Data Aset'!$E$4:$E$1048576,'Data Aset'!$D$4:$D$1048576,Sheet1!B98,'Data Aset'!$K$4:$K$1048576,$D$2)</f>
        <v>0</v>
      </c>
      <c r="E98" s="69">
        <f>SUMIFS('Data Aset'!$E$4:$E$1048576,'Data Aset'!$D$4:$D$1048576,Sheet1!B98,'Data Aset'!$K$4:$K$1048576,$E$2)</f>
        <v>0</v>
      </c>
      <c r="F98" s="38">
        <f>SUMIFS('Data Aset'!$E$4:$E$1048576,'Data Aset'!$D$4:$D$1048576,Sheet1!B98,'Data Aset'!$K$4:$K$1048576,$F$2)</f>
        <v>0</v>
      </c>
      <c r="G98" s="38">
        <f>SUMIFS('Data Aset'!$E$4:$E$1048576,'Data Aset'!$D$4:$D$1048576,Sheet1!B98,'Data Aset'!$K$4:$K$1048576,$G$2)</f>
        <v>0</v>
      </c>
      <c r="H98" s="38">
        <f>SUMIFS('Data Aset'!$E$4:$E$1048576,'Data Aset'!$D$4:$D$1048576,Sheet1!B98,'Data Aset'!$K$4:$K$1048576,$H$2)</f>
        <v>0</v>
      </c>
      <c r="I98" s="38">
        <f>SUMIFS('Data Aset'!$E$4:$E$1048576,'Data Aset'!$D$4:$D$1048576,Sheet1!B98,'Data Aset'!$K$4:$K$1048576,$I$2)</f>
        <v>0</v>
      </c>
      <c r="J98" s="38">
        <f>SUMIFS('Data Aset'!$E$4:$E$1048576,'Data Aset'!$D$4:$D$1048576,Sheet1!B98,'Data Aset'!$K$4:$K$1048576,$J$2)</f>
        <v>0</v>
      </c>
      <c r="K98" s="38">
        <f>SUMIFS('Data Aset'!$E$4:$E$1048576,'Data Aset'!$D$4:$D$1048576,Sheet1!B98,'Data Aset'!$K$4:$K$1048576,$K$2)</f>
        <v>2</v>
      </c>
      <c r="L98" s="38">
        <f>SUMIFS('Data Aset'!$E$4:$E$1048576,'Data Aset'!$D$4:$D$1048576,Sheet1!B98,'Data Aset'!$K$4:$K$1048576,$L$2)</f>
        <v>0</v>
      </c>
      <c r="M98" s="38">
        <f>SUMIFS('Data Aset'!$E$4:$E$1048576,'Data Aset'!$D$4:$D$1048576,Sheet1!B98,'Data Aset'!$K$4:$K$1048576,$M$2)</f>
        <v>0</v>
      </c>
      <c r="N98" s="69">
        <f>SUMIFS('Data Aset'!$E$4:$E$1048576,'Data Aset'!$D$4:$D$1048576,Sheet1!B98,'Data Aset'!$K$4:$K$1048576,$N$2)</f>
        <v>0</v>
      </c>
      <c r="O98" s="38">
        <f>SUMIFS('Data Aset'!$E$4:$E$1048576,'Data Aset'!$D$4:$D$1048576,Sheet1!B98,'Data Aset'!$K$4:$K$1048576,$O$2)</f>
        <v>0</v>
      </c>
      <c r="P98" s="38">
        <f>SUMIFS('Data Aset'!$E$4:$E$1048576,'Data Aset'!$D$4:$D$1048576,Sheet1!B98,'Data Aset'!$K$4:$K$1048576,$P$2)</f>
        <v>0</v>
      </c>
      <c r="Q98" s="38">
        <f>SUMIFS('Data Aset'!$E$4:$E$1048576,'Data Aset'!$D$4:$D$1048576,Sheet1!B98,'Data Aset'!$K$4:$K$1048576,$Q$2)</f>
        <v>0</v>
      </c>
      <c r="R98" s="38">
        <f>SUMIFS('Data Aset'!$E$4:$E$1048576,'Data Aset'!$D$4:$D$1048576,Sheet1!B98,'Data Aset'!$K$4:$K$1048576,$R$2)</f>
        <v>0</v>
      </c>
      <c r="S98" s="69">
        <f>SUMIFS('Data Aset'!$E$4:$E$1048576,'Data Aset'!$D$4:$D$1048576,Sheet1!B98,'Data Aset'!$K$4:$K$1048576,$S$2)</f>
        <v>0</v>
      </c>
      <c r="T98" s="38">
        <f>SUMIFS('Data Aset'!$E$4:$E$1048576,'Data Aset'!$D$4:$D$1048576,Sheet1!B98,'Data Aset'!$K$4:$K$1048576,$T$2)</f>
        <v>0</v>
      </c>
      <c r="U98" s="63">
        <f>SUMIFS('Data Aset'!$E$4:$E$1048576,'Data Aset'!$D$4:$D$1048576,Sheet1!B98,'Data Aset'!$K$4:$K$1048576,$U$2)</f>
        <v>0</v>
      </c>
      <c r="V98" s="66">
        <f t="shared" si="1"/>
        <v>2</v>
      </c>
      <c r="W98" s="75" t="s">
        <v>698</v>
      </c>
    </row>
    <row r="99" spans="1:23" ht="21.75" customHeight="1">
      <c r="A99" s="66">
        <v>97</v>
      </c>
      <c r="B99" s="64" t="s">
        <v>638</v>
      </c>
      <c r="C99" s="69">
        <f>SUMIFS('Data Aset'!$E$4:$E$1048576,'Data Aset'!$D$4:$D$1048576,Sheet1!B99,'Data Aset'!$K$4:$K$1048576,Sheet1!$C$2)</f>
        <v>0</v>
      </c>
      <c r="D99" s="38">
        <f>SUMIFS('Data Aset'!$E$4:$E$1048576,'Data Aset'!$D$4:$D$1048576,Sheet1!B99,'Data Aset'!$K$4:$K$1048576,$D$2)</f>
        <v>0</v>
      </c>
      <c r="E99" s="69">
        <f>SUMIFS('Data Aset'!$E$4:$E$1048576,'Data Aset'!$D$4:$D$1048576,Sheet1!B99,'Data Aset'!$K$4:$K$1048576,$E$2)</f>
        <v>0</v>
      </c>
      <c r="F99" s="38">
        <f>SUMIFS('Data Aset'!$E$4:$E$1048576,'Data Aset'!$D$4:$D$1048576,Sheet1!B99,'Data Aset'!$K$4:$K$1048576,$F$2)</f>
        <v>0</v>
      </c>
      <c r="G99" s="38">
        <f>SUMIFS('Data Aset'!$E$4:$E$1048576,'Data Aset'!$D$4:$D$1048576,Sheet1!B99,'Data Aset'!$K$4:$K$1048576,$G$2)</f>
        <v>0</v>
      </c>
      <c r="H99" s="38">
        <f>SUMIFS('Data Aset'!$E$4:$E$1048576,'Data Aset'!$D$4:$D$1048576,Sheet1!B99,'Data Aset'!$K$4:$K$1048576,$H$2)</f>
        <v>0</v>
      </c>
      <c r="I99" s="38">
        <f>SUMIFS('Data Aset'!$E$4:$E$1048576,'Data Aset'!$D$4:$D$1048576,Sheet1!B99,'Data Aset'!$K$4:$K$1048576,$I$2)</f>
        <v>0</v>
      </c>
      <c r="J99" s="38">
        <f>SUMIFS('Data Aset'!$E$4:$E$1048576,'Data Aset'!$D$4:$D$1048576,Sheet1!B99,'Data Aset'!$K$4:$K$1048576,$J$2)</f>
        <v>0</v>
      </c>
      <c r="K99" s="38">
        <f>SUMIFS('Data Aset'!$E$4:$E$1048576,'Data Aset'!$D$4:$D$1048576,Sheet1!B99,'Data Aset'!$K$4:$K$1048576,$K$2)</f>
        <v>0</v>
      </c>
      <c r="L99" s="38">
        <f>SUMIFS('Data Aset'!$E$4:$E$1048576,'Data Aset'!$D$4:$D$1048576,Sheet1!B99,'Data Aset'!$K$4:$K$1048576,$L$2)</f>
        <v>0</v>
      </c>
      <c r="M99" s="38">
        <f>SUMIFS('Data Aset'!$E$4:$E$1048576,'Data Aset'!$D$4:$D$1048576,Sheet1!B99,'Data Aset'!$K$4:$K$1048576,$M$2)</f>
        <v>0</v>
      </c>
      <c r="N99" s="69">
        <f>SUMIFS('Data Aset'!$E$4:$E$1048576,'Data Aset'!$D$4:$D$1048576,Sheet1!B99,'Data Aset'!$K$4:$K$1048576,$N$2)</f>
        <v>0</v>
      </c>
      <c r="O99" s="38">
        <f>SUMIFS('Data Aset'!$E$4:$E$1048576,'Data Aset'!$D$4:$D$1048576,Sheet1!B99,'Data Aset'!$K$4:$K$1048576,$O$2)</f>
        <v>0</v>
      </c>
      <c r="P99" s="38">
        <f>SUMIFS('Data Aset'!$E$4:$E$1048576,'Data Aset'!$D$4:$D$1048576,Sheet1!B99,'Data Aset'!$K$4:$K$1048576,$P$2)</f>
        <v>0</v>
      </c>
      <c r="Q99" s="38">
        <f>SUMIFS('Data Aset'!$E$4:$E$1048576,'Data Aset'!$D$4:$D$1048576,Sheet1!B99,'Data Aset'!$K$4:$K$1048576,$Q$2)</f>
        <v>0</v>
      </c>
      <c r="R99" s="38">
        <f>SUMIFS('Data Aset'!$E$4:$E$1048576,'Data Aset'!$D$4:$D$1048576,Sheet1!B99,'Data Aset'!$K$4:$K$1048576,$R$2)</f>
        <v>0</v>
      </c>
      <c r="S99" s="69">
        <f>SUMIFS('Data Aset'!$E$4:$E$1048576,'Data Aset'!$D$4:$D$1048576,Sheet1!B99,'Data Aset'!$K$4:$K$1048576,$S$2)</f>
        <v>0</v>
      </c>
      <c r="T99" s="38">
        <f>SUMIFS('Data Aset'!$E$4:$E$1048576,'Data Aset'!$D$4:$D$1048576,Sheet1!B99,'Data Aset'!$K$4:$K$1048576,$T$2)</f>
        <v>1</v>
      </c>
      <c r="U99" s="63">
        <f>SUMIFS('Data Aset'!$E$4:$E$1048576,'Data Aset'!$D$4:$D$1048576,Sheet1!B99,'Data Aset'!$K$4:$K$1048576,$U$2)</f>
        <v>0</v>
      </c>
      <c r="V99" s="66">
        <f t="shared" si="1"/>
        <v>1</v>
      </c>
      <c r="W99" s="75" t="s">
        <v>698</v>
      </c>
    </row>
    <row r="100" spans="1:23" ht="21.75" customHeight="1">
      <c r="A100" s="66">
        <v>98</v>
      </c>
      <c r="B100" s="64" t="s">
        <v>353</v>
      </c>
      <c r="C100" s="69">
        <f>SUMIFS('Data Aset'!$E$4:$E$1048576,'Data Aset'!$D$4:$D$1048576,Sheet1!B100,'Data Aset'!$K$4:$K$1048576,Sheet1!$C$2)</f>
        <v>0</v>
      </c>
      <c r="D100" s="38">
        <f>SUMIFS('Data Aset'!$E$4:$E$1048576,'Data Aset'!$D$4:$D$1048576,Sheet1!B100,'Data Aset'!$K$4:$K$1048576,$D$2)</f>
        <v>0</v>
      </c>
      <c r="E100" s="69">
        <f>SUMIFS('Data Aset'!$E$4:$E$1048576,'Data Aset'!$D$4:$D$1048576,Sheet1!B100,'Data Aset'!$K$4:$K$1048576,$E$2)</f>
        <v>0</v>
      </c>
      <c r="F100" s="38">
        <f>SUMIFS('Data Aset'!$E$4:$E$1048576,'Data Aset'!$D$4:$D$1048576,Sheet1!B100,'Data Aset'!$K$4:$K$1048576,$F$2)</f>
        <v>0</v>
      </c>
      <c r="G100" s="38">
        <f>SUMIFS('Data Aset'!$E$4:$E$1048576,'Data Aset'!$D$4:$D$1048576,Sheet1!B100,'Data Aset'!$K$4:$K$1048576,$G$2)</f>
        <v>0</v>
      </c>
      <c r="H100" s="38">
        <f>SUMIFS('Data Aset'!$E$4:$E$1048576,'Data Aset'!$D$4:$D$1048576,Sheet1!B100,'Data Aset'!$K$4:$K$1048576,$H$2)</f>
        <v>0</v>
      </c>
      <c r="I100" s="38">
        <f>SUMIFS('Data Aset'!$E$4:$E$1048576,'Data Aset'!$D$4:$D$1048576,Sheet1!B100,'Data Aset'!$K$4:$K$1048576,$I$2)</f>
        <v>0</v>
      </c>
      <c r="J100" s="38">
        <f>SUMIFS('Data Aset'!$E$4:$E$1048576,'Data Aset'!$D$4:$D$1048576,Sheet1!B100,'Data Aset'!$K$4:$K$1048576,$J$2)</f>
        <v>0</v>
      </c>
      <c r="K100" s="38">
        <f>SUMIFS('Data Aset'!$E$4:$E$1048576,'Data Aset'!$D$4:$D$1048576,Sheet1!B100,'Data Aset'!$K$4:$K$1048576,$K$2)</f>
        <v>0</v>
      </c>
      <c r="L100" s="38">
        <f>SUMIFS('Data Aset'!$E$4:$E$1048576,'Data Aset'!$D$4:$D$1048576,Sheet1!B100,'Data Aset'!$K$4:$K$1048576,$L$2)</f>
        <v>2</v>
      </c>
      <c r="M100" s="38">
        <f>SUMIFS('Data Aset'!$E$4:$E$1048576,'Data Aset'!$D$4:$D$1048576,Sheet1!B100,'Data Aset'!$K$4:$K$1048576,$M$2)</f>
        <v>0</v>
      </c>
      <c r="N100" s="69">
        <f>SUMIFS('Data Aset'!$E$4:$E$1048576,'Data Aset'!$D$4:$D$1048576,Sheet1!B100,'Data Aset'!$K$4:$K$1048576,$N$2)</f>
        <v>0</v>
      </c>
      <c r="O100" s="38">
        <f>SUMIFS('Data Aset'!$E$4:$E$1048576,'Data Aset'!$D$4:$D$1048576,Sheet1!B100,'Data Aset'!$K$4:$K$1048576,$O$2)</f>
        <v>0</v>
      </c>
      <c r="P100" s="38">
        <f>SUMIFS('Data Aset'!$E$4:$E$1048576,'Data Aset'!$D$4:$D$1048576,Sheet1!B100,'Data Aset'!$K$4:$K$1048576,$P$2)</f>
        <v>0</v>
      </c>
      <c r="Q100" s="38">
        <f>SUMIFS('Data Aset'!$E$4:$E$1048576,'Data Aset'!$D$4:$D$1048576,Sheet1!B100,'Data Aset'!$K$4:$K$1048576,$Q$2)</f>
        <v>1</v>
      </c>
      <c r="R100" s="38">
        <f>SUMIFS('Data Aset'!$E$4:$E$1048576,'Data Aset'!$D$4:$D$1048576,Sheet1!B100,'Data Aset'!$K$4:$K$1048576,$R$2)</f>
        <v>0</v>
      </c>
      <c r="S100" s="69">
        <f>SUMIFS('Data Aset'!$E$4:$E$1048576,'Data Aset'!$D$4:$D$1048576,Sheet1!B100,'Data Aset'!$K$4:$K$1048576,$S$2)</f>
        <v>0</v>
      </c>
      <c r="T100" s="38">
        <f>SUMIFS('Data Aset'!$E$4:$E$1048576,'Data Aset'!$D$4:$D$1048576,Sheet1!B100,'Data Aset'!$K$4:$K$1048576,$T$2)</f>
        <v>0</v>
      </c>
      <c r="U100" s="63">
        <f>SUMIFS('Data Aset'!$E$4:$E$1048576,'Data Aset'!$D$4:$D$1048576,Sheet1!B100,'Data Aset'!$K$4:$K$1048576,$U$2)</f>
        <v>0</v>
      </c>
      <c r="V100" s="66">
        <f t="shared" si="1"/>
        <v>3</v>
      </c>
      <c r="W100" s="75" t="s">
        <v>698</v>
      </c>
    </row>
    <row r="101" spans="1:23" ht="21.75" customHeight="1">
      <c r="A101" s="66">
        <v>99</v>
      </c>
      <c r="B101" s="64" t="s">
        <v>632</v>
      </c>
      <c r="C101" s="69">
        <f>SUMIFS('Data Aset'!$E$4:$E$1048576,'Data Aset'!$D$4:$D$1048576,Sheet1!B101,'Data Aset'!$K$4:$K$1048576,Sheet1!$C$2)</f>
        <v>0</v>
      </c>
      <c r="D101" s="38">
        <f>SUMIFS('Data Aset'!$E$4:$E$1048576,'Data Aset'!$D$4:$D$1048576,Sheet1!B101,'Data Aset'!$K$4:$K$1048576,$D$2)</f>
        <v>0</v>
      </c>
      <c r="E101" s="69">
        <f>SUMIFS('Data Aset'!$E$4:$E$1048576,'Data Aset'!$D$4:$D$1048576,Sheet1!B101,'Data Aset'!$K$4:$K$1048576,$E$2)</f>
        <v>0</v>
      </c>
      <c r="F101" s="38">
        <f>SUMIFS('Data Aset'!$E$4:$E$1048576,'Data Aset'!$D$4:$D$1048576,Sheet1!B101,'Data Aset'!$K$4:$K$1048576,$F$2)</f>
        <v>0</v>
      </c>
      <c r="G101" s="38">
        <f>SUMIFS('Data Aset'!$E$4:$E$1048576,'Data Aset'!$D$4:$D$1048576,Sheet1!B101,'Data Aset'!$K$4:$K$1048576,$G$2)</f>
        <v>0</v>
      </c>
      <c r="H101" s="38">
        <f>SUMIFS('Data Aset'!$E$4:$E$1048576,'Data Aset'!$D$4:$D$1048576,Sheet1!B101,'Data Aset'!$K$4:$K$1048576,$H$2)</f>
        <v>0</v>
      </c>
      <c r="I101" s="38">
        <f>SUMIFS('Data Aset'!$E$4:$E$1048576,'Data Aset'!$D$4:$D$1048576,Sheet1!B101,'Data Aset'!$K$4:$K$1048576,$I$2)</f>
        <v>0</v>
      </c>
      <c r="J101" s="38">
        <f>SUMIFS('Data Aset'!$E$4:$E$1048576,'Data Aset'!$D$4:$D$1048576,Sheet1!B101,'Data Aset'!$K$4:$K$1048576,$J$2)</f>
        <v>0</v>
      </c>
      <c r="K101" s="38">
        <f>SUMIFS('Data Aset'!$E$4:$E$1048576,'Data Aset'!$D$4:$D$1048576,Sheet1!B101,'Data Aset'!$K$4:$K$1048576,$K$2)</f>
        <v>0</v>
      </c>
      <c r="L101" s="38">
        <f>SUMIFS('Data Aset'!$E$4:$E$1048576,'Data Aset'!$D$4:$D$1048576,Sheet1!B101,'Data Aset'!$K$4:$K$1048576,$L$2)</f>
        <v>0</v>
      </c>
      <c r="M101" s="38">
        <f>SUMIFS('Data Aset'!$E$4:$E$1048576,'Data Aset'!$D$4:$D$1048576,Sheet1!B101,'Data Aset'!$K$4:$K$1048576,$M$2)</f>
        <v>0</v>
      </c>
      <c r="N101" s="69">
        <f>SUMIFS('Data Aset'!$E$4:$E$1048576,'Data Aset'!$D$4:$D$1048576,Sheet1!B101,'Data Aset'!$K$4:$K$1048576,$N$2)</f>
        <v>0</v>
      </c>
      <c r="O101" s="38">
        <f>SUMIFS('Data Aset'!$E$4:$E$1048576,'Data Aset'!$D$4:$D$1048576,Sheet1!B101,'Data Aset'!$K$4:$K$1048576,$O$2)</f>
        <v>0</v>
      </c>
      <c r="P101" s="38">
        <f>SUMIFS('Data Aset'!$E$4:$E$1048576,'Data Aset'!$D$4:$D$1048576,Sheet1!B101,'Data Aset'!$K$4:$K$1048576,$P$2)</f>
        <v>0</v>
      </c>
      <c r="Q101" s="38">
        <f>SUMIFS('Data Aset'!$E$4:$E$1048576,'Data Aset'!$D$4:$D$1048576,Sheet1!B101,'Data Aset'!$K$4:$K$1048576,$Q$2)</f>
        <v>0</v>
      </c>
      <c r="R101" s="38">
        <f>SUMIFS('Data Aset'!$E$4:$E$1048576,'Data Aset'!$D$4:$D$1048576,Sheet1!B101,'Data Aset'!$K$4:$K$1048576,$R$2)</f>
        <v>0</v>
      </c>
      <c r="S101" s="69">
        <f>SUMIFS('Data Aset'!$E$4:$E$1048576,'Data Aset'!$D$4:$D$1048576,Sheet1!B101,'Data Aset'!$K$4:$K$1048576,$S$2)</f>
        <v>0</v>
      </c>
      <c r="T101" s="38">
        <f>SUMIFS('Data Aset'!$E$4:$E$1048576,'Data Aset'!$D$4:$D$1048576,Sheet1!B101,'Data Aset'!$K$4:$K$1048576,$T$2)</f>
        <v>1</v>
      </c>
      <c r="U101" s="63">
        <f>SUMIFS('Data Aset'!$E$4:$E$1048576,'Data Aset'!$D$4:$D$1048576,Sheet1!B101,'Data Aset'!$K$4:$K$1048576,$U$2)</f>
        <v>1</v>
      </c>
      <c r="V101" s="66">
        <f t="shared" si="1"/>
        <v>2</v>
      </c>
      <c r="W101" s="75" t="s">
        <v>698</v>
      </c>
    </row>
    <row r="102" spans="1:23" ht="21.75" customHeight="1">
      <c r="A102" s="66">
        <v>100</v>
      </c>
      <c r="B102" s="64" t="s">
        <v>154</v>
      </c>
      <c r="C102" s="69">
        <f>SUMIFS('Data Aset'!$E$4:$E$1048576,'Data Aset'!$D$4:$D$1048576,Sheet1!B102,'Data Aset'!$K$4:$K$1048576,Sheet1!$C$2)</f>
        <v>0</v>
      </c>
      <c r="D102" s="38">
        <f>SUMIFS('Data Aset'!$E$4:$E$1048576,'Data Aset'!$D$4:$D$1048576,Sheet1!B102,'Data Aset'!$K$4:$K$1048576,$D$2)</f>
        <v>0</v>
      </c>
      <c r="E102" s="69">
        <f>SUMIFS('Data Aset'!$E$4:$E$1048576,'Data Aset'!$D$4:$D$1048576,Sheet1!B102,'Data Aset'!$K$4:$K$1048576,$E$2)</f>
        <v>1</v>
      </c>
      <c r="F102" s="38">
        <f>SUMIFS('Data Aset'!$E$4:$E$1048576,'Data Aset'!$D$4:$D$1048576,Sheet1!B102,'Data Aset'!$K$4:$K$1048576,$F$2)</f>
        <v>0</v>
      </c>
      <c r="G102" s="38">
        <f>SUMIFS('Data Aset'!$E$4:$E$1048576,'Data Aset'!$D$4:$D$1048576,Sheet1!B102,'Data Aset'!$K$4:$K$1048576,$G$2)</f>
        <v>0</v>
      </c>
      <c r="H102" s="38">
        <f>SUMIFS('Data Aset'!$E$4:$E$1048576,'Data Aset'!$D$4:$D$1048576,Sheet1!B102,'Data Aset'!$K$4:$K$1048576,$H$2)</f>
        <v>0</v>
      </c>
      <c r="I102" s="38">
        <f>SUMIFS('Data Aset'!$E$4:$E$1048576,'Data Aset'!$D$4:$D$1048576,Sheet1!B102,'Data Aset'!$K$4:$K$1048576,$I$2)</f>
        <v>0</v>
      </c>
      <c r="J102" s="38">
        <f>SUMIFS('Data Aset'!$E$4:$E$1048576,'Data Aset'!$D$4:$D$1048576,Sheet1!B102,'Data Aset'!$K$4:$K$1048576,$J$2)</f>
        <v>0</v>
      </c>
      <c r="K102" s="38">
        <f>SUMIFS('Data Aset'!$E$4:$E$1048576,'Data Aset'!$D$4:$D$1048576,Sheet1!B102,'Data Aset'!$K$4:$K$1048576,$K$2)</f>
        <v>0</v>
      </c>
      <c r="L102" s="38">
        <f>SUMIFS('Data Aset'!$E$4:$E$1048576,'Data Aset'!$D$4:$D$1048576,Sheet1!B102,'Data Aset'!$K$4:$K$1048576,$L$2)</f>
        <v>0</v>
      </c>
      <c r="M102" s="38">
        <f>SUMIFS('Data Aset'!$E$4:$E$1048576,'Data Aset'!$D$4:$D$1048576,Sheet1!B102,'Data Aset'!$K$4:$K$1048576,$M$2)</f>
        <v>0</v>
      </c>
      <c r="N102" s="69">
        <f>SUMIFS('Data Aset'!$E$4:$E$1048576,'Data Aset'!$D$4:$D$1048576,Sheet1!B102,'Data Aset'!$K$4:$K$1048576,$N$2)</f>
        <v>0</v>
      </c>
      <c r="O102" s="38">
        <f>SUMIFS('Data Aset'!$E$4:$E$1048576,'Data Aset'!$D$4:$D$1048576,Sheet1!B102,'Data Aset'!$K$4:$K$1048576,$O$2)</f>
        <v>0</v>
      </c>
      <c r="P102" s="38">
        <f>SUMIFS('Data Aset'!$E$4:$E$1048576,'Data Aset'!$D$4:$D$1048576,Sheet1!B102,'Data Aset'!$K$4:$K$1048576,$P$2)</f>
        <v>0</v>
      </c>
      <c r="Q102" s="38">
        <f>SUMIFS('Data Aset'!$E$4:$E$1048576,'Data Aset'!$D$4:$D$1048576,Sheet1!B102,'Data Aset'!$K$4:$K$1048576,$Q$2)</f>
        <v>0</v>
      </c>
      <c r="R102" s="38">
        <f>SUMIFS('Data Aset'!$E$4:$E$1048576,'Data Aset'!$D$4:$D$1048576,Sheet1!B102,'Data Aset'!$K$4:$K$1048576,$R$2)</f>
        <v>0</v>
      </c>
      <c r="S102" s="69">
        <f>SUMIFS('Data Aset'!$E$4:$E$1048576,'Data Aset'!$D$4:$D$1048576,Sheet1!B102,'Data Aset'!$K$4:$K$1048576,$S$2)</f>
        <v>0</v>
      </c>
      <c r="T102" s="38">
        <f>SUMIFS('Data Aset'!$E$4:$E$1048576,'Data Aset'!$D$4:$D$1048576,Sheet1!B102,'Data Aset'!$K$4:$K$1048576,$T$2)</f>
        <v>0</v>
      </c>
      <c r="U102" s="63">
        <f>SUMIFS('Data Aset'!$E$4:$E$1048576,'Data Aset'!$D$4:$D$1048576,Sheet1!B102,'Data Aset'!$K$4:$K$1048576,$U$2)</f>
        <v>0</v>
      </c>
      <c r="V102" s="66">
        <f t="shared" si="1"/>
        <v>1</v>
      </c>
      <c r="W102" s="75" t="s">
        <v>698</v>
      </c>
    </row>
    <row r="103" spans="1:23" ht="21.75" customHeight="1">
      <c r="A103" s="66">
        <v>101</v>
      </c>
      <c r="B103" s="64" t="s">
        <v>589</v>
      </c>
      <c r="C103" s="69">
        <f>SUMIFS('Data Aset'!$E$4:$E$1048576,'Data Aset'!$D$4:$D$1048576,Sheet1!B103,'Data Aset'!$K$4:$K$1048576,Sheet1!$C$2)</f>
        <v>0</v>
      </c>
      <c r="D103" s="38">
        <f>SUMIFS('Data Aset'!$E$4:$E$1048576,'Data Aset'!$D$4:$D$1048576,Sheet1!B103,'Data Aset'!$K$4:$K$1048576,$D$2)</f>
        <v>0</v>
      </c>
      <c r="E103" s="69">
        <f>SUMIFS('Data Aset'!$E$4:$E$1048576,'Data Aset'!$D$4:$D$1048576,Sheet1!B103,'Data Aset'!$K$4:$K$1048576,$E$2)</f>
        <v>0</v>
      </c>
      <c r="F103" s="38">
        <f>SUMIFS('Data Aset'!$E$4:$E$1048576,'Data Aset'!$D$4:$D$1048576,Sheet1!B103,'Data Aset'!$K$4:$K$1048576,$F$2)</f>
        <v>0</v>
      </c>
      <c r="G103" s="38">
        <f>SUMIFS('Data Aset'!$E$4:$E$1048576,'Data Aset'!$D$4:$D$1048576,Sheet1!B103,'Data Aset'!$K$4:$K$1048576,$G$2)</f>
        <v>0</v>
      </c>
      <c r="H103" s="38">
        <f>SUMIFS('Data Aset'!$E$4:$E$1048576,'Data Aset'!$D$4:$D$1048576,Sheet1!B103,'Data Aset'!$K$4:$K$1048576,$H$2)</f>
        <v>0</v>
      </c>
      <c r="I103" s="38">
        <f>SUMIFS('Data Aset'!$E$4:$E$1048576,'Data Aset'!$D$4:$D$1048576,Sheet1!B103,'Data Aset'!$K$4:$K$1048576,$I$2)</f>
        <v>0</v>
      </c>
      <c r="J103" s="38">
        <f>SUMIFS('Data Aset'!$E$4:$E$1048576,'Data Aset'!$D$4:$D$1048576,Sheet1!B103,'Data Aset'!$K$4:$K$1048576,$J$2)</f>
        <v>0</v>
      </c>
      <c r="K103" s="38">
        <f>SUMIFS('Data Aset'!$E$4:$E$1048576,'Data Aset'!$D$4:$D$1048576,Sheet1!B103,'Data Aset'!$K$4:$K$1048576,$K$2)</f>
        <v>0</v>
      </c>
      <c r="L103" s="38">
        <f>SUMIFS('Data Aset'!$E$4:$E$1048576,'Data Aset'!$D$4:$D$1048576,Sheet1!B103,'Data Aset'!$K$4:$K$1048576,$L$2)</f>
        <v>0</v>
      </c>
      <c r="M103" s="38">
        <f>SUMIFS('Data Aset'!$E$4:$E$1048576,'Data Aset'!$D$4:$D$1048576,Sheet1!B103,'Data Aset'!$K$4:$K$1048576,$M$2)</f>
        <v>0</v>
      </c>
      <c r="N103" s="69">
        <f>SUMIFS('Data Aset'!$E$4:$E$1048576,'Data Aset'!$D$4:$D$1048576,Sheet1!B103,'Data Aset'!$K$4:$K$1048576,$N$2)</f>
        <v>0</v>
      </c>
      <c r="O103" s="38">
        <f>SUMIFS('Data Aset'!$E$4:$E$1048576,'Data Aset'!$D$4:$D$1048576,Sheet1!B103,'Data Aset'!$K$4:$K$1048576,$O$2)</f>
        <v>0</v>
      </c>
      <c r="P103" s="38">
        <f>SUMIFS('Data Aset'!$E$4:$E$1048576,'Data Aset'!$D$4:$D$1048576,Sheet1!B103,'Data Aset'!$K$4:$K$1048576,$P$2)</f>
        <v>0</v>
      </c>
      <c r="Q103" s="38">
        <f>SUMIFS('Data Aset'!$E$4:$E$1048576,'Data Aset'!$D$4:$D$1048576,Sheet1!B103,'Data Aset'!$K$4:$K$1048576,$Q$2)</f>
        <v>0</v>
      </c>
      <c r="R103" s="38">
        <f>SUMIFS('Data Aset'!$E$4:$E$1048576,'Data Aset'!$D$4:$D$1048576,Sheet1!B103,'Data Aset'!$K$4:$K$1048576,$R$2)</f>
        <v>1</v>
      </c>
      <c r="S103" s="69">
        <f>SUMIFS('Data Aset'!$E$4:$E$1048576,'Data Aset'!$D$4:$D$1048576,Sheet1!B103,'Data Aset'!$K$4:$K$1048576,$S$2)</f>
        <v>0</v>
      </c>
      <c r="T103" s="38">
        <f>SUMIFS('Data Aset'!$E$4:$E$1048576,'Data Aset'!$D$4:$D$1048576,Sheet1!B103,'Data Aset'!$K$4:$K$1048576,$T$2)</f>
        <v>0</v>
      </c>
      <c r="U103" s="63">
        <f>SUMIFS('Data Aset'!$E$4:$E$1048576,'Data Aset'!$D$4:$D$1048576,Sheet1!B103,'Data Aset'!$K$4:$K$1048576,$U$2)</f>
        <v>0</v>
      </c>
      <c r="V103" s="66">
        <f t="shared" si="1"/>
        <v>1</v>
      </c>
      <c r="W103" s="75" t="s">
        <v>698</v>
      </c>
    </row>
    <row r="104" spans="1:23" ht="21.75" customHeight="1">
      <c r="A104" s="66">
        <v>102</v>
      </c>
      <c r="B104" s="64" t="s">
        <v>563</v>
      </c>
      <c r="C104" s="69">
        <f>SUMIFS('Data Aset'!$E$4:$E$1048576,'Data Aset'!$D$4:$D$1048576,Sheet1!B104,'Data Aset'!$K$4:$K$1048576,Sheet1!$C$2)</f>
        <v>0</v>
      </c>
      <c r="D104" s="38">
        <f>SUMIFS('Data Aset'!$E$4:$E$1048576,'Data Aset'!$D$4:$D$1048576,Sheet1!B104,'Data Aset'!$K$4:$K$1048576,$D$2)</f>
        <v>0</v>
      </c>
      <c r="E104" s="69">
        <f>SUMIFS('Data Aset'!$E$4:$E$1048576,'Data Aset'!$D$4:$D$1048576,Sheet1!B104,'Data Aset'!$K$4:$K$1048576,$E$2)</f>
        <v>0</v>
      </c>
      <c r="F104" s="38">
        <f>SUMIFS('Data Aset'!$E$4:$E$1048576,'Data Aset'!$D$4:$D$1048576,Sheet1!B104,'Data Aset'!$K$4:$K$1048576,$F$2)</f>
        <v>0</v>
      </c>
      <c r="G104" s="38">
        <f>SUMIFS('Data Aset'!$E$4:$E$1048576,'Data Aset'!$D$4:$D$1048576,Sheet1!B104,'Data Aset'!$K$4:$K$1048576,$G$2)</f>
        <v>0</v>
      </c>
      <c r="H104" s="38">
        <f>SUMIFS('Data Aset'!$E$4:$E$1048576,'Data Aset'!$D$4:$D$1048576,Sheet1!B104,'Data Aset'!$K$4:$K$1048576,$H$2)</f>
        <v>0</v>
      </c>
      <c r="I104" s="38">
        <f>SUMIFS('Data Aset'!$E$4:$E$1048576,'Data Aset'!$D$4:$D$1048576,Sheet1!B104,'Data Aset'!$K$4:$K$1048576,$I$2)</f>
        <v>0</v>
      </c>
      <c r="J104" s="38">
        <f>SUMIFS('Data Aset'!$E$4:$E$1048576,'Data Aset'!$D$4:$D$1048576,Sheet1!B104,'Data Aset'!$K$4:$K$1048576,$J$2)</f>
        <v>0</v>
      </c>
      <c r="K104" s="38">
        <f>SUMIFS('Data Aset'!$E$4:$E$1048576,'Data Aset'!$D$4:$D$1048576,Sheet1!B104,'Data Aset'!$K$4:$K$1048576,$K$2)</f>
        <v>0</v>
      </c>
      <c r="L104" s="38">
        <f>SUMIFS('Data Aset'!$E$4:$E$1048576,'Data Aset'!$D$4:$D$1048576,Sheet1!B104,'Data Aset'!$K$4:$K$1048576,$L$2)</f>
        <v>0</v>
      </c>
      <c r="M104" s="38">
        <f>SUMIFS('Data Aset'!$E$4:$E$1048576,'Data Aset'!$D$4:$D$1048576,Sheet1!B104,'Data Aset'!$K$4:$K$1048576,$M$2)</f>
        <v>0</v>
      </c>
      <c r="N104" s="69">
        <f>SUMIFS('Data Aset'!$E$4:$E$1048576,'Data Aset'!$D$4:$D$1048576,Sheet1!B104,'Data Aset'!$K$4:$K$1048576,$N$2)</f>
        <v>0</v>
      </c>
      <c r="O104" s="38">
        <f>SUMIFS('Data Aset'!$E$4:$E$1048576,'Data Aset'!$D$4:$D$1048576,Sheet1!B104,'Data Aset'!$K$4:$K$1048576,$O$2)</f>
        <v>0</v>
      </c>
      <c r="P104" s="38">
        <f>SUMIFS('Data Aset'!$E$4:$E$1048576,'Data Aset'!$D$4:$D$1048576,Sheet1!B104,'Data Aset'!$K$4:$K$1048576,$P$2)</f>
        <v>0</v>
      </c>
      <c r="Q104" s="38">
        <f>SUMIFS('Data Aset'!$E$4:$E$1048576,'Data Aset'!$D$4:$D$1048576,Sheet1!B104,'Data Aset'!$K$4:$K$1048576,$Q$2)</f>
        <v>1</v>
      </c>
      <c r="R104" s="38">
        <f>SUMIFS('Data Aset'!$E$4:$E$1048576,'Data Aset'!$D$4:$D$1048576,Sheet1!B104,'Data Aset'!$K$4:$K$1048576,$R$2)</f>
        <v>0</v>
      </c>
      <c r="S104" s="69">
        <f>SUMIFS('Data Aset'!$E$4:$E$1048576,'Data Aset'!$D$4:$D$1048576,Sheet1!B104,'Data Aset'!$K$4:$K$1048576,$S$2)</f>
        <v>0</v>
      </c>
      <c r="T104" s="38">
        <f>SUMIFS('Data Aset'!$E$4:$E$1048576,'Data Aset'!$D$4:$D$1048576,Sheet1!B104,'Data Aset'!$K$4:$K$1048576,$T$2)</f>
        <v>0</v>
      </c>
      <c r="U104" s="63">
        <f>SUMIFS('Data Aset'!$E$4:$E$1048576,'Data Aset'!$D$4:$D$1048576,Sheet1!B104,'Data Aset'!$K$4:$K$1048576,$U$2)</f>
        <v>0</v>
      </c>
      <c r="V104" s="66">
        <f t="shared" si="1"/>
        <v>1</v>
      </c>
      <c r="W104" s="75" t="s">
        <v>698</v>
      </c>
    </row>
    <row r="105" spans="1:23" ht="21.75" customHeight="1">
      <c r="A105" s="66">
        <v>103</v>
      </c>
      <c r="B105" s="64" t="s">
        <v>566</v>
      </c>
      <c r="C105" s="69">
        <f>SUMIFS('Data Aset'!$E$4:$E$1048576,'Data Aset'!$D$4:$D$1048576,Sheet1!B105,'Data Aset'!$K$4:$K$1048576,Sheet1!$C$2)</f>
        <v>0</v>
      </c>
      <c r="D105" s="38">
        <f>SUMIFS('Data Aset'!$E$4:$E$1048576,'Data Aset'!$D$4:$D$1048576,Sheet1!B105,'Data Aset'!$K$4:$K$1048576,$D$2)</f>
        <v>0</v>
      </c>
      <c r="E105" s="69">
        <f>SUMIFS('Data Aset'!$E$4:$E$1048576,'Data Aset'!$D$4:$D$1048576,Sheet1!B105,'Data Aset'!$K$4:$K$1048576,$E$2)</f>
        <v>0</v>
      </c>
      <c r="F105" s="38">
        <f>SUMIFS('Data Aset'!$E$4:$E$1048576,'Data Aset'!$D$4:$D$1048576,Sheet1!B105,'Data Aset'!$K$4:$K$1048576,$F$2)</f>
        <v>0</v>
      </c>
      <c r="G105" s="38">
        <f>SUMIFS('Data Aset'!$E$4:$E$1048576,'Data Aset'!$D$4:$D$1048576,Sheet1!B105,'Data Aset'!$K$4:$K$1048576,$G$2)</f>
        <v>0</v>
      </c>
      <c r="H105" s="38">
        <f>SUMIFS('Data Aset'!$E$4:$E$1048576,'Data Aset'!$D$4:$D$1048576,Sheet1!B105,'Data Aset'!$K$4:$K$1048576,$H$2)</f>
        <v>0</v>
      </c>
      <c r="I105" s="38">
        <f>SUMIFS('Data Aset'!$E$4:$E$1048576,'Data Aset'!$D$4:$D$1048576,Sheet1!B105,'Data Aset'!$K$4:$K$1048576,$I$2)</f>
        <v>0</v>
      </c>
      <c r="J105" s="38">
        <f>SUMIFS('Data Aset'!$E$4:$E$1048576,'Data Aset'!$D$4:$D$1048576,Sheet1!B105,'Data Aset'!$K$4:$K$1048576,$J$2)</f>
        <v>0</v>
      </c>
      <c r="K105" s="38">
        <f>SUMIFS('Data Aset'!$E$4:$E$1048576,'Data Aset'!$D$4:$D$1048576,Sheet1!B105,'Data Aset'!$K$4:$K$1048576,$K$2)</f>
        <v>0</v>
      </c>
      <c r="L105" s="38">
        <f>SUMIFS('Data Aset'!$E$4:$E$1048576,'Data Aset'!$D$4:$D$1048576,Sheet1!B105,'Data Aset'!$K$4:$K$1048576,$L$2)</f>
        <v>0</v>
      </c>
      <c r="M105" s="38">
        <f>SUMIFS('Data Aset'!$E$4:$E$1048576,'Data Aset'!$D$4:$D$1048576,Sheet1!B105,'Data Aset'!$K$4:$K$1048576,$M$2)</f>
        <v>0</v>
      </c>
      <c r="N105" s="69">
        <f>SUMIFS('Data Aset'!$E$4:$E$1048576,'Data Aset'!$D$4:$D$1048576,Sheet1!B105,'Data Aset'!$K$4:$K$1048576,$N$2)</f>
        <v>0</v>
      </c>
      <c r="O105" s="38">
        <f>SUMIFS('Data Aset'!$E$4:$E$1048576,'Data Aset'!$D$4:$D$1048576,Sheet1!B105,'Data Aset'!$K$4:$K$1048576,$O$2)</f>
        <v>0</v>
      </c>
      <c r="P105" s="38">
        <f>SUMIFS('Data Aset'!$E$4:$E$1048576,'Data Aset'!$D$4:$D$1048576,Sheet1!B105,'Data Aset'!$K$4:$K$1048576,$P$2)</f>
        <v>0</v>
      </c>
      <c r="Q105" s="38">
        <f>SUMIFS('Data Aset'!$E$4:$E$1048576,'Data Aset'!$D$4:$D$1048576,Sheet1!B105,'Data Aset'!$K$4:$K$1048576,$Q$2)</f>
        <v>1</v>
      </c>
      <c r="R105" s="38">
        <f>SUMIFS('Data Aset'!$E$4:$E$1048576,'Data Aset'!$D$4:$D$1048576,Sheet1!B105,'Data Aset'!$K$4:$K$1048576,$R$2)</f>
        <v>0</v>
      </c>
      <c r="S105" s="69">
        <f>SUMIFS('Data Aset'!$E$4:$E$1048576,'Data Aset'!$D$4:$D$1048576,Sheet1!B105,'Data Aset'!$K$4:$K$1048576,$S$2)</f>
        <v>0</v>
      </c>
      <c r="T105" s="38">
        <f>SUMIFS('Data Aset'!$E$4:$E$1048576,'Data Aset'!$D$4:$D$1048576,Sheet1!B105,'Data Aset'!$K$4:$K$1048576,$T$2)</f>
        <v>1</v>
      </c>
      <c r="U105" s="63">
        <f>SUMIFS('Data Aset'!$E$4:$E$1048576,'Data Aset'!$D$4:$D$1048576,Sheet1!B105,'Data Aset'!$K$4:$K$1048576,$U$2)</f>
        <v>0</v>
      </c>
      <c r="V105" s="66">
        <f t="shared" si="1"/>
        <v>2</v>
      </c>
      <c r="W105" s="75" t="s">
        <v>698</v>
      </c>
    </row>
    <row r="106" spans="1:23" ht="21.75" customHeight="1">
      <c r="A106" s="66">
        <v>104</v>
      </c>
      <c r="B106" s="64" t="s">
        <v>80</v>
      </c>
      <c r="C106" s="69">
        <f>SUMIFS('Data Aset'!$E$4:$E$1048576,'Data Aset'!$D$4:$D$1048576,Sheet1!B106,'Data Aset'!$K$4:$K$1048576,Sheet1!$C$2)</f>
        <v>1</v>
      </c>
      <c r="D106" s="38">
        <f>SUMIFS('Data Aset'!$E$4:$E$1048576,'Data Aset'!$D$4:$D$1048576,Sheet1!B106,'Data Aset'!$K$4:$K$1048576,$D$2)</f>
        <v>1</v>
      </c>
      <c r="E106" s="69">
        <f>SUMIFS('Data Aset'!$E$4:$E$1048576,'Data Aset'!$D$4:$D$1048576,Sheet1!B106,'Data Aset'!$K$4:$K$1048576,$E$2)</f>
        <v>0</v>
      </c>
      <c r="F106" s="38">
        <f>SUMIFS('Data Aset'!$E$4:$E$1048576,'Data Aset'!$D$4:$D$1048576,Sheet1!B106,'Data Aset'!$K$4:$K$1048576,$F$2)</f>
        <v>0</v>
      </c>
      <c r="G106" s="38">
        <f>SUMIFS('Data Aset'!$E$4:$E$1048576,'Data Aset'!$D$4:$D$1048576,Sheet1!B106,'Data Aset'!$K$4:$K$1048576,$G$2)</f>
        <v>0</v>
      </c>
      <c r="H106" s="38">
        <f>SUMIFS('Data Aset'!$E$4:$E$1048576,'Data Aset'!$D$4:$D$1048576,Sheet1!B106,'Data Aset'!$K$4:$K$1048576,$H$2)</f>
        <v>6</v>
      </c>
      <c r="I106" s="38">
        <f>SUMIFS('Data Aset'!$E$4:$E$1048576,'Data Aset'!$D$4:$D$1048576,Sheet1!B106,'Data Aset'!$K$4:$K$1048576,$I$2)</f>
        <v>1</v>
      </c>
      <c r="J106" s="38">
        <f>SUMIFS('Data Aset'!$E$4:$E$1048576,'Data Aset'!$D$4:$D$1048576,Sheet1!B106,'Data Aset'!$K$4:$K$1048576,$J$2)</f>
        <v>0</v>
      </c>
      <c r="K106" s="38">
        <f>SUMIFS('Data Aset'!$E$4:$E$1048576,'Data Aset'!$D$4:$D$1048576,Sheet1!B106,'Data Aset'!$K$4:$K$1048576,$K$2)</f>
        <v>0</v>
      </c>
      <c r="L106" s="38">
        <f>SUMIFS('Data Aset'!$E$4:$E$1048576,'Data Aset'!$D$4:$D$1048576,Sheet1!B106,'Data Aset'!$K$4:$K$1048576,$L$2)</f>
        <v>0</v>
      </c>
      <c r="M106" s="38">
        <f>SUMIFS('Data Aset'!$E$4:$E$1048576,'Data Aset'!$D$4:$D$1048576,Sheet1!B106,'Data Aset'!$K$4:$K$1048576,$M$2)</f>
        <v>0</v>
      </c>
      <c r="N106" s="69">
        <f>SUMIFS('Data Aset'!$E$4:$E$1048576,'Data Aset'!$D$4:$D$1048576,Sheet1!B106,'Data Aset'!$K$4:$K$1048576,$N$2)</f>
        <v>0</v>
      </c>
      <c r="O106" s="38">
        <f>SUMIFS('Data Aset'!$E$4:$E$1048576,'Data Aset'!$D$4:$D$1048576,Sheet1!B106,'Data Aset'!$K$4:$K$1048576,$O$2)</f>
        <v>1</v>
      </c>
      <c r="P106" s="38">
        <f>SUMIFS('Data Aset'!$E$4:$E$1048576,'Data Aset'!$D$4:$D$1048576,Sheet1!B106,'Data Aset'!$K$4:$K$1048576,$P$2)</f>
        <v>0</v>
      </c>
      <c r="Q106" s="38">
        <f>SUMIFS('Data Aset'!$E$4:$E$1048576,'Data Aset'!$D$4:$D$1048576,Sheet1!B106,'Data Aset'!$K$4:$K$1048576,$Q$2)</f>
        <v>4</v>
      </c>
      <c r="R106" s="38">
        <f>SUMIFS('Data Aset'!$E$4:$E$1048576,'Data Aset'!$D$4:$D$1048576,Sheet1!B106,'Data Aset'!$K$4:$K$1048576,$R$2)</f>
        <v>1</v>
      </c>
      <c r="S106" s="69">
        <f>SUMIFS('Data Aset'!$E$4:$E$1048576,'Data Aset'!$D$4:$D$1048576,Sheet1!B106,'Data Aset'!$K$4:$K$1048576,$S$2)</f>
        <v>0</v>
      </c>
      <c r="T106" s="38">
        <f>SUMIFS('Data Aset'!$E$4:$E$1048576,'Data Aset'!$D$4:$D$1048576,Sheet1!B106,'Data Aset'!$K$4:$K$1048576,$T$2)</f>
        <v>0</v>
      </c>
      <c r="U106" s="63">
        <f>SUMIFS('Data Aset'!$E$4:$E$1048576,'Data Aset'!$D$4:$D$1048576,Sheet1!B106,'Data Aset'!$K$4:$K$1048576,$U$2)</f>
        <v>0</v>
      </c>
      <c r="V106" s="66">
        <f t="shared" si="1"/>
        <v>15</v>
      </c>
      <c r="W106" s="75" t="s">
        <v>698</v>
      </c>
    </row>
    <row r="107" spans="1:23" ht="21.75" customHeight="1">
      <c r="A107" s="66">
        <v>105</v>
      </c>
      <c r="B107" s="64" t="s">
        <v>87</v>
      </c>
      <c r="C107" s="69">
        <f>SUMIFS('Data Aset'!$E$4:$E$1048576,'Data Aset'!$D$4:$D$1048576,Sheet1!B107,'Data Aset'!$K$4:$K$1048576,Sheet1!$C$2)</f>
        <v>1</v>
      </c>
      <c r="D107" s="38">
        <f>SUMIFS('Data Aset'!$E$4:$E$1048576,'Data Aset'!$D$4:$D$1048576,Sheet1!B107,'Data Aset'!$K$4:$K$1048576,$D$2)</f>
        <v>2</v>
      </c>
      <c r="E107" s="69">
        <f>SUMIFS('Data Aset'!$E$4:$E$1048576,'Data Aset'!$D$4:$D$1048576,Sheet1!B107,'Data Aset'!$K$4:$K$1048576,$E$2)</f>
        <v>0</v>
      </c>
      <c r="F107" s="38">
        <f>SUMIFS('Data Aset'!$E$4:$E$1048576,'Data Aset'!$D$4:$D$1048576,Sheet1!B107,'Data Aset'!$K$4:$K$1048576,$F$2)</f>
        <v>0</v>
      </c>
      <c r="G107" s="38">
        <f>SUMIFS('Data Aset'!$E$4:$E$1048576,'Data Aset'!$D$4:$D$1048576,Sheet1!B107,'Data Aset'!$K$4:$K$1048576,$G$2)</f>
        <v>0</v>
      </c>
      <c r="H107" s="38">
        <f>SUMIFS('Data Aset'!$E$4:$E$1048576,'Data Aset'!$D$4:$D$1048576,Sheet1!B107,'Data Aset'!$K$4:$K$1048576,$H$2)</f>
        <v>5</v>
      </c>
      <c r="I107" s="38">
        <f>SUMIFS('Data Aset'!$E$4:$E$1048576,'Data Aset'!$D$4:$D$1048576,Sheet1!B107,'Data Aset'!$K$4:$K$1048576,$I$2)</f>
        <v>2</v>
      </c>
      <c r="J107" s="38">
        <f>SUMIFS('Data Aset'!$E$4:$E$1048576,'Data Aset'!$D$4:$D$1048576,Sheet1!B107,'Data Aset'!$K$4:$K$1048576,$J$2)</f>
        <v>0</v>
      </c>
      <c r="K107" s="38">
        <f>SUMIFS('Data Aset'!$E$4:$E$1048576,'Data Aset'!$D$4:$D$1048576,Sheet1!B107,'Data Aset'!$K$4:$K$1048576,$K$2)</f>
        <v>1</v>
      </c>
      <c r="L107" s="38">
        <f>SUMIFS('Data Aset'!$E$4:$E$1048576,'Data Aset'!$D$4:$D$1048576,Sheet1!B107,'Data Aset'!$K$4:$K$1048576,$L$2)</f>
        <v>0</v>
      </c>
      <c r="M107" s="38">
        <f>SUMIFS('Data Aset'!$E$4:$E$1048576,'Data Aset'!$D$4:$D$1048576,Sheet1!B107,'Data Aset'!$K$4:$K$1048576,$M$2)</f>
        <v>0</v>
      </c>
      <c r="N107" s="69">
        <f>SUMIFS('Data Aset'!$E$4:$E$1048576,'Data Aset'!$D$4:$D$1048576,Sheet1!B107,'Data Aset'!$K$4:$K$1048576,$N$2)</f>
        <v>0</v>
      </c>
      <c r="O107" s="38">
        <f>SUMIFS('Data Aset'!$E$4:$E$1048576,'Data Aset'!$D$4:$D$1048576,Sheet1!B107,'Data Aset'!$K$4:$K$1048576,$O$2)</f>
        <v>2</v>
      </c>
      <c r="P107" s="38">
        <f>SUMIFS('Data Aset'!$E$4:$E$1048576,'Data Aset'!$D$4:$D$1048576,Sheet1!B107,'Data Aset'!$K$4:$K$1048576,$P$2)</f>
        <v>0</v>
      </c>
      <c r="Q107" s="38">
        <f>SUMIFS('Data Aset'!$E$4:$E$1048576,'Data Aset'!$D$4:$D$1048576,Sheet1!B107,'Data Aset'!$K$4:$K$1048576,$Q$2)</f>
        <v>6</v>
      </c>
      <c r="R107" s="38">
        <f>SUMIFS('Data Aset'!$E$4:$E$1048576,'Data Aset'!$D$4:$D$1048576,Sheet1!B107,'Data Aset'!$K$4:$K$1048576,$R$2)</f>
        <v>1</v>
      </c>
      <c r="S107" s="69">
        <f>SUMIFS('Data Aset'!$E$4:$E$1048576,'Data Aset'!$D$4:$D$1048576,Sheet1!B107,'Data Aset'!$K$4:$K$1048576,$S$2)</f>
        <v>0</v>
      </c>
      <c r="T107" s="38">
        <f>SUMIFS('Data Aset'!$E$4:$E$1048576,'Data Aset'!$D$4:$D$1048576,Sheet1!B107,'Data Aset'!$K$4:$K$1048576,$T$2)</f>
        <v>1</v>
      </c>
      <c r="U107" s="63">
        <f>SUMIFS('Data Aset'!$E$4:$E$1048576,'Data Aset'!$D$4:$D$1048576,Sheet1!B107,'Data Aset'!$K$4:$K$1048576,$U$2)</f>
        <v>0</v>
      </c>
      <c r="V107" s="66">
        <f t="shared" si="1"/>
        <v>21</v>
      </c>
      <c r="W107" s="75" t="s">
        <v>698</v>
      </c>
    </row>
    <row r="108" spans="1:23" ht="21.75" customHeight="1">
      <c r="A108" s="66">
        <v>106</v>
      </c>
      <c r="B108" s="64" t="s">
        <v>627</v>
      </c>
      <c r="C108" s="69">
        <f>SUMIFS('Data Aset'!$E$4:$E$1048576,'Data Aset'!$D$4:$D$1048576,Sheet1!B108,'Data Aset'!$K$4:$K$1048576,Sheet1!$C$2)</f>
        <v>0</v>
      </c>
      <c r="D108" s="38">
        <f>SUMIFS('Data Aset'!$E$4:$E$1048576,'Data Aset'!$D$4:$D$1048576,Sheet1!B108,'Data Aset'!$K$4:$K$1048576,$D$2)</f>
        <v>0</v>
      </c>
      <c r="E108" s="69">
        <f>SUMIFS('Data Aset'!$E$4:$E$1048576,'Data Aset'!$D$4:$D$1048576,Sheet1!B108,'Data Aset'!$K$4:$K$1048576,$E$2)</f>
        <v>0</v>
      </c>
      <c r="F108" s="38">
        <f>SUMIFS('Data Aset'!$E$4:$E$1048576,'Data Aset'!$D$4:$D$1048576,Sheet1!B108,'Data Aset'!$K$4:$K$1048576,$F$2)</f>
        <v>0</v>
      </c>
      <c r="G108" s="38">
        <f>SUMIFS('Data Aset'!$E$4:$E$1048576,'Data Aset'!$D$4:$D$1048576,Sheet1!B108,'Data Aset'!$K$4:$K$1048576,$G$2)</f>
        <v>0</v>
      </c>
      <c r="H108" s="38">
        <f>SUMIFS('Data Aset'!$E$4:$E$1048576,'Data Aset'!$D$4:$D$1048576,Sheet1!B108,'Data Aset'!$K$4:$K$1048576,$H$2)</f>
        <v>0</v>
      </c>
      <c r="I108" s="38">
        <f>SUMIFS('Data Aset'!$E$4:$E$1048576,'Data Aset'!$D$4:$D$1048576,Sheet1!B108,'Data Aset'!$K$4:$K$1048576,$I$2)</f>
        <v>0</v>
      </c>
      <c r="J108" s="38">
        <f>SUMIFS('Data Aset'!$E$4:$E$1048576,'Data Aset'!$D$4:$D$1048576,Sheet1!B108,'Data Aset'!$K$4:$K$1048576,$J$2)</f>
        <v>0</v>
      </c>
      <c r="K108" s="38">
        <f>SUMIFS('Data Aset'!$E$4:$E$1048576,'Data Aset'!$D$4:$D$1048576,Sheet1!B108,'Data Aset'!$K$4:$K$1048576,$K$2)</f>
        <v>0</v>
      </c>
      <c r="L108" s="38">
        <f>SUMIFS('Data Aset'!$E$4:$E$1048576,'Data Aset'!$D$4:$D$1048576,Sheet1!B108,'Data Aset'!$K$4:$K$1048576,$L$2)</f>
        <v>0</v>
      </c>
      <c r="M108" s="38">
        <f>SUMIFS('Data Aset'!$E$4:$E$1048576,'Data Aset'!$D$4:$D$1048576,Sheet1!B108,'Data Aset'!$K$4:$K$1048576,$M$2)</f>
        <v>0</v>
      </c>
      <c r="N108" s="69">
        <f>SUMIFS('Data Aset'!$E$4:$E$1048576,'Data Aset'!$D$4:$D$1048576,Sheet1!B108,'Data Aset'!$K$4:$K$1048576,$N$2)</f>
        <v>0</v>
      </c>
      <c r="O108" s="38">
        <f>SUMIFS('Data Aset'!$E$4:$E$1048576,'Data Aset'!$D$4:$D$1048576,Sheet1!B108,'Data Aset'!$K$4:$K$1048576,$O$2)</f>
        <v>0</v>
      </c>
      <c r="P108" s="38">
        <f>SUMIFS('Data Aset'!$E$4:$E$1048576,'Data Aset'!$D$4:$D$1048576,Sheet1!B108,'Data Aset'!$K$4:$K$1048576,$P$2)</f>
        <v>0</v>
      </c>
      <c r="Q108" s="38">
        <f>SUMIFS('Data Aset'!$E$4:$E$1048576,'Data Aset'!$D$4:$D$1048576,Sheet1!B108,'Data Aset'!$K$4:$K$1048576,$Q$2)</f>
        <v>0</v>
      </c>
      <c r="R108" s="38">
        <f>SUMIFS('Data Aset'!$E$4:$E$1048576,'Data Aset'!$D$4:$D$1048576,Sheet1!B108,'Data Aset'!$K$4:$K$1048576,$R$2)</f>
        <v>0</v>
      </c>
      <c r="S108" s="69">
        <f>SUMIFS('Data Aset'!$E$4:$E$1048576,'Data Aset'!$D$4:$D$1048576,Sheet1!B108,'Data Aset'!$K$4:$K$1048576,$S$2)</f>
        <v>0</v>
      </c>
      <c r="T108" s="38">
        <f>SUMIFS('Data Aset'!$E$4:$E$1048576,'Data Aset'!$D$4:$D$1048576,Sheet1!B108,'Data Aset'!$K$4:$K$1048576,$T$2)</f>
        <v>1</v>
      </c>
      <c r="U108" s="63">
        <f>SUMIFS('Data Aset'!$E$4:$E$1048576,'Data Aset'!$D$4:$D$1048576,Sheet1!B108,'Data Aset'!$K$4:$K$1048576,$U$2)</f>
        <v>0</v>
      </c>
      <c r="V108" s="66">
        <f t="shared" si="1"/>
        <v>1</v>
      </c>
      <c r="W108" s="75" t="s">
        <v>698</v>
      </c>
    </row>
    <row r="109" spans="1:23" ht="21.75" customHeight="1">
      <c r="A109" s="66">
        <v>107</v>
      </c>
      <c r="B109" s="64" t="s">
        <v>654</v>
      </c>
      <c r="C109" s="69">
        <f>SUMIFS('Data Aset'!$E$4:$E$1048576,'Data Aset'!$D$4:$D$1048576,Sheet1!B109,'Data Aset'!$K$4:$K$1048576,Sheet1!$C$2)</f>
        <v>0</v>
      </c>
      <c r="D109" s="38">
        <f>SUMIFS('Data Aset'!$E$4:$E$1048576,'Data Aset'!$D$4:$D$1048576,Sheet1!B109,'Data Aset'!$K$4:$K$1048576,$D$2)</f>
        <v>0</v>
      </c>
      <c r="E109" s="69">
        <f>SUMIFS('Data Aset'!$E$4:$E$1048576,'Data Aset'!$D$4:$D$1048576,Sheet1!B109,'Data Aset'!$K$4:$K$1048576,$E$2)</f>
        <v>0</v>
      </c>
      <c r="F109" s="38">
        <f>SUMIFS('Data Aset'!$E$4:$E$1048576,'Data Aset'!$D$4:$D$1048576,Sheet1!B109,'Data Aset'!$K$4:$K$1048576,$F$2)</f>
        <v>0</v>
      </c>
      <c r="G109" s="38">
        <f>SUMIFS('Data Aset'!$E$4:$E$1048576,'Data Aset'!$D$4:$D$1048576,Sheet1!B109,'Data Aset'!$K$4:$K$1048576,$G$2)</f>
        <v>0</v>
      </c>
      <c r="H109" s="38">
        <f>SUMIFS('Data Aset'!$E$4:$E$1048576,'Data Aset'!$D$4:$D$1048576,Sheet1!B109,'Data Aset'!$K$4:$K$1048576,$H$2)</f>
        <v>0</v>
      </c>
      <c r="I109" s="38">
        <f>SUMIFS('Data Aset'!$E$4:$E$1048576,'Data Aset'!$D$4:$D$1048576,Sheet1!B109,'Data Aset'!$K$4:$K$1048576,$I$2)</f>
        <v>0</v>
      </c>
      <c r="J109" s="38">
        <f>SUMIFS('Data Aset'!$E$4:$E$1048576,'Data Aset'!$D$4:$D$1048576,Sheet1!B109,'Data Aset'!$K$4:$K$1048576,$J$2)</f>
        <v>0</v>
      </c>
      <c r="K109" s="38">
        <f>SUMIFS('Data Aset'!$E$4:$E$1048576,'Data Aset'!$D$4:$D$1048576,Sheet1!B109,'Data Aset'!$K$4:$K$1048576,$K$2)</f>
        <v>0</v>
      </c>
      <c r="L109" s="38">
        <f>SUMIFS('Data Aset'!$E$4:$E$1048576,'Data Aset'!$D$4:$D$1048576,Sheet1!B109,'Data Aset'!$K$4:$K$1048576,$L$2)</f>
        <v>0</v>
      </c>
      <c r="M109" s="38">
        <f>SUMIFS('Data Aset'!$E$4:$E$1048576,'Data Aset'!$D$4:$D$1048576,Sheet1!B109,'Data Aset'!$K$4:$K$1048576,$M$2)</f>
        <v>0</v>
      </c>
      <c r="N109" s="69">
        <f>SUMIFS('Data Aset'!$E$4:$E$1048576,'Data Aset'!$D$4:$D$1048576,Sheet1!B109,'Data Aset'!$K$4:$K$1048576,$N$2)</f>
        <v>0</v>
      </c>
      <c r="O109" s="38">
        <f>SUMIFS('Data Aset'!$E$4:$E$1048576,'Data Aset'!$D$4:$D$1048576,Sheet1!B109,'Data Aset'!$K$4:$K$1048576,$O$2)</f>
        <v>0</v>
      </c>
      <c r="P109" s="38">
        <f>SUMIFS('Data Aset'!$E$4:$E$1048576,'Data Aset'!$D$4:$D$1048576,Sheet1!B109,'Data Aset'!$K$4:$K$1048576,$P$2)</f>
        <v>0</v>
      </c>
      <c r="Q109" s="38">
        <f>SUMIFS('Data Aset'!$E$4:$E$1048576,'Data Aset'!$D$4:$D$1048576,Sheet1!B109,'Data Aset'!$K$4:$K$1048576,$Q$2)</f>
        <v>0</v>
      </c>
      <c r="R109" s="38">
        <f>SUMIFS('Data Aset'!$E$4:$E$1048576,'Data Aset'!$D$4:$D$1048576,Sheet1!B109,'Data Aset'!$K$4:$K$1048576,$R$2)</f>
        <v>0</v>
      </c>
      <c r="S109" s="69">
        <f>SUMIFS('Data Aset'!$E$4:$E$1048576,'Data Aset'!$D$4:$D$1048576,Sheet1!B109,'Data Aset'!$K$4:$K$1048576,$S$2)</f>
        <v>0</v>
      </c>
      <c r="T109" s="38">
        <f>SUMIFS('Data Aset'!$E$4:$E$1048576,'Data Aset'!$D$4:$D$1048576,Sheet1!B109,'Data Aset'!$K$4:$K$1048576,$T$2)</f>
        <v>0</v>
      </c>
      <c r="U109" s="63">
        <f>SUMIFS('Data Aset'!$E$4:$E$1048576,'Data Aset'!$D$4:$D$1048576,Sheet1!B109,'Data Aset'!$K$4:$K$1048576,$U$2)</f>
        <v>2</v>
      </c>
      <c r="V109" s="66">
        <f t="shared" si="1"/>
        <v>2</v>
      </c>
      <c r="W109" s="75" t="s">
        <v>698</v>
      </c>
    </row>
    <row r="110" spans="1:23" ht="21.75" customHeight="1">
      <c r="A110" s="66">
        <v>108</v>
      </c>
      <c r="B110" s="64" t="s">
        <v>670</v>
      </c>
      <c r="C110" s="69">
        <f>SUMIFS('Data Aset'!$E$4:$E$1048576,'Data Aset'!$D$4:$D$1048576,Sheet1!B110,'Data Aset'!$K$4:$K$1048576,Sheet1!$C$2)</f>
        <v>0</v>
      </c>
      <c r="D110" s="38">
        <f>SUMIFS('Data Aset'!$E$4:$E$1048576,'Data Aset'!$D$4:$D$1048576,Sheet1!B110,'Data Aset'!$K$4:$K$1048576,$D$2)</f>
        <v>0</v>
      </c>
      <c r="E110" s="69">
        <f>SUMIFS('Data Aset'!$E$4:$E$1048576,'Data Aset'!$D$4:$D$1048576,Sheet1!B110,'Data Aset'!$K$4:$K$1048576,$E$2)</f>
        <v>0</v>
      </c>
      <c r="F110" s="38">
        <f>SUMIFS('Data Aset'!$E$4:$E$1048576,'Data Aset'!$D$4:$D$1048576,Sheet1!B110,'Data Aset'!$K$4:$K$1048576,$F$2)</f>
        <v>0</v>
      </c>
      <c r="G110" s="38">
        <f>SUMIFS('Data Aset'!$E$4:$E$1048576,'Data Aset'!$D$4:$D$1048576,Sheet1!B110,'Data Aset'!$K$4:$K$1048576,$G$2)</f>
        <v>0</v>
      </c>
      <c r="H110" s="38">
        <f>SUMIFS('Data Aset'!$E$4:$E$1048576,'Data Aset'!$D$4:$D$1048576,Sheet1!B110,'Data Aset'!$K$4:$K$1048576,$H$2)</f>
        <v>0</v>
      </c>
      <c r="I110" s="38">
        <f>SUMIFS('Data Aset'!$E$4:$E$1048576,'Data Aset'!$D$4:$D$1048576,Sheet1!B110,'Data Aset'!$K$4:$K$1048576,$I$2)</f>
        <v>0</v>
      </c>
      <c r="J110" s="38">
        <f>SUMIFS('Data Aset'!$E$4:$E$1048576,'Data Aset'!$D$4:$D$1048576,Sheet1!B110,'Data Aset'!$K$4:$K$1048576,$J$2)</f>
        <v>0</v>
      </c>
      <c r="K110" s="38">
        <f>SUMIFS('Data Aset'!$E$4:$E$1048576,'Data Aset'!$D$4:$D$1048576,Sheet1!B110,'Data Aset'!$K$4:$K$1048576,$K$2)</f>
        <v>0</v>
      </c>
      <c r="L110" s="38">
        <f>SUMIFS('Data Aset'!$E$4:$E$1048576,'Data Aset'!$D$4:$D$1048576,Sheet1!B110,'Data Aset'!$K$4:$K$1048576,$L$2)</f>
        <v>0</v>
      </c>
      <c r="M110" s="38">
        <f>SUMIFS('Data Aset'!$E$4:$E$1048576,'Data Aset'!$D$4:$D$1048576,Sheet1!B110,'Data Aset'!$K$4:$K$1048576,$M$2)</f>
        <v>0</v>
      </c>
      <c r="N110" s="69">
        <f>SUMIFS('Data Aset'!$E$4:$E$1048576,'Data Aset'!$D$4:$D$1048576,Sheet1!B110,'Data Aset'!$K$4:$K$1048576,$N$2)</f>
        <v>0</v>
      </c>
      <c r="O110" s="38">
        <f>SUMIFS('Data Aset'!$E$4:$E$1048576,'Data Aset'!$D$4:$D$1048576,Sheet1!B110,'Data Aset'!$K$4:$K$1048576,$O$2)</f>
        <v>0</v>
      </c>
      <c r="P110" s="38">
        <f>SUMIFS('Data Aset'!$E$4:$E$1048576,'Data Aset'!$D$4:$D$1048576,Sheet1!B110,'Data Aset'!$K$4:$K$1048576,$P$2)</f>
        <v>0</v>
      </c>
      <c r="Q110" s="38">
        <f>SUMIFS('Data Aset'!$E$4:$E$1048576,'Data Aset'!$D$4:$D$1048576,Sheet1!B110,'Data Aset'!$K$4:$K$1048576,$Q$2)</f>
        <v>0</v>
      </c>
      <c r="R110" s="38">
        <f>SUMIFS('Data Aset'!$E$4:$E$1048576,'Data Aset'!$D$4:$D$1048576,Sheet1!B110,'Data Aset'!$K$4:$K$1048576,$R$2)</f>
        <v>0</v>
      </c>
      <c r="S110" s="69">
        <f>SUMIFS('Data Aset'!$E$4:$E$1048576,'Data Aset'!$D$4:$D$1048576,Sheet1!B110,'Data Aset'!$K$4:$K$1048576,$S$2)</f>
        <v>0</v>
      </c>
      <c r="T110" s="38">
        <f>SUMIFS('Data Aset'!$E$4:$E$1048576,'Data Aset'!$D$4:$D$1048576,Sheet1!B110,'Data Aset'!$K$4:$K$1048576,$T$2)</f>
        <v>0</v>
      </c>
      <c r="U110" s="63">
        <f>SUMIFS('Data Aset'!$E$4:$E$1048576,'Data Aset'!$D$4:$D$1048576,Sheet1!B110,'Data Aset'!$K$4:$K$1048576,$U$2)</f>
        <v>1</v>
      </c>
      <c r="V110" s="66">
        <f t="shared" si="1"/>
        <v>1</v>
      </c>
      <c r="W110" s="75" t="s">
        <v>698</v>
      </c>
    </row>
    <row r="111" spans="1:23" ht="21.75" customHeight="1">
      <c r="A111" s="66">
        <v>109</v>
      </c>
      <c r="B111" s="64" t="s">
        <v>116</v>
      </c>
      <c r="C111" s="69">
        <f>SUMIFS('Data Aset'!$E$4:$E$1048576,'Data Aset'!$D$4:$D$1048576,Sheet1!B111,'Data Aset'!$K$4:$K$1048576,Sheet1!$C$2)</f>
        <v>1</v>
      </c>
      <c r="D111" s="38">
        <f>SUMIFS('Data Aset'!$E$4:$E$1048576,'Data Aset'!$D$4:$D$1048576,Sheet1!B111,'Data Aset'!$K$4:$K$1048576,$D$2)</f>
        <v>0</v>
      </c>
      <c r="E111" s="69">
        <f>SUMIFS('Data Aset'!$E$4:$E$1048576,'Data Aset'!$D$4:$D$1048576,Sheet1!B111,'Data Aset'!$K$4:$K$1048576,$E$2)</f>
        <v>0</v>
      </c>
      <c r="F111" s="38">
        <f>SUMIFS('Data Aset'!$E$4:$E$1048576,'Data Aset'!$D$4:$D$1048576,Sheet1!B111,'Data Aset'!$K$4:$K$1048576,$F$2)</f>
        <v>0</v>
      </c>
      <c r="G111" s="38">
        <f>SUMIFS('Data Aset'!$E$4:$E$1048576,'Data Aset'!$D$4:$D$1048576,Sheet1!B111,'Data Aset'!$K$4:$K$1048576,$G$2)</f>
        <v>0</v>
      </c>
      <c r="H111" s="38">
        <f>SUMIFS('Data Aset'!$E$4:$E$1048576,'Data Aset'!$D$4:$D$1048576,Sheet1!B111,'Data Aset'!$K$4:$K$1048576,$H$2)</f>
        <v>0</v>
      </c>
      <c r="I111" s="38">
        <f>SUMIFS('Data Aset'!$E$4:$E$1048576,'Data Aset'!$D$4:$D$1048576,Sheet1!B111,'Data Aset'!$K$4:$K$1048576,$I$2)</f>
        <v>0</v>
      </c>
      <c r="J111" s="38">
        <f>SUMIFS('Data Aset'!$E$4:$E$1048576,'Data Aset'!$D$4:$D$1048576,Sheet1!B111,'Data Aset'!$K$4:$K$1048576,$J$2)</f>
        <v>0</v>
      </c>
      <c r="K111" s="38">
        <f>SUMIFS('Data Aset'!$E$4:$E$1048576,'Data Aset'!$D$4:$D$1048576,Sheet1!B111,'Data Aset'!$K$4:$K$1048576,$K$2)</f>
        <v>0</v>
      </c>
      <c r="L111" s="38">
        <f>SUMIFS('Data Aset'!$E$4:$E$1048576,'Data Aset'!$D$4:$D$1048576,Sheet1!B111,'Data Aset'!$K$4:$K$1048576,$L$2)</f>
        <v>0</v>
      </c>
      <c r="M111" s="38">
        <f>SUMIFS('Data Aset'!$E$4:$E$1048576,'Data Aset'!$D$4:$D$1048576,Sheet1!B111,'Data Aset'!$K$4:$K$1048576,$M$2)</f>
        <v>0</v>
      </c>
      <c r="N111" s="69">
        <f>SUMIFS('Data Aset'!$E$4:$E$1048576,'Data Aset'!$D$4:$D$1048576,Sheet1!B111,'Data Aset'!$K$4:$K$1048576,$N$2)</f>
        <v>0</v>
      </c>
      <c r="O111" s="38">
        <f>SUMIFS('Data Aset'!$E$4:$E$1048576,'Data Aset'!$D$4:$D$1048576,Sheet1!B111,'Data Aset'!$K$4:$K$1048576,$O$2)</f>
        <v>0</v>
      </c>
      <c r="P111" s="38">
        <f>SUMIFS('Data Aset'!$E$4:$E$1048576,'Data Aset'!$D$4:$D$1048576,Sheet1!B111,'Data Aset'!$K$4:$K$1048576,$P$2)</f>
        <v>0</v>
      </c>
      <c r="Q111" s="38">
        <f>SUMIFS('Data Aset'!$E$4:$E$1048576,'Data Aset'!$D$4:$D$1048576,Sheet1!B111,'Data Aset'!$K$4:$K$1048576,$Q$2)</f>
        <v>0</v>
      </c>
      <c r="R111" s="38">
        <f>SUMIFS('Data Aset'!$E$4:$E$1048576,'Data Aset'!$D$4:$D$1048576,Sheet1!B111,'Data Aset'!$K$4:$K$1048576,$R$2)</f>
        <v>0</v>
      </c>
      <c r="S111" s="69">
        <f>SUMIFS('Data Aset'!$E$4:$E$1048576,'Data Aset'!$D$4:$D$1048576,Sheet1!B111,'Data Aset'!$K$4:$K$1048576,$S$2)</f>
        <v>0</v>
      </c>
      <c r="T111" s="38">
        <f>SUMIFS('Data Aset'!$E$4:$E$1048576,'Data Aset'!$D$4:$D$1048576,Sheet1!B111,'Data Aset'!$K$4:$K$1048576,$T$2)</f>
        <v>0</v>
      </c>
      <c r="U111" s="63">
        <f>SUMIFS('Data Aset'!$E$4:$E$1048576,'Data Aset'!$D$4:$D$1048576,Sheet1!B111,'Data Aset'!$K$4:$K$1048576,$U$2)</f>
        <v>0</v>
      </c>
      <c r="V111" s="66">
        <f t="shared" si="1"/>
        <v>1</v>
      </c>
      <c r="W111" s="75" t="s">
        <v>698</v>
      </c>
    </row>
    <row r="112" spans="1:23" ht="21.75" customHeight="1">
      <c r="A112" s="66">
        <v>110</v>
      </c>
      <c r="B112" s="64" t="s">
        <v>619</v>
      </c>
      <c r="C112" s="69">
        <f>SUMIFS('Data Aset'!$E$4:$E$1048576,'Data Aset'!$D$4:$D$1048576,Sheet1!B112,'Data Aset'!$K$4:$K$1048576,Sheet1!$C$2)</f>
        <v>0</v>
      </c>
      <c r="D112" s="38">
        <f>SUMIFS('Data Aset'!$E$4:$E$1048576,'Data Aset'!$D$4:$D$1048576,Sheet1!B112,'Data Aset'!$K$4:$K$1048576,$D$2)</f>
        <v>0</v>
      </c>
      <c r="E112" s="69">
        <f>SUMIFS('Data Aset'!$E$4:$E$1048576,'Data Aset'!$D$4:$D$1048576,Sheet1!B112,'Data Aset'!$K$4:$K$1048576,$E$2)</f>
        <v>0</v>
      </c>
      <c r="F112" s="38">
        <f>SUMIFS('Data Aset'!$E$4:$E$1048576,'Data Aset'!$D$4:$D$1048576,Sheet1!B112,'Data Aset'!$K$4:$K$1048576,$F$2)</f>
        <v>0</v>
      </c>
      <c r="G112" s="38">
        <f>SUMIFS('Data Aset'!$E$4:$E$1048576,'Data Aset'!$D$4:$D$1048576,Sheet1!B112,'Data Aset'!$K$4:$K$1048576,$G$2)</f>
        <v>0</v>
      </c>
      <c r="H112" s="38">
        <f>SUMIFS('Data Aset'!$E$4:$E$1048576,'Data Aset'!$D$4:$D$1048576,Sheet1!B112,'Data Aset'!$K$4:$K$1048576,$H$2)</f>
        <v>0</v>
      </c>
      <c r="I112" s="38">
        <f>SUMIFS('Data Aset'!$E$4:$E$1048576,'Data Aset'!$D$4:$D$1048576,Sheet1!B112,'Data Aset'!$K$4:$K$1048576,$I$2)</f>
        <v>0</v>
      </c>
      <c r="J112" s="38">
        <f>SUMIFS('Data Aset'!$E$4:$E$1048576,'Data Aset'!$D$4:$D$1048576,Sheet1!B112,'Data Aset'!$K$4:$K$1048576,$J$2)</f>
        <v>0</v>
      </c>
      <c r="K112" s="38">
        <f>SUMIFS('Data Aset'!$E$4:$E$1048576,'Data Aset'!$D$4:$D$1048576,Sheet1!B112,'Data Aset'!$K$4:$K$1048576,$K$2)</f>
        <v>0</v>
      </c>
      <c r="L112" s="38">
        <f>SUMIFS('Data Aset'!$E$4:$E$1048576,'Data Aset'!$D$4:$D$1048576,Sheet1!B112,'Data Aset'!$K$4:$K$1048576,$L$2)</f>
        <v>0</v>
      </c>
      <c r="M112" s="38">
        <f>SUMIFS('Data Aset'!$E$4:$E$1048576,'Data Aset'!$D$4:$D$1048576,Sheet1!B112,'Data Aset'!$K$4:$K$1048576,$M$2)</f>
        <v>0</v>
      </c>
      <c r="N112" s="69">
        <f>SUMIFS('Data Aset'!$E$4:$E$1048576,'Data Aset'!$D$4:$D$1048576,Sheet1!B112,'Data Aset'!$K$4:$K$1048576,$N$2)</f>
        <v>0</v>
      </c>
      <c r="O112" s="38">
        <f>SUMIFS('Data Aset'!$E$4:$E$1048576,'Data Aset'!$D$4:$D$1048576,Sheet1!B112,'Data Aset'!$K$4:$K$1048576,$O$2)</f>
        <v>0</v>
      </c>
      <c r="P112" s="38">
        <f>SUMIFS('Data Aset'!$E$4:$E$1048576,'Data Aset'!$D$4:$D$1048576,Sheet1!B112,'Data Aset'!$K$4:$K$1048576,$P$2)</f>
        <v>0</v>
      </c>
      <c r="Q112" s="38">
        <f>SUMIFS('Data Aset'!$E$4:$E$1048576,'Data Aset'!$D$4:$D$1048576,Sheet1!B112,'Data Aset'!$K$4:$K$1048576,$Q$2)</f>
        <v>0</v>
      </c>
      <c r="R112" s="38">
        <f>SUMIFS('Data Aset'!$E$4:$E$1048576,'Data Aset'!$D$4:$D$1048576,Sheet1!B112,'Data Aset'!$K$4:$K$1048576,$R$2)</f>
        <v>0</v>
      </c>
      <c r="S112" s="69">
        <f>SUMIFS('Data Aset'!$E$4:$E$1048576,'Data Aset'!$D$4:$D$1048576,Sheet1!B112,'Data Aset'!$K$4:$K$1048576,$S$2)</f>
        <v>0</v>
      </c>
      <c r="T112" s="38">
        <f>SUMIFS('Data Aset'!$E$4:$E$1048576,'Data Aset'!$D$4:$D$1048576,Sheet1!B112,'Data Aset'!$K$4:$K$1048576,$T$2)</f>
        <v>1</v>
      </c>
      <c r="U112" s="63">
        <f>SUMIFS('Data Aset'!$E$4:$E$1048576,'Data Aset'!$D$4:$D$1048576,Sheet1!B112,'Data Aset'!$K$4:$K$1048576,$U$2)</f>
        <v>0</v>
      </c>
      <c r="V112" s="66">
        <f t="shared" si="1"/>
        <v>1</v>
      </c>
      <c r="W112" s="75" t="s">
        <v>698</v>
      </c>
    </row>
    <row r="113" spans="1:23" ht="21.75" customHeight="1">
      <c r="A113" s="66">
        <v>111</v>
      </c>
      <c r="B113" s="64" t="s">
        <v>311</v>
      </c>
      <c r="C113" s="69">
        <f>SUMIFS('Data Aset'!$E$4:$E$1048576,'Data Aset'!$D$4:$D$1048576,Sheet1!B113,'Data Aset'!$K$4:$K$1048576,Sheet1!$C$2)</f>
        <v>0</v>
      </c>
      <c r="D113" s="38">
        <f>SUMIFS('Data Aset'!$E$4:$E$1048576,'Data Aset'!$D$4:$D$1048576,Sheet1!B113,'Data Aset'!$K$4:$K$1048576,$D$2)</f>
        <v>0</v>
      </c>
      <c r="E113" s="69">
        <f>SUMIFS('Data Aset'!$E$4:$E$1048576,'Data Aset'!$D$4:$D$1048576,Sheet1!B113,'Data Aset'!$K$4:$K$1048576,$E$2)</f>
        <v>0</v>
      </c>
      <c r="F113" s="38">
        <f>SUMIFS('Data Aset'!$E$4:$E$1048576,'Data Aset'!$D$4:$D$1048576,Sheet1!B113,'Data Aset'!$K$4:$K$1048576,$F$2)</f>
        <v>0</v>
      </c>
      <c r="G113" s="38">
        <f>SUMIFS('Data Aset'!$E$4:$E$1048576,'Data Aset'!$D$4:$D$1048576,Sheet1!B113,'Data Aset'!$K$4:$K$1048576,$G$2)</f>
        <v>0</v>
      </c>
      <c r="H113" s="38">
        <f>SUMIFS('Data Aset'!$E$4:$E$1048576,'Data Aset'!$D$4:$D$1048576,Sheet1!B113,'Data Aset'!$K$4:$K$1048576,$H$2)</f>
        <v>0</v>
      </c>
      <c r="I113" s="38">
        <f>SUMIFS('Data Aset'!$E$4:$E$1048576,'Data Aset'!$D$4:$D$1048576,Sheet1!B113,'Data Aset'!$K$4:$K$1048576,$I$2)</f>
        <v>0</v>
      </c>
      <c r="J113" s="38">
        <f>SUMIFS('Data Aset'!$E$4:$E$1048576,'Data Aset'!$D$4:$D$1048576,Sheet1!B113,'Data Aset'!$K$4:$K$1048576,$J$2)</f>
        <v>1</v>
      </c>
      <c r="K113" s="38">
        <f>SUMIFS('Data Aset'!$E$4:$E$1048576,'Data Aset'!$D$4:$D$1048576,Sheet1!B113,'Data Aset'!$K$4:$K$1048576,$K$2)</f>
        <v>0</v>
      </c>
      <c r="L113" s="38">
        <f>SUMIFS('Data Aset'!$E$4:$E$1048576,'Data Aset'!$D$4:$D$1048576,Sheet1!B113,'Data Aset'!$K$4:$K$1048576,$L$2)</f>
        <v>1</v>
      </c>
      <c r="M113" s="38">
        <f>SUMIFS('Data Aset'!$E$4:$E$1048576,'Data Aset'!$D$4:$D$1048576,Sheet1!B113,'Data Aset'!$K$4:$K$1048576,$M$2)</f>
        <v>0</v>
      </c>
      <c r="N113" s="69">
        <f>SUMIFS('Data Aset'!$E$4:$E$1048576,'Data Aset'!$D$4:$D$1048576,Sheet1!B113,'Data Aset'!$K$4:$K$1048576,$N$2)</f>
        <v>0</v>
      </c>
      <c r="O113" s="38">
        <f>SUMIFS('Data Aset'!$E$4:$E$1048576,'Data Aset'!$D$4:$D$1048576,Sheet1!B113,'Data Aset'!$K$4:$K$1048576,$O$2)</f>
        <v>1</v>
      </c>
      <c r="P113" s="38">
        <f>SUMIFS('Data Aset'!$E$4:$E$1048576,'Data Aset'!$D$4:$D$1048576,Sheet1!B113,'Data Aset'!$K$4:$K$1048576,$P$2)</f>
        <v>0</v>
      </c>
      <c r="Q113" s="38">
        <f>SUMIFS('Data Aset'!$E$4:$E$1048576,'Data Aset'!$D$4:$D$1048576,Sheet1!B113,'Data Aset'!$K$4:$K$1048576,$Q$2)</f>
        <v>1</v>
      </c>
      <c r="R113" s="38">
        <f>SUMIFS('Data Aset'!$E$4:$E$1048576,'Data Aset'!$D$4:$D$1048576,Sheet1!B113,'Data Aset'!$K$4:$K$1048576,$R$2)</f>
        <v>2</v>
      </c>
      <c r="S113" s="69">
        <f>SUMIFS('Data Aset'!$E$4:$E$1048576,'Data Aset'!$D$4:$D$1048576,Sheet1!B113,'Data Aset'!$K$4:$K$1048576,$S$2)</f>
        <v>0</v>
      </c>
      <c r="T113" s="38">
        <f>SUMIFS('Data Aset'!$E$4:$E$1048576,'Data Aset'!$D$4:$D$1048576,Sheet1!B113,'Data Aset'!$K$4:$K$1048576,$T$2)</f>
        <v>0</v>
      </c>
      <c r="U113" s="63">
        <f>SUMIFS('Data Aset'!$E$4:$E$1048576,'Data Aset'!$D$4:$D$1048576,Sheet1!B113,'Data Aset'!$K$4:$K$1048576,$U$2)</f>
        <v>0</v>
      </c>
      <c r="V113" s="66">
        <f t="shared" si="1"/>
        <v>6</v>
      </c>
      <c r="W113" s="75" t="s">
        <v>698</v>
      </c>
    </row>
    <row r="114" spans="1:23" ht="21.75" customHeight="1">
      <c r="A114" s="66">
        <v>112</v>
      </c>
      <c r="B114" s="64" t="s">
        <v>694</v>
      </c>
      <c r="C114" s="69">
        <f>SUMIFS('Data Aset'!$E$4:$E$1048576,'Data Aset'!$D$4:$D$1048576,Sheet1!B114,'Data Aset'!$K$4:$K$1048576,Sheet1!$C$2)</f>
        <v>0</v>
      </c>
      <c r="D114" s="38">
        <f>SUMIFS('Data Aset'!$E$4:$E$1048576,'Data Aset'!$D$4:$D$1048576,Sheet1!B114,'Data Aset'!$K$4:$K$1048576,$D$2)</f>
        <v>0</v>
      </c>
      <c r="E114" s="69">
        <f>SUMIFS('Data Aset'!$E$4:$E$1048576,'Data Aset'!$D$4:$D$1048576,Sheet1!B114,'Data Aset'!$K$4:$K$1048576,$E$2)</f>
        <v>0</v>
      </c>
      <c r="F114" s="38">
        <f>SUMIFS('Data Aset'!$E$4:$E$1048576,'Data Aset'!$D$4:$D$1048576,Sheet1!B114,'Data Aset'!$K$4:$K$1048576,$F$2)</f>
        <v>0</v>
      </c>
      <c r="G114" s="38">
        <f>SUMIFS('Data Aset'!$E$4:$E$1048576,'Data Aset'!$D$4:$D$1048576,Sheet1!B114,'Data Aset'!$K$4:$K$1048576,$G$2)</f>
        <v>0</v>
      </c>
      <c r="H114" s="38">
        <f>SUMIFS('Data Aset'!$E$4:$E$1048576,'Data Aset'!$D$4:$D$1048576,Sheet1!B114,'Data Aset'!$K$4:$K$1048576,$H$2)</f>
        <v>0</v>
      </c>
      <c r="I114" s="38">
        <f>SUMIFS('Data Aset'!$E$4:$E$1048576,'Data Aset'!$D$4:$D$1048576,Sheet1!B114,'Data Aset'!$K$4:$K$1048576,$I$2)</f>
        <v>0</v>
      </c>
      <c r="J114" s="38">
        <f>SUMIFS('Data Aset'!$E$4:$E$1048576,'Data Aset'!$D$4:$D$1048576,Sheet1!B114,'Data Aset'!$K$4:$K$1048576,$J$2)</f>
        <v>0</v>
      </c>
      <c r="K114" s="38">
        <f>SUMIFS('Data Aset'!$E$4:$E$1048576,'Data Aset'!$D$4:$D$1048576,Sheet1!B114,'Data Aset'!$K$4:$K$1048576,$K$2)</f>
        <v>0</v>
      </c>
      <c r="L114" s="38">
        <f>SUMIFS('Data Aset'!$E$4:$E$1048576,'Data Aset'!$D$4:$D$1048576,Sheet1!B114,'Data Aset'!$K$4:$K$1048576,$L$2)</f>
        <v>0</v>
      </c>
      <c r="M114" s="38">
        <f>SUMIFS('Data Aset'!$E$4:$E$1048576,'Data Aset'!$D$4:$D$1048576,Sheet1!B114,'Data Aset'!$K$4:$K$1048576,$M$2)</f>
        <v>0</v>
      </c>
      <c r="N114" s="69">
        <f>SUMIFS('Data Aset'!$E$4:$E$1048576,'Data Aset'!$D$4:$D$1048576,Sheet1!B114,'Data Aset'!$K$4:$K$1048576,$N$2)</f>
        <v>0</v>
      </c>
      <c r="O114" s="38">
        <f>SUMIFS('Data Aset'!$E$4:$E$1048576,'Data Aset'!$D$4:$D$1048576,Sheet1!B114,'Data Aset'!$K$4:$K$1048576,$O$2)</f>
        <v>0</v>
      </c>
      <c r="P114" s="38">
        <f>SUMIFS('Data Aset'!$E$4:$E$1048576,'Data Aset'!$D$4:$D$1048576,Sheet1!B114,'Data Aset'!$K$4:$K$1048576,$P$2)</f>
        <v>0</v>
      </c>
      <c r="Q114" s="38">
        <f>SUMIFS('Data Aset'!$E$4:$E$1048576,'Data Aset'!$D$4:$D$1048576,Sheet1!B114,'Data Aset'!$K$4:$K$1048576,$Q$2)</f>
        <v>0</v>
      </c>
      <c r="R114" s="38">
        <f>SUMIFS('Data Aset'!$E$4:$E$1048576,'Data Aset'!$D$4:$D$1048576,Sheet1!B114,'Data Aset'!$K$4:$K$1048576,$R$2)</f>
        <v>0</v>
      </c>
      <c r="S114" s="69">
        <f>SUMIFS('Data Aset'!$E$4:$E$1048576,'Data Aset'!$D$4:$D$1048576,Sheet1!B114,'Data Aset'!$K$4:$K$1048576,$S$2)</f>
        <v>0</v>
      </c>
      <c r="T114" s="38">
        <f>SUMIFS('Data Aset'!$E$4:$E$1048576,'Data Aset'!$D$4:$D$1048576,Sheet1!B114,'Data Aset'!$K$4:$K$1048576,$T$2)</f>
        <v>0</v>
      </c>
      <c r="U114" s="63">
        <f>SUMIFS('Data Aset'!$E$4:$E$1048576,'Data Aset'!$D$4:$D$1048576,Sheet1!B114,'Data Aset'!$K$4:$K$1048576,$U$2)</f>
        <v>15</v>
      </c>
      <c r="V114" s="66">
        <f t="shared" si="1"/>
        <v>15</v>
      </c>
      <c r="W114" s="75" t="s">
        <v>698</v>
      </c>
    </row>
    <row r="115" spans="1:23" ht="21.75" customHeight="1">
      <c r="A115" s="66">
        <v>113</v>
      </c>
      <c r="B115" s="64" t="s">
        <v>660</v>
      </c>
      <c r="C115" s="69">
        <f>SUMIFS('Data Aset'!$E$4:$E$1048576,'Data Aset'!$D$4:$D$1048576,Sheet1!B115,'Data Aset'!$K$4:$K$1048576,Sheet1!$C$2)</f>
        <v>0</v>
      </c>
      <c r="D115" s="38">
        <f>SUMIFS('Data Aset'!$E$4:$E$1048576,'Data Aset'!$D$4:$D$1048576,Sheet1!B115,'Data Aset'!$K$4:$K$1048576,$D$2)</f>
        <v>0</v>
      </c>
      <c r="E115" s="69">
        <f>SUMIFS('Data Aset'!$E$4:$E$1048576,'Data Aset'!$D$4:$D$1048576,Sheet1!B115,'Data Aset'!$K$4:$K$1048576,$E$2)</f>
        <v>0</v>
      </c>
      <c r="F115" s="38">
        <f>SUMIFS('Data Aset'!$E$4:$E$1048576,'Data Aset'!$D$4:$D$1048576,Sheet1!B115,'Data Aset'!$K$4:$K$1048576,$F$2)</f>
        <v>0</v>
      </c>
      <c r="G115" s="38">
        <f>SUMIFS('Data Aset'!$E$4:$E$1048576,'Data Aset'!$D$4:$D$1048576,Sheet1!B115,'Data Aset'!$K$4:$K$1048576,$G$2)</f>
        <v>0</v>
      </c>
      <c r="H115" s="38">
        <f>SUMIFS('Data Aset'!$E$4:$E$1048576,'Data Aset'!$D$4:$D$1048576,Sheet1!B115,'Data Aset'!$K$4:$K$1048576,$H$2)</f>
        <v>0</v>
      </c>
      <c r="I115" s="38">
        <f>SUMIFS('Data Aset'!$E$4:$E$1048576,'Data Aset'!$D$4:$D$1048576,Sheet1!B115,'Data Aset'!$K$4:$K$1048576,$I$2)</f>
        <v>0</v>
      </c>
      <c r="J115" s="38">
        <f>SUMIFS('Data Aset'!$E$4:$E$1048576,'Data Aset'!$D$4:$D$1048576,Sheet1!B115,'Data Aset'!$K$4:$K$1048576,$J$2)</f>
        <v>0</v>
      </c>
      <c r="K115" s="38">
        <f>SUMIFS('Data Aset'!$E$4:$E$1048576,'Data Aset'!$D$4:$D$1048576,Sheet1!B115,'Data Aset'!$K$4:$K$1048576,$K$2)</f>
        <v>0</v>
      </c>
      <c r="L115" s="38">
        <f>SUMIFS('Data Aset'!$E$4:$E$1048576,'Data Aset'!$D$4:$D$1048576,Sheet1!B115,'Data Aset'!$K$4:$K$1048576,$L$2)</f>
        <v>0</v>
      </c>
      <c r="M115" s="38">
        <f>SUMIFS('Data Aset'!$E$4:$E$1048576,'Data Aset'!$D$4:$D$1048576,Sheet1!B115,'Data Aset'!$K$4:$K$1048576,$M$2)</f>
        <v>0</v>
      </c>
      <c r="N115" s="69">
        <f>SUMIFS('Data Aset'!$E$4:$E$1048576,'Data Aset'!$D$4:$D$1048576,Sheet1!B115,'Data Aset'!$K$4:$K$1048576,$N$2)</f>
        <v>0</v>
      </c>
      <c r="O115" s="38">
        <f>SUMIFS('Data Aset'!$E$4:$E$1048576,'Data Aset'!$D$4:$D$1048576,Sheet1!B115,'Data Aset'!$K$4:$K$1048576,$O$2)</f>
        <v>0</v>
      </c>
      <c r="P115" s="38">
        <f>SUMIFS('Data Aset'!$E$4:$E$1048576,'Data Aset'!$D$4:$D$1048576,Sheet1!B115,'Data Aset'!$K$4:$K$1048576,$P$2)</f>
        <v>0</v>
      </c>
      <c r="Q115" s="38">
        <f>SUMIFS('Data Aset'!$E$4:$E$1048576,'Data Aset'!$D$4:$D$1048576,Sheet1!B115,'Data Aset'!$K$4:$K$1048576,$Q$2)</f>
        <v>0</v>
      </c>
      <c r="R115" s="38">
        <f>SUMIFS('Data Aset'!$E$4:$E$1048576,'Data Aset'!$D$4:$D$1048576,Sheet1!B115,'Data Aset'!$K$4:$K$1048576,$R$2)</f>
        <v>0</v>
      </c>
      <c r="S115" s="69">
        <f>SUMIFS('Data Aset'!$E$4:$E$1048576,'Data Aset'!$D$4:$D$1048576,Sheet1!B115,'Data Aset'!$K$4:$K$1048576,$S$2)</f>
        <v>0</v>
      </c>
      <c r="T115" s="38">
        <f>SUMIFS('Data Aset'!$E$4:$E$1048576,'Data Aset'!$D$4:$D$1048576,Sheet1!B115,'Data Aset'!$K$4:$K$1048576,$T$2)</f>
        <v>0</v>
      </c>
      <c r="U115" s="63">
        <f>SUMIFS('Data Aset'!$E$4:$E$1048576,'Data Aset'!$D$4:$D$1048576,Sheet1!B115,'Data Aset'!$K$4:$K$1048576,$U$2)</f>
        <v>1</v>
      </c>
      <c r="V115" s="66">
        <f t="shared" si="1"/>
        <v>1</v>
      </c>
      <c r="W115" s="75" t="s">
        <v>698</v>
      </c>
    </row>
    <row r="116" spans="1:23" ht="21.75" customHeight="1">
      <c r="A116" s="66">
        <v>114</v>
      </c>
      <c r="B116" s="64" t="s">
        <v>671</v>
      </c>
      <c r="C116" s="69">
        <f>SUMIFS('Data Aset'!$E$4:$E$1048576,'Data Aset'!$D$4:$D$1048576,Sheet1!B116,'Data Aset'!$K$4:$K$1048576,Sheet1!$C$2)</f>
        <v>0</v>
      </c>
      <c r="D116" s="38">
        <f>SUMIFS('Data Aset'!$E$4:$E$1048576,'Data Aset'!$D$4:$D$1048576,Sheet1!B116,'Data Aset'!$K$4:$K$1048576,$D$2)</f>
        <v>0</v>
      </c>
      <c r="E116" s="69">
        <f>SUMIFS('Data Aset'!$E$4:$E$1048576,'Data Aset'!$D$4:$D$1048576,Sheet1!B116,'Data Aset'!$K$4:$K$1048576,$E$2)</f>
        <v>0</v>
      </c>
      <c r="F116" s="38">
        <f>SUMIFS('Data Aset'!$E$4:$E$1048576,'Data Aset'!$D$4:$D$1048576,Sheet1!B116,'Data Aset'!$K$4:$K$1048576,$F$2)</f>
        <v>0</v>
      </c>
      <c r="G116" s="38">
        <f>SUMIFS('Data Aset'!$E$4:$E$1048576,'Data Aset'!$D$4:$D$1048576,Sheet1!B116,'Data Aset'!$K$4:$K$1048576,$G$2)</f>
        <v>0</v>
      </c>
      <c r="H116" s="38">
        <f>SUMIFS('Data Aset'!$E$4:$E$1048576,'Data Aset'!$D$4:$D$1048576,Sheet1!B116,'Data Aset'!$K$4:$K$1048576,$H$2)</f>
        <v>0</v>
      </c>
      <c r="I116" s="38">
        <f>SUMIFS('Data Aset'!$E$4:$E$1048576,'Data Aset'!$D$4:$D$1048576,Sheet1!B116,'Data Aset'!$K$4:$K$1048576,$I$2)</f>
        <v>0</v>
      </c>
      <c r="J116" s="38">
        <f>SUMIFS('Data Aset'!$E$4:$E$1048576,'Data Aset'!$D$4:$D$1048576,Sheet1!B116,'Data Aset'!$K$4:$K$1048576,$J$2)</f>
        <v>0</v>
      </c>
      <c r="K116" s="38">
        <f>SUMIFS('Data Aset'!$E$4:$E$1048576,'Data Aset'!$D$4:$D$1048576,Sheet1!B116,'Data Aset'!$K$4:$K$1048576,$K$2)</f>
        <v>0</v>
      </c>
      <c r="L116" s="38">
        <f>SUMIFS('Data Aset'!$E$4:$E$1048576,'Data Aset'!$D$4:$D$1048576,Sheet1!B116,'Data Aset'!$K$4:$K$1048576,$L$2)</f>
        <v>0</v>
      </c>
      <c r="M116" s="38">
        <f>SUMIFS('Data Aset'!$E$4:$E$1048576,'Data Aset'!$D$4:$D$1048576,Sheet1!B116,'Data Aset'!$K$4:$K$1048576,$M$2)</f>
        <v>0</v>
      </c>
      <c r="N116" s="69">
        <f>SUMIFS('Data Aset'!$E$4:$E$1048576,'Data Aset'!$D$4:$D$1048576,Sheet1!B116,'Data Aset'!$K$4:$K$1048576,$N$2)</f>
        <v>0</v>
      </c>
      <c r="O116" s="38">
        <f>SUMIFS('Data Aset'!$E$4:$E$1048576,'Data Aset'!$D$4:$D$1048576,Sheet1!B116,'Data Aset'!$K$4:$K$1048576,$O$2)</f>
        <v>0</v>
      </c>
      <c r="P116" s="38">
        <f>SUMIFS('Data Aset'!$E$4:$E$1048576,'Data Aset'!$D$4:$D$1048576,Sheet1!B116,'Data Aset'!$K$4:$K$1048576,$P$2)</f>
        <v>0</v>
      </c>
      <c r="Q116" s="38">
        <f>SUMIFS('Data Aset'!$E$4:$E$1048576,'Data Aset'!$D$4:$D$1048576,Sheet1!B116,'Data Aset'!$K$4:$K$1048576,$Q$2)</f>
        <v>0</v>
      </c>
      <c r="R116" s="38">
        <f>SUMIFS('Data Aset'!$E$4:$E$1048576,'Data Aset'!$D$4:$D$1048576,Sheet1!B116,'Data Aset'!$K$4:$K$1048576,$R$2)</f>
        <v>0</v>
      </c>
      <c r="S116" s="69">
        <f>SUMIFS('Data Aset'!$E$4:$E$1048576,'Data Aset'!$D$4:$D$1048576,Sheet1!B116,'Data Aset'!$K$4:$K$1048576,$S$2)</f>
        <v>0</v>
      </c>
      <c r="T116" s="38">
        <f>SUMIFS('Data Aset'!$E$4:$E$1048576,'Data Aset'!$D$4:$D$1048576,Sheet1!B116,'Data Aset'!$K$4:$K$1048576,$T$2)</f>
        <v>0</v>
      </c>
      <c r="U116" s="63">
        <f>SUMIFS('Data Aset'!$E$4:$E$1048576,'Data Aset'!$D$4:$D$1048576,Sheet1!B116,'Data Aset'!$K$4:$K$1048576,$U$2)</f>
        <v>1</v>
      </c>
      <c r="V116" s="66">
        <f t="shared" si="1"/>
        <v>1</v>
      </c>
      <c r="W116" s="75" t="s">
        <v>698</v>
      </c>
    </row>
    <row r="117" spans="1:23" ht="21.75" customHeight="1">
      <c r="A117" s="66">
        <v>115</v>
      </c>
      <c r="B117" s="64" t="s">
        <v>318</v>
      </c>
      <c r="C117" s="69">
        <f>SUMIFS('Data Aset'!$E$4:$E$1048576,'Data Aset'!$D$4:$D$1048576,Sheet1!B117,'Data Aset'!$K$4:$K$1048576,Sheet1!$C$2)</f>
        <v>0</v>
      </c>
      <c r="D117" s="38">
        <f>SUMIFS('Data Aset'!$E$4:$E$1048576,'Data Aset'!$D$4:$D$1048576,Sheet1!B117,'Data Aset'!$K$4:$K$1048576,$D$2)</f>
        <v>0</v>
      </c>
      <c r="E117" s="69">
        <f>SUMIFS('Data Aset'!$E$4:$E$1048576,'Data Aset'!$D$4:$D$1048576,Sheet1!B117,'Data Aset'!$K$4:$K$1048576,$E$2)</f>
        <v>0</v>
      </c>
      <c r="F117" s="38">
        <f>SUMIFS('Data Aset'!$E$4:$E$1048576,'Data Aset'!$D$4:$D$1048576,Sheet1!B117,'Data Aset'!$K$4:$K$1048576,$F$2)</f>
        <v>0</v>
      </c>
      <c r="G117" s="38">
        <f>SUMIFS('Data Aset'!$E$4:$E$1048576,'Data Aset'!$D$4:$D$1048576,Sheet1!B117,'Data Aset'!$K$4:$K$1048576,$G$2)</f>
        <v>0</v>
      </c>
      <c r="H117" s="38">
        <f>SUMIFS('Data Aset'!$E$4:$E$1048576,'Data Aset'!$D$4:$D$1048576,Sheet1!B117,'Data Aset'!$K$4:$K$1048576,$H$2)</f>
        <v>0</v>
      </c>
      <c r="I117" s="38">
        <f>SUMIFS('Data Aset'!$E$4:$E$1048576,'Data Aset'!$D$4:$D$1048576,Sheet1!B117,'Data Aset'!$K$4:$K$1048576,$I$2)</f>
        <v>0</v>
      </c>
      <c r="J117" s="38">
        <f>SUMIFS('Data Aset'!$E$4:$E$1048576,'Data Aset'!$D$4:$D$1048576,Sheet1!B117,'Data Aset'!$K$4:$K$1048576,$J$2)</f>
        <v>1</v>
      </c>
      <c r="K117" s="38">
        <f>SUMIFS('Data Aset'!$E$4:$E$1048576,'Data Aset'!$D$4:$D$1048576,Sheet1!B117,'Data Aset'!$K$4:$K$1048576,$K$2)</f>
        <v>0</v>
      </c>
      <c r="L117" s="38">
        <f>SUMIFS('Data Aset'!$E$4:$E$1048576,'Data Aset'!$D$4:$D$1048576,Sheet1!B117,'Data Aset'!$K$4:$K$1048576,$L$2)</f>
        <v>0</v>
      </c>
      <c r="M117" s="38">
        <f>SUMIFS('Data Aset'!$E$4:$E$1048576,'Data Aset'!$D$4:$D$1048576,Sheet1!B117,'Data Aset'!$K$4:$K$1048576,$M$2)</f>
        <v>0</v>
      </c>
      <c r="N117" s="69">
        <f>SUMIFS('Data Aset'!$E$4:$E$1048576,'Data Aset'!$D$4:$D$1048576,Sheet1!B117,'Data Aset'!$K$4:$K$1048576,$N$2)</f>
        <v>0</v>
      </c>
      <c r="O117" s="38">
        <f>SUMIFS('Data Aset'!$E$4:$E$1048576,'Data Aset'!$D$4:$D$1048576,Sheet1!B117,'Data Aset'!$K$4:$K$1048576,$O$2)</f>
        <v>0</v>
      </c>
      <c r="P117" s="38">
        <f>SUMIFS('Data Aset'!$E$4:$E$1048576,'Data Aset'!$D$4:$D$1048576,Sheet1!B117,'Data Aset'!$K$4:$K$1048576,$P$2)</f>
        <v>0</v>
      </c>
      <c r="Q117" s="38">
        <f>SUMIFS('Data Aset'!$E$4:$E$1048576,'Data Aset'!$D$4:$D$1048576,Sheet1!B117,'Data Aset'!$K$4:$K$1048576,$Q$2)</f>
        <v>0</v>
      </c>
      <c r="R117" s="38">
        <f>SUMIFS('Data Aset'!$E$4:$E$1048576,'Data Aset'!$D$4:$D$1048576,Sheet1!B117,'Data Aset'!$K$4:$K$1048576,$R$2)</f>
        <v>0</v>
      </c>
      <c r="S117" s="69">
        <f>SUMIFS('Data Aset'!$E$4:$E$1048576,'Data Aset'!$D$4:$D$1048576,Sheet1!B117,'Data Aset'!$K$4:$K$1048576,$S$2)</f>
        <v>0</v>
      </c>
      <c r="T117" s="38">
        <f>SUMIFS('Data Aset'!$E$4:$E$1048576,'Data Aset'!$D$4:$D$1048576,Sheet1!B117,'Data Aset'!$K$4:$K$1048576,$T$2)</f>
        <v>0</v>
      </c>
      <c r="U117" s="63">
        <f>SUMIFS('Data Aset'!$E$4:$E$1048576,'Data Aset'!$D$4:$D$1048576,Sheet1!B117,'Data Aset'!$K$4:$K$1048576,$U$2)</f>
        <v>0</v>
      </c>
      <c r="V117" s="66">
        <f t="shared" si="1"/>
        <v>1</v>
      </c>
      <c r="W117" s="75" t="s">
        <v>698</v>
      </c>
    </row>
    <row r="118" spans="1:23" ht="21.75" customHeight="1">
      <c r="A118" s="66">
        <v>116</v>
      </c>
      <c r="B118" s="64" t="s">
        <v>621</v>
      </c>
      <c r="C118" s="69">
        <f>SUMIFS('Data Aset'!$E$4:$E$1048576,'Data Aset'!$D$4:$D$1048576,Sheet1!B118,'Data Aset'!$K$4:$K$1048576,Sheet1!$C$2)</f>
        <v>0</v>
      </c>
      <c r="D118" s="38">
        <f>SUMIFS('Data Aset'!$E$4:$E$1048576,'Data Aset'!$D$4:$D$1048576,Sheet1!B118,'Data Aset'!$K$4:$K$1048576,$D$2)</f>
        <v>0</v>
      </c>
      <c r="E118" s="69">
        <f>SUMIFS('Data Aset'!$E$4:$E$1048576,'Data Aset'!$D$4:$D$1048576,Sheet1!B118,'Data Aset'!$K$4:$K$1048576,$E$2)</f>
        <v>0</v>
      </c>
      <c r="F118" s="38">
        <f>SUMIFS('Data Aset'!$E$4:$E$1048576,'Data Aset'!$D$4:$D$1048576,Sheet1!B118,'Data Aset'!$K$4:$K$1048576,$F$2)</f>
        <v>0</v>
      </c>
      <c r="G118" s="38">
        <f>SUMIFS('Data Aset'!$E$4:$E$1048576,'Data Aset'!$D$4:$D$1048576,Sheet1!B118,'Data Aset'!$K$4:$K$1048576,$G$2)</f>
        <v>0</v>
      </c>
      <c r="H118" s="38">
        <f>SUMIFS('Data Aset'!$E$4:$E$1048576,'Data Aset'!$D$4:$D$1048576,Sheet1!B118,'Data Aset'!$K$4:$K$1048576,$H$2)</f>
        <v>0</v>
      </c>
      <c r="I118" s="38">
        <f>SUMIFS('Data Aset'!$E$4:$E$1048576,'Data Aset'!$D$4:$D$1048576,Sheet1!B118,'Data Aset'!$K$4:$K$1048576,$I$2)</f>
        <v>0</v>
      </c>
      <c r="J118" s="38">
        <f>SUMIFS('Data Aset'!$E$4:$E$1048576,'Data Aset'!$D$4:$D$1048576,Sheet1!B118,'Data Aset'!$K$4:$K$1048576,$J$2)</f>
        <v>0</v>
      </c>
      <c r="K118" s="38">
        <f>SUMIFS('Data Aset'!$E$4:$E$1048576,'Data Aset'!$D$4:$D$1048576,Sheet1!B118,'Data Aset'!$K$4:$K$1048576,$K$2)</f>
        <v>0</v>
      </c>
      <c r="L118" s="38">
        <f>SUMIFS('Data Aset'!$E$4:$E$1048576,'Data Aset'!$D$4:$D$1048576,Sheet1!B118,'Data Aset'!$K$4:$K$1048576,$L$2)</f>
        <v>0</v>
      </c>
      <c r="M118" s="38">
        <f>SUMIFS('Data Aset'!$E$4:$E$1048576,'Data Aset'!$D$4:$D$1048576,Sheet1!B118,'Data Aset'!$K$4:$K$1048576,$M$2)</f>
        <v>0</v>
      </c>
      <c r="N118" s="69">
        <f>SUMIFS('Data Aset'!$E$4:$E$1048576,'Data Aset'!$D$4:$D$1048576,Sheet1!B118,'Data Aset'!$K$4:$K$1048576,$N$2)</f>
        <v>0</v>
      </c>
      <c r="O118" s="38">
        <f>SUMIFS('Data Aset'!$E$4:$E$1048576,'Data Aset'!$D$4:$D$1048576,Sheet1!B118,'Data Aset'!$K$4:$K$1048576,$O$2)</f>
        <v>0</v>
      </c>
      <c r="P118" s="38">
        <f>SUMIFS('Data Aset'!$E$4:$E$1048576,'Data Aset'!$D$4:$D$1048576,Sheet1!B118,'Data Aset'!$K$4:$K$1048576,$P$2)</f>
        <v>0</v>
      </c>
      <c r="Q118" s="38">
        <f>SUMIFS('Data Aset'!$E$4:$E$1048576,'Data Aset'!$D$4:$D$1048576,Sheet1!B118,'Data Aset'!$K$4:$K$1048576,$Q$2)</f>
        <v>0</v>
      </c>
      <c r="R118" s="38">
        <f>SUMIFS('Data Aset'!$E$4:$E$1048576,'Data Aset'!$D$4:$D$1048576,Sheet1!B118,'Data Aset'!$K$4:$K$1048576,$R$2)</f>
        <v>0</v>
      </c>
      <c r="S118" s="69">
        <f>SUMIFS('Data Aset'!$E$4:$E$1048576,'Data Aset'!$D$4:$D$1048576,Sheet1!B118,'Data Aset'!$K$4:$K$1048576,$S$2)</f>
        <v>0</v>
      </c>
      <c r="T118" s="38">
        <f>SUMIFS('Data Aset'!$E$4:$E$1048576,'Data Aset'!$D$4:$D$1048576,Sheet1!B118,'Data Aset'!$K$4:$K$1048576,$T$2)</f>
        <v>1</v>
      </c>
      <c r="U118" s="63">
        <f>SUMIFS('Data Aset'!$E$4:$E$1048576,'Data Aset'!$D$4:$D$1048576,Sheet1!B118,'Data Aset'!$K$4:$K$1048576,$U$2)</f>
        <v>0</v>
      </c>
      <c r="V118" s="66">
        <f t="shared" si="1"/>
        <v>1</v>
      </c>
      <c r="W118" s="75" t="s">
        <v>698</v>
      </c>
    </row>
    <row r="119" spans="1:23" ht="21.75" customHeight="1">
      <c r="A119" s="66">
        <v>117</v>
      </c>
      <c r="B119" s="64" t="s">
        <v>484</v>
      </c>
      <c r="C119" s="69">
        <f>SUMIFS('Data Aset'!$E$4:$E$1048576,'Data Aset'!$D$4:$D$1048576,Sheet1!B119,'Data Aset'!$K$4:$K$1048576,Sheet1!$C$2)</f>
        <v>0</v>
      </c>
      <c r="D119" s="38">
        <f>SUMIFS('Data Aset'!$E$4:$E$1048576,'Data Aset'!$D$4:$D$1048576,Sheet1!B119,'Data Aset'!$K$4:$K$1048576,$D$2)</f>
        <v>0</v>
      </c>
      <c r="E119" s="69">
        <f>SUMIFS('Data Aset'!$E$4:$E$1048576,'Data Aset'!$D$4:$D$1048576,Sheet1!B119,'Data Aset'!$K$4:$K$1048576,$E$2)</f>
        <v>0</v>
      </c>
      <c r="F119" s="38">
        <f>SUMIFS('Data Aset'!$E$4:$E$1048576,'Data Aset'!$D$4:$D$1048576,Sheet1!B119,'Data Aset'!$K$4:$K$1048576,$F$2)</f>
        <v>0</v>
      </c>
      <c r="G119" s="38">
        <f>SUMIFS('Data Aset'!$E$4:$E$1048576,'Data Aset'!$D$4:$D$1048576,Sheet1!B119,'Data Aset'!$K$4:$K$1048576,$G$2)</f>
        <v>0</v>
      </c>
      <c r="H119" s="38">
        <f>SUMIFS('Data Aset'!$E$4:$E$1048576,'Data Aset'!$D$4:$D$1048576,Sheet1!B119,'Data Aset'!$K$4:$K$1048576,$H$2)</f>
        <v>0</v>
      </c>
      <c r="I119" s="38">
        <f>SUMIFS('Data Aset'!$E$4:$E$1048576,'Data Aset'!$D$4:$D$1048576,Sheet1!B119,'Data Aset'!$K$4:$K$1048576,$I$2)</f>
        <v>0</v>
      </c>
      <c r="J119" s="38">
        <f>SUMIFS('Data Aset'!$E$4:$E$1048576,'Data Aset'!$D$4:$D$1048576,Sheet1!B119,'Data Aset'!$K$4:$K$1048576,$J$2)</f>
        <v>0</v>
      </c>
      <c r="K119" s="38">
        <f>SUMIFS('Data Aset'!$E$4:$E$1048576,'Data Aset'!$D$4:$D$1048576,Sheet1!B119,'Data Aset'!$K$4:$K$1048576,$K$2)</f>
        <v>0</v>
      </c>
      <c r="L119" s="38">
        <f>SUMIFS('Data Aset'!$E$4:$E$1048576,'Data Aset'!$D$4:$D$1048576,Sheet1!B119,'Data Aset'!$K$4:$K$1048576,$L$2)</f>
        <v>0</v>
      </c>
      <c r="M119" s="38">
        <f>SUMIFS('Data Aset'!$E$4:$E$1048576,'Data Aset'!$D$4:$D$1048576,Sheet1!B119,'Data Aset'!$K$4:$K$1048576,$M$2)</f>
        <v>0</v>
      </c>
      <c r="N119" s="69">
        <f>SUMIFS('Data Aset'!$E$4:$E$1048576,'Data Aset'!$D$4:$D$1048576,Sheet1!B119,'Data Aset'!$K$4:$K$1048576,$N$2)</f>
        <v>0</v>
      </c>
      <c r="O119" s="38">
        <f>SUMIFS('Data Aset'!$E$4:$E$1048576,'Data Aset'!$D$4:$D$1048576,Sheet1!B119,'Data Aset'!$K$4:$K$1048576,$O$2)</f>
        <v>0</v>
      </c>
      <c r="P119" s="38">
        <f>SUMIFS('Data Aset'!$E$4:$E$1048576,'Data Aset'!$D$4:$D$1048576,Sheet1!B119,'Data Aset'!$K$4:$K$1048576,$P$2)</f>
        <v>1</v>
      </c>
      <c r="Q119" s="38">
        <f>SUMIFS('Data Aset'!$E$4:$E$1048576,'Data Aset'!$D$4:$D$1048576,Sheet1!B119,'Data Aset'!$K$4:$K$1048576,$Q$2)</f>
        <v>0</v>
      </c>
      <c r="R119" s="38">
        <f>SUMIFS('Data Aset'!$E$4:$E$1048576,'Data Aset'!$D$4:$D$1048576,Sheet1!B119,'Data Aset'!$K$4:$K$1048576,$R$2)</f>
        <v>0</v>
      </c>
      <c r="S119" s="69">
        <f>SUMIFS('Data Aset'!$E$4:$E$1048576,'Data Aset'!$D$4:$D$1048576,Sheet1!B119,'Data Aset'!$K$4:$K$1048576,$S$2)</f>
        <v>0</v>
      </c>
      <c r="T119" s="38">
        <f>SUMIFS('Data Aset'!$E$4:$E$1048576,'Data Aset'!$D$4:$D$1048576,Sheet1!B119,'Data Aset'!$K$4:$K$1048576,$T$2)</f>
        <v>0</v>
      </c>
      <c r="U119" s="63">
        <f>SUMIFS('Data Aset'!$E$4:$E$1048576,'Data Aset'!$D$4:$D$1048576,Sheet1!B119,'Data Aset'!$K$4:$K$1048576,$U$2)</f>
        <v>0</v>
      </c>
      <c r="V119" s="66">
        <f t="shared" si="1"/>
        <v>1</v>
      </c>
      <c r="W119" s="75" t="s">
        <v>698</v>
      </c>
    </row>
    <row r="120" spans="1:23" ht="21.75" customHeight="1">
      <c r="A120" s="66">
        <v>118</v>
      </c>
      <c r="B120" s="64" t="s">
        <v>66</v>
      </c>
      <c r="C120" s="69">
        <f>SUMIFS('Data Aset'!$E$4:$E$1048576,'Data Aset'!$D$4:$D$1048576,Sheet1!B120,'Data Aset'!$K$4:$K$1048576,Sheet1!$C$2)</f>
        <v>1</v>
      </c>
      <c r="D120" s="38">
        <f>SUMIFS('Data Aset'!$E$4:$E$1048576,'Data Aset'!$D$4:$D$1048576,Sheet1!B120,'Data Aset'!$K$4:$K$1048576,$D$2)</f>
        <v>1</v>
      </c>
      <c r="E120" s="69">
        <f>SUMIFS('Data Aset'!$E$4:$E$1048576,'Data Aset'!$D$4:$D$1048576,Sheet1!B120,'Data Aset'!$K$4:$K$1048576,$E$2)</f>
        <v>0</v>
      </c>
      <c r="F120" s="38">
        <f>SUMIFS('Data Aset'!$E$4:$E$1048576,'Data Aset'!$D$4:$D$1048576,Sheet1!B120,'Data Aset'!$K$4:$K$1048576,$F$2)</f>
        <v>0</v>
      </c>
      <c r="G120" s="38">
        <f>SUMIFS('Data Aset'!$E$4:$E$1048576,'Data Aset'!$D$4:$D$1048576,Sheet1!B120,'Data Aset'!$K$4:$K$1048576,$G$2)</f>
        <v>0</v>
      </c>
      <c r="H120" s="38">
        <f>SUMIFS('Data Aset'!$E$4:$E$1048576,'Data Aset'!$D$4:$D$1048576,Sheet1!B120,'Data Aset'!$K$4:$K$1048576,$H$2)</f>
        <v>1</v>
      </c>
      <c r="I120" s="38">
        <f>SUMIFS('Data Aset'!$E$4:$E$1048576,'Data Aset'!$D$4:$D$1048576,Sheet1!B120,'Data Aset'!$K$4:$K$1048576,$I$2)</f>
        <v>1</v>
      </c>
      <c r="J120" s="38">
        <f>SUMIFS('Data Aset'!$E$4:$E$1048576,'Data Aset'!$D$4:$D$1048576,Sheet1!B120,'Data Aset'!$K$4:$K$1048576,$J$2)</f>
        <v>0</v>
      </c>
      <c r="K120" s="38">
        <f>SUMIFS('Data Aset'!$E$4:$E$1048576,'Data Aset'!$D$4:$D$1048576,Sheet1!B120,'Data Aset'!$K$4:$K$1048576,$K$2)</f>
        <v>0</v>
      </c>
      <c r="L120" s="38">
        <f>SUMIFS('Data Aset'!$E$4:$E$1048576,'Data Aset'!$D$4:$D$1048576,Sheet1!B120,'Data Aset'!$K$4:$K$1048576,$L$2)</f>
        <v>0</v>
      </c>
      <c r="M120" s="38">
        <f>SUMIFS('Data Aset'!$E$4:$E$1048576,'Data Aset'!$D$4:$D$1048576,Sheet1!B120,'Data Aset'!$K$4:$K$1048576,$M$2)</f>
        <v>0</v>
      </c>
      <c r="N120" s="69">
        <f>SUMIFS('Data Aset'!$E$4:$E$1048576,'Data Aset'!$D$4:$D$1048576,Sheet1!B120,'Data Aset'!$K$4:$K$1048576,$N$2)</f>
        <v>0</v>
      </c>
      <c r="O120" s="38">
        <f>SUMIFS('Data Aset'!$E$4:$E$1048576,'Data Aset'!$D$4:$D$1048576,Sheet1!B120,'Data Aset'!$K$4:$K$1048576,$O$2)</f>
        <v>1</v>
      </c>
      <c r="P120" s="38">
        <f>SUMIFS('Data Aset'!$E$4:$E$1048576,'Data Aset'!$D$4:$D$1048576,Sheet1!B120,'Data Aset'!$K$4:$K$1048576,$P$2)</f>
        <v>0</v>
      </c>
      <c r="Q120" s="38">
        <f>SUMIFS('Data Aset'!$E$4:$E$1048576,'Data Aset'!$D$4:$D$1048576,Sheet1!B120,'Data Aset'!$K$4:$K$1048576,$Q$2)</f>
        <v>1</v>
      </c>
      <c r="R120" s="38">
        <f>SUMIFS('Data Aset'!$E$4:$E$1048576,'Data Aset'!$D$4:$D$1048576,Sheet1!B120,'Data Aset'!$K$4:$K$1048576,$R$2)</f>
        <v>0</v>
      </c>
      <c r="S120" s="69">
        <f>SUMIFS('Data Aset'!$E$4:$E$1048576,'Data Aset'!$D$4:$D$1048576,Sheet1!B120,'Data Aset'!$K$4:$K$1048576,$S$2)</f>
        <v>0</v>
      </c>
      <c r="T120" s="38">
        <f>SUMIFS('Data Aset'!$E$4:$E$1048576,'Data Aset'!$D$4:$D$1048576,Sheet1!B120,'Data Aset'!$K$4:$K$1048576,$T$2)</f>
        <v>0</v>
      </c>
      <c r="U120" s="63">
        <f>SUMIFS('Data Aset'!$E$4:$E$1048576,'Data Aset'!$D$4:$D$1048576,Sheet1!B120,'Data Aset'!$K$4:$K$1048576,$U$2)</f>
        <v>1</v>
      </c>
      <c r="V120" s="66">
        <f t="shared" si="1"/>
        <v>7</v>
      </c>
      <c r="W120" s="75" t="s">
        <v>698</v>
      </c>
    </row>
    <row r="121" spans="1:23" ht="21.75" customHeight="1">
      <c r="A121" s="66">
        <v>120</v>
      </c>
      <c r="B121" s="64" t="s">
        <v>75</v>
      </c>
      <c r="C121" s="69">
        <f>SUMIFS('Data Aset'!$E$4:$E$1048576,'Data Aset'!$D$4:$D$1048576,Sheet1!B121,'Data Aset'!$K$4:$K$1048576,Sheet1!$C$2)</f>
        <v>1</v>
      </c>
      <c r="D121" s="38">
        <f>SUMIFS('Data Aset'!$E$4:$E$1048576,'Data Aset'!$D$4:$D$1048576,Sheet1!B121,'Data Aset'!$K$4:$K$1048576,$D$2)</f>
        <v>1</v>
      </c>
      <c r="E121" s="69">
        <f>SUMIFS('Data Aset'!$E$4:$E$1048576,'Data Aset'!$D$4:$D$1048576,Sheet1!B121,'Data Aset'!$K$4:$K$1048576,$E$2)</f>
        <v>0</v>
      </c>
      <c r="F121" s="38">
        <f>SUMIFS('Data Aset'!$E$4:$E$1048576,'Data Aset'!$D$4:$D$1048576,Sheet1!B121,'Data Aset'!$K$4:$K$1048576,$F$2)</f>
        <v>0</v>
      </c>
      <c r="G121" s="38">
        <f>SUMIFS('Data Aset'!$E$4:$E$1048576,'Data Aset'!$D$4:$D$1048576,Sheet1!B121,'Data Aset'!$K$4:$K$1048576,$G$2)</f>
        <v>0</v>
      </c>
      <c r="H121" s="38">
        <f>SUMIFS('Data Aset'!$E$4:$E$1048576,'Data Aset'!$D$4:$D$1048576,Sheet1!B121,'Data Aset'!$K$4:$K$1048576,$H$2)</f>
        <v>0</v>
      </c>
      <c r="I121" s="38">
        <f>SUMIFS('Data Aset'!$E$4:$E$1048576,'Data Aset'!$D$4:$D$1048576,Sheet1!B121,'Data Aset'!$K$4:$K$1048576,$I$2)</f>
        <v>1</v>
      </c>
      <c r="J121" s="38">
        <f>SUMIFS('Data Aset'!$E$4:$E$1048576,'Data Aset'!$D$4:$D$1048576,Sheet1!B121,'Data Aset'!$K$4:$K$1048576,$J$2)</f>
        <v>0</v>
      </c>
      <c r="K121" s="38">
        <f>SUMIFS('Data Aset'!$E$4:$E$1048576,'Data Aset'!$D$4:$D$1048576,Sheet1!B121,'Data Aset'!$K$4:$K$1048576,$K$2)</f>
        <v>1</v>
      </c>
      <c r="L121" s="38">
        <f>SUMIFS('Data Aset'!$E$4:$E$1048576,'Data Aset'!$D$4:$D$1048576,Sheet1!B121,'Data Aset'!$K$4:$K$1048576,$L$2)</f>
        <v>0</v>
      </c>
      <c r="M121" s="38">
        <f>SUMIFS('Data Aset'!$E$4:$E$1048576,'Data Aset'!$D$4:$D$1048576,Sheet1!B121,'Data Aset'!$K$4:$K$1048576,$M$2)</f>
        <v>0</v>
      </c>
      <c r="N121" s="69">
        <f>SUMIFS('Data Aset'!$E$4:$E$1048576,'Data Aset'!$D$4:$D$1048576,Sheet1!B121,'Data Aset'!$K$4:$K$1048576,$N$2)</f>
        <v>0</v>
      </c>
      <c r="O121" s="38">
        <f>SUMIFS('Data Aset'!$E$4:$E$1048576,'Data Aset'!$D$4:$D$1048576,Sheet1!B121,'Data Aset'!$K$4:$K$1048576,$O$2)</f>
        <v>2</v>
      </c>
      <c r="P121" s="38">
        <f>SUMIFS('Data Aset'!$E$4:$E$1048576,'Data Aset'!$D$4:$D$1048576,Sheet1!B121,'Data Aset'!$K$4:$K$1048576,$P$2)</f>
        <v>0</v>
      </c>
      <c r="Q121" s="38">
        <f>SUMIFS('Data Aset'!$E$4:$E$1048576,'Data Aset'!$D$4:$D$1048576,Sheet1!B121,'Data Aset'!$K$4:$K$1048576,$Q$2)</f>
        <v>1</v>
      </c>
      <c r="R121" s="38">
        <f>SUMIFS('Data Aset'!$E$4:$E$1048576,'Data Aset'!$D$4:$D$1048576,Sheet1!B121,'Data Aset'!$K$4:$K$1048576,$R$2)</f>
        <v>1</v>
      </c>
      <c r="S121" s="69">
        <f>SUMIFS('Data Aset'!$E$4:$E$1048576,'Data Aset'!$D$4:$D$1048576,Sheet1!B121,'Data Aset'!$K$4:$K$1048576,$S$2)</f>
        <v>0</v>
      </c>
      <c r="T121" s="38">
        <f>SUMIFS('Data Aset'!$E$4:$E$1048576,'Data Aset'!$D$4:$D$1048576,Sheet1!B121,'Data Aset'!$K$4:$K$1048576,$T$2)</f>
        <v>1</v>
      </c>
      <c r="U121" s="63">
        <f>SUMIFS('Data Aset'!$E$4:$E$1048576,'Data Aset'!$D$4:$D$1048576,Sheet1!B121,'Data Aset'!$K$4:$K$1048576,$U$2)</f>
        <v>0</v>
      </c>
      <c r="V121" s="66">
        <f t="shared" si="1"/>
        <v>9</v>
      </c>
      <c r="W121" s="75" t="s">
        <v>698</v>
      </c>
    </row>
    <row r="122" spans="1:23" ht="21.75" customHeight="1">
      <c r="A122" s="66">
        <v>121</v>
      </c>
      <c r="B122" s="64" t="s">
        <v>596</v>
      </c>
      <c r="C122" s="69">
        <f>SUMIFS('Data Aset'!$E$4:$E$1048576,'Data Aset'!$D$4:$D$1048576,Sheet1!B122,'Data Aset'!$K$4:$K$1048576,Sheet1!$C$2)</f>
        <v>0</v>
      </c>
      <c r="D122" s="38">
        <f>SUMIFS('Data Aset'!$E$4:$E$1048576,'Data Aset'!$D$4:$D$1048576,Sheet1!B122,'Data Aset'!$K$4:$K$1048576,$D$2)</f>
        <v>0</v>
      </c>
      <c r="E122" s="69">
        <f>SUMIFS('Data Aset'!$E$4:$E$1048576,'Data Aset'!$D$4:$D$1048576,Sheet1!B122,'Data Aset'!$K$4:$K$1048576,$E$2)</f>
        <v>0</v>
      </c>
      <c r="F122" s="38">
        <f>SUMIFS('Data Aset'!$E$4:$E$1048576,'Data Aset'!$D$4:$D$1048576,Sheet1!B122,'Data Aset'!$K$4:$K$1048576,$F$2)</f>
        <v>0</v>
      </c>
      <c r="G122" s="38">
        <f>SUMIFS('Data Aset'!$E$4:$E$1048576,'Data Aset'!$D$4:$D$1048576,Sheet1!B122,'Data Aset'!$K$4:$K$1048576,$G$2)</f>
        <v>0</v>
      </c>
      <c r="H122" s="38">
        <f>SUMIFS('Data Aset'!$E$4:$E$1048576,'Data Aset'!$D$4:$D$1048576,Sheet1!B122,'Data Aset'!$K$4:$K$1048576,$H$2)</f>
        <v>0</v>
      </c>
      <c r="I122" s="38">
        <f>SUMIFS('Data Aset'!$E$4:$E$1048576,'Data Aset'!$D$4:$D$1048576,Sheet1!B122,'Data Aset'!$K$4:$K$1048576,$I$2)</f>
        <v>0</v>
      </c>
      <c r="J122" s="38">
        <f>SUMIFS('Data Aset'!$E$4:$E$1048576,'Data Aset'!$D$4:$D$1048576,Sheet1!B122,'Data Aset'!$K$4:$K$1048576,$J$2)</f>
        <v>0</v>
      </c>
      <c r="K122" s="38">
        <f>SUMIFS('Data Aset'!$E$4:$E$1048576,'Data Aset'!$D$4:$D$1048576,Sheet1!B122,'Data Aset'!$K$4:$K$1048576,$K$2)</f>
        <v>0</v>
      </c>
      <c r="L122" s="38">
        <f>SUMIFS('Data Aset'!$E$4:$E$1048576,'Data Aset'!$D$4:$D$1048576,Sheet1!B122,'Data Aset'!$K$4:$K$1048576,$L$2)</f>
        <v>0</v>
      </c>
      <c r="M122" s="38">
        <f>SUMIFS('Data Aset'!$E$4:$E$1048576,'Data Aset'!$D$4:$D$1048576,Sheet1!B122,'Data Aset'!$K$4:$K$1048576,$M$2)</f>
        <v>0</v>
      </c>
      <c r="N122" s="69">
        <f>SUMIFS('Data Aset'!$E$4:$E$1048576,'Data Aset'!$D$4:$D$1048576,Sheet1!B122,'Data Aset'!$K$4:$K$1048576,$N$2)</f>
        <v>0</v>
      </c>
      <c r="O122" s="38">
        <f>SUMIFS('Data Aset'!$E$4:$E$1048576,'Data Aset'!$D$4:$D$1048576,Sheet1!B122,'Data Aset'!$K$4:$K$1048576,$O$2)</f>
        <v>0</v>
      </c>
      <c r="P122" s="38">
        <f>SUMIFS('Data Aset'!$E$4:$E$1048576,'Data Aset'!$D$4:$D$1048576,Sheet1!B122,'Data Aset'!$K$4:$K$1048576,$P$2)</f>
        <v>0</v>
      </c>
      <c r="Q122" s="38">
        <f>SUMIFS('Data Aset'!$E$4:$E$1048576,'Data Aset'!$D$4:$D$1048576,Sheet1!B122,'Data Aset'!$K$4:$K$1048576,$Q$2)</f>
        <v>0</v>
      </c>
      <c r="R122" s="38">
        <f>SUMIFS('Data Aset'!$E$4:$E$1048576,'Data Aset'!$D$4:$D$1048576,Sheet1!B122,'Data Aset'!$K$4:$K$1048576,$R$2)</f>
        <v>1</v>
      </c>
      <c r="S122" s="69">
        <f>SUMIFS('Data Aset'!$E$4:$E$1048576,'Data Aset'!$D$4:$D$1048576,Sheet1!B122,'Data Aset'!$K$4:$K$1048576,$S$2)</f>
        <v>0</v>
      </c>
      <c r="T122" s="38">
        <f>SUMIFS('Data Aset'!$E$4:$E$1048576,'Data Aset'!$D$4:$D$1048576,Sheet1!B122,'Data Aset'!$K$4:$K$1048576,$T$2)</f>
        <v>0</v>
      </c>
      <c r="U122" s="63">
        <f>SUMIFS('Data Aset'!$E$4:$E$1048576,'Data Aset'!$D$4:$D$1048576,Sheet1!B122,'Data Aset'!$K$4:$K$1048576,$U$2)</f>
        <v>0</v>
      </c>
      <c r="V122" s="66">
        <f t="shared" si="1"/>
        <v>1</v>
      </c>
      <c r="W122" s="75" t="s">
        <v>698</v>
      </c>
    </row>
    <row r="123" spans="1:23" ht="21.75" customHeight="1">
      <c r="A123" s="66">
        <v>122</v>
      </c>
      <c r="B123" s="64" t="s">
        <v>487</v>
      </c>
      <c r="C123" s="69">
        <f>SUMIFS('Data Aset'!$E$4:$E$1048576,'Data Aset'!$D$4:$D$1048576,Sheet1!B123,'Data Aset'!$K$4:$K$1048576,Sheet1!$C$2)</f>
        <v>0</v>
      </c>
      <c r="D123" s="38">
        <f>SUMIFS('Data Aset'!$E$4:$E$1048576,'Data Aset'!$D$4:$D$1048576,Sheet1!B123,'Data Aset'!$K$4:$K$1048576,$D$2)</f>
        <v>0</v>
      </c>
      <c r="E123" s="69">
        <f>SUMIFS('Data Aset'!$E$4:$E$1048576,'Data Aset'!$D$4:$D$1048576,Sheet1!B123,'Data Aset'!$K$4:$K$1048576,$E$2)</f>
        <v>0</v>
      </c>
      <c r="F123" s="38">
        <f>SUMIFS('Data Aset'!$E$4:$E$1048576,'Data Aset'!$D$4:$D$1048576,Sheet1!B123,'Data Aset'!$K$4:$K$1048576,$F$2)</f>
        <v>0</v>
      </c>
      <c r="G123" s="38">
        <f>SUMIFS('Data Aset'!$E$4:$E$1048576,'Data Aset'!$D$4:$D$1048576,Sheet1!B123,'Data Aset'!$K$4:$K$1048576,$G$2)</f>
        <v>0</v>
      </c>
      <c r="H123" s="38">
        <f>SUMIFS('Data Aset'!$E$4:$E$1048576,'Data Aset'!$D$4:$D$1048576,Sheet1!B123,'Data Aset'!$K$4:$K$1048576,$H$2)</f>
        <v>0</v>
      </c>
      <c r="I123" s="38">
        <f>SUMIFS('Data Aset'!$E$4:$E$1048576,'Data Aset'!$D$4:$D$1048576,Sheet1!B123,'Data Aset'!$K$4:$K$1048576,$I$2)</f>
        <v>0</v>
      </c>
      <c r="J123" s="38">
        <f>SUMIFS('Data Aset'!$E$4:$E$1048576,'Data Aset'!$D$4:$D$1048576,Sheet1!B123,'Data Aset'!$K$4:$K$1048576,$J$2)</f>
        <v>0</v>
      </c>
      <c r="K123" s="38">
        <f>SUMIFS('Data Aset'!$E$4:$E$1048576,'Data Aset'!$D$4:$D$1048576,Sheet1!B123,'Data Aset'!$K$4:$K$1048576,$K$2)</f>
        <v>0</v>
      </c>
      <c r="L123" s="38">
        <f>SUMIFS('Data Aset'!$E$4:$E$1048576,'Data Aset'!$D$4:$D$1048576,Sheet1!B123,'Data Aset'!$K$4:$K$1048576,$L$2)</f>
        <v>0</v>
      </c>
      <c r="M123" s="38">
        <f>SUMIFS('Data Aset'!$E$4:$E$1048576,'Data Aset'!$D$4:$D$1048576,Sheet1!B123,'Data Aset'!$K$4:$K$1048576,$M$2)</f>
        <v>0</v>
      </c>
      <c r="N123" s="69">
        <f>SUMIFS('Data Aset'!$E$4:$E$1048576,'Data Aset'!$D$4:$D$1048576,Sheet1!B123,'Data Aset'!$K$4:$K$1048576,$N$2)</f>
        <v>0</v>
      </c>
      <c r="O123" s="38">
        <f>SUMIFS('Data Aset'!$E$4:$E$1048576,'Data Aset'!$D$4:$D$1048576,Sheet1!B123,'Data Aset'!$K$4:$K$1048576,$O$2)</f>
        <v>0</v>
      </c>
      <c r="P123" s="38">
        <f>SUMIFS('Data Aset'!$E$4:$E$1048576,'Data Aset'!$D$4:$D$1048576,Sheet1!B123,'Data Aset'!$K$4:$K$1048576,$P$2)</f>
        <v>6</v>
      </c>
      <c r="Q123" s="38">
        <f>SUMIFS('Data Aset'!$E$4:$E$1048576,'Data Aset'!$D$4:$D$1048576,Sheet1!B123,'Data Aset'!$K$4:$K$1048576,$Q$2)</f>
        <v>0</v>
      </c>
      <c r="R123" s="38">
        <f>SUMIFS('Data Aset'!$E$4:$E$1048576,'Data Aset'!$D$4:$D$1048576,Sheet1!B123,'Data Aset'!$K$4:$K$1048576,$R$2)</f>
        <v>0</v>
      </c>
      <c r="S123" s="69">
        <f>SUMIFS('Data Aset'!$E$4:$E$1048576,'Data Aset'!$D$4:$D$1048576,Sheet1!B123,'Data Aset'!$K$4:$K$1048576,$S$2)</f>
        <v>0</v>
      </c>
      <c r="T123" s="38">
        <f>SUMIFS('Data Aset'!$E$4:$E$1048576,'Data Aset'!$D$4:$D$1048576,Sheet1!B123,'Data Aset'!$K$4:$K$1048576,$T$2)</f>
        <v>0</v>
      </c>
      <c r="U123" s="63">
        <f>SUMIFS('Data Aset'!$E$4:$E$1048576,'Data Aset'!$D$4:$D$1048576,Sheet1!B123,'Data Aset'!$K$4:$K$1048576,$U$2)</f>
        <v>18</v>
      </c>
      <c r="V123" s="66">
        <f t="shared" si="1"/>
        <v>24</v>
      </c>
      <c r="W123" s="75"/>
    </row>
    <row r="124" spans="1:23" ht="21.75" customHeight="1">
      <c r="A124" s="66">
        <v>123</v>
      </c>
      <c r="B124" s="64" t="s">
        <v>457</v>
      </c>
      <c r="C124" s="69">
        <f>SUMIFS('Data Aset'!$E$4:$E$1048576,'Data Aset'!$D$4:$D$1048576,Sheet1!B124,'Data Aset'!$K$4:$K$1048576,Sheet1!$C$2)</f>
        <v>0</v>
      </c>
      <c r="D124" s="38">
        <f>SUMIFS('Data Aset'!$E$4:$E$1048576,'Data Aset'!$D$4:$D$1048576,Sheet1!B124,'Data Aset'!$K$4:$K$1048576,$D$2)</f>
        <v>0</v>
      </c>
      <c r="E124" s="69">
        <f>SUMIFS('Data Aset'!$E$4:$E$1048576,'Data Aset'!$D$4:$D$1048576,Sheet1!B124,'Data Aset'!$K$4:$K$1048576,$E$2)</f>
        <v>0</v>
      </c>
      <c r="F124" s="38">
        <f>SUMIFS('Data Aset'!$E$4:$E$1048576,'Data Aset'!$D$4:$D$1048576,Sheet1!B124,'Data Aset'!$K$4:$K$1048576,$F$2)</f>
        <v>0</v>
      </c>
      <c r="G124" s="38">
        <f>SUMIFS('Data Aset'!$E$4:$E$1048576,'Data Aset'!$D$4:$D$1048576,Sheet1!B124,'Data Aset'!$K$4:$K$1048576,$G$2)</f>
        <v>0</v>
      </c>
      <c r="H124" s="38">
        <f>SUMIFS('Data Aset'!$E$4:$E$1048576,'Data Aset'!$D$4:$D$1048576,Sheet1!B124,'Data Aset'!$K$4:$K$1048576,$H$2)</f>
        <v>0</v>
      </c>
      <c r="I124" s="38">
        <f>SUMIFS('Data Aset'!$E$4:$E$1048576,'Data Aset'!$D$4:$D$1048576,Sheet1!B124,'Data Aset'!$K$4:$K$1048576,$I$2)</f>
        <v>0</v>
      </c>
      <c r="J124" s="38">
        <f>SUMIFS('Data Aset'!$E$4:$E$1048576,'Data Aset'!$D$4:$D$1048576,Sheet1!B124,'Data Aset'!$K$4:$K$1048576,$J$2)</f>
        <v>0</v>
      </c>
      <c r="K124" s="38">
        <f>SUMIFS('Data Aset'!$E$4:$E$1048576,'Data Aset'!$D$4:$D$1048576,Sheet1!B124,'Data Aset'!$K$4:$K$1048576,$K$2)</f>
        <v>0</v>
      </c>
      <c r="L124" s="38">
        <f>SUMIFS('Data Aset'!$E$4:$E$1048576,'Data Aset'!$D$4:$D$1048576,Sheet1!B124,'Data Aset'!$K$4:$K$1048576,$L$2)</f>
        <v>0</v>
      </c>
      <c r="M124" s="38">
        <f>SUMIFS('Data Aset'!$E$4:$E$1048576,'Data Aset'!$D$4:$D$1048576,Sheet1!B124,'Data Aset'!$K$4:$K$1048576,$M$2)</f>
        <v>0</v>
      </c>
      <c r="N124" s="69">
        <f>SUMIFS('Data Aset'!$E$4:$E$1048576,'Data Aset'!$D$4:$D$1048576,Sheet1!B124,'Data Aset'!$K$4:$K$1048576,$N$2)</f>
        <v>0</v>
      </c>
      <c r="O124" s="38">
        <f>SUMIFS('Data Aset'!$E$4:$E$1048576,'Data Aset'!$D$4:$D$1048576,Sheet1!B124,'Data Aset'!$K$4:$K$1048576,$O$2)</f>
        <v>0</v>
      </c>
      <c r="P124" s="38">
        <f>SUMIFS('Data Aset'!$E$4:$E$1048576,'Data Aset'!$D$4:$D$1048576,Sheet1!B124,'Data Aset'!$K$4:$K$1048576,$P$2)</f>
        <v>1</v>
      </c>
      <c r="Q124" s="38">
        <f>SUMIFS('Data Aset'!$E$4:$E$1048576,'Data Aset'!$D$4:$D$1048576,Sheet1!B124,'Data Aset'!$K$4:$K$1048576,$Q$2)</f>
        <v>0</v>
      </c>
      <c r="R124" s="38">
        <f>SUMIFS('Data Aset'!$E$4:$E$1048576,'Data Aset'!$D$4:$D$1048576,Sheet1!B124,'Data Aset'!$K$4:$K$1048576,$R$2)</f>
        <v>0</v>
      </c>
      <c r="S124" s="69">
        <f>SUMIFS('Data Aset'!$E$4:$E$1048576,'Data Aset'!$D$4:$D$1048576,Sheet1!B124,'Data Aset'!$K$4:$K$1048576,$S$2)</f>
        <v>0</v>
      </c>
      <c r="T124" s="38">
        <f>SUMIFS('Data Aset'!$E$4:$E$1048576,'Data Aset'!$D$4:$D$1048576,Sheet1!B124,'Data Aset'!$K$4:$K$1048576,$T$2)</f>
        <v>0</v>
      </c>
      <c r="U124" s="63">
        <f>SUMIFS('Data Aset'!$E$4:$E$1048576,'Data Aset'!$D$4:$D$1048576,Sheet1!B124,'Data Aset'!$K$4:$K$1048576,$U$2)</f>
        <v>0</v>
      </c>
      <c r="V124" s="66">
        <f t="shared" si="1"/>
        <v>1</v>
      </c>
      <c r="W124" s="75"/>
    </row>
    <row r="125" spans="1:23" ht="21.75" customHeight="1">
      <c r="A125" s="66">
        <v>124</v>
      </c>
      <c r="B125" s="64" t="s">
        <v>690</v>
      </c>
      <c r="C125" s="69">
        <f>SUMIFS('Data Aset'!$E$4:$E$1048576,'Data Aset'!$D$4:$D$1048576,Sheet1!B125,'Data Aset'!$K$4:$K$1048576,Sheet1!$C$2)</f>
        <v>0</v>
      </c>
      <c r="D125" s="38">
        <f>SUMIFS('Data Aset'!$E$4:$E$1048576,'Data Aset'!$D$4:$D$1048576,Sheet1!B125,'Data Aset'!$K$4:$K$1048576,$D$2)</f>
        <v>0</v>
      </c>
      <c r="E125" s="69">
        <f>SUMIFS('Data Aset'!$E$4:$E$1048576,'Data Aset'!$D$4:$D$1048576,Sheet1!B125,'Data Aset'!$K$4:$K$1048576,$E$2)</f>
        <v>0</v>
      </c>
      <c r="F125" s="38">
        <f>SUMIFS('Data Aset'!$E$4:$E$1048576,'Data Aset'!$D$4:$D$1048576,Sheet1!B125,'Data Aset'!$K$4:$K$1048576,$F$2)</f>
        <v>0</v>
      </c>
      <c r="G125" s="38">
        <f>SUMIFS('Data Aset'!$E$4:$E$1048576,'Data Aset'!$D$4:$D$1048576,Sheet1!B125,'Data Aset'!$K$4:$K$1048576,$G$2)</f>
        <v>0</v>
      </c>
      <c r="H125" s="38">
        <f>SUMIFS('Data Aset'!$E$4:$E$1048576,'Data Aset'!$D$4:$D$1048576,Sheet1!B125,'Data Aset'!$K$4:$K$1048576,$H$2)</f>
        <v>0</v>
      </c>
      <c r="I125" s="38">
        <f>SUMIFS('Data Aset'!$E$4:$E$1048576,'Data Aset'!$D$4:$D$1048576,Sheet1!B125,'Data Aset'!$K$4:$K$1048576,$I$2)</f>
        <v>0</v>
      </c>
      <c r="J125" s="38">
        <f>SUMIFS('Data Aset'!$E$4:$E$1048576,'Data Aset'!$D$4:$D$1048576,Sheet1!B125,'Data Aset'!$K$4:$K$1048576,$J$2)</f>
        <v>0</v>
      </c>
      <c r="K125" s="38">
        <f>SUMIFS('Data Aset'!$E$4:$E$1048576,'Data Aset'!$D$4:$D$1048576,Sheet1!B125,'Data Aset'!$K$4:$K$1048576,$K$2)</f>
        <v>0</v>
      </c>
      <c r="L125" s="38">
        <f>SUMIFS('Data Aset'!$E$4:$E$1048576,'Data Aset'!$D$4:$D$1048576,Sheet1!B125,'Data Aset'!$K$4:$K$1048576,$L$2)</f>
        <v>0</v>
      </c>
      <c r="M125" s="38">
        <f>SUMIFS('Data Aset'!$E$4:$E$1048576,'Data Aset'!$D$4:$D$1048576,Sheet1!B125,'Data Aset'!$K$4:$K$1048576,$M$2)</f>
        <v>0</v>
      </c>
      <c r="N125" s="69">
        <f>SUMIFS('Data Aset'!$E$4:$E$1048576,'Data Aset'!$D$4:$D$1048576,Sheet1!B125,'Data Aset'!$K$4:$K$1048576,$N$2)</f>
        <v>0</v>
      </c>
      <c r="O125" s="38">
        <f>SUMIFS('Data Aset'!$E$4:$E$1048576,'Data Aset'!$D$4:$D$1048576,Sheet1!B125,'Data Aset'!$K$4:$K$1048576,$O$2)</f>
        <v>0</v>
      </c>
      <c r="P125" s="38">
        <f>SUMIFS('Data Aset'!$E$4:$E$1048576,'Data Aset'!$D$4:$D$1048576,Sheet1!B125,'Data Aset'!$K$4:$K$1048576,$P$2)</f>
        <v>0</v>
      </c>
      <c r="Q125" s="38">
        <f>SUMIFS('Data Aset'!$E$4:$E$1048576,'Data Aset'!$D$4:$D$1048576,Sheet1!B125,'Data Aset'!$K$4:$K$1048576,$Q$2)</f>
        <v>0</v>
      </c>
      <c r="R125" s="38">
        <f>SUMIFS('Data Aset'!$E$4:$E$1048576,'Data Aset'!$D$4:$D$1048576,Sheet1!B125,'Data Aset'!$K$4:$K$1048576,$R$2)</f>
        <v>0</v>
      </c>
      <c r="S125" s="69">
        <f>SUMIFS('Data Aset'!$E$4:$E$1048576,'Data Aset'!$D$4:$D$1048576,Sheet1!B125,'Data Aset'!$K$4:$K$1048576,$S$2)</f>
        <v>0</v>
      </c>
      <c r="T125" s="38">
        <f>SUMIFS('Data Aset'!$E$4:$E$1048576,'Data Aset'!$D$4:$D$1048576,Sheet1!B125,'Data Aset'!$K$4:$K$1048576,$T$2)</f>
        <v>0</v>
      </c>
      <c r="U125" s="63">
        <f>SUMIFS('Data Aset'!$E$4:$E$1048576,'Data Aset'!$D$4:$D$1048576,Sheet1!B125,'Data Aset'!$K$4:$K$1048576,$U$2)</f>
        <v>5</v>
      </c>
      <c r="V125" s="66">
        <f t="shared" si="1"/>
        <v>5</v>
      </c>
      <c r="W125" s="75" t="s">
        <v>698</v>
      </c>
    </row>
    <row r="126" spans="1:23" ht="21.75" customHeight="1">
      <c r="A126" s="66">
        <v>125</v>
      </c>
      <c r="B126" s="64" t="s">
        <v>253</v>
      </c>
      <c r="C126" s="69">
        <f>SUMIFS('Data Aset'!$E$4:$E$1048576,'Data Aset'!$D$4:$D$1048576,Sheet1!B126,'Data Aset'!$K$4:$K$1048576,Sheet1!$C$2)</f>
        <v>0</v>
      </c>
      <c r="D126" s="38">
        <f>SUMIFS('Data Aset'!$E$4:$E$1048576,'Data Aset'!$D$4:$D$1048576,Sheet1!B126,'Data Aset'!$K$4:$K$1048576,$D$2)</f>
        <v>0</v>
      </c>
      <c r="E126" s="69">
        <f>SUMIFS('Data Aset'!$E$4:$E$1048576,'Data Aset'!$D$4:$D$1048576,Sheet1!B126,'Data Aset'!$K$4:$K$1048576,$E$2)</f>
        <v>0</v>
      </c>
      <c r="F126" s="38">
        <f>SUMIFS('Data Aset'!$E$4:$E$1048576,'Data Aset'!$D$4:$D$1048576,Sheet1!B126,'Data Aset'!$K$4:$K$1048576,$F$2)</f>
        <v>0</v>
      </c>
      <c r="G126" s="38">
        <f>SUMIFS('Data Aset'!$E$4:$E$1048576,'Data Aset'!$D$4:$D$1048576,Sheet1!B126,'Data Aset'!$K$4:$K$1048576,$G$2)</f>
        <v>0</v>
      </c>
      <c r="H126" s="38">
        <f>SUMIFS('Data Aset'!$E$4:$E$1048576,'Data Aset'!$D$4:$D$1048576,Sheet1!B126,'Data Aset'!$K$4:$K$1048576,$H$2)</f>
        <v>1</v>
      </c>
      <c r="I126" s="38">
        <f>SUMIFS('Data Aset'!$E$4:$E$1048576,'Data Aset'!$D$4:$D$1048576,Sheet1!B126,'Data Aset'!$K$4:$K$1048576,$I$2)</f>
        <v>0</v>
      </c>
      <c r="J126" s="38">
        <f>SUMIFS('Data Aset'!$E$4:$E$1048576,'Data Aset'!$D$4:$D$1048576,Sheet1!B126,'Data Aset'!$K$4:$K$1048576,$J$2)</f>
        <v>0</v>
      </c>
      <c r="K126" s="38">
        <f>SUMIFS('Data Aset'!$E$4:$E$1048576,'Data Aset'!$D$4:$D$1048576,Sheet1!B126,'Data Aset'!$K$4:$K$1048576,$K$2)</f>
        <v>0</v>
      </c>
      <c r="L126" s="38">
        <f>SUMIFS('Data Aset'!$E$4:$E$1048576,'Data Aset'!$D$4:$D$1048576,Sheet1!B126,'Data Aset'!$K$4:$K$1048576,$L$2)</f>
        <v>0</v>
      </c>
      <c r="M126" s="38">
        <f>SUMIFS('Data Aset'!$E$4:$E$1048576,'Data Aset'!$D$4:$D$1048576,Sheet1!B126,'Data Aset'!$K$4:$K$1048576,$M$2)</f>
        <v>0</v>
      </c>
      <c r="N126" s="69">
        <f>SUMIFS('Data Aset'!$E$4:$E$1048576,'Data Aset'!$D$4:$D$1048576,Sheet1!B126,'Data Aset'!$K$4:$K$1048576,$N$2)</f>
        <v>0</v>
      </c>
      <c r="O126" s="38">
        <f>SUMIFS('Data Aset'!$E$4:$E$1048576,'Data Aset'!$D$4:$D$1048576,Sheet1!B126,'Data Aset'!$K$4:$K$1048576,$O$2)</f>
        <v>1</v>
      </c>
      <c r="P126" s="38">
        <f>SUMIFS('Data Aset'!$E$4:$E$1048576,'Data Aset'!$D$4:$D$1048576,Sheet1!B126,'Data Aset'!$K$4:$K$1048576,$P$2)</f>
        <v>0</v>
      </c>
      <c r="Q126" s="38">
        <f>SUMIFS('Data Aset'!$E$4:$E$1048576,'Data Aset'!$D$4:$D$1048576,Sheet1!B126,'Data Aset'!$K$4:$K$1048576,$Q$2)</f>
        <v>1</v>
      </c>
      <c r="R126" s="38">
        <f>SUMIFS('Data Aset'!$E$4:$E$1048576,'Data Aset'!$D$4:$D$1048576,Sheet1!B126,'Data Aset'!$K$4:$K$1048576,$R$2)</f>
        <v>1</v>
      </c>
      <c r="S126" s="69">
        <f>SUMIFS('Data Aset'!$E$4:$E$1048576,'Data Aset'!$D$4:$D$1048576,Sheet1!B126,'Data Aset'!$K$4:$K$1048576,$S$2)</f>
        <v>0</v>
      </c>
      <c r="T126" s="38">
        <f>SUMIFS('Data Aset'!$E$4:$E$1048576,'Data Aset'!$D$4:$D$1048576,Sheet1!B126,'Data Aset'!$K$4:$K$1048576,$T$2)</f>
        <v>0</v>
      </c>
      <c r="U126" s="63">
        <f>SUMIFS('Data Aset'!$E$4:$E$1048576,'Data Aset'!$D$4:$D$1048576,Sheet1!B126,'Data Aset'!$K$4:$K$1048576,$U$2)</f>
        <v>0</v>
      </c>
      <c r="V126" s="66">
        <f t="shared" si="1"/>
        <v>4</v>
      </c>
      <c r="W126" s="75" t="s">
        <v>698</v>
      </c>
    </row>
    <row r="127" spans="1:23" ht="21.75" customHeight="1">
      <c r="A127" s="66">
        <v>126</v>
      </c>
      <c r="B127" s="64" t="s">
        <v>124</v>
      </c>
      <c r="C127" s="69">
        <f>SUMIFS('Data Aset'!$E$4:$E$1048576,'Data Aset'!$D$4:$D$1048576,Sheet1!B127,'Data Aset'!$K$4:$K$1048576,Sheet1!$C$2)</f>
        <v>1</v>
      </c>
      <c r="D127" s="38">
        <f>SUMIFS('Data Aset'!$E$4:$E$1048576,'Data Aset'!$D$4:$D$1048576,Sheet1!B127,'Data Aset'!$K$4:$K$1048576,$D$2)</f>
        <v>1</v>
      </c>
      <c r="E127" s="69">
        <f>SUMIFS('Data Aset'!$E$4:$E$1048576,'Data Aset'!$D$4:$D$1048576,Sheet1!B127,'Data Aset'!$K$4:$K$1048576,$E$2)</f>
        <v>0</v>
      </c>
      <c r="F127" s="38">
        <f>SUMIFS('Data Aset'!$E$4:$E$1048576,'Data Aset'!$D$4:$D$1048576,Sheet1!B127,'Data Aset'!$K$4:$K$1048576,$F$2)</f>
        <v>0</v>
      </c>
      <c r="G127" s="38">
        <f>SUMIFS('Data Aset'!$E$4:$E$1048576,'Data Aset'!$D$4:$D$1048576,Sheet1!B127,'Data Aset'!$K$4:$K$1048576,$G$2)</f>
        <v>0</v>
      </c>
      <c r="H127" s="38">
        <f>SUMIFS('Data Aset'!$E$4:$E$1048576,'Data Aset'!$D$4:$D$1048576,Sheet1!B127,'Data Aset'!$K$4:$K$1048576,$H$2)</f>
        <v>1</v>
      </c>
      <c r="I127" s="38">
        <f>SUMIFS('Data Aset'!$E$4:$E$1048576,'Data Aset'!$D$4:$D$1048576,Sheet1!B127,'Data Aset'!$K$4:$K$1048576,$I$2)</f>
        <v>0</v>
      </c>
      <c r="J127" s="38">
        <f>SUMIFS('Data Aset'!$E$4:$E$1048576,'Data Aset'!$D$4:$D$1048576,Sheet1!B127,'Data Aset'!$K$4:$K$1048576,$J$2)</f>
        <v>0</v>
      </c>
      <c r="K127" s="38">
        <f>SUMIFS('Data Aset'!$E$4:$E$1048576,'Data Aset'!$D$4:$D$1048576,Sheet1!B127,'Data Aset'!$K$4:$K$1048576,$K$2)</f>
        <v>0</v>
      </c>
      <c r="L127" s="38">
        <f>SUMIFS('Data Aset'!$E$4:$E$1048576,'Data Aset'!$D$4:$D$1048576,Sheet1!B127,'Data Aset'!$K$4:$K$1048576,$L$2)</f>
        <v>0</v>
      </c>
      <c r="M127" s="38">
        <f>SUMIFS('Data Aset'!$E$4:$E$1048576,'Data Aset'!$D$4:$D$1048576,Sheet1!B127,'Data Aset'!$K$4:$K$1048576,$M$2)</f>
        <v>0</v>
      </c>
      <c r="N127" s="69">
        <f>SUMIFS('Data Aset'!$E$4:$E$1048576,'Data Aset'!$D$4:$D$1048576,Sheet1!B127,'Data Aset'!$K$4:$K$1048576,$N$2)</f>
        <v>0</v>
      </c>
      <c r="O127" s="38">
        <f>SUMIFS('Data Aset'!$E$4:$E$1048576,'Data Aset'!$D$4:$D$1048576,Sheet1!B127,'Data Aset'!$K$4:$K$1048576,$O$2)</f>
        <v>1</v>
      </c>
      <c r="P127" s="38">
        <f>SUMIFS('Data Aset'!$E$4:$E$1048576,'Data Aset'!$D$4:$D$1048576,Sheet1!B127,'Data Aset'!$K$4:$K$1048576,$P$2)</f>
        <v>0</v>
      </c>
      <c r="Q127" s="38">
        <f>SUMIFS('Data Aset'!$E$4:$E$1048576,'Data Aset'!$D$4:$D$1048576,Sheet1!B127,'Data Aset'!$K$4:$K$1048576,$Q$2)</f>
        <v>1</v>
      </c>
      <c r="R127" s="38">
        <f>SUMIFS('Data Aset'!$E$4:$E$1048576,'Data Aset'!$D$4:$D$1048576,Sheet1!B127,'Data Aset'!$K$4:$K$1048576,$R$2)</f>
        <v>0</v>
      </c>
      <c r="S127" s="69">
        <f>SUMIFS('Data Aset'!$E$4:$E$1048576,'Data Aset'!$D$4:$D$1048576,Sheet1!B127,'Data Aset'!$K$4:$K$1048576,$S$2)</f>
        <v>0</v>
      </c>
      <c r="T127" s="38">
        <f>SUMIFS('Data Aset'!$E$4:$E$1048576,'Data Aset'!$D$4:$D$1048576,Sheet1!B127,'Data Aset'!$K$4:$K$1048576,$T$2)</f>
        <v>0</v>
      </c>
      <c r="U127" s="63">
        <f>SUMIFS('Data Aset'!$E$4:$E$1048576,'Data Aset'!$D$4:$D$1048576,Sheet1!B127,'Data Aset'!$K$4:$K$1048576,$U$2)</f>
        <v>0</v>
      </c>
      <c r="V127" s="66">
        <f t="shared" si="1"/>
        <v>5</v>
      </c>
      <c r="W127" s="75" t="s">
        <v>698</v>
      </c>
    </row>
    <row r="128" spans="1:23" ht="21.75" customHeight="1">
      <c r="A128" s="66">
        <v>127</v>
      </c>
      <c r="B128" s="64" t="s">
        <v>302</v>
      </c>
      <c r="C128" s="69">
        <f>SUMIFS('Data Aset'!$E$4:$E$1048576,'Data Aset'!$D$4:$D$1048576,Sheet1!B128,'Data Aset'!$K$4:$K$1048576,Sheet1!$C$2)</f>
        <v>0</v>
      </c>
      <c r="D128" s="38">
        <f>SUMIFS('Data Aset'!$E$4:$E$1048576,'Data Aset'!$D$4:$D$1048576,Sheet1!B128,'Data Aset'!$K$4:$K$1048576,$D$2)</f>
        <v>0</v>
      </c>
      <c r="E128" s="69">
        <f>SUMIFS('Data Aset'!$E$4:$E$1048576,'Data Aset'!$D$4:$D$1048576,Sheet1!B128,'Data Aset'!$K$4:$K$1048576,$E$2)</f>
        <v>0</v>
      </c>
      <c r="F128" s="38">
        <f>SUMIFS('Data Aset'!$E$4:$E$1048576,'Data Aset'!$D$4:$D$1048576,Sheet1!B128,'Data Aset'!$K$4:$K$1048576,$F$2)</f>
        <v>0</v>
      </c>
      <c r="G128" s="38">
        <f>SUMIFS('Data Aset'!$E$4:$E$1048576,'Data Aset'!$D$4:$D$1048576,Sheet1!B128,'Data Aset'!$K$4:$K$1048576,$G$2)</f>
        <v>0</v>
      </c>
      <c r="H128" s="38">
        <f>SUMIFS('Data Aset'!$E$4:$E$1048576,'Data Aset'!$D$4:$D$1048576,Sheet1!B128,'Data Aset'!$K$4:$K$1048576,$H$2)</f>
        <v>0</v>
      </c>
      <c r="I128" s="38">
        <f>SUMIFS('Data Aset'!$E$4:$E$1048576,'Data Aset'!$D$4:$D$1048576,Sheet1!B128,'Data Aset'!$K$4:$K$1048576,$I$2)</f>
        <v>1</v>
      </c>
      <c r="J128" s="38">
        <f>SUMIFS('Data Aset'!$E$4:$E$1048576,'Data Aset'!$D$4:$D$1048576,Sheet1!B128,'Data Aset'!$K$4:$K$1048576,$J$2)</f>
        <v>0</v>
      </c>
      <c r="K128" s="38">
        <f>SUMIFS('Data Aset'!$E$4:$E$1048576,'Data Aset'!$D$4:$D$1048576,Sheet1!B128,'Data Aset'!$K$4:$K$1048576,$K$2)</f>
        <v>0</v>
      </c>
      <c r="L128" s="38">
        <f>SUMIFS('Data Aset'!$E$4:$E$1048576,'Data Aset'!$D$4:$D$1048576,Sheet1!B128,'Data Aset'!$K$4:$K$1048576,$L$2)</f>
        <v>0</v>
      </c>
      <c r="M128" s="38">
        <f>SUMIFS('Data Aset'!$E$4:$E$1048576,'Data Aset'!$D$4:$D$1048576,Sheet1!B128,'Data Aset'!$K$4:$K$1048576,$M$2)</f>
        <v>0</v>
      </c>
      <c r="N128" s="69">
        <f>SUMIFS('Data Aset'!$E$4:$E$1048576,'Data Aset'!$D$4:$D$1048576,Sheet1!B128,'Data Aset'!$K$4:$K$1048576,$N$2)</f>
        <v>0</v>
      </c>
      <c r="O128" s="38">
        <f>SUMIFS('Data Aset'!$E$4:$E$1048576,'Data Aset'!$D$4:$D$1048576,Sheet1!B128,'Data Aset'!$K$4:$K$1048576,$O$2)</f>
        <v>0</v>
      </c>
      <c r="P128" s="38">
        <f>SUMIFS('Data Aset'!$E$4:$E$1048576,'Data Aset'!$D$4:$D$1048576,Sheet1!B128,'Data Aset'!$K$4:$K$1048576,$P$2)</f>
        <v>0</v>
      </c>
      <c r="Q128" s="38">
        <f>SUMIFS('Data Aset'!$E$4:$E$1048576,'Data Aset'!$D$4:$D$1048576,Sheet1!B128,'Data Aset'!$K$4:$K$1048576,$Q$2)</f>
        <v>0</v>
      </c>
      <c r="R128" s="38">
        <f>SUMIFS('Data Aset'!$E$4:$E$1048576,'Data Aset'!$D$4:$D$1048576,Sheet1!B128,'Data Aset'!$K$4:$K$1048576,$R$2)</f>
        <v>0</v>
      </c>
      <c r="S128" s="69">
        <f>SUMIFS('Data Aset'!$E$4:$E$1048576,'Data Aset'!$D$4:$D$1048576,Sheet1!B128,'Data Aset'!$K$4:$K$1048576,$S$2)</f>
        <v>0</v>
      </c>
      <c r="T128" s="38">
        <f>SUMIFS('Data Aset'!$E$4:$E$1048576,'Data Aset'!$D$4:$D$1048576,Sheet1!B128,'Data Aset'!$K$4:$K$1048576,$T$2)</f>
        <v>0</v>
      </c>
      <c r="U128" s="63">
        <f>SUMIFS('Data Aset'!$E$4:$E$1048576,'Data Aset'!$D$4:$D$1048576,Sheet1!B128,'Data Aset'!$K$4:$K$1048576,$U$2)</f>
        <v>0</v>
      </c>
      <c r="V128" s="66">
        <f t="shared" si="1"/>
        <v>1</v>
      </c>
      <c r="W128" s="75" t="s">
        <v>698</v>
      </c>
    </row>
    <row r="129" spans="1:23" ht="21.75" customHeight="1">
      <c r="A129" s="66">
        <v>128</v>
      </c>
      <c r="B129" s="64" t="s">
        <v>485</v>
      </c>
      <c r="C129" s="69">
        <f>SUMIFS('Data Aset'!$E$4:$E$1048576,'Data Aset'!$D$4:$D$1048576,Sheet1!B129,'Data Aset'!$K$4:$K$1048576,Sheet1!$C$2)</f>
        <v>0</v>
      </c>
      <c r="D129" s="38">
        <f>SUMIFS('Data Aset'!$E$4:$E$1048576,'Data Aset'!$D$4:$D$1048576,Sheet1!B129,'Data Aset'!$K$4:$K$1048576,$D$2)</f>
        <v>0</v>
      </c>
      <c r="E129" s="69">
        <f>SUMIFS('Data Aset'!$E$4:$E$1048576,'Data Aset'!$D$4:$D$1048576,Sheet1!B129,'Data Aset'!$K$4:$K$1048576,$E$2)</f>
        <v>0</v>
      </c>
      <c r="F129" s="38">
        <f>SUMIFS('Data Aset'!$E$4:$E$1048576,'Data Aset'!$D$4:$D$1048576,Sheet1!B129,'Data Aset'!$K$4:$K$1048576,$F$2)</f>
        <v>0</v>
      </c>
      <c r="G129" s="38">
        <f>SUMIFS('Data Aset'!$E$4:$E$1048576,'Data Aset'!$D$4:$D$1048576,Sheet1!B129,'Data Aset'!$K$4:$K$1048576,$G$2)</f>
        <v>0</v>
      </c>
      <c r="H129" s="38">
        <f>SUMIFS('Data Aset'!$E$4:$E$1048576,'Data Aset'!$D$4:$D$1048576,Sheet1!B129,'Data Aset'!$K$4:$K$1048576,$H$2)</f>
        <v>0</v>
      </c>
      <c r="I129" s="38">
        <f>SUMIFS('Data Aset'!$E$4:$E$1048576,'Data Aset'!$D$4:$D$1048576,Sheet1!B129,'Data Aset'!$K$4:$K$1048576,$I$2)</f>
        <v>0</v>
      </c>
      <c r="J129" s="38">
        <f>SUMIFS('Data Aset'!$E$4:$E$1048576,'Data Aset'!$D$4:$D$1048576,Sheet1!B129,'Data Aset'!$K$4:$K$1048576,$J$2)</f>
        <v>0</v>
      </c>
      <c r="K129" s="38">
        <f>SUMIFS('Data Aset'!$E$4:$E$1048576,'Data Aset'!$D$4:$D$1048576,Sheet1!B129,'Data Aset'!$K$4:$K$1048576,$K$2)</f>
        <v>0</v>
      </c>
      <c r="L129" s="38">
        <f>SUMIFS('Data Aset'!$E$4:$E$1048576,'Data Aset'!$D$4:$D$1048576,Sheet1!B129,'Data Aset'!$K$4:$K$1048576,$L$2)</f>
        <v>0</v>
      </c>
      <c r="M129" s="38">
        <f>SUMIFS('Data Aset'!$E$4:$E$1048576,'Data Aset'!$D$4:$D$1048576,Sheet1!B129,'Data Aset'!$K$4:$K$1048576,$M$2)</f>
        <v>0</v>
      </c>
      <c r="N129" s="69">
        <f>SUMIFS('Data Aset'!$E$4:$E$1048576,'Data Aset'!$D$4:$D$1048576,Sheet1!B129,'Data Aset'!$K$4:$K$1048576,$N$2)</f>
        <v>0</v>
      </c>
      <c r="O129" s="38">
        <f>SUMIFS('Data Aset'!$E$4:$E$1048576,'Data Aset'!$D$4:$D$1048576,Sheet1!B129,'Data Aset'!$K$4:$K$1048576,$O$2)</f>
        <v>0</v>
      </c>
      <c r="P129" s="38">
        <f>SUMIFS('Data Aset'!$E$4:$E$1048576,'Data Aset'!$D$4:$D$1048576,Sheet1!B129,'Data Aset'!$K$4:$K$1048576,$P$2)</f>
        <v>2</v>
      </c>
      <c r="Q129" s="38">
        <f>SUMIFS('Data Aset'!$E$4:$E$1048576,'Data Aset'!$D$4:$D$1048576,Sheet1!B129,'Data Aset'!$K$4:$K$1048576,$Q$2)</f>
        <v>0</v>
      </c>
      <c r="R129" s="38">
        <f>SUMIFS('Data Aset'!$E$4:$E$1048576,'Data Aset'!$D$4:$D$1048576,Sheet1!B129,'Data Aset'!$K$4:$K$1048576,$R$2)</f>
        <v>0</v>
      </c>
      <c r="S129" s="69">
        <f>SUMIFS('Data Aset'!$E$4:$E$1048576,'Data Aset'!$D$4:$D$1048576,Sheet1!B129,'Data Aset'!$K$4:$K$1048576,$S$2)</f>
        <v>0</v>
      </c>
      <c r="T129" s="38">
        <f>SUMIFS('Data Aset'!$E$4:$E$1048576,'Data Aset'!$D$4:$D$1048576,Sheet1!B129,'Data Aset'!$K$4:$K$1048576,$T$2)</f>
        <v>0</v>
      </c>
      <c r="U129" s="63">
        <f>SUMIFS('Data Aset'!$E$4:$E$1048576,'Data Aset'!$D$4:$D$1048576,Sheet1!B129,'Data Aset'!$K$4:$K$1048576,$U$2)</f>
        <v>0</v>
      </c>
      <c r="V129" s="66">
        <f t="shared" si="1"/>
        <v>2</v>
      </c>
      <c r="W129" s="75"/>
    </row>
    <row r="130" spans="1:23" ht="21.75" customHeight="1">
      <c r="A130" s="66">
        <v>129</v>
      </c>
      <c r="B130" s="64" t="s">
        <v>362</v>
      </c>
      <c r="C130" s="69">
        <f>SUMIFS('Data Aset'!$E$4:$E$1048576,'Data Aset'!$D$4:$D$1048576,Sheet1!B130,'Data Aset'!$K$4:$K$1048576,Sheet1!$C$2)</f>
        <v>0</v>
      </c>
      <c r="D130" s="38">
        <f>SUMIFS('Data Aset'!$E$4:$E$1048576,'Data Aset'!$D$4:$D$1048576,Sheet1!B130,'Data Aset'!$K$4:$K$1048576,$D$2)</f>
        <v>0</v>
      </c>
      <c r="E130" s="69">
        <f>SUMIFS('Data Aset'!$E$4:$E$1048576,'Data Aset'!$D$4:$D$1048576,Sheet1!B130,'Data Aset'!$K$4:$K$1048576,$E$2)</f>
        <v>0</v>
      </c>
      <c r="F130" s="38">
        <f>SUMIFS('Data Aset'!$E$4:$E$1048576,'Data Aset'!$D$4:$D$1048576,Sheet1!B130,'Data Aset'!$K$4:$K$1048576,$F$2)</f>
        <v>0</v>
      </c>
      <c r="G130" s="38">
        <f>SUMIFS('Data Aset'!$E$4:$E$1048576,'Data Aset'!$D$4:$D$1048576,Sheet1!B130,'Data Aset'!$K$4:$K$1048576,$G$2)</f>
        <v>0</v>
      </c>
      <c r="H130" s="38">
        <f>SUMIFS('Data Aset'!$E$4:$E$1048576,'Data Aset'!$D$4:$D$1048576,Sheet1!B130,'Data Aset'!$K$4:$K$1048576,$H$2)</f>
        <v>0</v>
      </c>
      <c r="I130" s="38">
        <f>SUMIFS('Data Aset'!$E$4:$E$1048576,'Data Aset'!$D$4:$D$1048576,Sheet1!B130,'Data Aset'!$K$4:$K$1048576,$I$2)</f>
        <v>0</v>
      </c>
      <c r="J130" s="38">
        <f>SUMIFS('Data Aset'!$E$4:$E$1048576,'Data Aset'!$D$4:$D$1048576,Sheet1!B130,'Data Aset'!$K$4:$K$1048576,$J$2)</f>
        <v>0</v>
      </c>
      <c r="K130" s="38">
        <f>SUMIFS('Data Aset'!$E$4:$E$1048576,'Data Aset'!$D$4:$D$1048576,Sheet1!B130,'Data Aset'!$K$4:$K$1048576,$K$2)</f>
        <v>0</v>
      </c>
      <c r="L130" s="38">
        <f>SUMIFS('Data Aset'!$E$4:$E$1048576,'Data Aset'!$D$4:$D$1048576,Sheet1!B130,'Data Aset'!$K$4:$K$1048576,$L$2)</f>
        <v>1</v>
      </c>
      <c r="M130" s="38">
        <f>SUMIFS('Data Aset'!$E$4:$E$1048576,'Data Aset'!$D$4:$D$1048576,Sheet1!B130,'Data Aset'!$K$4:$K$1048576,$M$2)</f>
        <v>0</v>
      </c>
      <c r="N130" s="69">
        <f>SUMIFS('Data Aset'!$E$4:$E$1048576,'Data Aset'!$D$4:$D$1048576,Sheet1!B130,'Data Aset'!$K$4:$K$1048576,$N$2)</f>
        <v>0</v>
      </c>
      <c r="O130" s="38">
        <f>SUMIFS('Data Aset'!$E$4:$E$1048576,'Data Aset'!$D$4:$D$1048576,Sheet1!B130,'Data Aset'!$K$4:$K$1048576,$O$2)</f>
        <v>0</v>
      </c>
      <c r="P130" s="38">
        <f>SUMIFS('Data Aset'!$E$4:$E$1048576,'Data Aset'!$D$4:$D$1048576,Sheet1!B130,'Data Aset'!$K$4:$K$1048576,$P$2)</f>
        <v>0</v>
      </c>
      <c r="Q130" s="38">
        <f>SUMIFS('Data Aset'!$E$4:$E$1048576,'Data Aset'!$D$4:$D$1048576,Sheet1!B130,'Data Aset'!$K$4:$K$1048576,$Q$2)</f>
        <v>1</v>
      </c>
      <c r="R130" s="38">
        <f>SUMIFS('Data Aset'!$E$4:$E$1048576,'Data Aset'!$D$4:$D$1048576,Sheet1!B130,'Data Aset'!$K$4:$K$1048576,$R$2)</f>
        <v>0</v>
      </c>
      <c r="S130" s="69">
        <f>SUMIFS('Data Aset'!$E$4:$E$1048576,'Data Aset'!$D$4:$D$1048576,Sheet1!B130,'Data Aset'!$K$4:$K$1048576,$S$2)</f>
        <v>0</v>
      </c>
      <c r="T130" s="38">
        <f>SUMIFS('Data Aset'!$E$4:$E$1048576,'Data Aset'!$D$4:$D$1048576,Sheet1!B130,'Data Aset'!$K$4:$K$1048576,$T$2)</f>
        <v>0</v>
      </c>
      <c r="U130" s="63">
        <f>SUMIFS('Data Aset'!$E$4:$E$1048576,'Data Aset'!$D$4:$D$1048576,Sheet1!B130,'Data Aset'!$K$4:$K$1048576,$U$2)</f>
        <v>0</v>
      </c>
      <c r="V130" s="66">
        <f t="shared" si="1"/>
        <v>2</v>
      </c>
      <c r="W130" s="75" t="s">
        <v>698</v>
      </c>
    </row>
    <row r="131" spans="1:23" ht="21.75" customHeight="1">
      <c r="A131" s="66">
        <v>130</v>
      </c>
      <c r="B131" s="64" t="s">
        <v>618</v>
      </c>
      <c r="C131" s="69">
        <f>SUMIFS('Data Aset'!$E$4:$E$1048576,'Data Aset'!$D$4:$D$1048576,Sheet1!B131,'Data Aset'!$K$4:$K$1048576,Sheet1!$C$2)</f>
        <v>0</v>
      </c>
      <c r="D131" s="38">
        <f>SUMIFS('Data Aset'!$E$4:$E$1048576,'Data Aset'!$D$4:$D$1048576,Sheet1!B131,'Data Aset'!$K$4:$K$1048576,$D$2)</f>
        <v>0</v>
      </c>
      <c r="E131" s="69">
        <f>SUMIFS('Data Aset'!$E$4:$E$1048576,'Data Aset'!$D$4:$D$1048576,Sheet1!B131,'Data Aset'!$K$4:$K$1048576,$E$2)</f>
        <v>0</v>
      </c>
      <c r="F131" s="38">
        <f>SUMIFS('Data Aset'!$E$4:$E$1048576,'Data Aset'!$D$4:$D$1048576,Sheet1!B131,'Data Aset'!$K$4:$K$1048576,$F$2)</f>
        <v>0</v>
      </c>
      <c r="G131" s="38">
        <f>SUMIFS('Data Aset'!$E$4:$E$1048576,'Data Aset'!$D$4:$D$1048576,Sheet1!B131,'Data Aset'!$K$4:$K$1048576,$G$2)</f>
        <v>0</v>
      </c>
      <c r="H131" s="38">
        <f>SUMIFS('Data Aset'!$E$4:$E$1048576,'Data Aset'!$D$4:$D$1048576,Sheet1!B131,'Data Aset'!$K$4:$K$1048576,$H$2)</f>
        <v>0</v>
      </c>
      <c r="I131" s="38">
        <f>SUMIFS('Data Aset'!$E$4:$E$1048576,'Data Aset'!$D$4:$D$1048576,Sheet1!B131,'Data Aset'!$K$4:$K$1048576,$I$2)</f>
        <v>0</v>
      </c>
      <c r="J131" s="38">
        <f>SUMIFS('Data Aset'!$E$4:$E$1048576,'Data Aset'!$D$4:$D$1048576,Sheet1!B131,'Data Aset'!$K$4:$K$1048576,$J$2)</f>
        <v>0</v>
      </c>
      <c r="K131" s="38">
        <f>SUMIFS('Data Aset'!$E$4:$E$1048576,'Data Aset'!$D$4:$D$1048576,Sheet1!B131,'Data Aset'!$K$4:$K$1048576,$K$2)</f>
        <v>0</v>
      </c>
      <c r="L131" s="38">
        <f>SUMIFS('Data Aset'!$E$4:$E$1048576,'Data Aset'!$D$4:$D$1048576,Sheet1!B131,'Data Aset'!$K$4:$K$1048576,$L$2)</f>
        <v>0</v>
      </c>
      <c r="M131" s="38">
        <f>SUMIFS('Data Aset'!$E$4:$E$1048576,'Data Aset'!$D$4:$D$1048576,Sheet1!B131,'Data Aset'!$K$4:$K$1048576,$M$2)</f>
        <v>0</v>
      </c>
      <c r="N131" s="69">
        <f>SUMIFS('Data Aset'!$E$4:$E$1048576,'Data Aset'!$D$4:$D$1048576,Sheet1!B131,'Data Aset'!$K$4:$K$1048576,$N$2)</f>
        <v>0</v>
      </c>
      <c r="O131" s="38">
        <f>SUMIFS('Data Aset'!$E$4:$E$1048576,'Data Aset'!$D$4:$D$1048576,Sheet1!B131,'Data Aset'!$K$4:$K$1048576,$O$2)</f>
        <v>0</v>
      </c>
      <c r="P131" s="38">
        <f>SUMIFS('Data Aset'!$E$4:$E$1048576,'Data Aset'!$D$4:$D$1048576,Sheet1!B131,'Data Aset'!$K$4:$K$1048576,$P$2)</f>
        <v>0</v>
      </c>
      <c r="Q131" s="38">
        <f>SUMIFS('Data Aset'!$E$4:$E$1048576,'Data Aset'!$D$4:$D$1048576,Sheet1!B131,'Data Aset'!$K$4:$K$1048576,$Q$2)</f>
        <v>0</v>
      </c>
      <c r="R131" s="38">
        <f>SUMIFS('Data Aset'!$E$4:$E$1048576,'Data Aset'!$D$4:$D$1048576,Sheet1!B131,'Data Aset'!$K$4:$K$1048576,$R$2)</f>
        <v>0</v>
      </c>
      <c r="S131" s="69">
        <f>SUMIFS('Data Aset'!$E$4:$E$1048576,'Data Aset'!$D$4:$D$1048576,Sheet1!B131,'Data Aset'!$K$4:$K$1048576,$S$2)</f>
        <v>0</v>
      </c>
      <c r="T131" s="38">
        <f>SUMIFS('Data Aset'!$E$4:$E$1048576,'Data Aset'!$D$4:$D$1048576,Sheet1!B131,'Data Aset'!$K$4:$K$1048576,$T$2)</f>
        <v>1</v>
      </c>
      <c r="U131" s="63">
        <f>SUMIFS('Data Aset'!$E$4:$E$1048576,'Data Aset'!$D$4:$D$1048576,Sheet1!B131,'Data Aset'!$K$4:$K$1048576,$U$2)</f>
        <v>0</v>
      </c>
      <c r="V131" s="66">
        <f t="shared" ref="V131:V191" si="2">SUM(C131:U131)</f>
        <v>1</v>
      </c>
      <c r="W131" s="75" t="s">
        <v>698</v>
      </c>
    </row>
    <row r="132" spans="1:23" ht="21.75" customHeight="1">
      <c r="A132" s="66">
        <v>131</v>
      </c>
      <c r="B132" s="64" t="s">
        <v>629</v>
      </c>
      <c r="C132" s="69">
        <f>SUMIFS('Data Aset'!$E$4:$E$1048576,'Data Aset'!$D$4:$D$1048576,Sheet1!B132,'Data Aset'!$K$4:$K$1048576,Sheet1!$C$2)</f>
        <v>0</v>
      </c>
      <c r="D132" s="38">
        <f>SUMIFS('Data Aset'!$E$4:$E$1048576,'Data Aset'!$D$4:$D$1048576,Sheet1!B132,'Data Aset'!$K$4:$K$1048576,$D$2)</f>
        <v>0</v>
      </c>
      <c r="E132" s="69">
        <f>SUMIFS('Data Aset'!$E$4:$E$1048576,'Data Aset'!$D$4:$D$1048576,Sheet1!B132,'Data Aset'!$K$4:$K$1048576,$E$2)</f>
        <v>0</v>
      </c>
      <c r="F132" s="38">
        <f>SUMIFS('Data Aset'!$E$4:$E$1048576,'Data Aset'!$D$4:$D$1048576,Sheet1!B132,'Data Aset'!$K$4:$K$1048576,$F$2)</f>
        <v>0</v>
      </c>
      <c r="G132" s="38">
        <f>SUMIFS('Data Aset'!$E$4:$E$1048576,'Data Aset'!$D$4:$D$1048576,Sheet1!B132,'Data Aset'!$K$4:$K$1048576,$G$2)</f>
        <v>0</v>
      </c>
      <c r="H132" s="38">
        <f>SUMIFS('Data Aset'!$E$4:$E$1048576,'Data Aset'!$D$4:$D$1048576,Sheet1!B132,'Data Aset'!$K$4:$K$1048576,$H$2)</f>
        <v>0</v>
      </c>
      <c r="I132" s="38">
        <f>SUMIFS('Data Aset'!$E$4:$E$1048576,'Data Aset'!$D$4:$D$1048576,Sheet1!B132,'Data Aset'!$K$4:$K$1048576,$I$2)</f>
        <v>0</v>
      </c>
      <c r="J132" s="38">
        <f>SUMIFS('Data Aset'!$E$4:$E$1048576,'Data Aset'!$D$4:$D$1048576,Sheet1!B132,'Data Aset'!$K$4:$K$1048576,$J$2)</f>
        <v>0</v>
      </c>
      <c r="K132" s="38">
        <f>SUMIFS('Data Aset'!$E$4:$E$1048576,'Data Aset'!$D$4:$D$1048576,Sheet1!B132,'Data Aset'!$K$4:$K$1048576,$K$2)</f>
        <v>0</v>
      </c>
      <c r="L132" s="38">
        <f>SUMIFS('Data Aset'!$E$4:$E$1048576,'Data Aset'!$D$4:$D$1048576,Sheet1!B132,'Data Aset'!$K$4:$K$1048576,$L$2)</f>
        <v>0</v>
      </c>
      <c r="M132" s="38">
        <f>SUMIFS('Data Aset'!$E$4:$E$1048576,'Data Aset'!$D$4:$D$1048576,Sheet1!B132,'Data Aset'!$K$4:$K$1048576,$M$2)</f>
        <v>0</v>
      </c>
      <c r="N132" s="69">
        <f>SUMIFS('Data Aset'!$E$4:$E$1048576,'Data Aset'!$D$4:$D$1048576,Sheet1!B132,'Data Aset'!$K$4:$K$1048576,$N$2)</f>
        <v>0</v>
      </c>
      <c r="O132" s="38">
        <f>SUMIFS('Data Aset'!$E$4:$E$1048576,'Data Aset'!$D$4:$D$1048576,Sheet1!B132,'Data Aset'!$K$4:$K$1048576,$O$2)</f>
        <v>0</v>
      </c>
      <c r="P132" s="38">
        <f>SUMIFS('Data Aset'!$E$4:$E$1048576,'Data Aset'!$D$4:$D$1048576,Sheet1!B132,'Data Aset'!$K$4:$K$1048576,$P$2)</f>
        <v>0</v>
      </c>
      <c r="Q132" s="38">
        <f>SUMIFS('Data Aset'!$E$4:$E$1048576,'Data Aset'!$D$4:$D$1048576,Sheet1!B132,'Data Aset'!$K$4:$K$1048576,$Q$2)</f>
        <v>0</v>
      </c>
      <c r="R132" s="38">
        <f>SUMIFS('Data Aset'!$E$4:$E$1048576,'Data Aset'!$D$4:$D$1048576,Sheet1!B132,'Data Aset'!$K$4:$K$1048576,$R$2)</f>
        <v>0</v>
      </c>
      <c r="S132" s="69">
        <f>SUMIFS('Data Aset'!$E$4:$E$1048576,'Data Aset'!$D$4:$D$1048576,Sheet1!B132,'Data Aset'!$K$4:$K$1048576,$S$2)</f>
        <v>0</v>
      </c>
      <c r="T132" s="38">
        <f>SUMIFS('Data Aset'!$E$4:$E$1048576,'Data Aset'!$D$4:$D$1048576,Sheet1!B132,'Data Aset'!$K$4:$K$1048576,$T$2)</f>
        <v>1</v>
      </c>
      <c r="U132" s="63">
        <f>SUMIFS('Data Aset'!$E$4:$E$1048576,'Data Aset'!$D$4:$D$1048576,Sheet1!B132,'Data Aset'!$K$4:$K$1048576,$U$2)</f>
        <v>0</v>
      </c>
      <c r="V132" s="66">
        <f t="shared" si="2"/>
        <v>1</v>
      </c>
      <c r="W132" s="75" t="s">
        <v>698</v>
      </c>
    </row>
    <row r="133" spans="1:23" ht="21.75" customHeight="1">
      <c r="A133" s="66">
        <v>132</v>
      </c>
      <c r="B133" s="64" t="s">
        <v>674</v>
      </c>
      <c r="C133" s="69">
        <f>SUMIFS('Data Aset'!$E$4:$E$1048576,'Data Aset'!$D$4:$D$1048576,Sheet1!B133,'Data Aset'!$K$4:$K$1048576,Sheet1!$C$2)</f>
        <v>0</v>
      </c>
      <c r="D133" s="38">
        <f>SUMIFS('Data Aset'!$E$4:$E$1048576,'Data Aset'!$D$4:$D$1048576,Sheet1!B133,'Data Aset'!$K$4:$K$1048576,$D$2)</f>
        <v>0</v>
      </c>
      <c r="E133" s="69">
        <f>SUMIFS('Data Aset'!$E$4:$E$1048576,'Data Aset'!$D$4:$D$1048576,Sheet1!B133,'Data Aset'!$K$4:$K$1048576,$E$2)</f>
        <v>0</v>
      </c>
      <c r="F133" s="38">
        <f>SUMIFS('Data Aset'!$E$4:$E$1048576,'Data Aset'!$D$4:$D$1048576,Sheet1!B133,'Data Aset'!$K$4:$K$1048576,$F$2)</f>
        <v>0</v>
      </c>
      <c r="G133" s="38">
        <f>SUMIFS('Data Aset'!$E$4:$E$1048576,'Data Aset'!$D$4:$D$1048576,Sheet1!B133,'Data Aset'!$K$4:$K$1048576,$G$2)</f>
        <v>0</v>
      </c>
      <c r="H133" s="38">
        <f>SUMIFS('Data Aset'!$E$4:$E$1048576,'Data Aset'!$D$4:$D$1048576,Sheet1!B133,'Data Aset'!$K$4:$K$1048576,$H$2)</f>
        <v>0</v>
      </c>
      <c r="I133" s="38">
        <f>SUMIFS('Data Aset'!$E$4:$E$1048576,'Data Aset'!$D$4:$D$1048576,Sheet1!B133,'Data Aset'!$K$4:$K$1048576,$I$2)</f>
        <v>0</v>
      </c>
      <c r="J133" s="38">
        <f>SUMIFS('Data Aset'!$E$4:$E$1048576,'Data Aset'!$D$4:$D$1048576,Sheet1!B133,'Data Aset'!$K$4:$K$1048576,$J$2)</f>
        <v>0</v>
      </c>
      <c r="K133" s="38">
        <f>SUMIFS('Data Aset'!$E$4:$E$1048576,'Data Aset'!$D$4:$D$1048576,Sheet1!B133,'Data Aset'!$K$4:$K$1048576,$K$2)</f>
        <v>0</v>
      </c>
      <c r="L133" s="38">
        <f>SUMIFS('Data Aset'!$E$4:$E$1048576,'Data Aset'!$D$4:$D$1048576,Sheet1!B133,'Data Aset'!$K$4:$K$1048576,$L$2)</f>
        <v>0</v>
      </c>
      <c r="M133" s="38">
        <f>SUMIFS('Data Aset'!$E$4:$E$1048576,'Data Aset'!$D$4:$D$1048576,Sheet1!B133,'Data Aset'!$K$4:$K$1048576,$M$2)</f>
        <v>0</v>
      </c>
      <c r="N133" s="69">
        <f>SUMIFS('Data Aset'!$E$4:$E$1048576,'Data Aset'!$D$4:$D$1048576,Sheet1!B133,'Data Aset'!$K$4:$K$1048576,$N$2)</f>
        <v>0</v>
      </c>
      <c r="O133" s="38">
        <f>SUMIFS('Data Aset'!$E$4:$E$1048576,'Data Aset'!$D$4:$D$1048576,Sheet1!B133,'Data Aset'!$K$4:$K$1048576,$O$2)</f>
        <v>0</v>
      </c>
      <c r="P133" s="38">
        <f>SUMIFS('Data Aset'!$E$4:$E$1048576,'Data Aset'!$D$4:$D$1048576,Sheet1!B133,'Data Aset'!$K$4:$K$1048576,$P$2)</f>
        <v>0</v>
      </c>
      <c r="Q133" s="38">
        <f>SUMIFS('Data Aset'!$E$4:$E$1048576,'Data Aset'!$D$4:$D$1048576,Sheet1!B133,'Data Aset'!$K$4:$K$1048576,$Q$2)</f>
        <v>0</v>
      </c>
      <c r="R133" s="38">
        <f>SUMIFS('Data Aset'!$E$4:$E$1048576,'Data Aset'!$D$4:$D$1048576,Sheet1!B133,'Data Aset'!$K$4:$K$1048576,$R$2)</f>
        <v>0</v>
      </c>
      <c r="S133" s="69">
        <f>SUMIFS('Data Aset'!$E$4:$E$1048576,'Data Aset'!$D$4:$D$1048576,Sheet1!B133,'Data Aset'!$K$4:$K$1048576,$S$2)</f>
        <v>0</v>
      </c>
      <c r="T133" s="38">
        <f>SUMIFS('Data Aset'!$E$4:$E$1048576,'Data Aset'!$D$4:$D$1048576,Sheet1!B133,'Data Aset'!$K$4:$K$1048576,$T$2)</f>
        <v>1</v>
      </c>
      <c r="U133" s="63">
        <f>SUMIFS('Data Aset'!$E$4:$E$1048576,'Data Aset'!$D$4:$D$1048576,Sheet1!B133,'Data Aset'!$K$4:$K$1048576,$U$2)</f>
        <v>2</v>
      </c>
      <c r="V133" s="66">
        <f t="shared" si="2"/>
        <v>3</v>
      </c>
      <c r="W133" s="75" t="s">
        <v>698</v>
      </c>
    </row>
    <row r="134" spans="1:23" ht="21.75" customHeight="1">
      <c r="A134" s="66">
        <v>133</v>
      </c>
      <c r="B134" s="64" t="s">
        <v>328</v>
      </c>
      <c r="C134" s="69">
        <f>SUMIFS('Data Aset'!$E$4:$E$1048576,'Data Aset'!$D$4:$D$1048576,Sheet1!B134,'Data Aset'!$K$4:$K$1048576,Sheet1!$C$2)</f>
        <v>0</v>
      </c>
      <c r="D134" s="38">
        <f>SUMIFS('Data Aset'!$E$4:$E$1048576,'Data Aset'!$D$4:$D$1048576,Sheet1!B134,'Data Aset'!$K$4:$K$1048576,$D$2)</f>
        <v>0</v>
      </c>
      <c r="E134" s="69">
        <f>SUMIFS('Data Aset'!$E$4:$E$1048576,'Data Aset'!$D$4:$D$1048576,Sheet1!B134,'Data Aset'!$K$4:$K$1048576,$E$2)</f>
        <v>0</v>
      </c>
      <c r="F134" s="38">
        <f>SUMIFS('Data Aset'!$E$4:$E$1048576,'Data Aset'!$D$4:$D$1048576,Sheet1!B134,'Data Aset'!$K$4:$K$1048576,$F$2)</f>
        <v>0</v>
      </c>
      <c r="G134" s="38">
        <f>SUMIFS('Data Aset'!$E$4:$E$1048576,'Data Aset'!$D$4:$D$1048576,Sheet1!B134,'Data Aset'!$K$4:$K$1048576,$G$2)</f>
        <v>0</v>
      </c>
      <c r="H134" s="38">
        <f>SUMIFS('Data Aset'!$E$4:$E$1048576,'Data Aset'!$D$4:$D$1048576,Sheet1!B134,'Data Aset'!$K$4:$K$1048576,$H$2)</f>
        <v>0</v>
      </c>
      <c r="I134" s="38">
        <f>SUMIFS('Data Aset'!$E$4:$E$1048576,'Data Aset'!$D$4:$D$1048576,Sheet1!B134,'Data Aset'!$K$4:$K$1048576,$I$2)</f>
        <v>0</v>
      </c>
      <c r="J134" s="38">
        <f>SUMIFS('Data Aset'!$E$4:$E$1048576,'Data Aset'!$D$4:$D$1048576,Sheet1!B134,'Data Aset'!$K$4:$K$1048576,$J$2)</f>
        <v>0</v>
      </c>
      <c r="K134" s="38">
        <f>SUMIFS('Data Aset'!$E$4:$E$1048576,'Data Aset'!$D$4:$D$1048576,Sheet1!B134,'Data Aset'!$K$4:$K$1048576,$K$2)</f>
        <v>1</v>
      </c>
      <c r="L134" s="38">
        <f>SUMIFS('Data Aset'!$E$4:$E$1048576,'Data Aset'!$D$4:$D$1048576,Sheet1!B134,'Data Aset'!$K$4:$K$1048576,$L$2)</f>
        <v>0</v>
      </c>
      <c r="M134" s="38">
        <f>SUMIFS('Data Aset'!$E$4:$E$1048576,'Data Aset'!$D$4:$D$1048576,Sheet1!B134,'Data Aset'!$K$4:$K$1048576,$M$2)</f>
        <v>0</v>
      </c>
      <c r="N134" s="69">
        <f>SUMIFS('Data Aset'!$E$4:$E$1048576,'Data Aset'!$D$4:$D$1048576,Sheet1!B134,'Data Aset'!$K$4:$K$1048576,$N$2)</f>
        <v>0</v>
      </c>
      <c r="O134" s="38">
        <f>SUMIFS('Data Aset'!$E$4:$E$1048576,'Data Aset'!$D$4:$D$1048576,Sheet1!B134,'Data Aset'!$K$4:$K$1048576,$O$2)</f>
        <v>1</v>
      </c>
      <c r="P134" s="38">
        <f>SUMIFS('Data Aset'!$E$4:$E$1048576,'Data Aset'!$D$4:$D$1048576,Sheet1!B134,'Data Aset'!$K$4:$K$1048576,$P$2)</f>
        <v>0</v>
      </c>
      <c r="Q134" s="38">
        <f>SUMIFS('Data Aset'!$E$4:$E$1048576,'Data Aset'!$D$4:$D$1048576,Sheet1!B134,'Data Aset'!$K$4:$K$1048576,$Q$2)</f>
        <v>0</v>
      </c>
      <c r="R134" s="38">
        <f>SUMIFS('Data Aset'!$E$4:$E$1048576,'Data Aset'!$D$4:$D$1048576,Sheet1!B134,'Data Aset'!$K$4:$K$1048576,$R$2)</f>
        <v>0</v>
      </c>
      <c r="S134" s="69">
        <f>SUMIFS('Data Aset'!$E$4:$E$1048576,'Data Aset'!$D$4:$D$1048576,Sheet1!B134,'Data Aset'!$K$4:$K$1048576,$S$2)</f>
        <v>0</v>
      </c>
      <c r="T134" s="38">
        <f>SUMIFS('Data Aset'!$E$4:$E$1048576,'Data Aset'!$D$4:$D$1048576,Sheet1!B134,'Data Aset'!$K$4:$K$1048576,$T$2)</f>
        <v>1</v>
      </c>
      <c r="U134" s="63">
        <f>SUMIFS('Data Aset'!$E$4:$E$1048576,'Data Aset'!$D$4:$D$1048576,Sheet1!B134,'Data Aset'!$K$4:$K$1048576,$U$2)</f>
        <v>0</v>
      </c>
      <c r="V134" s="66">
        <f t="shared" si="2"/>
        <v>3</v>
      </c>
      <c r="W134" s="75" t="s">
        <v>698</v>
      </c>
    </row>
    <row r="135" spans="1:23" ht="21.75" customHeight="1">
      <c r="A135" s="66">
        <v>134</v>
      </c>
      <c r="B135" s="64" t="s">
        <v>636</v>
      </c>
      <c r="C135" s="69">
        <f>SUMIFS('Data Aset'!$E$4:$E$1048576,'Data Aset'!$D$4:$D$1048576,Sheet1!B135,'Data Aset'!$K$4:$K$1048576,Sheet1!$C$2)</f>
        <v>0</v>
      </c>
      <c r="D135" s="38">
        <f>SUMIFS('Data Aset'!$E$4:$E$1048576,'Data Aset'!$D$4:$D$1048576,Sheet1!B135,'Data Aset'!$K$4:$K$1048576,$D$2)</f>
        <v>0</v>
      </c>
      <c r="E135" s="69">
        <f>SUMIFS('Data Aset'!$E$4:$E$1048576,'Data Aset'!$D$4:$D$1048576,Sheet1!B135,'Data Aset'!$K$4:$K$1048576,$E$2)</f>
        <v>0</v>
      </c>
      <c r="F135" s="38">
        <f>SUMIFS('Data Aset'!$E$4:$E$1048576,'Data Aset'!$D$4:$D$1048576,Sheet1!B135,'Data Aset'!$K$4:$K$1048576,$F$2)</f>
        <v>0</v>
      </c>
      <c r="G135" s="38">
        <f>SUMIFS('Data Aset'!$E$4:$E$1048576,'Data Aset'!$D$4:$D$1048576,Sheet1!B135,'Data Aset'!$K$4:$K$1048576,$G$2)</f>
        <v>0</v>
      </c>
      <c r="H135" s="38">
        <f>SUMIFS('Data Aset'!$E$4:$E$1048576,'Data Aset'!$D$4:$D$1048576,Sheet1!B135,'Data Aset'!$K$4:$K$1048576,$H$2)</f>
        <v>0</v>
      </c>
      <c r="I135" s="38">
        <f>SUMIFS('Data Aset'!$E$4:$E$1048576,'Data Aset'!$D$4:$D$1048576,Sheet1!B135,'Data Aset'!$K$4:$K$1048576,$I$2)</f>
        <v>0</v>
      </c>
      <c r="J135" s="38">
        <f>SUMIFS('Data Aset'!$E$4:$E$1048576,'Data Aset'!$D$4:$D$1048576,Sheet1!B135,'Data Aset'!$K$4:$K$1048576,$J$2)</f>
        <v>0</v>
      </c>
      <c r="K135" s="38">
        <f>SUMIFS('Data Aset'!$E$4:$E$1048576,'Data Aset'!$D$4:$D$1048576,Sheet1!B135,'Data Aset'!$K$4:$K$1048576,$K$2)</f>
        <v>0</v>
      </c>
      <c r="L135" s="38">
        <f>SUMIFS('Data Aset'!$E$4:$E$1048576,'Data Aset'!$D$4:$D$1048576,Sheet1!B135,'Data Aset'!$K$4:$K$1048576,$L$2)</f>
        <v>0</v>
      </c>
      <c r="M135" s="38">
        <f>SUMIFS('Data Aset'!$E$4:$E$1048576,'Data Aset'!$D$4:$D$1048576,Sheet1!B135,'Data Aset'!$K$4:$K$1048576,$M$2)</f>
        <v>0</v>
      </c>
      <c r="N135" s="69">
        <f>SUMIFS('Data Aset'!$E$4:$E$1048576,'Data Aset'!$D$4:$D$1048576,Sheet1!B135,'Data Aset'!$K$4:$K$1048576,$N$2)</f>
        <v>0</v>
      </c>
      <c r="O135" s="38">
        <f>SUMIFS('Data Aset'!$E$4:$E$1048576,'Data Aset'!$D$4:$D$1048576,Sheet1!B135,'Data Aset'!$K$4:$K$1048576,$O$2)</f>
        <v>0</v>
      </c>
      <c r="P135" s="38">
        <f>SUMIFS('Data Aset'!$E$4:$E$1048576,'Data Aset'!$D$4:$D$1048576,Sheet1!B135,'Data Aset'!$K$4:$K$1048576,$P$2)</f>
        <v>0</v>
      </c>
      <c r="Q135" s="38">
        <f>SUMIFS('Data Aset'!$E$4:$E$1048576,'Data Aset'!$D$4:$D$1048576,Sheet1!B135,'Data Aset'!$K$4:$K$1048576,$Q$2)</f>
        <v>0</v>
      </c>
      <c r="R135" s="38">
        <f>SUMIFS('Data Aset'!$E$4:$E$1048576,'Data Aset'!$D$4:$D$1048576,Sheet1!B135,'Data Aset'!$K$4:$K$1048576,$R$2)</f>
        <v>0</v>
      </c>
      <c r="S135" s="69">
        <f>SUMIFS('Data Aset'!$E$4:$E$1048576,'Data Aset'!$D$4:$D$1048576,Sheet1!B135,'Data Aset'!$K$4:$K$1048576,$S$2)</f>
        <v>0</v>
      </c>
      <c r="T135" s="38">
        <f>SUMIFS('Data Aset'!$E$4:$E$1048576,'Data Aset'!$D$4:$D$1048576,Sheet1!B135,'Data Aset'!$K$4:$K$1048576,$T$2)</f>
        <v>2</v>
      </c>
      <c r="U135" s="63">
        <f>SUMIFS('Data Aset'!$E$4:$E$1048576,'Data Aset'!$D$4:$D$1048576,Sheet1!B135,'Data Aset'!$K$4:$K$1048576,$U$2)</f>
        <v>0</v>
      </c>
      <c r="V135" s="66">
        <f t="shared" si="2"/>
        <v>2</v>
      </c>
      <c r="W135" s="75" t="s">
        <v>698</v>
      </c>
    </row>
    <row r="136" spans="1:23" ht="21.75" customHeight="1">
      <c r="A136" s="66">
        <v>135</v>
      </c>
      <c r="B136" s="64" t="s">
        <v>560</v>
      </c>
      <c r="C136" s="69">
        <f>SUMIFS('Data Aset'!$E$4:$E$1048576,'Data Aset'!$D$4:$D$1048576,Sheet1!B136,'Data Aset'!$K$4:$K$1048576,Sheet1!$C$2)</f>
        <v>0</v>
      </c>
      <c r="D136" s="38">
        <f>SUMIFS('Data Aset'!$E$4:$E$1048576,'Data Aset'!$D$4:$D$1048576,Sheet1!B136,'Data Aset'!$K$4:$K$1048576,$D$2)</f>
        <v>0</v>
      </c>
      <c r="E136" s="69">
        <f>SUMIFS('Data Aset'!$E$4:$E$1048576,'Data Aset'!$D$4:$D$1048576,Sheet1!B136,'Data Aset'!$K$4:$K$1048576,$E$2)</f>
        <v>0</v>
      </c>
      <c r="F136" s="38">
        <f>SUMIFS('Data Aset'!$E$4:$E$1048576,'Data Aset'!$D$4:$D$1048576,Sheet1!B136,'Data Aset'!$K$4:$K$1048576,$F$2)</f>
        <v>0</v>
      </c>
      <c r="G136" s="38">
        <f>SUMIFS('Data Aset'!$E$4:$E$1048576,'Data Aset'!$D$4:$D$1048576,Sheet1!B136,'Data Aset'!$K$4:$K$1048576,$G$2)</f>
        <v>0</v>
      </c>
      <c r="H136" s="38">
        <f>SUMIFS('Data Aset'!$E$4:$E$1048576,'Data Aset'!$D$4:$D$1048576,Sheet1!B136,'Data Aset'!$K$4:$K$1048576,$H$2)</f>
        <v>0</v>
      </c>
      <c r="I136" s="38">
        <f>SUMIFS('Data Aset'!$E$4:$E$1048576,'Data Aset'!$D$4:$D$1048576,Sheet1!B136,'Data Aset'!$K$4:$K$1048576,$I$2)</f>
        <v>0</v>
      </c>
      <c r="J136" s="38">
        <f>SUMIFS('Data Aset'!$E$4:$E$1048576,'Data Aset'!$D$4:$D$1048576,Sheet1!B136,'Data Aset'!$K$4:$K$1048576,$J$2)</f>
        <v>0</v>
      </c>
      <c r="K136" s="38">
        <f>SUMIFS('Data Aset'!$E$4:$E$1048576,'Data Aset'!$D$4:$D$1048576,Sheet1!B136,'Data Aset'!$K$4:$K$1048576,$K$2)</f>
        <v>0</v>
      </c>
      <c r="L136" s="38">
        <f>SUMIFS('Data Aset'!$E$4:$E$1048576,'Data Aset'!$D$4:$D$1048576,Sheet1!B136,'Data Aset'!$K$4:$K$1048576,$L$2)</f>
        <v>0</v>
      </c>
      <c r="M136" s="38">
        <f>SUMIFS('Data Aset'!$E$4:$E$1048576,'Data Aset'!$D$4:$D$1048576,Sheet1!B136,'Data Aset'!$K$4:$K$1048576,$M$2)</f>
        <v>0</v>
      </c>
      <c r="N136" s="69">
        <f>SUMIFS('Data Aset'!$E$4:$E$1048576,'Data Aset'!$D$4:$D$1048576,Sheet1!B136,'Data Aset'!$K$4:$K$1048576,$N$2)</f>
        <v>0</v>
      </c>
      <c r="O136" s="38">
        <f>SUMIFS('Data Aset'!$E$4:$E$1048576,'Data Aset'!$D$4:$D$1048576,Sheet1!B136,'Data Aset'!$K$4:$K$1048576,$O$2)</f>
        <v>0</v>
      </c>
      <c r="P136" s="38">
        <f>SUMIFS('Data Aset'!$E$4:$E$1048576,'Data Aset'!$D$4:$D$1048576,Sheet1!B136,'Data Aset'!$K$4:$K$1048576,$P$2)</f>
        <v>0</v>
      </c>
      <c r="Q136" s="38">
        <f>SUMIFS('Data Aset'!$E$4:$E$1048576,'Data Aset'!$D$4:$D$1048576,Sheet1!B136,'Data Aset'!$K$4:$K$1048576,$Q$2)</f>
        <v>1</v>
      </c>
      <c r="R136" s="38">
        <f>SUMIFS('Data Aset'!$E$4:$E$1048576,'Data Aset'!$D$4:$D$1048576,Sheet1!B136,'Data Aset'!$K$4:$K$1048576,$R$2)</f>
        <v>0</v>
      </c>
      <c r="S136" s="69">
        <f>SUMIFS('Data Aset'!$E$4:$E$1048576,'Data Aset'!$D$4:$D$1048576,Sheet1!B136,'Data Aset'!$K$4:$K$1048576,$S$2)</f>
        <v>0</v>
      </c>
      <c r="T136" s="38">
        <f>SUMIFS('Data Aset'!$E$4:$E$1048576,'Data Aset'!$D$4:$D$1048576,Sheet1!B136,'Data Aset'!$K$4:$K$1048576,$T$2)</f>
        <v>0</v>
      </c>
      <c r="U136" s="63">
        <f>SUMIFS('Data Aset'!$E$4:$E$1048576,'Data Aset'!$D$4:$D$1048576,Sheet1!B136,'Data Aset'!$K$4:$K$1048576,$U$2)</f>
        <v>0</v>
      </c>
      <c r="V136" s="66">
        <f t="shared" si="2"/>
        <v>1</v>
      </c>
      <c r="W136" s="75" t="s">
        <v>698</v>
      </c>
    </row>
    <row r="137" spans="1:23" ht="21.75" customHeight="1">
      <c r="A137" s="66">
        <v>136</v>
      </c>
      <c r="B137" s="64" t="s">
        <v>303</v>
      </c>
      <c r="C137" s="69">
        <f>SUMIFS('Data Aset'!$E$4:$E$1048576,'Data Aset'!$D$4:$D$1048576,Sheet1!B137,'Data Aset'!$K$4:$K$1048576,Sheet1!$C$2)</f>
        <v>0</v>
      </c>
      <c r="D137" s="38">
        <f>SUMIFS('Data Aset'!$E$4:$E$1048576,'Data Aset'!$D$4:$D$1048576,Sheet1!B137,'Data Aset'!$K$4:$K$1048576,$D$2)</f>
        <v>0</v>
      </c>
      <c r="E137" s="69">
        <f>SUMIFS('Data Aset'!$E$4:$E$1048576,'Data Aset'!$D$4:$D$1048576,Sheet1!B137,'Data Aset'!$K$4:$K$1048576,$E$2)</f>
        <v>0</v>
      </c>
      <c r="F137" s="38">
        <f>SUMIFS('Data Aset'!$E$4:$E$1048576,'Data Aset'!$D$4:$D$1048576,Sheet1!B137,'Data Aset'!$K$4:$K$1048576,$F$2)</f>
        <v>0</v>
      </c>
      <c r="G137" s="38">
        <f>SUMIFS('Data Aset'!$E$4:$E$1048576,'Data Aset'!$D$4:$D$1048576,Sheet1!B137,'Data Aset'!$K$4:$K$1048576,$G$2)</f>
        <v>0</v>
      </c>
      <c r="H137" s="38">
        <f>SUMIFS('Data Aset'!$E$4:$E$1048576,'Data Aset'!$D$4:$D$1048576,Sheet1!B137,'Data Aset'!$K$4:$K$1048576,$H$2)</f>
        <v>0</v>
      </c>
      <c r="I137" s="38">
        <f>SUMIFS('Data Aset'!$E$4:$E$1048576,'Data Aset'!$D$4:$D$1048576,Sheet1!B137,'Data Aset'!$K$4:$K$1048576,$I$2)</f>
        <v>1</v>
      </c>
      <c r="J137" s="38">
        <f>SUMIFS('Data Aset'!$E$4:$E$1048576,'Data Aset'!$D$4:$D$1048576,Sheet1!B137,'Data Aset'!$K$4:$K$1048576,$J$2)</f>
        <v>0</v>
      </c>
      <c r="K137" s="38">
        <f>SUMIFS('Data Aset'!$E$4:$E$1048576,'Data Aset'!$D$4:$D$1048576,Sheet1!B137,'Data Aset'!$K$4:$K$1048576,$K$2)</f>
        <v>0</v>
      </c>
      <c r="L137" s="38">
        <f>SUMIFS('Data Aset'!$E$4:$E$1048576,'Data Aset'!$D$4:$D$1048576,Sheet1!B137,'Data Aset'!$K$4:$K$1048576,$L$2)</f>
        <v>0</v>
      </c>
      <c r="M137" s="38">
        <f>SUMIFS('Data Aset'!$E$4:$E$1048576,'Data Aset'!$D$4:$D$1048576,Sheet1!B137,'Data Aset'!$K$4:$K$1048576,$M$2)</f>
        <v>0</v>
      </c>
      <c r="N137" s="69">
        <f>SUMIFS('Data Aset'!$E$4:$E$1048576,'Data Aset'!$D$4:$D$1048576,Sheet1!B137,'Data Aset'!$K$4:$K$1048576,$N$2)</f>
        <v>0</v>
      </c>
      <c r="O137" s="38">
        <f>SUMIFS('Data Aset'!$E$4:$E$1048576,'Data Aset'!$D$4:$D$1048576,Sheet1!B137,'Data Aset'!$K$4:$K$1048576,$O$2)</f>
        <v>0</v>
      </c>
      <c r="P137" s="38">
        <f>SUMIFS('Data Aset'!$E$4:$E$1048576,'Data Aset'!$D$4:$D$1048576,Sheet1!B137,'Data Aset'!$K$4:$K$1048576,$P$2)</f>
        <v>0</v>
      </c>
      <c r="Q137" s="38">
        <f>SUMIFS('Data Aset'!$E$4:$E$1048576,'Data Aset'!$D$4:$D$1048576,Sheet1!B137,'Data Aset'!$K$4:$K$1048576,$Q$2)</f>
        <v>0</v>
      </c>
      <c r="R137" s="38">
        <f>SUMIFS('Data Aset'!$E$4:$E$1048576,'Data Aset'!$D$4:$D$1048576,Sheet1!B137,'Data Aset'!$K$4:$K$1048576,$R$2)</f>
        <v>0</v>
      </c>
      <c r="S137" s="69">
        <f>SUMIFS('Data Aset'!$E$4:$E$1048576,'Data Aset'!$D$4:$D$1048576,Sheet1!B137,'Data Aset'!$K$4:$K$1048576,$S$2)</f>
        <v>0</v>
      </c>
      <c r="T137" s="38">
        <f>SUMIFS('Data Aset'!$E$4:$E$1048576,'Data Aset'!$D$4:$D$1048576,Sheet1!B137,'Data Aset'!$K$4:$K$1048576,$T$2)</f>
        <v>0</v>
      </c>
      <c r="U137" s="63">
        <f>SUMIFS('Data Aset'!$E$4:$E$1048576,'Data Aset'!$D$4:$D$1048576,Sheet1!B137,'Data Aset'!$K$4:$K$1048576,$U$2)</f>
        <v>0</v>
      </c>
      <c r="V137" s="66">
        <f t="shared" si="2"/>
        <v>1</v>
      </c>
      <c r="W137" s="75" t="s">
        <v>698</v>
      </c>
    </row>
    <row r="138" spans="1:23" ht="21.75" customHeight="1">
      <c r="A138" s="66">
        <v>137</v>
      </c>
      <c r="B138" s="64" t="s">
        <v>322</v>
      </c>
      <c r="C138" s="69">
        <f>SUMIFS('Data Aset'!$E$4:$E$1048576,'Data Aset'!$D$4:$D$1048576,Sheet1!B138,'Data Aset'!$K$4:$K$1048576,Sheet1!$C$2)</f>
        <v>0</v>
      </c>
      <c r="D138" s="38">
        <f>SUMIFS('Data Aset'!$E$4:$E$1048576,'Data Aset'!$D$4:$D$1048576,Sheet1!B138,'Data Aset'!$K$4:$K$1048576,$D$2)</f>
        <v>0</v>
      </c>
      <c r="E138" s="69">
        <f>SUMIFS('Data Aset'!$E$4:$E$1048576,'Data Aset'!$D$4:$D$1048576,Sheet1!B138,'Data Aset'!$K$4:$K$1048576,$E$2)</f>
        <v>0</v>
      </c>
      <c r="F138" s="38">
        <f>SUMIFS('Data Aset'!$E$4:$E$1048576,'Data Aset'!$D$4:$D$1048576,Sheet1!B138,'Data Aset'!$K$4:$K$1048576,$F$2)</f>
        <v>0</v>
      </c>
      <c r="G138" s="38">
        <f>SUMIFS('Data Aset'!$E$4:$E$1048576,'Data Aset'!$D$4:$D$1048576,Sheet1!B138,'Data Aset'!$K$4:$K$1048576,$G$2)</f>
        <v>0</v>
      </c>
      <c r="H138" s="38">
        <f>SUMIFS('Data Aset'!$E$4:$E$1048576,'Data Aset'!$D$4:$D$1048576,Sheet1!B138,'Data Aset'!$K$4:$K$1048576,$H$2)</f>
        <v>0</v>
      </c>
      <c r="I138" s="38">
        <f>SUMIFS('Data Aset'!$E$4:$E$1048576,'Data Aset'!$D$4:$D$1048576,Sheet1!B138,'Data Aset'!$K$4:$K$1048576,$I$2)</f>
        <v>0</v>
      </c>
      <c r="J138" s="38">
        <f>SUMIFS('Data Aset'!$E$4:$E$1048576,'Data Aset'!$D$4:$D$1048576,Sheet1!B138,'Data Aset'!$K$4:$K$1048576,$J$2)</f>
        <v>1</v>
      </c>
      <c r="K138" s="38">
        <f>SUMIFS('Data Aset'!$E$4:$E$1048576,'Data Aset'!$D$4:$D$1048576,Sheet1!B138,'Data Aset'!$K$4:$K$1048576,$K$2)</f>
        <v>0</v>
      </c>
      <c r="L138" s="38">
        <f>SUMIFS('Data Aset'!$E$4:$E$1048576,'Data Aset'!$D$4:$D$1048576,Sheet1!B138,'Data Aset'!$K$4:$K$1048576,$L$2)</f>
        <v>0</v>
      </c>
      <c r="M138" s="38">
        <f>SUMIFS('Data Aset'!$E$4:$E$1048576,'Data Aset'!$D$4:$D$1048576,Sheet1!B138,'Data Aset'!$K$4:$K$1048576,$M$2)</f>
        <v>0</v>
      </c>
      <c r="N138" s="69">
        <f>SUMIFS('Data Aset'!$E$4:$E$1048576,'Data Aset'!$D$4:$D$1048576,Sheet1!B138,'Data Aset'!$K$4:$K$1048576,$N$2)</f>
        <v>0</v>
      </c>
      <c r="O138" s="38">
        <f>SUMIFS('Data Aset'!$E$4:$E$1048576,'Data Aset'!$D$4:$D$1048576,Sheet1!B138,'Data Aset'!$K$4:$K$1048576,$O$2)</f>
        <v>0</v>
      </c>
      <c r="P138" s="38">
        <f>SUMIFS('Data Aset'!$E$4:$E$1048576,'Data Aset'!$D$4:$D$1048576,Sheet1!B138,'Data Aset'!$K$4:$K$1048576,$P$2)</f>
        <v>0</v>
      </c>
      <c r="Q138" s="38">
        <f>SUMIFS('Data Aset'!$E$4:$E$1048576,'Data Aset'!$D$4:$D$1048576,Sheet1!B138,'Data Aset'!$K$4:$K$1048576,$Q$2)</f>
        <v>0</v>
      </c>
      <c r="R138" s="38">
        <f>SUMIFS('Data Aset'!$E$4:$E$1048576,'Data Aset'!$D$4:$D$1048576,Sheet1!B138,'Data Aset'!$K$4:$K$1048576,$R$2)</f>
        <v>0</v>
      </c>
      <c r="S138" s="69">
        <f>SUMIFS('Data Aset'!$E$4:$E$1048576,'Data Aset'!$D$4:$D$1048576,Sheet1!B138,'Data Aset'!$K$4:$K$1048576,$S$2)</f>
        <v>0</v>
      </c>
      <c r="T138" s="38">
        <f>SUMIFS('Data Aset'!$E$4:$E$1048576,'Data Aset'!$D$4:$D$1048576,Sheet1!B138,'Data Aset'!$K$4:$K$1048576,$T$2)</f>
        <v>0</v>
      </c>
      <c r="U138" s="63">
        <f>SUMIFS('Data Aset'!$E$4:$E$1048576,'Data Aset'!$D$4:$D$1048576,Sheet1!B138,'Data Aset'!$K$4:$K$1048576,$U$2)</f>
        <v>0</v>
      </c>
      <c r="V138" s="66">
        <f t="shared" si="2"/>
        <v>1</v>
      </c>
      <c r="W138" s="75" t="s">
        <v>698</v>
      </c>
    </row>
    <row r="139" spans="1:23" ht="21.75" customHeight="1">
      <c r="A139" s="66">
        <v>138</v>
      </c>
      <c r="B139" s="64" t="s">
        <v>323</v>
      </c>
      <c r="C139" s="69">
        <f>SUMIFS('Data Aset'!$E$4:$E$1048576,'Data Aset'!$D$4:$D$1048576,Sheet1!B139,'Data Aset'!$K$4:$K$1048576,Sheet1!$C$2)</f>
        <v>0</v>
      </c>
      <c r="D139" s="38">
        <f>SUMIFS('Data Aset'!$E$4:$E$1048576,'Data Aset'!$D$4:$D$1048576,Sheet1!B139,'Data Aset'!$K$4:$K$1048576,$D$2)</f>
        <v>0</v>
      </c>
      <c r="E139" s="69">
        <f>SUMIFS('Data Aset'!$E$4:$E$1048576,'Data Aset'!$D$4:$D$1048576,Sheet1!B139,'Data Aset'!$K$4:$K$1048576,$E$2)</f>
        <v>0</v>
      </c>
      <c r="F139" s="38">
        <f>SUMIFS('Data Aset'!$E$4:$E$1048576,'Data Aset'!$D$4:$D$1048576,Sheet1!B139,'Data Aset'!$K$4:$K$1048576,$F$2)</f>
        <v>0</v>
      </c>
      <c r="G139" s="38">
        <f>SUMIFS('Data Aset'!$E$4:$E$1048576,'Data Aset'!$D$4:$D$1048576,Sheet1!B139,'Data Aset'!$K$4:$K$1048576,$G$2)</f>
        <v>0</v>
      </c>
      <c r="H139" s="38">
        <f>SUMIFS('Data Aset'!$E$4:$E$1048576,'Data Aset'!$D$4:$D$1048576,Sheet1!B139,'Data Aset'!$K$4:$K$1048576,$H$2)</f>
        <v>0</v>
      </c>
      <c r="I139" s="38">
        <f>SUMIFS('Data Aset'!$E$4:$E$1048576,'Data Aset'!$D$4:$D$1048576,Sheet1!B139,'Data Aset'!$K$4:$K$1048576,$I$2)</f>
        <v>0</v>
      </c>
      <c r="J139" s="38">
        <f>SUMIFS('Data Aset'!$E$4:$E$1048576,'Data Aset'!$D$4:$D$1048576,Sheet1!B139,'Data Aset'!$K$4:$K$1048576,$J$2)</f>
        <v>4</v>
      </c>
      <c r="K139" s="38">
        <f>SUMIFS('Data Aset'!$E$4:$E$1048576,'Data Aset'!$D$4:$D$1048576,Sheet1!B139,'Data Aset'!$K$4:$K$1048576,$K$2)</f>
        <v>0</v>
      </c>
      <c r="L139" s="38">
        <f>SUMIFS('Data Aset'!$E$4:$E$1048576,'Data Aset'!$D$4:$D$1048576,Sheet1!B139,'Data Aset'!$K$4:$K$1048576,$L$2)</f>
        <v>0</v>
      </c>
      <c r="M139" s="38">
        <f>SUMIFS('Data Aset'!$E$4:$E$1048576,'Data Aset'!$D$4:$D$1048576,Sheet1!B139,'Data Aset'!$K$4:$K$1048576,$M$2)</f>
        <v>0</v>
      </c>
      <c r="N139" s="69">
        <f>SUMIFS('Data Aset'!$E$4:$E$1048576,'Data Aset'!$D$4:$D$1048576,Sheet1!B139,'Data Aset'!$K$4:$K$1048576,$N$2)</f>
        <v>0</v>
      </c>
      <c r="O139" s="38">
        <f>SUMIFS('Data Aset'!$E$4:$E$1048576,'Data Aset'!$D$4:$D$1048576,Sheet1!B139,'Data Aset'!$K$4:$K$1048576,$O$2)</f>
        <v>0</v>
      </c>
      <c r="P139" s="38">
        <f>SUMIFS('Data Aset'!$E$4:$E$1048576,'Data Aset'!$D$4:$D$1048576,Sheet1!B139,'Data Aset'!$K$4:$K$1048576,$P$2)</f>
        <v>0</v>
      </c>
      <c r="Q139" s="38">
        <f>SUMIFS('Data Aset'!$E$4:$E$1048576,'Data Aset'!$D$4:$D$1048576,Sheet1!B139,'Data Aset'!$K$4:$K$1048576,$Q$2)</f>
        <v>0</v>
      </c>
      <c r="R139" s="38">
        <f>SUMIFS('Data Aset'!$E$4:$E$1048576,'Data Aset'!$D$4:$D$1048576,Sheet1!B139,'Data Aset'!$K$4:$K$1048576,$R$2)</f>
        <v>0</v>
      </c>
      <c r="S139" s="69">
        <f>SUMIFS('Data Aset'!$E$4:$E$1048576,'Data Aset'!$D$4:$D$1048576,Sheet1!B139,'Data Aset'!$K$4:$K$1048576,$S$2)</f>
        <v>0</v>
      </c>
      <c r="T139" s="38">
        <f>SUMIFS('Data Aset'!$E$4:$E$1048576,'Data Aset'!$D$4:$D$1048576,Sheet1!B139,'Data Aset'!$K$4:$K$1048576,$T$2)</f>
        <v>0</v>
      </c>
      <c r="U139" s="63">
        <f>SUMIFS('Data Aset'!$E$4:$E$1048576,'Data Aset'!$D$4:$D$1048576,Sheet1!B139,'Data Aset'!$K$4:$K$1048576,$U$2)</f>
        <v>0</v>
      </c>
      <c r="V139" s="66">
        <f t="shared" si="2"/>
        <v>4</v>
      </c>
      <c r="W139" s="75" t="s">
        <v>698</v>
      </c>
    </row>
    <row r="140" spans="1:23" ht="21.75" customHeight="1">
      <c r="A140" s="66">
        <v>139</v>
      </c>
      <c r="B140" s="64" t="s">
        <v>101</v>
      </c>
      <c r="C140" s="69">
        <f>SUMIFS('Data Aset'!$E$4:$E$1048576,'Data Aset'!$D$4:$D$1048576,Sheet1!B140,'Data Aset'!$K$4:$K$1048576,Sheet1!$C$2)</f>
        <v>1</v>
      </c>
      <c r="D140" s="38">
        <f>SUMIFS('Data Aset'!$E$4:$E$1048576,'Data Aset'!$D$4:$D$1048576,Sheet1!B140,'Data Aset'!$K$4:$K$1048576,$D$2)</f>
        <v>0</v>
      </c>
      <c r="E140" s="69">
        <f>SUMIFS('Data Aset'!$E$4:$E$1048576,'Data Aset'!$D$4:$D$1048576,Sheet1!B140,'Data Aset'!$K$4:$K$1048576,$E$2)</f>
        <v>0</v>
      </c>
      <c r="F140" s="38">
        <f>SUMIFS('Data Aset'!$E$4:$E$1048576,'Data Aset'!$D$4:$D$1048576,Sheet1!B140,'Data Aset'!$K$4:$K$1048576,$F$2)</f>
        <v>0</v>
      </c>
      <c r="G140" s="38">
        <f>SUMIFS('Data Aset'!$E$4:$E$1048576,'Data Aset'!$D$4:$D$1048576,Sheet1!B140,'Data Aset'!$K$4:$K$1048576,$G$2)</f>
        <v>0</v>
      </c>
      <c r="H140" s="38">
        <f>SUMIFS('Data Aset'!$E$4:$E$1048576,'Data Aset'!$D$4:$D$1048576,Sheet1!B140,'Data Aset'!$K$4:$K$1048576,$H$2)</f>
        <v>0</v>
      </c>
      <c r="I140" s="38">
        <f>SUMIFS('Data Aset'!$E$4:$E$1048576,'Data Aset'!$D$4:$D$1048576,Sheet1!B140,'Data Aset'!$K$4:$K$1048576,$I$2)</f>
        <v>0</v>
      </c>
      <c r="J140" s="38">
        <f>SUMIFS('Data Aset'!$E$4:$E$1048576,'Data Aset'!$D$4:$D$1048576,Sheet1!B140,'Data Aset'!$K$4:$K$1048576,$J$2)</f>
        <v>0</v>
      </c>
      <c r="K140" s="38">
        <f>SUMIFS('Data Aset'!$E$4:$E$1048576,'Data Aset'!$D$4:$D$1048576,Sheet1!B140,'Data Aset'!$K$4:$K$1048576,$K$2)</f>
        <v>0</v>
      </c>
      <c r="L140" s="38">
        <f>SUMIFS('Data Aset'!$E$4:$E$1048576,'Data Aset'!$D$4:$D$1048576,Sheet1!B140,'Data Aset'!$K$4:$K$1048576,$L$2)</f>
        <v>0</v>
      </c>
      <c r="M140" s="38">
        <f>SUMIFS('Data Aset'!$E$4:$E$1048576,'Data Aset'!$D$4:$D$1048576,Sheet1!B140,'Data Aset'!$K$4:$K$1048576,$M$2)</f>
        <v>0</v>
      </c>
      <c r="N140" s="69">
        <f>SUMIFS('Data Aset'!$E$4:$E$1048576,'Data Aset'!$D$4:$D$1048576,Sheet1!B140,'Data Aset'!$K$4:$K$1048576,$N$2)</f>
        <v>0</v>
      </c>
      <c r="O140" s="38">
        <f>SUMIFS('Data Aset'!$E$4:$E$1048576,'Data Aset'!$D$4:$D$1048576,Sheet1!B140,'Data Aset'!$K$4:$K$1048576,$O$2)</f>
        <v>0</v>
      </c>
      <c r="P140" s="38">
        <f>SUMIFS('Data Aset'!$E$4:$E$1048576,'Data Aset'!$D$4:$D$1048576,Sheet1!B140,'Data Aset'!$K$4:$K$1048576,$P$2)</f>
        <v>0</v>
      </c>
      <c r="Q140" s="38">
        <f>SUMIFS('Data Aset'!$E$4:$E$1048576,'Data Aset'!$D$4:$D$1048576,Sheet1!B140,'Data Aset'!$K$4:$K$1048576,$Q$2)</f>
        <v>0</v>
      </c>
      <c r="R140" s="38">
        <f>SUMIFS('Data Aset'!$E$4:$E$1048576,'Data Aset'!$D$4:$D$1048576,Sheet1!B140,'Data Aset'!$K$4:$K$1048576,$R$2)</f>
        <v>0</v>
      </c>
      <c r="S140" s="69">
        <f>SUMIFS('Data Aset'!$E$4:$E$1048576,'Data Aset'!$D$4:$D$1048576,Sheet1!B140,'Data Aset'!$K$4:$K$1048576,$S$2)</f>
        <v>0</v>
      </c>
      <c r="T140" s="38">
        <f>SUMIFS('Data Aset'!$E$4:$E$1048576,'Data Aset'!$D$4:$D$1048576,Sheet1!B140,'Data Aset'!$K$4:$K$1048576,$T$2)</f>
        <v>0</v>
      </c>
      <c r="U140" s="63">
        <f>SUMIFS('Data Aset'!$E$4:$E$1048576,'Data Aset'!$D$4:$D$1048576,Sheet1!B140,'Data Aset'!$K$4:$K$1048576,$U$2)</f>
        <v>0</v>
      </c>
      <c r="V140" s="66">
        <f t="shared" si="2"/>
        <v>1</v>
      </c>
      <c r="W140" s="75" t="s">
        <v>698</v>
      </c>
    </row>
    <row r="141" spans="1:23" ht="21.75" customHeight="1">
      <c r="A141" s="66">
        <v>140</v>
      </c>
      <c r="B141" s="64" t="s">
        <v>265</v>
      </c>
      <c r="C141" s="69">
        <f>SUMIFS('Data Aset'!$E$4:$E$1048576,'Data Aset'!$D$4:$D$1048576,Sheet1!B141,'Data Aset'!$K$4:$K$1048576,Sheet1!$C$2)</f>
        <v>0</v>
      </c>
      <c r="D141" s="38">
        <f>SUMIFS('Data Aset'!$E$4:$E$1048576,'Data Aset'!$D$4:$D$1048576,Sheet1!B141,'Data Aset'!$K$4:$K$1048576,$D$2)</f>
        <v>0</v>
      </c>
      <c r="E141" s="69">
        <f>SUMIFS('Data Aset'!$E$4:$E$1048576,'Data Aset'!$D$4:$D$1048576,Sheet1!B141,'Data Aset'!$K$4:$K$1048576,$E$2)</f>
        <v>0</v>
      </c>
      <c r="F141" s="38">
        <f>SUMIFS('Data Aset'!$E$4:$E$1048576,'Data Aset'!$D$4:$D$1048576,Sheet1!B141,'Data Aset'!$K$4:$K$1048576,$F$2)</f>
        <v>0</v>
      </c>
      <c r="G141" s="38">
        <f>SUMIFS('Data Aset'!$E$4:$E$1048576,'Data Aset'!$D$4:$D$1048576,Sheet1!B141,'Data Aset'!$K$4:$K$1048576,$G$2)</f>
        <v>0</v>
      </c>
      <c r="H141" s="38">
        <f>SUMIFS('Data Aset'!$E$4:$E$1048576,'Data Aset'!$D$4:$D$1048576,Sheet1!B141,'Data Aset'!$K$4:$K$1048576,$H$2)</f>
        <v>1</v>
      </c>
      <c r="I141" s="38">
        <f>SUMIFS('Data Aset'!$E$4:$E$1048576,'Data Aset'!$D$4:$D$1048576,Sheet1!B141,'Data Aset'!$K$4:$K$1048576,$I$2)</f>
        <v>0</v>
      </c>
      <c r="J141" s="38">
        <f>SUMIFS('Data Aset'!$E$4:$E$1048576,'Data Aset'!$D$4:$D$1048576,Sheet1!B141,'Data Aset'!$K$4:$K$1048576,$J$2)</f>
        <v>0</v>
      </c>
      <c r="K141" s="38">
        <f>SUMIFS('Data Aset'!$E$4:$E$1048576,'Data Aset'!$D$4:$D$1048576,Sheet1!B141,'Data Aset'!$K$4:$K$1048576,$K$2)</f>
        <v>0</v>
      </c>
      <c r="L141" s="38">
        <f>SUMIFS('Data Aset'!$E$4:$E$1048576,'Data Aset'!$D$4:$D$1048576,Sheet1!B141,'Data Aset'!$K$4:$K$1048576,$L$2)</f>
        <v>0</v>
      </c>
      <c r="M141" s="38">
        <f>SUMIFS('Data Aset'!$E$4:$E$1048576,'Data Aset'!$D$4:$D$1048576,Sheet1!B141,'Data Aset'!$K$4:$K$1048576,$M$2)</f>
        <v>0</v>
      </c>
      <c r="N141" s="69">
        <f>SUMIFS('Data Aset'!$E$4:$E$1048576,'Data Aset'!$D$4:$D$1048576,Sheet1!B141,'Data Aset'!$K$4:$K$1048576,$N$2)</f>
        <v>0</v>
      </c>
      <c r="O141" s="38">
        <f>SUMIFS('Data Aset'!$E$4:$E$1048576,'Data Aset'!$D$4:$D$1048576,Sheet1!B141,'Data Aset'!$K$4:$K$1048576,$O$2)</f>
        <v>0</v>
      </c>
      <c r="P141" s="38">
        <f>SUMIFS('Data Aset'!$E$4:$E$1048576,'Data Aset'!$D$4:$D$1048576,Sheet1!B141,'Data Aset'!$K$4:$K$1048576,$P$2)</f>
        <v>0</v>
      </c>
      <c r="Q141" s="38">
        <f>SUMIFS('Data Aset'!$E$4:$E$1048576,'Data Aset'!$D$4:$D$1048576,Sheet1!B141,'Data Aset'!$K$4:$K$1048576,$Q$2)</f>
        <v>0</v>
      </c>
      <c r="R141" s="38">
        <f>SUMIFS('Data Aset'!$E$4:$E$1048576,'Data Aset'!$D$4:$D$1048576,Sheet1!B141,'Data Aset'!$K$4:$K$1048576,$R$2)</f>
        <v>0</v>
      </c>
      <c r="S141" s="69">
        <f>SUMIFS('Data Aset'!$E$4:$E$1048576,'Data Aset'!$D$4:$D$1048576,Sheet1!B141,'Data Aset'!$K$4:$K$1048576,$S$2)</f>
        <v>0</v>
      </c>
      <c r="T141" s="38">
        <f>SUMIFS('Data Aset'!$E$4:$E$1048576,'Data Aset'!$D$4:$D$1048576,Sheet1!B141,'Data Aset'!$K$4:$K$1048576,$T$2)</f>
        <v>0</v>
      </c>
      <c r="U141" s="63">
        <f>SUMIFS('Data Aset'!$E$4:$E$1048576,'Data Aset'!$D$4:$D$1048576,Sheet1!B141,'Data Aset'!$K$4:$K$1048576,$U$2)</f>
        <v>1</v>
      </c>
      <c r="V141" s="66">
        <f t="shared" si="2"/>
        <v>2</v>
      </c>
      <c r="W141" s="75" t="s">
        <v>698</v>
      </c>
    </row>
    <row r="142" spans="1:23" ht="21.75" customHeight="1">
      <c r="A142" s="66">
        <v>141</v>
      </c>
      <c r="B142" s="64" t="s">
        <v>161</v>
      </c>
      <c r="C142" s="69">
        <f>SUMIFS('Data Aset'!$E$4:$E$1048576,'Data Aset'!$D$4:$D$1048576,Sheet1!B142,'Data Aset'!$K$4:$K$1048576,Sheet1!$C$2)</f>
        <v>0</v>
      </c>
      <c r="D142" s="38">
        <f>SUMIFS('Data Aset'!$E$4:$E$1048576,'Data Aset'!$D$4:$D$1048576,Sheet1!B142,'Data Aset'!$K$4:$K$1048576,$D$2)</f>
        <v>0</v>
      </c>
      <c r="E142" s="69">
        <f>SUMIFS('Data Aset'!$E$4:$E$1048576,'Data Aset'!$D$4:$D$1048576,Sheet1!B142,'Data Aset'!$K$4:$K$1048576,$E$2)</f>
        <v>0</v>
      </c>
      <c r="F142" s="38">
        <f>SUMIFS('Data Aset'!$E$4:$E$1048576,'Data Aset'!$D$4:$D$1048576,Sheet1!B142,'Data Aset'!$K$4:$K$1048576,$F$2)</f>
        <v>0</v>
      </c>
      <c r="G142" s="38">
        <f>SUMIFS('Data Aset'!$E$4:$E$1048576,'Data Aset'!$D$4:$D$1048576,Sheet1!B142,'Data Aset'!$K$4:$K$1048576,$G$2)</f>
        <v>0</v>
      </c>
      <c r="H142" s="38">
        <f>SUMIFS('Data Aset'!$E$4:$E$1048576,'Data Aset'!$D$4:$D$1048576,Sheet1!B142,'Data Aset'!$K$4:$K$1048576,$H$2)</f>
        <v>0</v>
      </c>
      <c r="I142" s="38">
        <f>SUMIFS('Data Aset'!$E$4:$E$1048576,'Data Aset'!$D$4:$D$1048576,Sheet1!B142,'Data Aset'!$K$4:$K$1048576,$I$2)</f>
        <v>0</v>
      </c>
      <c r="J142" s="38">
        <f>SUMIFS('Data Aset'!$E$4:$E$1048576,'Data Aset'!$D$4:$D$1048576,Sheet1!B142,'Data Aset'!$K$4:$K$1048576,$J$2)</f>
        <v>0</v>
      </c>
      <c r="K142" s="38">
        <f>SUMIFS('Data Aset'!$E$4:$E$1048576,'Data Aset'!$D$4:$D$1048576,Sheet1!B142,'Data Aset'!$K$4:$K$1048576,$K$2)</f>
        <v>0</v>
      </c>
      <c r="L142" s="38">
        <f>SUMIFS('Data Aset'!$E$4:$E$1048576,'Data Aset'!$D$4:$D$1048576,Sheet1!B142,'Data Aset'!$K$4:$K$1048576,$L$2)</f>
        <v>0</v>
      </c>
      <c r="M142" s="38">
        <f>SUMIFS('Data Aset'!$E$4:$E$1048576,'Data Aset'!$D$4:$D$1048576,Sheet1!B142,'Data Aset'!$K$4:$K$1048576,$M$2)</f>
        <v>0</v>
      </c>
      <c r="N142" s="69">
        <f>SUMIFS('Data Aset'!$E$4:$E$1048576,'Data Aset'!$D$4:$D$1048576,Sheet1!B142,'Data Aset'!$K$4:$K$1048576,$N$2)</f>
        <v>0</v>
      </c>
      <c r="O142" s="38">
        <f>SUMIFS('Data Aset'!$E$4:$E$1048576,'Data Aset'!$D$4:$D$1048576,Sheet1!B142,'Data Aset'!$K$4:$K$1048576,$O$2)</f>
        <v>0</v>
      </c>
      <c r="P142" s="38">
        <f>SUMIFS('Data Aset'!$E$4:$E$1048576,'Data Aset'!$D$4:$D$1048576,Sheet1!B142,'Data Aset'!$K$4:$K$1048576,$P$2)</f>
        <v>0</v>
      </c>
      <c r="Q142" s="38">
        <f>SUMIFS('Data Aset'!$E$4:$E$1048576,'Data Aset'!$D$4:$D$1048576,Sheet1!B142,'Data Aset'!$K$4:$K$1048576,$Q$2)</f>
        <v>2</v>
      </c>
      <c r="R142" s="38">
        <f>SUMIFS('Data Aset'!$E$4:$E$1048576,'Data Aset'!$D$4:$D$1048576,Sheet1!B142,'Data Aset'!$K$4:$K$1048576,$R$2)</f>
        <v>0</v>
      </c>
      <c r="S142" s="69">
        <f>SUMIFS('Data Aset'!$E$4:$E$1048576,'Data Aset'!$D$4:$D$1048576,Sheet1!B142,'Data Aset'!$K$4:$K$1048576,$S$2)</f>
        <v>0</v>
      </c>
      <c r="T142" s="38">
        <f>SUMIFS('Data Aset'!$E$4:$E$1048576,'Data Aset'!$D$4:$D$1048576,Sheet1!B142,'Data Aset'!$K$4:$K$1048576,$T$2)</f>
        <v>0</v>
      </c>
      <c r="U142" s="63">
        <f>SUMIFS('Data Aset'!$E$4:$E$1048576,'Data Aset'!$D$4:$D$1048576,Sheet1!B142,'Data Aset'!$K$4:$K$1048576,$U$2)</f>
        <v>0</v>
      </c>
      <c r="V142" s="66">
        <f t="shared" si="2"/>
        <v>2</v>
      </c>
      <c r="W142" s="75" t="s">
        <v>698</v>
      </c>
    </row>
    <row r="143" spans="1:23" ht="21.75" customHeight="1">
      <c r="A143" s="66">
        <v>142</v>
      </c>
      <c r="B143" s="64" t="s">
        <v>134</v>
      </c>
      <c r="C143" s="69">
        <f>SUMIFS('Data Aset'!$E$4:$E$1048576,'Data Aset'!$D$4:$D$1048576,Sheet1!B143,'Data Aset'!$K$4:$K$1048576,Sheet1!$C$2)</f>
        <v>1</v>
      </c>
      <c r="D143" s="38">
        <f>SUMIFS('Data Aset'!$E$4:$E$1048576,'Data Aset'!$D$4:$D$1048576,Sheet1!B143,'Data Aset'!$K$4:$K$1048576,$D$2)</f>
        <v>0</v>
      </c>
      <c r="E143" s="69">
        <f>SUMIFS('Data Aset'!$E$4:$E$1048576,'Data Aset'!$D$4:$D$1048576,Sheet1!B143,'Data Aset'!$K$4:$K$1048576,$E$2)</f>
        <v>0</v>
      </c>
      <c r="F143" s="38">
        <f>SUMIFS('Data Aset'!$E$4:$E$1048576,'Data Aset'!$D$4:$D$1048576,Sheet1!B143,'Data Aset'!$K$4:$K$1048576,$F$2)</f>
        <v>0</v>
      </c>
      <c r="G143" s="38">
        <f>SUMIFS('Data Aset'!$E$4:$E$1048576,'Data Aset'!$D$4:$D$1048576,Sheet1!B143,'Data Aset'!$K$4:$K$1048576,$G$2)</f>
        <v>0</v>
      </c>
      <c r="H143" s="38">
        <f>SUMIFS('Data Aset'!$E$4:$E$1048576,'Data Aset'!$D$4:$D$1048576,Sheet1!B143,'Data Aset'!$K$4:$K$1048576,$H$2)</f>
        <v>0</v>
      </c>
      <c r="I143" s="38">
        <f>SUMIFS('Data Aset'!$E$4:$E$1048576,'Data Aset'!$D$4:$D$1048576,Sheet1!B143,'Data Aset'!$K$4:$K$1048576,$I$2)</f>
        <v>0</v>
      </c>
      <c r="J143" s="38">
        <f>SUMIFS('Data Aset'!$E$4:$E$1048576,'Data Aset'!$D$4:$D$1048576,Sheet1!B143,'Data Aset'!$K$4:$K$1048576,$J$2)</f>
        <v>0</v>
      </c>
      <c r="K143" s="38">
        <f>SUMIFS('Data Aset'!$E$4:$E$1048576,'Data Aset'!$D$4:$D$1048576,Sheet1!B143,'Data Aset'!$K$4:$K$1048576,$K$2)</f>
        <v>0</v>
      </c>
      <c r="L143" s="38">
        <f>SUMIFS('Data Aset'!$E$4:$E$1048576,'Data Aset'!$D$4:$D$1048576,Sheet1!B143,'Data Aset'!$K$4:$K$1048576,$L$2)</f>
        <v>0</v>
      </c>
      <c r="M143" s="38">
        <f>SUMIFS('Data Aset'!$E$4:$E$1048576,'Data Aset'!$D$4:$D$1048576,Sheet1!B143,'Data Aset'!$K$4:$K$1048576,$M$2)</f>
        <v>0</v>
      </c>
      <c r="N143" s="69">
        <f>SUMIFS('Data Aset'!$E$4:$E$1048576,'Data Aset'!$D$4:$D$1048576,Sheet1!B143,'Data Aset'!$K$4:$K$1048576,$N$2)</f>
        <v>0</v>
      </c>
      <c r="O143" s="38">
        <f>SUMIFS('Data Aset'!$E$4:$E$1048576,'Data Aset'!$D$4:$D$1048576,Sheet1!B143,'Data Aset'!$K$4:$K$1048576,$O$2)</f>
        <v>0</v>
      </c>
      <c r="P143" s="38">
        <f>SUMIFS('Data Aset'!$E$4:$E$1048576,'Data Aset'!$D$4:$D$1048576,Sheet1!B143,'Data Aset'!$K$4:$K$1048576,$P$2)</f>
        <v>0</v>
      </c>
      <c r="Q143" s="38">
        <f>SUMIFS('Data Aset'!$E$4:$E$1048576,'Data Aset'!$D$4:$D$1048576,Sheet1!B143,'Data Aset'!$K$4:$K$1048576,$Q$2)</f>
        <v>0</v>
      </c>
      <c r="R143" s="38">
        <f>SUMIFS('Data Aset'!$E$4:$E$1048576,'Data Aset'!$D$4:$D$1048576,Sheet1!B143,'Data Aset'!$K$4:$K$1048576,$R$2)</f>
        <v>0</v>
      </c>
      <c r="S143" s="69">
        <f>SUMIFS('Data Aset'!$E$4:$E$1048576,'Data Aset'!$D$4:$D$1048576,Sheet1!B143,'Data Aset'!$K$4:$K$1048576,$S$2)</f>
        <v>0</v>
      </c>
      <c r="T143" s="38">
        <f>SUMIFS('Data Aset'!$E$4:$E$1048576,'Data Aset'!$D$4:$D$1048576,Sheet1!B143,'Data Aset'!$K$4:$K$1048576,$T$2)</f>
        <v>0</v>
      </c>
      <c r="U143" s="63">
        <f>SUMIFS('Data Aset'!$E$4:$E$1048576,'Data Aset'!$D$4:$D$1048576,Sheet1!B143,'Data Aset'!$K$4:$K$1048576,$U$2)</f>
        <v>0</v>
      </c>
      <c r="V143" s="66">
        <f t="shared" si="2"/>
        <v>1</v>
      </c>
      <c r="W143" s="75" t="s">
        <v>698</v>
      </c>
    </row>
    <row r="144" spans="1:23" ht="21.75" customHeight="1">
      <c r="A144" s="66">
        <v>143</v>
      </c>
      <c r="B144" s="64" t="s">
        <v>453</v>
      </c>
      <c r="C144" s="69">
        <f>SUMIFS('Data Aset'!$E$4:$E$1048576,'Data Aset'!$D$4:$D$1048576,Sheet1!B144,'Data Aset'!$K$4:$K$1048576,Sheet1!$C$2)</f>
        <v>0</v>
      </c>
      <c r="D144" s="38">
        <f>SUMIFS('Data Aset'!$E$4:$E$1048576,'Data Aset'!$D$4:$D$1048576,Sheet1!B144,'Data Aset'!$K$4:$K$1048576,$D$2)</f>
        <v>0</v>
      </c>
      <c r="E144" s="69">
        <f>SUMIFS('Data Aset'!$E$4:$E$1048576,'Data Aset'!$D$4:$D$1048576,Sheet1!B144,'Data Aset'!$K$4:$K$1048576,$E$2)</f>
        <v>0</v>
      </c>
      <c r="F144" s="38">
        <f>SUMIFS('Data Aset'!$E$4:$E$1048576,'Data Aset'!$D$4:$D$1048576,Sheet1!B144,'Data Aset'!$K$4:$K$1048576,$F$2)</f>
        <v>0</v>
      </c>
      <c r="G144" s="38">
        <f>SUMIFS('Data Aset'!$E$4:$E$1048576,'Data Aset'!$D$4:$D$1048576,Sheet1!B144,'Data Aset'!$K$4:$K$1048576,$G$2)</f>
        <v>0</v>
      </c>
      <c r="H144" s="38">
        <f>SUMIFS('Data Aset'!$E$4:$E$1048576,'Data Aset'!$D$4:$D$1048576,Sheet1!B144,'Data Aset'!$K$4:$K$1048576,$H$2)</f>
        <v>0</v>
      </c>
      <c r="I144" s="38">
        <f>SUMIFS('Data Aset'!$E$4:$E$1048576,'Data Aset'!$D$4:$D$1048576,Sheet1!B144,'Data Aset'!$K$4:$K$1048576,$I$2)</f>
        <v>0</v>
      </c>
      <c r="J144" s="38">
        <f>SUMIFS('Data Aset'!$E$4:$E$1048576,'Data Aset'!$D$4:$D$1048576,Sheet1!B144,'Data Aset'!$K$4:$K$1048576,$J$2)</f>
        <v>0</v>
      </c>
      <c r="K144" s="38">
        <f>SUMIFS('Data Aset'!$E$4:$E$1048576,'Data Aset'!$D$4:$D$1048576,Sheet1!B144,'Data Aset'!$K$4:$K$1048576,$K$2)</f>
        <v>0</v>
      </c>
      <c r="L144" s="38">
        <f>SUMIFS('Data Aset'!$E$4:$E$1048576,'Data Aset'!$D$4:$D$1048576,Sheet1!B144,'Data Aset'!$K$4:$K$1048576,$L$2)</f>
        <v>0</v>
      </c>
      <c r="M144" s="38">
        <f>SUMIFS('Data Aset'!$E$4:$E$1048576,'Data Aset'!$D$4:$D$1048576,Sheet1!B144,'Data Aset'!$K$4:$K$1048576,$M$2)</f>
        <v>0</v>
      </c>
      <c r="N144" s="69">
        <f>SUMIFS('Data Aset'!$E$4:$E$1048576,'Data Aset'!$D$4:$D$1048576,Sheet1!B144,'Data Aset'!$K$4:$K$1048576,$N$2)</f>
        <v>0</v>
      </c>
      <c r="O144" s="38">
        <f>SUMIFS('Data Aset'!$E$4:$E$1048576,'Data Aset'!$D$4:$D$1048576,Sheet1!B144,'Data Aset'!$K$4:$K$1048576,$O$2)</f>
        <v>0</v>
      </c>
      <c r="P144" s="38">
        <f>SUMIFS('Data Aset'!$E$4:$E$1048576,'Data Aset'!$D$4:$D$1048576,Sheet1!B144,'Data Aset'!$K$4:$K$1048576,$P$2)</f>
        <v>1</v>
      </c>
      <c r="Q144" s="38">
        <f>SUMIFS('Data Aset'!$E$4:$E$1048576,'Data Aset'!$D$4:$D$1048576,Sheet1!B144,'Data Aset'!$K$4:$K$1048576,$Q$2)</f>
        <v>0</v>
      </c>
      <c r="R144" s="38">
        <f>SUMIFS('Data Aset'!$E$4:$E$1048576,'Data Aset'!$D$4:$D$1048576,Sheet1!B144,'Data Aset'!$K$4:$K$1048576,$R$2)</f>
        <v>0</v>
      </c>
      <c r="S144" s="69">
        <f>SUMIFS('Data Aset'!$E$4:$E$1048576,'Data Aset'!$D$4:$D$1048576,Sheet1!B144,'Data Aset'!$K$4:$K$1048576,$S$2)</f>
        <v>0</v>
      </c>
      <c r="T144" s="38">
        <f>SUMIFS('Data Aset'!$E$4:$E$1048576,'Data Aset'!$D$4:$D$1048576,Sheet1!B144,'Data Aset'!$K$4:$K$1048576,$T$2)</f>
        <v>0</v>
      </c>
      <c r="U144" s="63">
        <f>SUMIFS('Data Aset'!$E$4:$E$1048576,'Data Aset'!$D$4:$D$1048576,Sheet1!B144,'Data Aset'!$K$4:$K$1048576,$U$2)</f>
        <v>3</v>
      </c>
      <c r="V144" s="66">
        <f t="shared" si="2"/>
        <v>4</v>
      </c>
      <c r="W144" s="75" t="s">
        <v>698</v>
      </c>
    </row>
    <row r="145" spans="1:23" ht="21.75" customHeight="1">
      <c r="A145" s="66">
        <v>144</v>
      </c>
      <c r="B145" s="64" t="s">
        <v>160</v>
      </c>
      <c r="C145" s="69">
        <f>SUMIFS('Data Aset'!$E$4:$E$1048576,'Data Aset'!$D$4:$D$1048576,Sheet1!B145,'Data Aset'!$K$4:$K$1048576,Sheet1!$C$2)</f>
        <v>0</v>
      </c>
      <c r="D145" s="38">
        <f>SUMIFS('Data Aset'!$E$4:$E$1048576,'Data Aset'!$D$4:$D$1048576,Sheet1!B145,'Data Aset'!$K$4:$K$1048576,$D$2)</f>
        <v>0</v>
      </c>
      <c r="E145" s="69">
        <f>SUMIFS('Data Aset'!$E$4:$E$1048576,'Data Aset'!$D$4:$D$1048576,Sheet1!B145,'Data Aset'!$K$4:$K$1048576,$E$2)</f>
        <v>1</v>
      </c>
      <c r="F145" s="38">
        <f>SUMIFS('Data Aset'!$E$4:$E$1048576,'Data Aset'!$D$4:$D$1048576,Sheet1!B145,'Data Aset'!$K$4:$K$1048576,$F$2)</f>
        <v>0</v>
      </c>
      <c r="G145" s="38">
        <f>SUMIFS('Data Aset'!$E$4:$E$1048576,'Data Aset'!$D$4:$D$1048576,Sheet1!B145,'Data Aset'!$K$4:$K$1048576,$G$2)</f>
        <v>0</v>
      </c>
      <c r="H145" s="38">
        <f>SUMIFS('Data Aset'!$E$4:$E$1048576,'Data Aset'!$D$4:$D$1048576,Sheet1!B145,'Data Aset'!$K$4:$K$1048576,$H$2)</f>
        <v>0</v>
      </c>
      <c r="I145" s="38">
        <f>SUMIFS('Data Aset'!$E$4:$E$1048576,'Data Aset'!$D$4:$D$1048576,Sheet1!B145,'Data Aset'!$K$4:$K$1048576,$I$2)</f>
        <v>0</v>
      </c>
      <c r="J145" s="38">
        <f>SUMIFS('Data Aset'!$E$4:$E$1048576,'Data Aset'!$D$4:$D$1048576,Sheet1!B145,'Data Aset'!$K$4:$K$1048576,$J$2)</f>
        <v>0</v>
      </c>
      <c r="K145" s="38">
        <f>SUMIFS('Data Aset'!$E$4:$E$1048576,'Data Aset'!$D$4:$D$1048576,Sheet1!B145,'Data Aset'!$K$4:$K$1048576,$K$2)</f>
        <v>0</v>
      </c>
      <c r="L145" s="38">
        <f>SUMIFS('Data Aset'!$E$4:$E$1048576,'Data Aset'!$D$4:$D$1048576,Sheet1!B145,'Data Aset'!$K$4:$K$1048576,$L$2)</f>
        <v>0</v>
      </c>
      <c r="M145" s="38">
        <f>SUMIFS('Data Aset'!$E$4:$E$1048576,'Data Aset'!$D$4:$D$1048576,Sheet1!B145,'Data Aset'!$K$4:$K$1048576,$M$2)</f>
        <v>0</v>
      </c>
      <c r="N145" s="69">
        <f>SUMIFS('Data Aset'!$E$4:$E$1048576,'Data Aset'!$D$4:$D$1048576,Sheet1!B145,'Data Aset'!$K$4:$K$1048576,$N$2)</f>
        <v>0</v>
      </c>
      <c r="O145" s="38">
        <f>SUMIFS('Data Aset'!$E$4:$E$1048576,'Data Aset'!$D$4:$D$1048576,Sheet1!B145,'Data Aset'!$K$4:$K$1048576,$O$2)</f>
        <v>0</v>
      </c>
      <c r="P145" s="38">
        <f>SUMIFS('Data Aset'!$E$4:$E$1048576,'Data Aset'!$D$4:$D$1048576,Sheet1!B145,'Data Aset'!$K$4:$K$1048576,$P$2)</f>
        <v>0</v>
      </c>
      <c r="Q145" s="38">
        <f>SUMIFS('Data Aset'!$E$4:$E$1048576,'Data Aset'!$D$4:$D$1048576,Sheet1!B145,'Data Aset'!$K$4:$K$1048576,$Q$2)</f>
        <v>0</v>
      </c>
      <c r="R145" s="38">
        <f>SUMIFS('Data Aset'!$E$4:$E$1048576,'Data Aset'!$D$4:$D$1048576,Sheet1!B145,'Data Aset'!$K$4:$K$1048576,$R$2)</f>
        <v>0</v>
      </c>
      <c r="S145" s="69">
        <f>SUMIFS('Data Aset'!$E$4:$E$1048576,'Data Aset'!$D$4:$D$1048576,Sheet1!B145,'Data Aset'!$K$4:$K$1048576,$S$2)</f>
        <v>0</v>
      </c>
      <c r="T145" s="38">
        <f>SUMIFS('Data Aset'!$E$4:$E$1048576,'Data Aset'!$D$4:$D$1048576,Sheet1!B145,'Data Aset'!$K$4:$K$1048576,$T$2)</f>
        <v>0</v>
      </c>
      <c r="U145" s="63">
        <f>SUMIFS('Data Aset'!$E$4:$E$1048576,'Data Aset'!$D$4:$D$1048576,Sheet1!B145,'Data Aset'!$K$4:$K$1048576,$U$2)</f>
        <v>0</v>
      </c>
      <c r="V145" s="66">
        <f t="shared" si="2"/>
        <v>1</v>
      </c>
      <c r="W145" s="75" t="s">
        <v>698</v>
      </c>
    </row>
    <row r="146" spans="1:23" ht="21.75" customHeight="1">
      <c r="A146" s="66">
        <v>145</v>
      </c>
      <c r="B146" s="64" t="s">
        <v>687</v>
      </c>
      <c r="C146" s="69">
        <f>SUMIFS('Data Aset'!$E$4:$E$1048576,'Data Aset'!$D$4:$D$1048576,Sheet1!B146,'Data Aset'!$K$4:$K$1048576,Sheet1!$C$2)</f>
        <v>0</v>
      </c>
      <c r="D146" s="38">
        <f>SUMIFS('Data Aset'!$E$4:$E$1048576,'Data Aset'!$D$4:$D$1048576,Sheet1!B146,'Data Aset'!$K$4:$K$1048576,$D$2)</f>
        <v>0</v>
      </c>
      <c r="E146" s="69">
        <f>SUMIFS('Data Aset'!$E$4:$E$1048576,'Data Aset'!$D$4:$D$1048576,Sheet1!B146,'Data Aset'!$K$4:$K$1048576,$E$2)</f>
        <v>0</v>
      </c>
      <c r="F146" s="38">
        <f>SUMIFS('Data Aset'!$E$4:$E$1048576,'Data Aset'!$D$4:$D$1048576,Sheet1!B146,'Data Aset'!$K$4:$K$1048576,$F$2)</f>
        <v>0</v>
      </c>
      <c r="G146" s="38">
        <f>SUMIFS('Data Aset'!$E$4:$E$1048576,'Data Aset'!$D$4:$D$1048576,Sheet1!B146,'Data Aset'!$K$4:$K$1048576,$G$2)</f>
        <v>0</v>
      </c>
      <c r="H146" s="38">
        <f>SUMIFS('Data Aset'!$E$4:$E$1048576,'Data Aset'!$D$4:$D$1048576,Sheet1!B146,'Data Aset'!$K$4:$K$1048576,$H$2)</f>
        <v>0</v>
      </c>
      <c r="I146" s="38">
        <f>SUMIFS('Data Aset'!$E$4:$E$1048576,'Data Aset'!$D$4:$D$1048576,Sheet1!B146,'Data Aset'!$K$4:$K$1048576,$I$2)</f>
        <v>0</v>
      </c>
      <c r="J146" s="38">
        <f>SUMIFS('Data Aset'!$E$4:$E$1048576,'Data Aset'!$D$4:$D$1048576,Sheet1!B146,'Data Aset'!$K$4:$K$1048576,$J$2)</f>
        <v>0</v>
      </c>
      <c r="K146" s="38">
        <f>SUMIFS('Data Aset'!$E$4:$E$1048576,'Data Aset'!$D$4:$D$1048576,Sheet1!B146,'Data Aset'!$K$4:$K$1048576,$K$2)</f>
        <v>0</v>
      </c>
      <c r="L146" s="38">
        <f>SUMIFS('Data Aset'!$E$4:$E$1048576,'Data Aset'!$D$4:$D$1048576,Sheet1!B146,'Data Aset'!$K$4:$K$1048576,$L$2)</f>
        <v>0</v>
      </c>
      <c r="M146" s="38">
        <f>SUMIFS('Data Aset'!$E$4:$E$1048576,'Data Aset'!$D$4:$D$1048576,Sheet1!B146,'Data Aset'!$K$4:$K$1048576,$M$2)</f>
        <v>0</v>
      </c>
      <c r="N146" s="69">
        <f>SUMIFS('Data Aset'!$E$4:$E$1048576,'Data Aset'!$D$4:$D$1048576,Sheet1!B146,'Data Aset'!$K$4:$K$1048576,$N$2)</f>
        <v>0</v>
      </c>
      <c r="O146" s="38">
        <f>SUMIFS('Data Aset'!$E$4:$E$1048576,'Data Aset'!$D$4:$D$1048576,Sheet1!B146,'Data Aset'!$K$4:$K$1048576,$O$2)</f>
        <v>0</v>
      </c>
      <c r="P146" s="38">
        <f>SUMIFS('Data Aset'!$E$4:$E$1048576,'Data Aset'!$D$4:$D$1048576,Sheet1!B146,'Data Aset'!$K$4:$K$1048576,$P$2)</f>
        <v>0</v>
      </c>
      <c r="Q146" s="38">
        <f>SUMIFS('Data Aset'!$E$4:$E$1048576,'Data Aset'!$D$4:$D$1048576,Sheet1!B146,'Data Aset'!$K$4:$K$1048576,$Q$2)</f>
        <v>0</v>
      </c>
      <c r="R146" s="38">
        <f>SUMIFS('Data Aset'!$E$4:$E$1048576,'Data Aset'!$D$4:$D$1048576,Sheet1!B146,'Data Aset'!$K$4:$K$1048576,$R$2)</f>
        <v>0</v>
      </c>
      <c r="S146" s="69">
        <f>SUMIFS('Data Aset'!$E$4:$E$1048576,'Data Aset'!$D$4:$D$1048576,Sheet1!B146,'Data Aset'!$K$4:$K$1048576,$S$2)</f>
        <v>0</v>
      </c>
      <c r="T146" s="38">
        <f>SUMIFS('Data Aset'!$E$4:$E$1048576,'Data Aset'!$D$4:$D$1048576,Sheet1!B146,'Data Aset'!$K$4:$K$1048576,$T$2)</f>
        <v>1</v>
      </c>
      <c r="U146" s="63">
        <f>SUMIFS('Data Aset'!$E$4:$E$1048576,'Data Aset'!$D$4:$D$1048576,Sheet1!B146,'Data Aset'!$K$4:$K$1048576,$U$2)</f>
        <v>0</v>
      </c>
      <c r="V146" s="66">
        <f t="shared" si="2"/>
        <v>1</v>
      </c>
      <c r="W146" s="75" t="s">
        <v>698</v>
      </c>
    </row>
    <row r="147" spans="1:23" ht="21.75" customHeight="1">
      <c r="A147" s="66">
        <v>146</v>
      </c>
      <c r="B147" s="64" t="s">
        <v>131</v>
      </c>
      <c r="C147" s="69">
        <f>SUMIFS('Data Aset'!$E$4:$E$1048576,'Data Aset'!$D$4:$D$1048576,Sheet1!B147,'Data Aset'!$K$4:$K$1048576,Sheet1!$C$2)</f>
        <v>1</v>
      </c>
      <c r="D147" s="38">
        <f>SUMIFS('Data Aset'!$E$4:$E$1048576,'Data Aset'!$D$4:$D$1048576,Sheet1!B147,'Data Aset'!$K$4:$K$1048576,$D$2)</f>
        <v>1</v>
      </c>
      <c r="E147" s="69">
        <f>SUMIFS('Data Aset'!$E$4:$E$1048576,'Data Aset'!$D$4:$D$1048576,Sheet1!B147,'Data Aset'!$K$4:$K$1048576,$E$2)</f>
        <v>0</v>
      </c>
      <c r="F147" s="38">
        <f>SUMIFS('Data Aset'!$E$4:$E$1048576,'Data Aset'!$D$4:$D$1048576,Sheet1!B147,'Data Aset'!$K$4:$K$1048576,$F$2)</f>
        <v>1</v>
      </c>
      <c r="G147" s="38">
        <f>SUMIFS('Data Aset'!$E$4:$E$1048576,'Data Aset'!$D$4:$D$1048576,Sheet1!B147,'Data Aset'!$K$4:$K$1048576,$G$2)</f>
        <v>0</v>
      </c>
      <c r="H147" s="38">
        <f>SUMIFS('Data Aset'!$E$4:$E$1048576,'Data Aset'!$D$4:$D$1048576,Sheet1!B147,'Data Aset'!$K$4:$K$1048576,$H$2)</f>
        <v>1</v>
      </c>
      <c r="I147" s="38">
        <f>SUMIFS('Data Aset'!$E$4:$E$1048576,'Data Aset'!$D$4:$D$1048576,Sheet1!B147,'Data Aset'!$K$4:$K$1048576,$I$2)</f>
        <v>1</v>
      </c>
      <c r="J147" s="38">
        <f>SUMIFS('Data Aset'!$E$4:$E$1048576,'Data Aset'!$D$4:$D$1048576,Sheet1!B147,'Data Aset'!$K$4:$K$1048576,$J$2)</f>
        <v>0</v>
      </c>
      <c r="K147" s="38">
        <f>SUMIFS('Data Aset'!$E$4:$E$1048576,'Data Aset'!$D$4:$D$1048576,Sheet1!B147,'Data Aset'!$K$4:$K$1048576,$K$2)</f>
        <v>1</v>
      </c>
      <c r="L147" s="38">
        <f>SUMIFS('Data Aset'!$E$4:$E$1048576,'Data Aset'!$D$4:$D$1048576,Sheet1!B147,'Data Aset'!$K$4:$K$1048576,$L$2)</f>
        <v>1</v>
      </c>
      <c r="M147" s="38">
        <f>SUMIFS('Data Aset'!$E$4:$E$1048576,'Data Aset'!$D$4:$D$1048576,Sheet1!B147,'Data Aset'!$K$4:$K$1048576,$M$2)</f>
        <v>0</v>
      </c>
      <c r="N147" s="69">
        <f>SUMIFS('Data Aset'!$E$4:$E$1048576,'Data Aset'!$D$4:$D$1048576,Sheet1!B147,'Data Aset'!$K$4:$K$1048576,$N$2)</f>
        <v>0</v>
      </c>
      <c r="O147" s="38">
        <f>SUMIFS('Data Aset'!$E$4:$E$1048576,'Data Aset'!$D$4:$D$1048576,Sheet1!B147,'Data Aset'!$K$4:$K$1048576,$O$2)</f>
        <v>1</v>
      </c>
      <c r="P147" s="38">
        <f>SUMIFS('Data Aset'!$E$4:$E$1048576,'Data Aset'!$D$4:$D$1048576,Sheet1!B147,'Data Aset'!$K$4:$K$1048576,$P$2)</f>
        <v>0</v>
      </c>
      <c r="Q147" s="38">
        <f>SUMIFS('Data Aset'!$E$4:$E$1048576,'Data Aset'!$D$4:$D$1048576,Sheet1!B147,'Data Aset'!$K$4:$K$1048576,$Q$2)</f>
        <v>2</v>
      </c>
      <c r="R147" s="38">
        <f>SUMIFS('Data Aset'!$E$4:$E$1048576,'Data Aset'!$D$4:$D$1048576,Sheet1!B147,'Data Aset'!$K$4:$K$1048576,$R$2)</f>
        <v>1</v>
      </c>
      <c r="S147" s="69">
        <f>SUMIFS('Data Aset'!$E$4:$E$1048576,'Data Aset'!$D$4:$D$1048576,Sheet1!B147,'Data Aset'!$K$4:$K$1048576,$S$2)</f>
        <v>0</v>
      </c>
      <c r="T147" s="38">
        <f>SUMIFS('Data Aset'!$E$4:$E$1048576,'Data Aset'!$D$4:$D$1048576,Sheet1!B147,'Data Aset'!$K$4:$K$1048576,$T$2)</f>
        <v>1</v>
      </c>
      <c r="U147" s="63">
        <f>SUMIFS('Data Aset'!$E$4:$E$1048576,'Data Aset'!$D$4:$D$1048576,Sheet1!B147,'Data Aset'!$K$4:$K$1048576,$U$2)</f>
        <v>1</v>
      </c>
      <c r="V147" s="66">
        <f t="shared" si="2"/>
        <v>13</v>
      </c>
      <c r="W147" s="75" t="s">
        <v>698</v>
      </c>
    </row>
    <row r="148" spans="1:23" ht="21.75" customHeight="1">
      <c r="A148" s="66">
        <v>147</v>
      </c>
      <c r="B148" s="64" t="s">
        <v>364</v>
      </c>
      <c r="C148" s="69">
        <f>SUMIFS('Data Aset'!$E$4:$E$1048576,'Data Aset'!$D$4:$D$1048576,Sheet1!B148,'Data Aset'!$K$4:$K$1048576,Sheet1!$C$2)</f>
        <v>0</v>
      </c>
      <c r="D148" s="38">
        <f>SUMIFS('Data Aset'!$E$4:$E$1048576,'Data Aset'!$D$4:$D$1048576,Sheet1!B148,'Data Aset'!$K$4:$K$1048576,$D$2)</f>
        <v>0</v>
      </c>
      <c r="E148" s="69">
        <f>SUMIFS('Data Aset'!$E$4:$E$1048576,'Data Aset'!$D$4:$D$1048576,Sheet1!B148,'Data Aset'!$K$4:$K$1048576,$E$2)</f>
        <v>0</v>
      </c>
      <c r="F148" s="38">
        <f>SUMIFS('Data Aset'!$E$4:$E$1048576,'Data Aset'!$D$4:$D$1048576,Sheet1!B148,'Data Aset'!$K$4:$K$1048576,$F$2)</f>
        <v>0</v>
      </c>
      <c r="G148" s="38">
        <f>SUMIFS('Data Aset'!$E$4:$E$1048576,'Data Aset'!$D$4:$D$1048576,Sheet1!B148,'Data Aset'!$K$4:$K$1048576,$G$2)</f>
        <v>0</v>
      </c>
      <c r="H148" s="38">
        <f>SUMIFS('Data Aset'!$E$4:$E$1048576,'Data Aset'!$D$4:$D$1048576,Sheet1!B148,'Data Aset'!$K$4:$K$1048576,$H$2)</f>
        <v>0</v>
      </c>
      <c r="I148" s="38">
        <f>SUMIFS('Data Aset'!$E$4:$E$1048576,'Data Aset'!$D$4:$D$1048576,Sheet1!B148,'Data Aset'!$K$4:$K$1048576,$I$2)</f>
        <v>0</v>
      </c>
      <c r="J148" s="38">
        <f>SUMIFS('Data Aset'!$E$4:$E$1048576,'Data Aset'!$D$4:$D$1048576,Sheet1!B148,'Data Aset'!$K$4:$K$1048576,$J$2)</f>
        <v>0</v>
      </c>
      <c r="K148" s="38">
        <f>SUMIFS('Data Aset'!$E$4:$E$1048576,'Data Aset'!$D$4:$D$1048576,Sheet1!B148,'Data Aset'!$K$4:$K$1048576,$K$2)</f>
        <v>0</v>
      </c>
      <c r="L148" s="38">
        <f>SUMIFS('Data Aset'!$E$4:$E$1048576,'Data Aset'!$D$4:$D$1048576,Sheet1!B148,'Data Aset'!$K$4:$K$1048576,$L$2)</f>
        <v>1</v>
      </c>
      <c r="M148" s="38">
        <f>SUMIFS('Data Aset'!$E$4:$E$1048576,'Data Aset'!$D$4:$D$1048576,Sheet1!B148,'Data Aset'!$K$4:$K$1048576,$M$2)</f>
        <v>0</v>
      </c>
      <c r="N148" s="69">
        <f>SUMIFS('Data Aset'!$E$4:$E$1048576,'Data Aset'!$D$4:$D$1048576,Sheet1!B148,'Data Aset'!$K$4:$K$1048576,$N$2)</f>
        <v>0</v>
      </c>
      <c r="O148" s="38">
        <f>SUMIFS('Data Aset'!$E$4:$E$1048576,'Data Aset'!$D$4:$D$1048576,Sheet1!B148,'Data Aset'!$K$4:$K$1048576,$O$2)</f>
        <v>0</v>
      </c>
      <c r="P148" s="38">
        <f>SUMIFS('Data Aset'!$E$4:$E$1048576,'Data Aset'!$D$4:$D$1048576,Sheet1!B148,'Data Aset'!$K$4:$K$1048576,$P$2)</f>
        <v>0</v>
      </c>
      <c r="Q148" s="38">
        <f>SUMIFS('Data Aset'!$E$4:$E$1048576,'Data Aset'!$D$4:$D$1048576,Sheet1!B148,'Data Aset'!$K$4:$K$1048576,$Q$2)</f>
        <v>0</v>
      </c>
      <c r="R148" s="38">
        <f>SUMIFS('Data Aset'!$E$4:$E$1048576,'Data Aset'!$D$4:$D$1048576,Sheet1!B148,'Data Aset'!$K$4:$K$1048576,$R$2)</f>
        <v>0</v>
      </c>
      <c r="S148" s="69">
        <f>SUMIFS('Data Aset'!$E$4:$E$1048576,'Data Aset'!$D$4:$D$1048576,Sheet1!B148,'Data Aset'!$K$4:$K$1048576,$S$2)</f>
        <v>0</v>
      </c>
      <c r="T148" s="38">
        <f>SUMIFS('Data Aset'!$E$4:$E$1048576,'Data Aset'!$D$4:$D$1048576,Sheet1!B148,'Data Aset'!$K$4:$K$1048576,$T$2)</f>
        <v>0</v>
      </c>
      <c r="U148" s="63">
        <f>SUMIFS('Data Aset'!$E$4:$E$1048576,'Data Aset'!$D$4:$D$1048576,Sheet1!B148,'Data Aset'!$K$4:$K$1048576,$U$2)</f>
        <v>0</v>
      </c>
      <c r="V148" s="66">
        <f t="shared" si="2"/>
        <v>1</v>
      </c>
      <c r="W148" s="75" t="s">
        <v>698</v>
      </c>
    </row>
    <row r="149" spans="1:23" ht="21.75" customHeight="1">
      <c r="A149" s="66">
        <v>148</v>
      </c>
      <c r="B149" s="64" t="s">
        <v>350</v>
      </c>
      <c r="C149" s="69">
        <f>SUMIFS('Data Aset'!$E$4:$E$1048576,'Data Aset'!$D$4:$D$1048576,Sheet1!B149,'Data Aset'!$K$4:$K$1048576,Sheet1!$C$2)</f>
        <v>0</v>
      </c>
      <c r="D149" s="38">
        <f>SUMIFS('Data Aset'!$E$4:$E$1048576,'Data Aset'!$D$4:$D$1048576,Sheet1!B149,'Data Aset'!$K$4:$K$1048576,$D$2)</f>
        <v>0</v>
      </c>
      <c r="E149" s="69">
        <f>SUMIFS('Data Aset'!$E$4:$E$1048576,'Data Aset'!$D$4:$D$1048576,Sheet1!B149,'Data Aset'!$K$4:$K$1048576,$E$2)</f>
        <v>0</v>
      </c>
      <c r="F149" s="38">
        <f>SUMIFS('Data Aset'!$E$4:$E$1048576,'Data Aset'!$D$4:$D$1048576,Sheet1!B149,'Data Aset'!$K$4:$K$1048576,$F$2)</f>
        <v>0</v>
      </c>
      <c r="G149" s="38">
        <f>SUMIFS('Data Aset'!$E$4:$E$1048576,'Data Aset'!$D$4:$D$1048576,Sheet1!B149,'Data Aset'!$K$4:$K$1048576,$G$2)</f>
        <v>0</v>
      </c>
      <c r="H149" s="38">
        <f>SUMIFS('Data Aset'!$E$4:$E$1048576,'Data Aset'!$D$4:$D$1048576,Sheet1!B149,'Data Aset'!$K$4:$K$1048576,$H$2)</f>
        <v>0</v>
      </c>
      <c r="I149" s="38">
        <f>SUMIFS('Data Aset'!$E$4:$E$1048576,'Data Aset'!$D$4:$D$1048576,Sheet1!B149,'Data Aset'!$K$4:$K$1048576,$I$2)</f>
        <v>0</v>
      </c>
      <c r="J149" s="38">
        <f>SUMIFS('Data Aset'!$E$4:$E$1048576,'Data Aset'!$D$4:$D$1048576,Sheet1!B149,'Data Aset'!$K$4:$K$1048576,$J$2)</f>
        <v>0</v>
      </c>
      <c r="K149" s="38">
        <f>SUMIFS('Data Aset'!$E$4:$E$1048576,'Data Aset'!$D$4:$D$1048576,Sheet1!B149,'Data Aset'!$K$4:$K$1048576,$K$2)</f>
        <v>1</v>
      </c>
      <c r="L149" s="38">
        <f>SUMIFS('Data Aset'!$E$4:$E$1048576,'Data Aset'!$D$4:$D$1048576,Sheet1!B149,'Data Aset'!$K$4:$K$1048576,$L$2)</f>
        <v>0</v>
      </c>
      <c r="M149" s="38">
        <f>SUMIFS('Data Aset'!$E$4:$E$1048576,'Data Aset'!$D$4:$D$1048576,Sheet1!B149,'Data Aset'!$K$4:$K$1048576,$M$2)</f>
        <v>0</v>
      </c>
      <c r="N149" s="69">
        <f>SUMIFS('Data Aset'!$E$4:$E$1048576,'Data Aset'!$D$4:$D$1048576,Sheet1!B149,'Data Aset'!$K$4:$K$1048576,$N$2)</f>
        <v>0</v>
      </c>
      <c r="O149" s="38">
        <f>SUMIFS('Data Aset'!$E$4:$E$1048576,'Data Aset'!$D$4:$D$1048576,Sheet1!B149,'Data Aset'!$K$4:$K$1048576,$O$2)</f>
        <v>0</v>
      </c>
      <c r="P149" s="38">
        <f>SUMIFS('Data Aset'!$E$4:$E$1048576,'Data Aset'!$D$4:$D$1048576,Sheet1!B149,'Data Aset'!$K$4:$K$1048576,$P$2)</f>
        <v>0</v>
      </c>
      <c r="Q149" s="38">
        <f>SUMIFS('Data Aset'!$E$4:$E$1048576,'Data Aset'!$D$4:$D$1048576,Sheet1!B149,'Data Aset'!$K$4:$K$1048576,$Q$2)</f>
        <v>0</v>
      </c>
      <c r="R149" s="38">
        <f>SUMIFS('Data Aset'!$E$4:$E$1048576,'Data Aset'!$D$4:$D$1048576,Sheet1!B149,'Data Aset'!$K$4:$K$1048576,$R$2)</f>
        <v>0</v>
      </c>
      <c r="S149" s="69">
        <f>SUMIFS('Data Aset'!$E$4:$E$1048576,'Data Aset'!$D$4:$D$1048576,Sheet1!B149,'Data Aset'!$K$4:$K$1048576,$S$2)</f>
        <v>0</v>
      </c>
      <c r="T149" s="38">
        <f>SUMIFS('Data Aset'!$E$4:$E$1048576,'Data Aset'!$D$4:$D$1048576,Sheet1!B149,'Data Aset'!$K$4:$K$1048576,$T$2)</f>
        <v>1</v>
      </c>
      <c r="U149" s="63">
        <f>SUMIFS('Data Aset'!$E$4:$E$1048576,'Data Aset'!$D$4:$D$1048576,Sheet1!B149,'Data Aset'!$K$4:$K$1048576,$U$2)</f>
        <v>0</v>
      </c>
      <c r="V149" s="66">
        <f t="shared" si="2"/>
        <v>2</v>
      </c>
      <c r="W149" s="75" t="s">
        <v>698</v>
      </c>
    </row>
    <row r="150" spans="1:23" ht="21.75" customHeight="1">
      <c r="A150" s="66">
        <v>149</v>
      </c>
      <c r="B150" s="64" t="s">
        <v>483</v>
      </c>
      <c r="C150" s="69">
        <f>SUMIFS('Data Aset'!$E$4:$E$1048576,'Data Aset'!$D$4:$D$1048576,Sheet1!B150,'Data Aset'!$K$4:$K$1048576,Sheet1!$C$2)</f>
        <v>0</v>
      </c>
      <c r="D150" s="38">
        <f>SUMIFS('Data Aset'!$E$4:$E$1048576,'Data Aset'!$D$4:$D$1048576,Sheet1!B150,'Data Aset'!$K$4:$K$1048576,$D$2)</f>
        <v>0</v>
      </c>
      <c r="E150" s="69">
        <f>SUMIFS('Data Aset'!$E$4:$E$1048576,'Data Aset'!$D$4:$D$1048576,Sheet1!B150,'Data Aset'!$K$4:$K$1048576,$E$2)</f>
        <v>0</v>
      </c>
      <c r="F150" s="38">
        <f>SUMIFS('Data Aset'!$E$4:$E$1048576,'Data Aset'!$D$4:$D$1048576,Sheet1!B150,'Data Aset'!$K$4:$K$1048576,$F$2)</f>
        <v>0</v>
      </c>
      <c r="G150" s="38">
        <f>SUMIFS('Data Aset'!$E$4:$E$1048576,'Data Aset'!$D$4:$D$1048576,Sheet1!B150,'Data Aset'!$K$4:$K$1048576,$G$2)</f>
        <v>0</v>
      </c>
      <c r="H150" s="38">
        <f>SUMIFS('Data Aset'!$E$4:$E$1048576,'Data Aset'!$D$4:$D$1048576,Sheet1!B150,'Data Aset'!$K$4:$K$1048576,$H$2)</f>
        <v>0</v>
      </c>
      <c r="I150" s="38">
        <f>SUMIFS('Data Aset'!$E$4:$E$1048576,'Data Aset'!$D$4:$D$1048576,Sheet1!B150,'Data Aset'!$K$4:$K$1048576,$I$2)</f>
        <v>0</v>
      </c>
      <c r="J150" s="38">
        <f>SUMIFS('Data Aset'!$E$4:$E$1048576,'Data Aset'!$D$4:$D$1048576,Sheet1!B150,'Data Aset'!$K$4:$K$1048576,$J$2)</f>
        <v>0</v>
      </c>
      <c r="K150" s="38">
        <f>SUMIFS('Data Aset'!$E$4:$E$1048576,'Data Aset'!$D$4:$D$1048576,Sheet1!B150,'Data Aset'!$K$4:$K$1048576,$K$2)</f>
        <v>0</v>
      </c>
      <c r="L150" s="38">
        <f>SUMIFS('Data Aset'!$E$4:$E$1048576,'Data Aset'!$D$4:$D$1048576,Sheet1!B150,'Data Aset'!$K$4:$K$1048576,$L$2)</f>
        <v>0</v>
      </c>
      <c r="M150" s="38">
        <f>SUMIFS('Data Aset'!$E$4:$E$1048576,'Data Aset'!$D$4:$D$1048576,Sheet1!B150,'Data Aset'!$K$4:$K$1048576,$M$2)</f>
        <v>0</v>
      </c>
      <c r="N150" s="69">
        <f>SUMIFS('Data Aset'!$E$4:$E$1048576,'Data Aset'!$D$4:$D$1048576,Sheet1!B150,'Data Aset'!$K$4:$K$1048576,$N$2)</f>
        <v>0</v>
      </c>
      <c r="O150" s="38">
        <f>SUMIFS('Data Aset'!$E$4:$E$1048576,'Data Aset'!$D$4:$D$1048576,Sheet1!B150,'Data Aset'!$K$4:$K$1048576,$O$2)</f>
        <v>0</v>
      </c>
      <c r="P150" s="38">
        <f>SUMIFS('Data Aset'!$E$4:$E$1048576,'Data Aset'!$D$4:$D$1048576,Sheet1!B150,'Data Aset'!$K$4:$K$1048576,$P$2)</f>
        <v>1</v>
      </c>
      <c r="Q150" s="38">
        <f>SUMIFS('Data Aset'!$E$4:$E$1048576,'Data Aset'!$D$4:$D$1048576,Sheet1!B150,'Data Aset'!$K$4:$K$1048576,$Q$2)</f>
        <v>0</v>
      </c>
      <c r="R150" s="38">
        <f>SUMIFS('Data Aset'!$E$4:$E$1048576,'Data Aset'!$D$4:$D$1048576,Sheet1!B150,'Data Aset'!$K$4:$K$1048576,$R$2)</f>
        <v>0</v>
      </c>
      <c r="S150" s="69">
        <f>SUMIFS('Data Aset'!$E$4:$E$1048576,'Data Aset'!$D$4:$D$1048576,Sheet1!B150,'Data Aset'!$K$4:$K$1048576,$S$2)</f>
        <v>0</v>
      </c>
      <c r="T150" s="38">
        <f>SUMIFS('Data Aset'!$E$4:$E$1048576,'Data Aset'!$D$4:$D$1048576,Sheet1!B150,'Data Aset'!$K$4:$K$1048576,$T$2)</f>
        <v>0</v>
      </c>
      <c r="U150" s="63">
        <f>SUMIFS('Data Aset'!$E$4:$E$1048576,'Data Aset'!$D$4:$D$1048576,Sheet1!B150,'Data Aset'!$K$4:$K$1048576,$U$2)</f>
        <v>0</v>
      </c>
      <c r="V150" s="66">
        <f t="shared" si="2"/>
        <v>1</v>
      </c>
      <c r="W150" s="75"/>
    </row>
    <row r="151" spans="1:23" ht="21.75" customHeight="1">
      <c r="A151" s="66">
        <v>150</v>
      </c>
      <c r="B151" s="64" t="s">
        <v>356</v>
      </c>
      <c r="C151" s="69">
        <f>SUMIFS('Data Aset'!$E$4:$E$1048576,'Data Aset'!$D$4:$D$1048576,Sheet1!B151,'Data Aset'!$K$4:$K$1048576,Sheet1!$C$2)</f>
        <v>0</v>
      </c>
      <c r="D151" s="38">
        <f>SUMIFS('Data Aset'!$E$4:$E$1048576,'Data Aset'!$D$4:$D$1048576,Sheet1!B151,'Data Aset'!$K$4:$K$1048576,$D$2)</f>
        <v>0</v>
      </c>
      <c r="E151" s="69">
        <f>SUMIFS('Data Aset'!$E$4:$E$1048576,'Data Aset'!$D$4:$D$1048576,Sheet1!B151,'Data Aset'!$K$4:$K$1048576,$E$2)</f>
        <v>0</v>
      </c>
      <c r="F151" s="38">
        <f>SUMIFS('Data Aset'!$E$4:$E$1048576,'Data Aset'!$D$4:$D$1048576,Sheet1!B151,'Data Aset'!$K$4:$K$1048576,$F$2)</f>
        <v>0</v>
      </c>
      <c r="G151" s="38">
        <f>SUMIFS('Data Aset'!$E$4:$E$1048576,'Data Aset'!$D$4:$D$1048576,Sheet1!B151,'Data Aset'!$K$4:$K$1048576,$G$2)</f>
        <v>0</v>
      </c>
      <c r="H151" s="38">
        <f>SUMIFS('Data Aset'!$E$4:$E$1048576,'Data Aset'!$D$4:$D$1048576,Sheet1!B151,'Data Aset'!$K$4:$K$1048576,$H$2)</f>
        <v>1</v>
      </c>
      <c r="I151" s="38">
        <f>SUMIFS('Data Aset'!$E$4:$E$1048576,'Data Aset'!$D$4:$D$1048576,Sheet1!B151,'Data Aset'!$K$4:$K$1048576,$I$2)</f>
        <v>0</v>
      </c>
      <c r="J151" s="38">
        <f>SUMIFS('Data Aset'!$E$4:$E$1048576,'Data Aset'!$D$4:$D$1048576,Sheet1!B151,'Data Aset'!$K$4:$K$1048576,$J$2)</f>
        <v>0</v>
      </c>
      <c r="K151" s="38">
        <f>SUMIFS('Data Aset'!$E$4:$E$1048576,'Data Aset'!$D$4:$D$1048576,Sheet1!B151,'Data Aset'!$K$4:$K$1048576,$K$2)</f>
        <v>0</v>
      </c>
      <c r="L151" s="38">
        <f>SUMIFS('Data Aset'!$E$4:$E$1048576,'Data Aset'!$D$4:$D$1048576,Sheet1!B151,'Data Aset'!$K$4:$K$1048576,$L$2)</f>
        <v>2</v>
      </c>
      <c r="M151" s="38">
        <f>SUMIFS('Data Aset'!$E$4:$E$1048576,'Data Aset'!$D$4:$D$1048576,Sheet1!B151,'Data Aset'!$K$4:$K$1048576,$M$2)</f>
        <v>6</v>
      </c>
      <c r="N151" s="69">
        <f>SUMIFS('Data Aset'!$E$4:$E$1048576,'Data Aset'!$D$4:$D$1048576,Sheet1!B151,'Data Aset'!$K$4:$K$1048576,$N$2)</f>
        <v>1</v>
      </c>
      <c r="O151" s="38">
        <f>SUMIFS('Data Aset'!$E$4:$E$1048576,'Data Aset'!$D$4:$D$1048576,Sheet1!B151,'Data Aset'!$K$4:$K$1048576,$O$2)</f>
        <v>0</v>
      </c>
      <c r="P151" s="38">
        <f>SUMIFS('Data Aset'!$E$4:$E$1048576,'Data Aset'!$D$4:$D$1048576,Sheet1!B151,'Data Aset'!$K$4:$K$1048576,$P$2)</f>
        <v>0</v>
      </c>
      <c r="Q151" s="38">
        <f>SUMIFS('Data Aset'!$E$4:$E$1048576,'Data Aset'!$D$4:$D$1048576,Sheet1!B151,'Data Aset'!$K$4:$K$1048576,$Q$2)</f>
        <v>0</v>
      </c>
      <c r="R151" s="38">
        <f>SUMIFS('Data Aset'!$E$4:$E$1048576,'Data Aset'!$D$4:$D$1048576,Sheet1!B151,'Data Aset'!$K$4:$K$1048576,$R$2)</f>
        <v>0</v>
      </c>
      <c r="S151" s="69">
        <f>SUMIFS('Data Aset'!$E$4:$E$1048576,'Data Aset'!$D$4:$D$1048576,Sheet1!B151,'Data Aset'!$K$4:$K$1048576,$S$2)</f>
        <v>0</v>
      </c>
      <c r="T151" s="38">
        <f>SUMIFS('Data Aset'!$E$4:$E$1048576,'Data Aset'!$D$4:$D$1048576,Sheet1!B151,'Data Aset'!$K$4:$K$1048576,$T$2)</f>
        <v>0</v>
      </c>
      <c r="U151" s="63">
        <f>SUMIFS('Data Aset'!$E$4:$E$1048576,'Data Aset'!$D$4:$D$1048576,Sheet1!B151,'Data Aset'!$K$4:$K$1048576,$U$2)</f>
        <v>0</v>
      </c>
      <c r="V151" s="66">
        <f t="shared" si="2"/>
        <v>10</v>
      </c>
      <c r="W151" s="75"/>
    </row>
    <row r="152" spans="1:23" ht="21.75" customHeight="1">
      <c r="A152" s="66">
        <v>151</v>
      </c>
      <c r="B152" s="64" t="s">
        <v>273</v>
      </c>
      <c r="C152" s="69">
        <f>SUMIFS('Data Aset'!$E$4:$E$1048576,'Data Aset'!$D$4:$D$1048576,Sheet1!B152,'Data Aset'!$K$4:$K$1048576,Sheet1!$C$2)</f>
        <v>0</v>
      </c>
      <c r="D152" s="38">
        <f>SUMIFS('Data Aset'!$E$4:$E$1048576,'Data Aset'!$D$4:$D$1048576,Sheet1!B152,'Data Aset'!$K$4:$K$1048576,$D$2)</f>
        <v>0</v>
      </c>
      <c r="E152" s="69">
        <f>SUMIFS('Data Aset'!$E$4:$E$1048576,'Data Aset'!$D$4:$D$1048576,Sheet1!B152,'Data Aset'!$K$4:$K$1048576,$E$2)</f>
        <v>0</v>
      </c>
      <c r="F152" s="38">
        <f>SUMIFS('Data Aset'!$E$4:$E$1048576,'Data Aset'!$D$4:$D$1048576,Sheet1!B152,'Data Aset'!$K$4:$K$1048576,$F$2)</f>
        <v>0</v>
      </c>
      <c r="G152" s="38">
        <f>SUMIFS('Data Aset'!$E$4:$E$1048576,'Data Aset'!$D$4:$D$1048576,Sheet1!B152,'Data Aset'!$K$4:$K$1048576,$G$2)</f>
        <v>0</v>
      </c>
      <c r="H152" s="38">
        <f>SUMIFS('Data Aset'!$E$4:$E$1048576,'Data Aset'!$D$4:$D$1048576,Sheet1!B152,'Data Aset'!$K$4:$K$1048576,$H$2)</f>
        <v>1</v>
      </c>
      <c r="I152" s="38">
        <f>SUMIFS('Data Aset'!$E$4:$E$1048576,'Data Aset'!$D$4:$D$1048576,Sheet1!B152,'Data Aset'!$K$4:$K$1048576,$I$2)</f>
        <v>0</v>
      </c>
      <c r="J152" s="38">
        <f>SUMIFS('Data Aset'!$E$4:$E$1048576,'Data Aset'!$D$4:$D$1048576,Sheet1!B152,'Data Aset'!$K$4:$K$1048576,$J$2)</f>
        <v>0</v>
      </c>
      <c r="K152" s="38">
        <f>SUMIFS('Data Aset'!$E$4:$E$1048576,'Data Aset'!$D$4:$D$1048576,Sheet1!B152,'Data Aset'!$K$4:$K$1048576,$K$2)</f>
        <v>0</v>
      </c>
      <c r="L152" s="38">
        <f>SUMIFS('Data Aset'!$E$4:$E$1048576,'Data Aset'!$D$4:$D$1048576,Sheet1!B152,'Data Aset'!$K$4:$K$1048576,$L$2)</f>
        <v>0</v>
      </c>
      <c r="M152" s="38">
        <f>SUMIFS('Data Aset'!$E$4:$E$1048576,'Data Aset'!$D$4:$D$1048576,Sheet1!B152,'Data Aset'!$K$4:$K$1048576,$M$2)</f>
        <v>0</v>
      </c>
      <c r="N152" s="69">
        <f>SUMIFS('Data Aset'!$E$4:$E$1048576,'Data Aset'!$D$4:$D$1048576,Sheet1!B152,'Data Aset'!$K$4:$K$1048576,$N$2)</f>
        <v>0</v>
      </c>
      <c r="O152" s="38">
        <f>SUMIFS('Data Aset'!$E$4:$E$1048576,'Data Aset'!$D$4:$D$1048576,Sheet1!B152,'Data Aset'!$K$4:$K$1048576,$O$2)</f>
        <v>0</v>
      </c>
      <c r="P152" s="38">
        <f>SUMIFS('Data Aset'!$E$4:$E$1048576,'Data Aset'!$D$4:$D$1048576,Sheet1!B152,'Data Aset'!$K$4:$K$1048576,$P$2)</f>
        <v>0</v>
      </c>
      <c r="Q152" s="38">
        <f>SUMIFS('Data Aset'!$E$4:$E$1048576,'Data Aset'!$D$4:$D$1048576,Sheet1!B152,'Data Aset'!$K$4:$K$1048576,$Q$2)</f>
        <v>0</v>
      </c>
      <c r="R152" s="38">
        <f>SUMIFS('Data Aset'!$E$4:$E$1048576,'Data Aset'!$D$4:$D$1048576,Sheet1!B152,'Data Aset'!$K$4:$K$1048576,$R$2)</f>
        <v>0</v>
      </c>
      <c r="S152" s="69">
        <f>SUMIFS('Data Aset'!$E$4:$E$1048576,'Data Aset'!$D$4:$D$1048576,Sheet1!B152,'Data Aset'!$K$4:$K$1048576,$S$2)</f>
        <v>0</v>
      </c>
      <c r="T152" s="38">
        <f>SUMIFS('Data Aset'!$E$4:$E$1048576,'Data Aset'!$D$4:$D$1048576,Sheet1!B152,'Data Aset'!$K$4:$K$1048576,$T$2)</f>
        <v>0</v>
      </c>
      <c r="U152" s="63">
        <f>SUMIFS('Data Aset'!$E$4:$E$1048576,'Data Aset'!$D$4:$D$1048576,Sheet1!B152,'Data Aset'!$K$4:$K$1048576,$U$2)</f>
        <v>0</v>
      </c>
      <c r="V152" s="66">
        <f t="shared" si="2"/>
        <v>1</v>
      </c>
      <c r="W152" s="75"/>
    </row>
    <row r="153" spans="1:23" ht="21.75" customHeight="1">
      <c r="A153" s="66">
        <v>152</v>
      </c>
      <c r="B153" s="64" t="s">
        <v>355</v>
      </c>
      <c r="C153" s="69">
        <f>SUMIFS('Data Aset'!$E$4:$E$1048576,'Data Aset'!$D$4:$D$1048576,Sheet1!B153,'Data Aset'!$K$4:$K$1048576,Sheet1!$C$2)</f>
        <v>0</v>
      </c>
      <c r="D153" s="38">
        <f>SUMIFS('Data Aset'!$E$4:$E$1048576,'Data Aset'!$D$4:$D$1048576,Sheet1!B153,'Data Aset'!$K$4:$K$1048576,$D$2)</f>
        <v>0</v>
      </c>
      <c r="E153" s="69">
        <f>SUMIFS('Data Aset'!$E$4:$E$1048576,'Data Aset'!$D$4:$D$1048576,Sheet1!B153,'Data Aset'!$K$4:$K$1048576,$E$2)</f>
        <v>0</v>
      </c>
      <c r="F153" s="38">
        <f>SUMIFS('Data Aset'!$E$4:$E$1048576,'Data Aset'!$D$4:$D$1048576,Sheet1!B153,'Data Aset'!$K$4:$K$1048576,$F$2)</f>
        <v>0</v>
      </c>
      <c r="G153" s="38">
        <f>SUMIFS('Data Aset'!$E$4:$E$1048576,'Data Aset'!$D$4:$D$1048576,Sheet1!B153,'Data Aset'!$K$4:$K$1048576,$G$2)</f>
        <v>0</v>
      </c>
      <c r="H153" s="38">
        <f>SUMIFS('Data Aset'!$E$4:$E$1048576,'Data Aset'!$D$4:$D$1048576,Sheet1!B153,'Data Aset'!$K$4:$K$1048576,$H$2)</f>
        <v>0</v>
      </c>
      <c r="I153" s="38">
        <f>SUMIFS('Data Aset'!$E$4:$E$1048576,'Data Aset'!$D$4:$D$1048576,Sheet1!B153,'Data Aset'!$K$4:$K$1048576,$I$2)</f>
        <v>0</v>
      </c>
      <c r="J153" s="38">
        <f>SUMIFS('Data Aset'!$E$4:$E$1048576,'Data Aset'!$D$4:$D$1048576,Sheet1!B153,'Data Aset'!$K$4:$K$1048576,$J$2)</f>
        <v>0</v>
      </c>
      <c r="K153" s="38">
        <f>SUMIFS('Data Aset'!$E$4:$E$1048576,'Data Aset'!$D$4:$D$1048576,Sheet1!B153,'Data Aset'!$K$4:$K$1048576,$K$2)</f>
        <v>0</v>
      </c>
      <c r="L153" s="38">
        <f>SUMIFS('Data Aset'!$E$4:$E$1048576,'Data Aset'!$D$4:$D$1048576,Sheet1!B153,'Data Aset'!$K$4:$K$1048576,$L$2)</f>
        <v>2</v>
      </c>
      <c r="M153" s="38">
        <f>SUMIFS('Data Aset'!$E$4:$E$1048576,'Data Aset'!$D$4:$D$1048576,Sheet1!B153,'Data Aset'!$K$4:$K$1048576,$M$2)</f>
        <v>0</v>
      </c>
      <c r="N153" s="69">
        <f>SUMIFS('Data Aset'!$E$4:$E$1048576,'Data Aset'!$D$4:$D$1048576,Sheet1!B153,'Data Aset'!$K$4:$K$1048576,$N$2)</f>
        <v>1</v>
      </c>
      <c r="O153" s="38">
        <f>SUMIFS('Data Aset'!$E$4:$E$1048576,'Data Aset'!$D$4:$D$1048576,Sheet1!B153,'Data Aset'!$K$4:$K$1048576,$O$2)</f>
        <v>0</v>
      </c>
      <c r="P153" s="38">
        <f>SUMIFS('Data Aset'!$E$4:$E$1048576,'Data Aset'!$D$4:$D$1048576,Sheet1!B153,'Data Aset'!$K$4:$K$1048576,$P$2)</f>
        <v>0</v>
      </c>
      <c r="Q153" s="38">
        <f>SUMIFS('Data Aset'!$E$4:$E$1048576,'Data Aset'!$D$4:$D$1048576,Sheet1!B153,'Data Aset'!$K$4:$K$1048576,$Q$2)</f>
        <v>0</v>
      </c>
      <c r="R153" s="38">
        <f>SUMIFS('Data Aset'!$E$4:$E$1048576,'Data Aset'!$D$4:$D$1048576,Sheet1!B153,'Data Aset'!$K$4:$K$1048576,$R$2)</f>
        <v>0</v>
      </c>
      <c r="S153" s="69">
        <f>SUMIFS('Data Aset'!$E$4:$E$1048576,'Data Aset'!$D$4:$D$1048576,Sheet1!B153,'Data Aset'!$K$4:$K$1048576,$S$2)</f>
        <v>0</v>
      </c>
      <c r="T153" s="38">
        <f>SUMIFS('Data Aset'!$E$4:$E$1048576,'Data Aset'!$D$4:$D$1048576,Sheet1!B153,'Data Aset'!$K$4:$K$1048576,$T$2)</f>
        <v>0</v>
      </c>
      <c r="U153" s="63">
        <f>SUMIFS('Data Aset'!$E$4:$E$1048576,'Data Aset'!$D$4:$D$1048576,Sheet1!B153,'Data Aset'!$K$4:$K$1048576,$U$2)</f>
        <v>0</v>
      </c>
      <c r="V153" s="66">
        <f t="shared" si="2"/>
        <v>3</v>
      </c>
      <c r="W153" s="75"/>
    </row>
    <row r="154" spans="1:23" ht="21.75" customHeight="1">
      <c r="A154" s="66">
        <v>153</v>
      </c>
      <c r="B154" s="64" t="s">
        <v>65</v>
      </c>
      <c r="C154" s="69">
        <f>SUMIFS('Data Aset'!$E$4:$E$1048576,'Data Aset'!$D$4:$D$1048576,Sheet1!B154,'Data Aset'!$K$4:$K$1048576,Sheet1!$C$2)</f>
        <v>1</v>
      </c>
      <c r="D154" s="38">
        <f>SUMIFS('Data Aset'!$E$4:$E$1048576,'Data Aset'!$D$4:$D$1048576,Sheet1!B154,'Data Aset'!$K$4:$K$1048576,$D$2)</f>
        <v>1</v>
      </c>
      <c r="E154" s="69">
        <f>SUMIFS('Data Aset'!$E$4:$E$1048576,'Data Aset'!$D$4:$D$1048576,Sheet1!B154,'Data Aset'!$K$4:$K$1048576,$E$2)</f>
        <v>0</v>
      </c>
      <c r="F154" s="38">
        <f>SUMIFS('Data Aset'!$E$4:$E$1048576,'Data Aset'!$D$4:$D$1048576,Sheet1!B154,'Data Aset'!$K$4:$K$1048576,$F$2)</f>
        <v>0</v>
      </c>
      <c r="G154" s="38">
        <f>SUMIFS('Data Aset'!$E$4:$E$1048576,'Data Aset'!$D$4:$D$1048576,Sheet1!B154,'Data Aset'!$K$4:$K$1048576,$G$2)</f>
        <v>0</v>
      </c>
      <c r="H154" s="38">
        <f>SUMIFS('Data Aset'!$E$4:$E$1048576,'Data Aset'!$D$4:$D$1048576,Sheet1!B154,'Data Aset'!$K$4:$K$1048576,$H$2)</f>
        <v>1</v>
      </c>
      <c r="I154" s="38">
        <f>SUMIFS('Data Aset'!$E$4:$E$1048576,'Data Aset'!$D$4:$D$1048576,Sheet1!B154,'Data Aset'!$K$4:$K$1048576,$I$2)</f>
        <v>1</v>
      </c>
      <c r="J154" s="38">
        <f>SUMIFS('Data Aset'!$E$4:$E$1048576,'Data Aset'!$D$4:$D$1048576,Sheet1!B154,'Data Aset'!$K$4:$K$1048576,$J$2)</f>
        <v>1</v>
      </c>
      <c r="K154" s="38">
        <f>SUMIFS('Data Aset'!$E$4:$E$1048576,'Data Aset'!$D$4:$D$1048576,Sheet1!B154,'Data Aset'!$K$4:$K$1048576,$K$2)</f>
        <v>0</v>
      </c>
      <c r="L154" s="38">
        <f>SUMIFS('Data Aset'!$E$4:$E$1048576,'Data Aset'!$D$4:$D$1048576,Sheet1!B154,'Data Aset'!$K$4:$K$1048576,$L$2)</f>
        <v>0</v>
      </c>
      <c r="M154" s="38">
        <f>SUMIFS('Data Aset'!$E$4:$E$1048576,'Data Aset'!$D$4:$D$1048576,Sheet1!B154,'Data Aset'!$K$4:$K$1048576,$M$2)</f>
        <v>1</v>
      </c>
      <c r="N154" s="69">
        <f>SUMIFS('Data Aset'!$E$4:$E$1048576,'Data Aset'!$D$4:$D$1048576,Sheet1!B154,'Data Aset'!$K$4:$K$1048576,$N$2)</f>
        <v>0</v>
      </c>
      <c r="O154" s="38">
        <f>SUMIFS('Data Aset'!$E$4:$E$1048576,'Data Aset'!$D$4:$D$1048576,Sheet1!B154,'Data Aset'!$K$4:$K$1048576,$O$2)</f>
        <v>1</v>
      </c>
      <c r="P154" s="38">
        <f>SUMIFS('Data Aset'!$E$4:$E$1048576,'Data Aset'!$D$4:$D$1048576,Sheet1!B154,'Data Aset'!$K$4:$K$1048576,$P$2)</f>
        <v>0</v>
      </c>
      <c r="Q154" s="38">
        <f>SUMIFS('Data Aset'!$E$4:$E$1048576,'Data Aset'!$D$4:$D$1048576,Sheet1!B154,'Data Aset'!$K$4:$K$1048576,$Q$2)</f>
        <v>1</v>
      </c>
      <c r="R154" s="38">
        <f>SUMIFS('Data Aset'!$E$4:$E$1048576,'Data Aset'!$D$4:$D$1048576,Sheet1!B154,'Data Aset'!$K$4:$K$1048576,$R$2)</f>
        <v>1</v>
      </c>
      <c r="S154" s="69">
        <f>SUMIFS('Data Aset'!$E$4:$E$1048576,'Data Aset'!$D$4:$D$1048576,Sheet1!B154,'Data Aset'!$K$4:$K$1048576,$S$2)</f>
        <v>0</v>
      </c>
      <c r="T154" s="38">
        <f>SUMIFS('Data Aset'!$E$4:$E$1048576,'Data Aset'!$D$4:$D$1048576,Sheet1!B154,'Data Aset'!$K$4:$K$1048576,$T$2)</f>
        <v>0</v>
      </c>
      <c r="U154" s="63">
        <f>SUMIFS('Data Aset'!$E$4:$E$1048576,'Data Aset'!$D$4:$D$1048576,Sheet1!B154,'Data Aset'!$K$4:$K$1048576,$U$2)</f>
        <v>1</v>
      </c>
      <c r="V154" s="66">
        <f t="shared" si="2"/>
        <v>10</v>
      </c>
      <c r="W154" s="75" t="s">
        <v>698</v>
      </c>
    </row>
    <row r="155" spans="1:23" ht="21.75" customHeight="1">
      <c r="A155" s="66">
        <v>154</v>
      </c>
      <c r="B155" s="64" t="s">
        <v>173</v>
      </c>
      <c r="C155" s="69">
        <f>SUMIFS('Data Aset'!$E$4:$E$1048576,'Data Aset'!$D$4:$D$1048576,Sheet1!B155,'Data Aset'!$K$4:$K$1048576,Sheet1!$C$2)</f>
        <v>1</v>
      </c>
      <c r="D155" s="38">
        <f>SUMIFS('Data Aset'!$E$4:$E$1048576,'Data Aset'!$D$4:$D$1048576,Sheet1!B155,'Data Aset'!$K$4:$K$1048576,$D$2)</f>
        <v>0</v>
      </c>
      <c r="E155" s="69">
        <f>SUMIFS('Data Aset'!$E$4:$E$1048576,'Data Aset'!$D$4:$D$1048576,Sheet1!B155,'Data Aset'!$K$4:$K$1048576,$E$2)</f>
        <v>0</v>
      </c>
      <c r="F155" s="38">
        <f>SUMIFS('Data Aset'!$E$4:$E$1048576,'Data Aset'!$D$4:$D$1048576,Sheet1!B155,'Data Aset'!$K$4:$K$1048576,$F$2)</f>
        <v>0</v>
      </c>
      <c r="G155" s="38">
        <f>SUMIFS('Data Aset'!$E$4:$E$1048576,'Data Aset'!$D$4:$D$1048576,Sheet1!B155,'Data Aset'!$K$4:$K$1048576,$G$2)</f>
        <v>0</v>
      </c>
      <c r="H155" s="38">
        <f>SUMIFS('Data Aset'!$E$4:$E$1048576,'Data Aset'!$D$4:$D$1048576,Sheet1!B155,'Data Aset'!$K$4:$K$1048576,$H$2)</f>
        <v>1</v>
      </c>
      <c r="I155" s="38">
        <f>SUMIFS('Data Aset'!$E$4:$E$1048576,'Data Aset'!$D$4:$D$1048576,Sheet1!B155,'Data Aset'!$K$4:$K$1048576,$I$2)</f>
        <v>0</v>
      </c>
      <c r="J155" s="38">
        <f>SUMIFS('Data Aset'!$E$4:$E$1048576,'Data Aset'!$D$4:$D$1048576,Sheet1!B155,'Data Aset'!$K$4:$K$1048576,$J$2)</f>
        <v>0</v>
      </c>
      <c r="K155" s="38">
        <f>SUMIFS('Data Aset'!$E$4:$E$1048576,'Data Aset'!$D$4:$D$1048576,Sheet1!B155,'Data Aset'!$K$4:$K$1048576,$K$2)</f>
        <v>0</v>
      </c>
      <c r="L155" s="38">
        <f>SUMIFS('Data Aset'!$E$4:$E$1048576,'Data Aset'!$D$4:$D$1048576,Sheet1!B155,'Data Aset'!$K$4:$K$1048576,$L$2)</f>
        <v>0</v>
      </c>
      <c r="M155" s="38">
        <f>SUMIFS('Data Aset'!$E$4:$E$1048576,'Data Aset'!$D$4:$D$1048576,Sheet1!B155,'Data Aset'!$K$4:$K$1048576,$M$2)</f>
        <v>0</v>
      </c>
      <c r="N155" s="69">
        <f>SUMIFS('Data Aset'!$E$4:$E$1048576,'Data Aset'!$D$4:$D$1048576,Sheet1!B155,'Data Aset'!$K$4:$K$1048576,$N$2)</f>
        <v>0</v>
      </c>
      <c r="O155" s="38">
        <f>SUMIFS('Data Aset'!$E$4:$E$1048576,'Data Aset'!$D$4:$D$1048576,Sheet1!B155,'Data Aset'!$K$4:$K$1048576,$O$2)</f>
        <v>0</v>
      </c>
      <c r="P155" s="38">
        <f>SUMIFS('Data Aset'!$E$4:$E$1048576,'Data Aset'!$D$4:$D$1048576,Sheet1!B155,'Data Aset'!$K$4:$K$1048576,$P$2)</f>
        <v>0</v>
      </c>
      <c r="Q155" s="38">
        <f>SUMIFS('Data Aset'!$E$4:$E$1048576,'Data Aset'!$D$4:$D$1048576,Sheet1!B155,'Data Aset'!$K$4:$K$1048576,$Q$2)</f>
        <v>0</v>
      </c>
      <c r="R155" s="38">
        <f>SUMIFS('Data Aset'!$E$4:$E$1048576,'Data Aset'!$D$4:$D$1048576,Sheet1!B155,'Data Aset'!$K$4:$K$1048576,$R$2)</f>
        <v>0</v>
      </c>
      <c r="S155" s="69">
        <f>SUMIFS('Data Aset'!$E$4:$E$1048576,'Data Aset'!$D$4:$D$1048576,Sheet1!B155,'Data Aset'!$K$4:$K$1048576,$S$2)</f>
        <v>0</v>
      </c>
      <c r="T155" s="38">
        <f>SUMIFS('Data Aset'!$E$4:$E$1048576,'Data Aset'!$D$4:$D$1048576,Sheet1!B155,'Data Aset'!$K$4:$K$1048576,$T$2)</f>
        <v>0</v>
      </c>
      <c r="U155" s="63">
        <f>SUMIFS('Data Aset'!$E$4:$E$1048576,'Data Aset'!$D$4:$D$1048576,Sheet1!B155,'Data Aset'!$K$4:$K$1048576,$U$2)</f>
        <v>0</v>
      </c>
      <c r="V155" s="66">
        <f t="shared" si="2"/>
        <v>2</v>
      </c>
      <c r="W155" s="75" t="s">
        <v>698</v>
      </c>
    </row>
    <row r="156" spans="1:23" ht="21.75" customHeight="1">
      <c r="A156" s="66">
        <v>155</v>
      </c>
      <c r="B156" s="64" t="s">
        <v>458</v>
      </c>
      <c r="C156" s="69">
        <f>SUMIFS('Data Aset'!$E$4:$E$1048576,'Data Aset'!$D$4:$D$1048576,Sheet1!B156,'Data Aset'!$K$4:$K$1048576,Sheet1!$C$2)</f>
        <v>0</v>
      </c>
      <c r="D156" s="38">
        <f>SUMIFS('Data Aset'!$E$4:$E$1048576,'Data Aset'!$D$4:$D$1048576,Sheet1!B156,'Data Aset'!$K$4:$K$1048576,$D$2)</f>
        <v>0</v>
      </c>
      <c r="E156" s="69">
        <f>SUMIFS('Data Aset'!$E$4:$E$1048576,'Data Aset'!$D$4:$D$1048576,Sheet1!B156,'Data Aset'!$K$4:$K$1048576,$E$2)</f>
        <v>0</v>
      </c>
      <c r="F156" s="38">
        <f>SUMIFS('Data Aset'!$E$4:$E$1048576,'Data Aset'!$D$4:$D$1048576,Sheet1!B156,'Data Aset'!$K$4:$K$1048576,$F$2)</f>
        <v>0</v>
      </c>
      <c r="G156" s="38">
        <f>SUMIFS('Data Aset'!$E$4:$E$1048576,'Data Aset'!$D$4:$D$1048576,Sheet1!B156,'Data Aset'!$K$4:$K$1048576,$G$2)</f>
        <v>0</v>
      </c>
      <c r="H156" s="38">
        <f>SUMIFS('Data Aset'!$E$4:$E$1048576,'Data Aset'!$D$4:$D$1048576,Sheet1!B156,'Data Aset'!$K$4:$K$1048576,$H$2)</f>
        <v>0</v>
      </c>
      <c r="I156" s="38">
        <f>SUMIFS('Data Aset'!$E$4:$E$1048576,'Data Aset'!$D$4:$D$1048576,Sheet1!B156,'Data Aset'!$K$4:$K$1048576,$I$2)</f>
        <v>0</v>
      </c>
      <c r="J156" s="38">
        <f>SUMIFS('Data Aset'!$E$4:$E$1048576,'Data Aset'!$D$4:$D$1048576,Sheet1!B156,'Data Aset'!$K$4:$K$1048576,$J$2)</f>
        <v>0</v>
      </c>
      <c r="K156" s="38">
        <f>SUMIFS('Data Aset'!$E$4:$E$1048576,'Data Aset'!$D$4:$D$1048576,Sheet1!B156,'Data Aset'!$K$4:$K$1048576,$K$2)</f>
        <v>0</v>
      </c>
      <c r="L156" s="38">
        <f>SUMIFS('Data Aset'!$E$4:$E$1048576,'Data Aset'!$D$4:$D$1048576,Sheet1!B156,'Data Aset'!$K$4:$K$1048576,$L$2)</f>
        <v>0</v>
      </c>
      <c r="M156" s="38">
        <f>SUMIFS('Data Aset'!$E$4:$E$1048576,'Data Aset'!$D$4:$D$1048576,Sheet1!B156,'Data Aset'!$K$4:$K$1048576,$M$2)</f>
        <v>0</v>
      </c>
      <c r="N156" s="69">
        <f>SUMIFS('Data Aset'!$E$4:$E$1048576,'Data Aset'!$D$4:$D$1048576,Sheet1!B156,'Data Aset'!$K$4:$K$1048576,$N$2)</f>
        <v>0</v>
      </c>
      <c r="O156" s="38">
        <f>SUMIFS('Data Aset'!$E$4:$E$1048576,'Data Aset'!$D$4:$D$1048576,Sheet1!B156,'Data Aset'!$K$4:$K$1048576,$O$2)</f>
        <v>0</v>
      </c>
      <c r="P156" s="38">
        <f>SUMIFS('Data Aset'!$E$4:$E$1048576,'Data Aset'!$D$4:$D$1048576,Sheet1!B156,'Data Aset'!$K$4:$K$1048576,$P$2)</f>
        <v>1</v>
      </c>
      <c r="Q156" s="38">
        <f>SUMIFS('Data Aset'!$E$4:$E$1048576,'Data Aset'!$D$4:$D$1048576,Sheet1!B156,'Data Aset'!$K$4:$K$1048576,$Q$2)</f>
        <v>0</v>
      </c>
      <c r="R156" s="38">
        <f>SUMIFS('Data Aset'!$E$4:$E$1048576,'Data Aset'!$D$4:$D$1048576,Sheet1!B156,'Data Aset'!$K$4:$K$1048576,$R$2)</f>
        <v>0</v>
      </c>
      <c r="S156" s="69">
        <f>SUMIFS('Data Aset'!$E$4:$E$1048576,'Data Aset'!$D$4:$D$1048576,Sheet1!B156,'Data Aset'!$K$4:$K$1048576,$S$2)</f>
        <v>0</v>
      </c>
      <c r="T156" s="38">
        <f>SUMIFS('Data Aset'!$E$4:$E$1048576,'Data Aset'!$D$4:$D$1048576,Sheet1!B156,'Data Aset'!$K$4:$K$1048576,$T$2)</f>
        <v>0</v>
      </c>
      <c r="U156" s="63">
        <f>SUMIFS('Data Aset'!$E$4:$E$1048576,'Data Aset'!$D$4:$D$1048576,Sheet1!B156,'Data Aset'!$K$4:$K$1048576,$U$2)</f>
        <v>0</v>
      </c>
      <c r="V156" s="66">
        <f t="shared" si="2"/>
        <v>1</v>
      </c>
      <c r="W156" s="75"/>
    </row>
    <row r="157" spans="1:23" ht="21.75" customHeight="1">
      <c r="A157" s="66">
        <v>156</v>
      </c>
      <c r="B157" s="64" t="s">
        <v>455</v>
      </c>
      <c r="C157" s="69">
        <f>SUMIFS('Data Aset'!$E$4:$E$1048576,'Data Aset'!$D$4:$D$1048576,Sheet1!B157,'Data Aset'!$K$4:$K$1048576,Sheet1!$C$2)</f>
        <v>0</v>
      </c>
      <c r="D157" s="38">
        <f>SUMIFS('Data Aset'!$E$4:$E$1048576,'Data Aset'!$D$4:$D$1048576,Sheet1!B157,'Data Aset'!$K$4:$K$1048576,$D$2)</f>
        <v>0</v>
      </c>
      <c r="E157" s="69">
        <f>SUMIFS('Data Aset'!$E$4:$E$1048576,'Data Aset'!$D$4:$D$1048576,Sheet1!B157,'Data Aset'!$K$4:$K$1048576,$E$2)</f>
        <v>0</v>
      </c>
      <c r="F157" s="38">
        <f>SUMIFS('Data Aset'!$E$4:$E$1048576,'Data Aset'!$D$4:$D$1048576,Sheet1!B157,'Data Aset'!$K$4:$K$1048576,$F$2)</f>
        <v>0</v>
      </c>
      <c r="G157" s="38">
        <f>SUMIFS('Data Aset'!$E$4:$E$1048576,'Data Aset'!$D$4:$D$1048576,Sheet1!B157,'Data Aset'!$K$4:$K$1048576,$G$2)</f>
        <v>0</v>
      </c>
      <c r="H157" s="38">
        <f>SUMIFS('Data Aset'!$E$4:$E$1048576,'Data Aset'!$D$4:$D$1048576,Sheet1!B157,'Data Aset'!$K$4:$K$1048576,$H$2)</f>
        <v>0</v>
      </c>
      <c r="I157" s="38">
        <f>SUMIFS('Data Aset'!$E$4:$E$1048576,'Data Aset'!$D$4:$D$1048576,Sheet1!B157,'Data Aset'!$K$4:$K$1048576,$I$2)</f>
        <v>0</v>
      </c>
      <c r="J157" s="38">
        <f>SUMIFS('Data Aset'!$E$4:$E$1048576,'Data Aset'!$D$4:$D$1048576,Sheet1!B157,'Data Aset'!$K$4:$K$1048576,$J$2)</f>
        <v>0</v>
      </c>
      <c r="K157" s="38">
        <f>SUMIFS('Data Aset'!$E$4:$E$1048576,'Data Aset'!$D$4:$D$1048576,Sheet1!B157,'Data Aset'!$K$4:$K$1048576,$K$2)</f>
        <v>0</v>
      </c>
      <c r="L157" s="38">
        <f>SUMIFS('Data Aset'!$E$4:$E$1048576,'Data Aset'!$D$4:$D$1048576,Sheet1!B157,'Data Aset'!$K$4:$K$1048576,$L$2)</f>
        <v>0</v>
      </c>
      <c r="M157" s="38">
        <f>SUMIFS('Data Aset'!$E$4:$E$1048576,'Data Aset'!$D$4:$D$1048576,Sheet1!B157,'Data Aset'!$K$4:$K$1048576,$M$2)</f>
        <v>0</v>
      </c>
      <c r="N157" s="69">
        <f>SUMIFS('Data Aset'!$E$4:$E$1048576,'Data Aset'!$D$4:$D$1048576,Sheet1!B157,'Data Aset'!$K$4:$K$1048576,$N$2)</f>
        <v>0</v>
      </c>
      <c r="O157" s="38">
        <f>SUMIFS('Data Aset'!$E$4:$E$1048576,'Data Aset'!$D$4:$D$1048576,Sheet1!B157,'Data Aset'!$K$4:$K$1048576,$O$2)</f>
        <v>0</v>
      </c>
      <c r="P157" s="38">
        <f>SUMIFS('Data Aset'!$E$4:$E$1048576,'Data Aset'!$D$4:$D$1048576,Sheet1!B157,'Data Aset'!$K$4:$K$1048576,$P$2)</f>
        <v>5</v>
      </c>
      <c r="Q157" s="38">
        <f>SUMIFS('Data Aset'!$E$4:$E$1048576,'Data Aset'!$D$4:$D$1048576,Sheet1!B157,'Data Aset'!$K$4:$K$1048576,$Q$2)</f>
        <v>0</v>
      </c>
      <c r="R157" s="38">
        <f>SUMIFS('Data Aset'!$E$4:$E$1048576,'Data Aset'!$D$4:$D$1048576,Sheet1!B157,'Data Aset'!$K$4:$K$1048576,$R$2)</f>
        <v>0</v>
      </c>
      <c r="S157" s="69">
        <f>SUMIFS('Data Aset'!$E$4:$E$1048576,'Data Aset'!$D$4:$D$1048576,Sheet1!B157,'Data Aset'!$K$4:$K$1048576,$S$2)</f>
        <v>0</v>
      </c>
      <c r="T157" s="38">
        <f>SUMIFS('Data Aset'!$E$4:$E$1048576,'Data Aset'!$D$4:$D$1048576,Sheet1!B157,'Data Aset'!$K$4:$K$1048576,$T$2)</f>
        <v>1</v>
      </c>
      <c r="U157" s="63">
        <f>SUMIFS('Data Aset'!$E$4:$E$1048576,'Data Aset'!$D$4:$D$1048576,Sheet1!B157,'Data Aset'!$K$4:$K$1048576,$U$2)</f>
        <v>0</v>
      </c>
      <c r="V157" s="66">
        <f t="shared" si="2"/>
        <v>6</v>
      </c>
      <c r="W157" s="75"/>
    </row>
    <row r="158" spans="1:23" ht="21.75" customHeight="1">
      <c r="A158" s="66">
        <v>157</v>
      </c>
      <c r="B158" s="64" t="s">
        <v>473</v>
      </c>
      <c r="C158" s="69">
        <f>SUMIFS('Data Aset'!$E$4:$E$1048576,'Data Aset'!$D$4:$D$1048576,Sheet1!B158,'Data Aset'!$K$4:$K$1048576,Sheet1!$C$2)</f>
        <v>0</v>
      </c>
      <c r="D158" s="38">
        <f>SUMIFS('Data Aset'!$E$4:$E$1048576,'Data Aset'!$D$4:$D$1048576,Sheet1!B158,'Data Aset'!$K$4:$K$1048576,$D$2)</f>
        <v>0</v>
      </c>
      <c r="E158" s="69">
        <f>SUMIFS('Data Aset'!$E$4:$E$1048576,'Data Aset'!$D$4:$D$1048576,Sheet1!B158,'Data Aset'!$K$4:$K$1048576,$E$2)</f>
        <v>0</v>
      </c>
      <c r="F158" s="38">
        <f>SUMIFS('Data Aset'!$E$4:$E$1048576,'Data Aset'!$D$4:$D$1048576,Sheet1!B158,'Data Aset'!$K$4:$K$1048576,$F$2)</f>
        <v>0</v>
      </c>
      <c r="G158" s="38">
        <f>SUMIFS('Data Aset'!$E$4:$E$1048576,'Data Aset'!$D$4:$D$1048576,Sheet1!B158,'Data Aset'!$K$4:$K$1048576,$G$2)</f>
        <v>0</v>
      </c>
      <c r="H158" s="38">
        <f>SUMIFS('Data Aset'!$E$4:$E$1048576,'Data Aset'!$D$4:$D$1048576,Sheet1!B158,'Data Aset'!$K$4:$K$1048576,$H$2)</f>
        <v>0</v>
      </c>
      <c r="I158" s="38">
        <f>SUMIFS('Data Aset'!$E$4:$E$1048576,'Data Aset'!$D$4:$D$1048576,Sheet1!B158,'Data Aset'!$K$4:$K$1048576,$I$2)</f>
        <v>0</v>
      </c>
      <c r="J158" s="38">
        <f>SUMIFS('Data Aset'!$E$4:$E$1048576,'Data Aset'!$D$4:$D$1048576,Sheet1!B158,'Data Aset'!$K$4:$K$1048576,$J$2)</f>
        <v>0</v>
      </c>
      <c r="K158" s="38">
        <f>SUMIFS('Data Aset'!$E$4:$E$1048576,'Data Aset'!$D$4:$D$1048576,Sheet1!B158,'Data Aset'!$K$4:$K$1048576,$K$2)</f>
        <v>0</v>
      </c>
      <c r="L158" s="38">
        <f>SUMIFS('Data Aset'!$E$4:$E$1048576,'Data Aset'!$D$4:$D$1048576,Sheet1!B158,'Data Aset'!$K$4:$K$1048576,$L$2)</f>
        <v>0</v>
      </c>
      <c r="M158" s="38">
        <f>SUMIFS('Data Aset'!$E$4:$E$1048576,'Data Aset'!$D$4:$D$1048576,Sheet1!B158,'Data Aset'!$K$4:$K$1048576,$M$2)</f>
        <v>0</v>
      </c>
      <c r="N158" s="69">
        <f>SUMIFS('Data Aset'!$E$4:$E$1048576,'Data Aset'!$D$4:$D$1048576,Sheet1!B158,'Data Aset'!$K$4:$K$1048576,$N$2)</f>
        <v>0</v>
      </c>
      <c r="O158" s="38">
        <f>SUMIFS('Data Aset'!$E$4:$E$1048576,'Data Aset'!$D$4:$D$1048576,Sheet1!B158,'Data Aset'!$K$4:$K$1048576,$O$2)</f>
        <v>0</v>
      </c>
      <c r="P158" s="38">
        <f>SUMIFS('Data Aset'!$E$4:$E$1048576,'Data Aset'!$D$4:$D$1048576,Sheet1!B158,'Data Aset'!$K$4:$K$1048576,$P$2)</f>
        <v>2</v>
      </c>
      <c r="Q158" s="38">
        <f>SUMIFS('Data Aset'!$E$4:$E$1048576,'Data Aset'!$D$4:$D$1048576,Sheet1!B158,'Data Aset'!$K$4:$K$1048576,$Q$2)</f>
        <v>0</v>
      </c>
      <c r="R158" s="38">
        <f>SUMIFS('Data Aset'!$E$4:$E$1048576,'Data Aset'!$D$4:$D$1048576,Sheet1!B158,'Data Aset'!$K$4:$K$1048576,$R$2)</f>
        <v>0</v>
      </c>
      <c r="S158" s="69">
        <f>SUMIFS('Data Aset'!$E$4:$E$1048576,'Data Aset'!$D$4:$D$1048576,Sheet1!B158,'Data Aset'!$K$4:$K$1048576,$S$2)</f>
        <v>0</v>
      </c>
      <c r="T158" s="38">
        <f>SUMIFS('Data Aset'!$E$4:$E$1048576,'Data Aset'!$D$4:$D$1048576,Sheet1!B158,'Data Aset'!$K$4:$K$1048576,$T$2)</f>
        <v>0</v>
      </c>
      <c r="U158" s="63">
        <f>SUMIFS('Data Aset'!$E$4:$E$1048576,'Data Aset'!$D$4:$D$1048576,Sheet1!B158,'Data Aset'!$K$4:$K$1048576,$U$2)</f>
        <v>0</v>
      </c>
      <c r="V158" s="66">
        <f t="shared" si="2"/>
        <v>2</v>
      </c>
      <c r="W158" s="75"/>
    </row>
    <row r="159" spans="1:23" ht="21.75" customHeight="1">
      <c r="A159" s="66">
        <v>158</v>
      </c>
      <c r="B159" s="64" t="s">
        <v>324</v>
      </c>
      <c r="C159" s="69">
        <f>SUMIFS('Data Aset'!$E$4:$E$1048576,'Data Aset'!$D$4:$D$1048576,Sheet1!B159,'Data Aset'!$K$4:$K$1048576,Sheet1!$C$2)</f>
        <v>0</v>
      </c>
      <c r="D159" s="38">
        <f>SUMIFS('Data Aset'!$E$4:$E$1048576,'Data Aset'!$D$4:$D$1048576,Sheet1!B159,'Data Aset'!$K$4:$K$1048576,$D$2)</f>
        <v>0</v>
      </c>
      <c r="E159" s="69">
        <f>SUMIFS('Data Aset'!$E$4:$E$1048576,'Data Aset'!$D$4:$D$1048576,Sheet1!B159,'Data Aset'!$K$4:$K$1048576,$E$2)</f>
        <v>0</v>
      </c>
      <c r="F159" s="38">
        <f>SUMIFS('Data Aset'!$E$4:$E$1048576,'Data Aset'!$D$4:$D$1048576,Sheet1!B159,'Data Aset'!$K$4:$K$1048576,$F$2)</f>
        <v>0</v>
      </c>
      <c r="G159" s="38">
        <f>SUMIFS('Data Aset'!$E$4:$E$1048576,'Data Aset'!$D$4:$D$1048576,Sheet1!B159,'Data Aset'!$K$4:$K$1048576,$G$2)</f>
        <v>0</v>
      </c>
      <c r="H159" s="38">
        <f>SUMIFS('Data Aset'!$E$4:$E$1048576,'Data Aset'!$D$4:$D$1048576,Sheet1!B159,'Data Aset'!$K$4:$K$1048576,$H$2)</f>
        <v>0</v>
      </c>
      <c r="I159" s="38">
        <f>SUMIFS('Data Aset'!$E$4:$E$1048576,'Data Aset'!$D$4:$D$1048576,Sheet1!B159,'Data Aset'!$K$4:$K$1048576,$I$2)</f>
        <v>0</v>
      </c>
      <c r="J159" s="38">
        <f>SUMIFS('Data Aset'!$E$4:$E$1048576,'Data Aset'!$D$4:$D$1048576,Sheet1!B159,'Data Aset'!$K$4:$K$1048576,$J$2)</f>
        <v>1</v>
      </c>
      <c r="K159" s="38">
        <f>SUMIFS('Data Aset'!$E$4:$E$1048576,'Data Aset'!$D$4:$D$1048576,Sheet1!B159,'Data Aset'!$K$4:$K$1048576,$K$2)</f>
        <v>0</v>
      </c>
      <c r="L159" s="38">
        <f>SUMIFS('Data Aset'!$E$4:$E$1048576,'Data Aset'!$D$4:$D$1048576,Sheet1!B159,'Data Aset'!$K$4:$K$1048576,$L$2)</f>
        <v>0</v>
      </c>
      <c r="M159" s="38">
        <f>SUMIFS('Data Aset'!$E$4:$E$1048576,'Data Aset'!$D$4:$D$1048576,Sheet1!B159,'Data Aset'!$K$4:$K$1048576,$M$2)</f>
        <v>0</v>
      </c>
      <c r="N159" s="69">
        <f>SUMIFS('Data Aset'!$E$4:$E$1048576,'Data Aset'!$D$4:$D$1048576,Sheet1!B159,'Data Aset'!$K$4:$K$1048576,$N$2)</f>
        <v>0</v>
      </c>
      <c r="O159" s="38">
        <f>SUMIFS('Data Aset'!$E$4:$E$1048576,'Data Aset'!$D$4:$D$1048576,Sheet1!B159,'Data Aset'!$K$4:$K$1048576,$O$2)</f>
        <v>0</v>
      </c>
      <c r="P159" s="38">
        <f>SUMIFS('Data Aset'!$E$4:$E$1048576,'Data Aset'!$D$4:$D$1048576,Sheet1!B159,'Data Aset'!$K$4:$K$1048576,$P$2)</f>
        <v>0</v>
      </c>
      <c r="Q159" s="38">
        <f>SUMIFS('Data Aset'!$E$4:$E$1048576,'Data Aset'!$D$4:$D$1048576,Sheet1!B159,'Data Aset'!$K$4:$K$1048576,$Q$2)</f>
        <v>0</v>
      </c>
      <c r="R159" s="38">
        <f>SUMIFS('Data Aset'!$E$4:$E$1048576,'Data Aset'!$D$4:$D$1048576,Sheet1!B159,'Data Aset'!$K$4:$K$1048576,$R$2)</f>
        <v>0</v>
      </c>
      <c r="S159" s="69">
        <f>SUMIFS('Data Aset'!$E$4:$E$1048576,'Data Aset'!$D$4:$D$1048576,Sheet1!B159,'Data Aset'!$K$4:$K$1048576,$S$2)</f>
        <v>0</v>
      </c>
      <c r="T159" s="38">
        <f>SUMIFS('Data Aset'!$E$4:$E$1048576,'Data Aset'!$D$4:$D$1048576,Sheet1!B159,'Data Aset'!$K$4:$K$1048576,$T$2)</f>
        <v>0</v>
      </c>
      <c r="U159" s="63">
        <f>SUMIFS('Data Aset'!$E$4:$E$1048576,'Data Aset'!$D$4:$D$1048576,Sheet1!B159,'Data Aset'!$K$4:$K$1048576,$U$2)</f>
        <v>0</v>
      </c>
      <c r="V159" s="66">
        <f t="shared" si="2"/>
        <v>1</v>
      </c>
      <c r="W159" s="75" t="s">
        <v>698</v>
      </c>
    </row>
    <row r="160" spans="1:23" ht="21.75" customHeight="1">
      <c r="A160" s="66">
        <v>159</v>
      </c>
      <c r="B160" s="64" t="s">
        <v>375</v>
      </c>
      <c r="C160" s="69">
        <f>SUMIFS('Data Aset'!$E$4:$E$1048576,'Data Aset'!$D$4:$D$1048576,Sheet1!B160,'Data Aset'!$K$4:$K$1048576,Sheet1!$C$2)</f>
        <v>0</v>
      </c>
      <c r="D160" s="38">
        <f>SUMIFS('Data Aset'!$E$4:$E$1048576,'Data Aset'!$D$4:$D$1048576,Sheet1!B160,'Data Aset'!$K$4:$K$1048576,$D$2)</f>
        <v>0</v>
      </c>
      <c r="E160" s="69">
        <f>SUMIFS('Data Aset'!$E$4:$E$1048576,'Data Aset'!$D$4:$D$1048576,Sheet1!B160,'Data Aset'!$K$4:$K$1048576,$E$2)</f>
        <v>0</v>
      </c>
      <c r="F160" s="38">
        <f>SUMIFS('Data Aset'!$E$4:$E$1048576,'Data Aset'!$D$4:$D$1048576,Sheet1!B160,'Data Aset'!$K$4:$K$1048576,$F$2)</f>
        <v>0</v>
      </c>
      <c r="G160" s="38">
        <f>SUMIFS('Data Aset'!$E$4:$E$1048576,'Data Aset'!$D$4:$D$1048576,Sheet1!B160,'Data Aset'!$K$4:$K$1048576,$G$2)</f>
        <v>0</v>
      </c>
      <c r="H160" s="38">
        <f>SUMIFS('Data Aset'!$E$4:$E$1048576,'Data Aset'!$D$4:$D$1048576,Sheet1!B160,'Data Aset'!$K$4:$K$1048576,$H$2)</f>
        <v>0</v>
      </c>
      <c r="I160" s="38">
        <f>SUMIFS('Data Aset'!$E$4:$E$1048576,'Data Aset'!$D$4:$D$1048576,Sheet1!B160,'Data Aset'!$K$4:$K$1048576,$I$2)</f>
        <v>0</v>
      </c>
      <c r="J160" s="38">
        <f>SUMIFS('Data Aset'!$E$4:$E$1048576,'Data Aset'!$D$4:$D$1048576,Sheet1!B160,'Data Aset'!$K$4:$K$1048576,$J$2)</f>
        <v>0</v>
      </c>
      <c r="K160" s="38">
        <f>SUMIFS('Data Aset'!$E$4:$E$1048576,'Data Aset'!$D$4:$D$1048576,Sheet1!B160,'Data Aset'!$K$4:$K$1048576,$K$2)</f>
        <v>0</v>
      </c>
      <c r="L160" s="38">
        <f>SUMIFS('Data Aset'!$E$4:$E$1048576,'Data Aset'!$D$4:$D$1048576,Sheet1!B160,'Data Aset'!$K$4:$K$1048576,$L$2)</f>
        <v>0</v>
      </c>
      <c r="M160" s="38">
        <f>SUMIFS('Data Aset'!$E$4:$E$1048576,'Data Aset'!$D$4:$D$1048576,Sheet1!B160,'Data Aset'!$K$4:$K$1048576,$M$2)</f>
        <v>1</v>
      </c>
      <c r="N160" s="69">
        <f>SUMIFS('Data Aset'!$E$4:$E$1048576,'Data Aset'!$D$4:$D$1048576,Sheet1!B160,'Data Aset'!$K$4:$K$1048576,$N$2)</f>
        <v>0</v>
      </c>
      <c r="O160" s="38">
        <f>SUMIFS('Data Aset'!$E$4:$E$1048576,'Data Aset'!$D$4:$D$1048576,Sheet1!B160,'Data Aset'!$K$4:$K$1048576,$O$2)</f>
        <v>0</v>
      </c>
      <c r="P160" s="38">
        <f>SUMIFS('Data Aset'!$E$4:$E$1048576,'Data Aset'!$D$4:$D$1048576,Sheet1!B160,'Data Aset'!$K$4:$K$1048576,$P$2)</f>
        <v>0</v>
      </c>
      <c r="Q160" s="38">
        <f>SUMIFS('Data Aset'!$E$4:$E$1048576,'Data Aset'!$D$4:$D$1048576,Sheet1!B160,'Data Aset'!$K$4:$K$1048576,$Q$2)</f>
        <v>0</v>
      </c>
      <c r="R160" s="38">
        <f>SUMIFS('Data Aset'!$E$4:$E$1048576,'Data Aset'!$D$4:$D$1048576,Sheet1!B160,'Data Aset'!$K$4:$K$1048576,$R$2)</f>
        <v>0</v>
      </c>
      <c r="S160" s="69">
        <f>SUMIFS('Data Aset'!$E$4:$E$1048576,'Data Aset'!$D$4:$D$1048576,Sheet1!B160,'Data Aset'!$K$4:$K$1048576,$S$2)</f>
        <v>0</v>
      </c>
      <c r="T160" s="38">
        <f>SUMIFS('Data Aset'!$E$4:$E$1048576,'Data Aset'!$D$4:$D$1048576,Sheet1!B160,'Data Aset'!$K$4:$K$1048576,$T$2)</f>
        <v>0</v>
      </c>
      <c r="U160" s="63">
        <f>SUMIFS('Data Aset'!$E$4:$E$1048576,'Data Aset'!$D$4:$D$1048576,Sheet1!B160,'Data Aset'!$K$4:$K$1048576,$U$2)</f>
        <v>0</v>
      </c>
      <c r="V160" s="66">
        <f t="shared" si="2"/>
        <v>1</v>
      </c>
      <c r="W160" s="75"/>
    </row>
    <row r="161" spans="1:23" ht="21.75" customHeight="1">
      <c r="A161" s="66">
        <v>160</v>
      </c>
      <c r="B161" s="64" t="s">
        <v>481</v>
      </c>
      <c r="C161" s="69">
        <f>SUMIFS('Data Aset'!$E$4:$E$1048576,'Data Aset'!$D$4:$D$1048576,Sheet1!B161,'Data Aset'!$K$4:$K$1048576,Sheet1!$C$2)</f>
        <v>0</v>
      </c>
      <c r="D161" s="38">
        <f>SUMIFS('Data Aset'!$E$4:$E$1048576,'Data Aset'!$D$4:$D$1048576,Sheet1!B161,'Data Aset'!$K$4:$K$1048576,$D$2)</f>
        <v>0</v>
      </c>
      <c r="E161" s="69">
        <f>SUMIFS('Data Aset'!$E$4:$E$1048576,'Data Aset'!$D$4:$D$1048576,Sheet1!B161,'Data Aset'!$K$4:$K$1048576,$E$2)</f>
        <v>0</v>
      </c>
      <c r="F161" s="38">
        <f>SUMIFS('Data Aset'!$E$4:$E$1048576,'Data Aset'!$D$4:$D$1048576,Sheet1!B161,'Data Aset'!$K$4:$K$1048576,$F$2)</f>
        <v>0</v>
      </c>
      <c r="G161" s="38">
        <f>SUMIFS('Data Aset'!$E$4:$E$1048576,'Data Aset'!$D$4:$D$1048576,Sheet1!B161,'Data Aset'!$K$4:$K$1048576,$G$2)</f>
        <v>0</v>
      </c>
      <c r="H161" s="38">
        <f>SUMIFS('Data Aset'!$E$4:$E$1048576,'Data Aset'!$D$4:$D$1048576,Sheet1!B161,'Data Aset'!$K$4:$K$1048576,$H$2)</f>
        <v>0</v>
      </c>
      <c r="I161" s="38">
        <f>SUMIFS('Data Aset'!$E$4:$E$1048576,'Data Aset'!$D$4:$D$1048576,Sheet1!B161,'Data Aset'!$K$4:$K$1048576,$I$2)</f>
        <v>0</v>
      </c>
      <c r="J161" s="38">
        <f>SUMIFS('Data Aset'!$E$4:$E$1048576,'Data Aset'!$D$4:$D$1048576,Sheet1!B161,'Data Aset'!$K$4:$K$1048576,$J$2)</f>
        <v>0</v>
      </c>
      <c r="K161" s="38">
        <f>SUMIFS('Data Aset'!$E$4:$E$1048576,'Data Aset'!$D$4:$D$1048576,Sheet1!B161,'Data Aset'!$K$4:$K$1048576,$K$2)</f>
        <v>0</v>
      </c>
      <c r="L161" s="38">
        <f>SUMIFS('Data Aset'!$E$4:$E$1048576,'Data Aset'!$D$4:$D$1048576,Sheet1!B161,'Data Aset'!$K$4:$K$1048576,$L$2)</f>
        <v>0</v>
      </c>
      <c r="M161" s="38">
        <f>SUMIFS('Data Aset'!$E$4:$E$1048576,'Data Aset'!$D$4:$D$1048576,Sheet1!B161,'Data Aset'!$K$4:$K$1048576,$M$2)</f>
        <v>0</v>
      </c>
      <c r="N161" s="69">
        <f>SUMIFS('Data Aset'!$E$4:$E$1048576,'Data Aset'!$D$4:$D$1048576,Sheet1!B161,'Data Aset'!$K$4:$K$1048576,$N$2)</f>
        <v>0</v>
      </c>
      <c r="O161" s="38">
        <f>SUMIFS('Data Aset'!$E$4:$E$1048576,'Data Aset'!$D$4:$D$1048576,Sheet1!B161,'Data Aset'!$K$4:$K$1048576,$O$2)</f>
        <v>0</v>
      </c>
      <c r="P161" s="38">
        <f>SUMIFS('Data Aset'!$E$4:$E$1048576,'Data Aset'!$D$4:$D$1048576,Sheet1!B161,'Data Aset'!$K$4:$K$1048576,$P$2)</f>
        <v>4</v>
      </c>
      <c r="Q161" s="38">
        <f>SUMIFS('Data Aset'!$E$4:$E$1048576,'Data Aset'!$D$4:$D$1048576,Sheet1!B161,'Data Aset'!$K$4:$K$1048576,$Q$2)</f>
        <v>0</v>
      </c>
      <c r="R161" s="38">
        <f>SUMIFS('Data Aset'!$E$4:$E$1048576,'Data Aset'!$D$4:$D$1048576,Sheet1!B161,'Data Aset'!$K$4:$K$1048576,$R$2)</f>
        <v>0</v>
      </c>
      <c r="S161" s="69">
        <f>SUMIFS('Data Aset'!$E$4:$E$1048576,'Data Aset'!$D$4:$D$1048576,Sheet1!B161,'Data Aset'!$K$4:$K$1048576,$S$2)</f>
        <v>0</v>
      </c>
      <c r="T161" s="38">
        <f>SUMIFS('Data Aset'!$E$4:$E$1048576,'Data Aset'!$D$4:$D$1048576,Sheet1!B161,'Data Aset'!$K$4:$K$1048576,$T$2)</f>
        <v>0</v>
      </c>
      <c r="U161" s="63">
        <f>SUMIFS('Data Aset'!$E$4:$E$1048576,'Data Aset'!$D$4:$D$1048576,Sheet1!B161,'Data Aset'!$K$4:$K$1048576,$U$2)</f>
        <v>0</v>
      </c>
      <c r="V161" s="66">
        <f t="shared" si="2"/>
        <v>4</v>
      </c>
      <c r="W161" s="75"/>
    </row>
    <row r="162" spans="1:23" ht="21.75" customHeight="1">
      <c r="A162" s="66">
        <v>161</v>
      </c>
      <c r="B162" s="64" t="s">
        <v>371</v>
      </c>
      <c r="C162" s="69">
        <f>SUMIFS('Data Aset'!$E$4:$E$1048576,'Data Aset'!$D$4:$D$1048576,Sheet1!B162,'Data Aset'!$K$4:$K$1048576,Sheet1!$C$2)</f>
        <v>0</v>
      </c>
      <c r="D162" s="38">
        <f>SUMIFS('Data Aset'!$E$4:$E$1048576,'Data Aset'!$D$4:$D$1048576,Sheet1!B162,'Data Aset'!$K$4:$K$1048576,$D$2)</f>
        <v>0</v>
      </c>
      <c r="E162" s="69">
        <f>SUMIFS('Data Aset'!$E$4:$E$1048576,'Data Aset'!$D$4:$D$1048576,Sheet1!B162,'Data Aset'!$K$4:$K$1048576,$E$2)</f>
        <v>0</v>
      </c>
      <c r="F162" s="38">
        <f>SUMIFS('Data Aset'!$E$4:$E$1048576,'Data Aset'!$D$4:$D$1048576,Sheet1!B162,'Data Aset'!$K$4:$K$1048576,$F$2)</f>
        <v>0</v>
      </c>
      <c r="G162" s="38">
        <f>SUMIFS('Data Aset'!$E$4:$E$1048576,'Data Aset'!$D$4:$D$1048576,Sheet1!B162,'Data Aset'!$K$4:$K$1048576,$G$2)</f>
        <v>0</v>
      </c>
      <c r="H162" s="38">
        <f>SUMIFS('Data Aset'!$E$4:$E$1048576,'Data Aset'!$D$4:$D$1048576,Sheet1!B162,'Data Aset'!$K$4:$K$1048576,$H$2)</f>
        <v>0</v>
      </c>
      <c r="I162" s="38">
        <f>SUMIFS('Data Aset'!$E$4:$E$1048576,'Data Aset'!$D$4:$D$1048576,Sheet1!B162,'Data Aset'!$K$4:$K$1048576,$I$2)</f>
        <v>0</v>
      </c>
      <c r="J162" s="38">
        <f>SUMIFS('Data Aset'!$E$4:$E$1048576,'Data Aset'!$D$4:$D$1048576,Sheet1!B162,'Data Aset'!$K$4:$K$1048576,$J$2)</f>
        <v>0</v>
      </c>
      <c r="K162" s="38">
        <f>SUMIFS('Data Aset'!$E$4:$E$1048576,'Data Aset'!$D$4:$D$1048576,Sheet1!B162,'Data Aset'!$K$4:$K$1048576,$K$2)</f>
        <v>0</v>
      </c>
      <c r="L162" s="38">
        <f>SUMIFS('Data Aset'!$E$4:$E$1048576,'Data Aset'!$D$4:$D$1048576,Sheet1!B162,'Data Aset'!$K$4:$K$1048576,$L$2)</f>
        <v>0</v>
      </c>
      <c r="M162" s="38">
        <f>SUMIFS('Data Aset'!$E$4:$E$1048576,'Data Aset'!$D$4:$D$1048576,Sheet1!B162,'Data Aset'!$K$4:$K$1048576,$M$2)</f>
        <v>3</v>
      </c>
      <c r="N162" s="69">
        <f>SUMIFS('Data Aset'!$E$4:$E$1048576,'Data Aset'!$D$4:$D$1048576,Sheet1!B162,'Data Aset'!$K$4:$K$1048576,$N$2)</f>
        <v>0</v>
      </c>
      <c r="O162" s="38">
        <f>SUMIFS('Data Aset'!$E$4:$E$1048576,'Data Aset'!$D$4:$D$1048576,Sheet1!B162,'Data Aset'!$K$4:$K$1048576,$O$2)</f>
        <v>0</v>
      </c>
      <c r="P162" s="38">
        <f>SUMIFS('Data Aset'!$E$4:$E$1048576,'Data Aset'!$D$4:$D$1048576,Sheet1!B162,'Data Aset'!$K$4:$K$1048576,$P$2)</f>
        <v>0</v>
      </c>
      <c r="Q162" s="38">
        <f>SUMIFS('Data Aset'!$E$4:$E$1048576,'Data Aset'!$D$4:$D$1048576,Sheet1!B162,'Data Aset'!$K$4:$K$1048576,$Q$2)</f>
        <v>0</v>
      </c>
      <c r="R162" s="38">
        <f>SUMIFS('Data Aset'!$E$4:$E$1048576,'Data Aset'!$D$4:$D$1048576,Sheet1!B162,'Data Aset'!$K$4:$K$1048576,$R$2)</f>
        <v>0</v>
      </c>
      <c r="S162" s="69">
        <f>SUMIFS('Data Aset'!$E$4:$E$1048576,'Data Aset'!$D$4:$D$1048576,Sheet1!B162,'Data Aset'!$K$4:$K$1048576,$S$2)</f>
        <v>0</v>
      </c>
      <c r="T162" s="38">
        <f>SUMIFS('Data Aset'!$E$4:$E$1048576,'Data Aset'!$D$4:$D$1048576,Sheet1!B162,'Data Aset'!$K$4:$K$1048576,$T$2)</f>
        <v>0</v>
      </c>
      <c r="U162" s="63">
        <f>SUMIFS('Data Aset'!$E$4:$E$1048576,'Data Aset'!$D$4:$D$1048576,Sheet1!B162,'Data Aset'!$K$4:$K$1048576,$U$2)</f>
        <v>0</v>
      </c>
      <c r="V162" s="66">
        <f t="shared" si="2"/>
        <v>3</v>
      </c>
      <c r="W162" s="75"/>
    </row>
    <row r="163" spans="1:23" ht="21.75" customHeight="1">
      <c r="A163" s="66">
        <v>162</v>
      </c>
      <c r="B163" s="64" t="s">
        <v>610</v>
      </c>
      <c r="C163" s="69">
        <f>SUMIFS('Data Aset'!$E$4:$E$1048576,'Data Aset'!$D$4:$D$1048576,Sheet1!B163,'Data Aset'!$K$4:$K$1048576,Sheet1!$C$2)</f>
        <v>0</v>
      </c>
      <c r="D163" s="38">
        <f>SUMIFS('Data Aset'!$E$4:$E$1048576,'Data Aset'!$D$4:$D$1048576,Sheet1!B163,'Data Aset'!$K$4:$K$1048576,$D$2)</f>
        <v>0</v>
      </c>
      <c r="E163" s="69">
        <f>SUMIFS('Data Aset'!$E$4:$E$1048576,'Data Aset'!$D$4:$D$1048576,Sheet1!B163,'Data Aset'!$K$4:$K$1048576,$E$2)</f>
        <v>0</v>
      </c>
      <c r="F163" s="38">
        <f>SUMIFS('Data Aset'!$E$4:$E$1048576,'Data Aset'!$D$4:$D$1048576,Sheet1!B163,'Data Aset'!$K$4:$K$1048576,$F$2)</f>
        <v>0</v>
      </c>
      <c r="G163" s="38">
        <f>SUMIFS('Data Aset'!$E$4:$E$1048576,'Data Aset'!$D$4:$D$1048576,Sheet1!B163,'Data Aset'!$K$4:$K$1048576,$G$2)</f>
        <v>0</v>
      </c>
      <c r="H163" s="38">
        <f>SUMIFS('Data Aset'!$E$4:$E$1048576,'Data Aset'!$D$4:$D$1048576,Sheet1!B163,'Data Aset'!$K$4:$K$1048576,$H$2)</f>
        <v>0</v>
      </c>
      <c r="I163" s="38">
        <f>SUMIFS('Data Aset'!$E$4:$E$1048576,'Data Aset'!$D$4:$D$1048576,Sheet1!B163,'Data Aset'!$K$4:$K$1048576,$I$2)</f>
        <v>0</v>
      </c>
      <c r="J163" s="38">
        <f>SUMIFS('Data Aset'!$E$4:$E$1048576,'Data Aset'!$D$4:$D$1048576,Sheet1!B163,'Data Aset'!$K$4:$K$1048576,$J$2)</f>
        <v>0</v>
      </c>
      <c r="K163" s="38">
        <f>SUMIFS('Data Aset'!$E$4:$E$1048576,'Data Aset'!$D$4:$D$1048576,Sheet1!B163,'Data Aset'!$K$4:$K$1048576,$K$2)</f>
        <v>0</v>
      </c>
      <c r="L163" s="38">
        <f>SUMIFS('Data Aset'!$E$4:$E$1048576,'Data Aset'!$D$4:$D$1048576,Sheet1!B163,'Data Aset'!$K$4:$K$1048576,$L$2)</f>
        <v>0</v>
      </c>
      <c r="M163" s="38">
        <f>SUMIFS('Data Aset'!$E$4:$E$1048576,'Data Aset'!$D$4:$D$1048576,Sheet1!B163,'Data Aset'!$K$4:$K$1048576,$M$2)</f>
        <v>0</v>
      </c>
      <c r="N163" s="69">
        <f>SUMIFS('Data Aset'!$E$4:$E$1048576,'Data Aset'!$D$4:$D$1048576,Sheet1!B163,'Data Aset'!$K$4:$K$1048576,$N$2)</f>
        <v>0</v>
      </c>
      <c r="O163" s="38">
        <f>SUMIFS('Data Aset'!$E$4:$E$1048576,'Data Aset'!$D$4:$D$1048576,Sheet1!B163,'Data Aset'!$K$4:$K$1048576,$O$2)</f>
        <v>0</v>
      </c>
      <c r="P163" s="38">
        <f>SUMIFS('Data Aset'!$E$4:$E$1048576,'Data Aset'!$D$4:$D$1048576,Sheet1!B163,'Data Aset'!$K$4:$K$1048576,$P$2)</f>
        <v>0</v>
      </c>
      <c r="Q163" s="38">
        <f>SUMIFS('Data Aset'!$E$4:$E$1048576,'Data Aset'!$D$4:$D$1048576,Sheet1!B163,'Data Aset'!$K$4:$K$1048576,$Q$2)</f>
        <v>0</v>
      </c>
      <c r="R163" s="38">
        <f>SUMIFS('Data Aset'!$E$4:$E$1048576,'Data Aset'!$D$4:$D$1048576,Sheet1!B163,'Data Aset'!$K$4:$K$1048576,$R$2)</f>
        <v>0</v>
      </c>
      <c r="S163" s="69">
        <f>SUMIFS('Data Aset'!$E$4:$E$1048576,'Data Aset'!$D$4:$D$1048576,Sheet1!B163,'Data Aset'!$K$4:$K$1048576,$S$2)</f>
        <v>0</v>
      </c>
      <c r="T163" s="38">
        <f>SUMIFS('Data Aset'!$E$4:$E$1048576,'Data Aset'!$D$4:$D$1048576,Sheet1!B163,'Data Aset'!$K$4:$K$1048576,$T$2)</f>
        <v>1</v>
      </c>
      <c r="U163" s="63">
        <f>SUMIFS('Data Aset'!$E$4:$E$1048576,'Data Aset'!$D$4:$D$1048576,Sheet1!B163,'Data Aset'!$K$4:$K$1048576,$U$2)</f>
        <v>2</v>
      </c>
      <c r="V163" s="66">
        <f t="shared" si="2"/>
        <v>3</v>
      </c>
      <c r="W163" s="75" t="s">
        <v>698</v>
      </c>
    </row>
    <row r="164" spans="1:23" ht="21.75" customHeight="1">
      <c r="A164" s="66">
        <v>163</v>
      </c>
      <c r="B164" s="64" t="s">
        <v>359</v>
      </c>
      <c r="C164" s="69">
        <f>SUMIFS('Data Aset'!$E$4:$E$1048576,'Data Aset'!$D$4:$D$1048576,Sheet1!B164,'Data Aset'!$K$4:$K$1048576,Sheet1!$C$2)</f>
        <v>0</v>
      </c>
      <c r="D164" s="38">
        <f>SUMIFS('Data Aset'!$E$4:$E$1048576,'Data Aset'!$D$4:$D$1048576,Sheet1!B164,'Data Aset'!$K$4:$K$1048576,$D$2)</f>
        <v>0</v>
      </c>
      <c r="E164" s="69">
        <f>SUMIFS('Data Aset'!$E$4:$E$1048576,'Data Aset'!$D$4:$D$1048576,Sheet1!B164,'Data Aset'!$K$4:$K$1048576,$E$2)</f>
        <v>0</v>
      </c>
      <c r="F164" s="38">
        <f>SUMIFS('Data Aset'!$E$4:$E$1048576,'Data Aset'!$D$4:$D$1048576,Sheet1!B164,'Data Aset'!$K$4:$K$1048576,$F$2)</f>
        <v>0</v>
      </c>
      <c r="G164" s="38">
        <f>SUMIFS('Data Aset'!$E$4:$E$1048576,'Data Aset'!$D$4:$D$1048576,Sheet1!B164,'Data Aset'!$K$4:$K$1048576,$G$2)</f>
        <v>0</v>
      </c>
      <c r="H164" s="38">
        <f>SUMIFS('Data Aset'!$E$4:$E$1048576,'Data Aset'!$D$4:$D$1048576,Sheet1!B164,'Data Aset'!$K$4:$K$1048576,$H$2)</f>
        <v>0</v>
      </c>
      <c r="I164" s="38">
        <f>SUMIFS('Data Aset'!$E$4:$E$1048576,'Data Aset'!$D$4:$D$1048576,Sheet1!B164,'Data Aset'!$K$4:$K$1048576,$I$2)</f>
        <v>0</v>
      </c>
      <c r="J164" s="38">
        <f>SUMIFS('Data Aset'!$E$4:$E$1048576,'Data Aset'!$D$4:$D$1048576,Sheet1!B164,'Data Aset'!$K$4:$K$1048576,$J$2)</f>
        <v>0</v>
      </c>
      <c r="K164" s="38">
        <f>SUMIFS('Data Aset'!$E$4:$E$1048576,'Data Aset'!$D$4:$D$1048576,Sheet1!B164,'Data Aset'!$K$4:$K$1048576,$K$2)</f>
        <v>0</v>
      </c>
      <c r="L164" s="38">
        <f>SUMIFS('Data Aset'!$E$4:$E$1048576,'Data Aset'!$D$4:$D$1048576,Sheet1!B164,'Data Aset'!$K$4:$K$1048576,$L$2)</f>
        <v>1</v>
      </c>
      <c r="M164" s="38">
        <f>SUMIFS('Data Aset'!$E$4:$E$1048576,'Data Aset'!$D$4:$D$1048576,Sheet1!B164,'Data Aset'!$K$4:$K$1048576,$M$2)</f>
        <v>0</v>
      </c>
      <c r="N164" s="69">
        <f>SUMIFS('Data Aset'!$E$4:$E$1048576,'Data Aset'!$D$4:$D$1048576,Sheet1!B164,'Data Aset'!$K$4:$K$1048576,$N$2)</f>
        <v>0</v>
      </c>
      <c r="O164" s="38">
        <f>SUMIFS('Data Aset'!$E$4:$E$1048576,'Data Aset'!$D$4:$D$1048576,Sheet1!B164,'Data Aset'!$K$4:$K$1048576,$O$2)</f>
        <v>0</v>
      </c>
      <c r="P164" s="38">
        <f>SUMIFS('Data Aset'!$E$4:$E$1048576,'Data Aset'!$D$4:$D$1048576,Sheet1!B164,'Data Aset'!$K$4:$K$1048576,$P$2)</f>
        <v>0</v>
      </c>
      <c r="Q164" s="38">
        <f>SUMIFS('Data Aset'!$E$4:$E$1048576,'Data Aset'!$D$4:$D$1048576,Sheet1!B164,'Data Aset'!$K$4:$K$1048576,$Q$2)</f>
        <v>0</v>
      </c>
      <c r="R164" s="38">
        <f>SUMIFS('Data Aset'!$E$4:$E$1048576,'Data Aset'!$D$4:$D$1048576,Sheet1!B164,'Data Aset'!$K$4:$K$1048576,$R$2)</f>
        <v>0</v>
      </c>
      <c r="S164" s="69">
        <f>SUMIFS('Data Aset'!$E$4:$E$1048576,'Data Aset'!$D$4:$D$1048576,Sheet1!B164,'Data Aset'!$K$4:$K$1048576,$S$2)</f>
        <v>0</v>
      </c>
      <c r="T164" s="38">
        <f>SUMIFS('Data Aset'!$E$4:$E$1048576,'Data Aset'!$D$4:$D$1048576,Sheet1!B164,'Data Aset'!$K$4:$K$1048576,$T$2)</f>
        <v>0</v>
      </c>
      <c r="U164" s="63">
        <f>SUMIFS('Data Aset'!$E$4:$E$1048576,'Data Aset'!$D$4:$D$1048576,Sheet1!B164,'Data Aset'!$K$4:$K$1048576,$U$2)</f>
        <v>0</v>
      </c>
      <c r="V164" s="66">
        <f t="shared" si="2"/>
        <v>1</v>
      </c>
      <c r="W164" s="75" t="s">
        <v>698</v>
      </c>
    </row>
    <row r="165" spans="1:23" ht="21.75" customHeight="1">
      <c r="A165" s="66">
        <v>164</v>
      </c>
      <c r="B165" s="64" t="s">
        <v>480</v>
      </c>
      <c r="C165" s="69">
        <f>SUMIFS('Data Aset'!$E$4:$E$1048576,'Data Aset'!$D$4:$D$1048576,Sheet1!B165,'Data Aset'!$K$4:$K$1048576,Sheet1!$C$2)</f>
        <v>0</v>
      </c>
      <c r="D165" s="38">
        <f>SUMIFS('Data Aset'!$E$4:$E$1048576,'Data Aset'!$D$4:$D$1048576,Sheet1!B165,'Data Aset'!$K$4:$K$1048576,$D$2)</f>
        <v>0</v>
      </c>
      <c r="E165" s="69">
        <f>SUMIFS('Data Aset'!$E$4:$E$1048576,'Data Aset'!$D$4:$D$1048576,Sheet1!B165,'Data Aset'!$K$4:$K$1048576,$E$2)</f>
        <v>0</v>
      </c>
      <c r="F165" s="38">
        <f>SUMIFS('Data Aset'!$E$4:$E$1048576,'Data Aset'!$D$4:$D$1048576,Sheet1!B165,'Data Aset'!$K$4:$K$1048576,$F$2)</f>
        <v>0</v>
      </c>
      <c r="G165" s="38">
        <f>SUMIFS('Data Aset'!$E$4:$E$1048576,'Data Aset'!$D$4:$D$1048576,Sheet1!B165,'Data Aset'!$K$4:$K$1048576,$G$2)</f>
        <v>0</v>
      </c>
      <c r="H165" s="38">
        <f>SUMIFS('Data Aset'!$E$4:$E$1048576,'Data Aset'!$D$4:$D$1048576,Sheet1!B165,'Data Aset'!$K$4:$K$1048576,$H$2)</f>
        <v>0</v>
      </c>
      <c r="I165" s="38">
        <f>SUMIFS('Data Aset'!$E$4:$E$1048576,'Data Aset'!$D$4:$D$1048576,Sheet1!B165,'Data Aset'!$K$4:$K$1048576,$I$2)</f>
        <v>0</v>
      </c>
      <c r="J165" s="38">
        <f>SUMIFS('Data Aset'!$E$4:$E$1048576,'Data Aset'!$D$4:$D$1048576,Sheet1!B165,'Data Aset'!$K$4:$K$1048576,$J$2)</f>
        <v>0</v>
      </c>
      <c r="K165" s="38">
        <f>SUMIFS('Data Aset'!$E$4:$E$1048576,'Data Aset'!$D$4:$D$1048576,Sheet1!B165,'Data Aset'!$K$4:$K$1048576,$K$2)</f>
        <v>0</v>
      </c>
      <c r="L165" s="38">
        <f>SUMIFS('Data Aset'!$E$4:$E$1048576,'Data Aset'!$D$4:$D$1048576,Sheet1!B165,'Data Aset'!$K$4:$K$1048576,$L$2)</f>
        <v>0</v>
      </c>
      <c r="M165" s="38">
        <f>SUMIFS('Data Aset'!$E$4:$E$1048576,'Data Aset'!$D$4:$D$1048576,Sheet1!B165,'Data Aset'!$K$4:$K$1048576,$M$2)</f>
        <v>0</v>
      </c>
      <c r="N165" s="69">
        <f>SUMIFS('Data Aset'!$E$4:$E$1048576,'Data Aset'!$D$4:$D$1048576,Sheet1!B165,'Data Aset'!$K$4:$K$1048576,$N$2)</f>
        <v>0</v>
      </c>
      <c r="O165" s="38">
        <f>SUMIFS('Data Aset'!$E$4:$E$1048576,'Data Aset'!$D$4:$D$1048576,Sheet1!B165,'Data Aset'!$K$4:$K$1048576,$O$2)</f>
        <v>0</v>
      </c>
      <c r="P165" s="38">
        <f>SUMIFS('Data Aset'!$E$4:$E$1048576,'Data Aset'!$D$4:$D$1048576,Sheet1!B165,'Data Aset'!$K$4:$K$1048576,$P$2)</f>
        <v>8</v>
      </c>
      <c r="Q165" s="38">
        <f>SUMIFS('Data Aset'!$E$4:$E$1048576,'Data Aset'!$D$4:$D$1048576,Sheet1!B165,'Data Aset'!$K$4:$K$1048576,$Q$2)</f>
        <v>0</v>
      </c>
      <c r="R165" s="38">
        <f>SUMIFS('Data Aset'!$E$4:$E$1048576,'Data Aset'!$D$4:$D$1048576,Sheet1!B165,'Data Aset'!$K$4:$K$1048576,$R$2)</f>
        <v>0</v>
      </c>
      <c r="S165" s="69">
        <f>SUMIFS('Data Aset'!$E$4:$E$1048576,'Data Aset'!$D$4:$D$1048576,Sheet1!B165,'Data Aset'!$K$4:$K$1048576,$S$2)</f>
        <v>0</v>
      </c>
      <c r="T165" s="38">
        <f>SUMIFS('Data Aset'!$E$4:$E$1048576,'Data Aset'!$D$4:$D$1048576,Sheet1!B165,'Data Aset'!$K$4:$K$1048576,$T$2)</f>
        <v>0</v>
      </c>
      <c r="U165" s="63">
        <f>SUMIFS('Data Aset'!$E$4:$E$1048576,'Data Aset'!$D$4:$D$1048576,Sheet1!B165,'Data Aset'!$K$4:$K$1048576,$U$2)</f>
        <v>0</v>
      </c>
      <c r="V165" s="66">
        <f t="shared" si="2"/>
        <v>8</v>
      </c>
      <c r="W165" s="75"/>
    </row>
    <row r="166" spans="1:23" ht="21.75" customHeight="1">
      <c r="A166" s="66">
        <v>165</v>
      </c>
      <c r="B166" s="64" t="s">
        <v>102</v>
      </c>
      <c r="C166" s="69">
        <f>SUMIFS('Data Aset'!$E$4:$E$1048576,'Data Aset'!$D$4:$D$1048576,Sheet1!B166,'Data Aset'!$K$4:$K$1048576,Sheet1!$C$2)</f>
        <v>9</v>
      </c>
      <c r="D166" s="38">
        <f>SUMIFS('Data Aset'!$E$4:$E$1048576,'Data Aset'!$D$4:$D$1048576,Sheet1!B166,'Data Aset'!$K$4:$K$1048576,$D$2)</f>
        <v>4</v>
      </c>
      <c r="E166" s="69">
        <f>SUMIFS('Data Aset'!$E$4:$E$1048576,'Data Aset'!$D$4:$D$1048576,Sheet1!B166,'Data Aset'!$K$4:$K$1048576,$E$2)</f>
        <v>0</v>
      </c>
      <c r="F166" s="38">
        <f>SUMIFS('Data Aset'!$E$4:$E$1048576,'Data Aset'!$D$4:$D$1048576,Sheet1!B166,'Data Aset'!$K$4:$K$1048576,$F$2)</f>
        <v>0</v>
      </c>
      <c r="G166" s="38">
        <f>SUMIFS('Data Aset'!$E$4:$E$1048576,'Data Aset'!$D$4:$D$1048576,Sheet1!B166,'Data Aset'!$K$4:$K$1048576,$G$2)</f>
        <v>0</v>
      </c>
      <c r="H166" s="38">
        <f>SUMIFS('Data Aset'!$E$4:$E$1048576,'Data Aset'!$D$4:$D$1048576,Sheet1!B166,'Data Aset'!$K$4:$K$1048576,$H$2)</f>
        <v>13</v>
      </c>
      <c r="I166" s="38">
        <f>SUMIFS('Data Aset'!$E$4:$E$1048576,'Data Aset'!$D$4:$D$1048576,Sheet1!B166,'Data Aset'!$K$4:$K$1048576,$I$2)</f>
        <v>1</v>
      </c>
      <c r="J166" s="38">
        <f>SUMIFS('Data Aset'!$E$4:$E$1048576,'Data Aset'!$D$4:$D$1048576,Sheet1!B166,'Data Aset'!$K$4:$K$1048576,$J$2)</f>
        <v>0</v>
      </c>
      <c r="K166" s="38">
        <f>SUMIFS('Data Aset'!$E$4:$E$1048576,'Data Aset'!$D$4:$D$1048576,Sheet1!B166,'Data Aset'!$K$4:$K$1048576,$K$2)</f>
        <v>1</v>
      </c>
      <c r="L166" s="38">
        <f>SUMIFS('Data Aset'!$E$4:$E$1048576,'Data Aset'!$D$4:$D$1048576,Sheet1!B166,'Data Aset'!$K$4:$K$1048576,$L$2)</f>
        <v>2</v>
      </c>
      <c r="M166" s="38">
        <f>SUMIFS('Data Aset'!$E$4:$E$1048576,'Data Aset'!$D$4:$D$1048576,Sheet1!B166,'Data Aset'!$K$4:$K$1048576,$M$2)</f>
        <v>0</v>
      </c>
      <c r="N166" s="69">
        <f>SUMIFS('Data Aset'!$E$4:$E$1048576,'Data Aset'!$D$4:$D$1048576,Sheet1!B166,'Data Aset'!$K$4:$K$1048576,$N$2)</f>
        <v>0</v>
      </c>
      <c r="O166" s="38">
        <f>SUMIFS('Data Aset'!$E$4:$E$1048576,'Data Aset'!$D$4:$D$1048576,Sheet1!B166,'Data Aset'!$K$4:$K$1048576,$O$2)</f>
        <v>8</v>
      </c>
      <c r="P166" s="38">
        <f>SUMIFS('Data Aset'!$E$4:$E$1048576,'Data Aset'!$D$4:$D$1048576,Sheet1!B166,'Data Aset'!$K$4:$K$1048576,$P$2)</f>
        <v>0</v>
      </c>
      <c r="Q166" s="38">
        <f>SUMIFS('Data Aset'!$E$4:$E$1048576,'Data Aset'!$D$4:$D$1048576,Sheet1!B166,'Data Aset'!$K$4:$K$1048576,$Q$2)</f>
        <v>8</v>
      </c>
      <c r="R166" s="38">
        <f>SUMIFS('Data Aset'!$E$4:$E$1048576,'Data Aset'!$D$4:$D$1048576,Sheet1!B166,'Data Aset'!$K$4:$K$1048576,$R$2)</f>
        <v>2</v>
      </c>
      <c r="S166" s="69">
        <f>SUMIFS('Data Aset'!$E$4:$E$1048576,'Data Aset'!$D$4:$D$1048576,Sheet1!B166,'Data Aset'!$K$4:$K$1048576,$S$2)</f>
        <v>0</v>
      </c>
      <c r="T166" s="38">
        <f>SUMIFS('Data Aset'!$E$4:$E$1048576,'Data Aset'!$D$4:$D$1048576,Sheet1!B166,'Data Aset'!$K$4:$K$1048576,$T$2)</f>
        <v>2</v>
      </c>
      <c r="U166" s="63">
        <f>SUMIFS('Data Aset'!$E$4:$E$1048576,'Data Aset'!$D$4:$D$1048576,Sheet1!B166,'Data Aset'!$K$4:$K$1048576,$U$2)</f>
        <v>0</v>
      </c>
      <c r="V166" s="66">
        <f t="shared" si="2"/>
        <v>50</v>
      </c>
      <c r="W166" s="75" t="s">
        <v>698</v>
      </c>
    </row>
    <row r="167" spans="1:23" ht="21.75" customHeight="1">
      <c r="A167" s="66">
        <v>166</v>
      </c>
      <c r="B167" s="64" t="s">
        <v>459</v>
      </c>
      <c r="C167" s="69">
        <f>SUMIFS('Data Aset'!$E$4:$E$1048576,'Data Aset'!$D$4:$D$1048576,Sheet1!B167,'Data Aset'!$K$4:$K$1048576,Sheet1!$C$2)</f>
        <v>0</v>
      </c>
      <c r="D167" s="38">
        <f>SUMIFS('Data Aset'!$E$4:$E$1048576,'Data Aset'!$D$4:$D$1048576,Sheet1!B167,'Data Aset'!$K$4:$K$1048576,$D$2)</f>
        <v>0</v>
      </c>
      <c r="E167" s="69">
        <f>SUMIFS('Data Aset'!$E$4:$E$1048576,'Data Aset'!$D$4:$D$1048576,Sheet1!B167,'Data Aset'!$K$4:$K$1048576,$E$2)</f>
        <v>0</v>
      </c>
      <c r="F167" s="38">
        <f>SUMIFS('Data Aset'!$E$4:$E$1048576,'Data Aset'!$D$4:$D$1048576,Sheet1!B167,'Data Aset'!$K$4:$K$1048576,$F$2)</f>
        <v>0</v>
      </c>
      <c r="G167" s="38">
        <f>SUMIFS('Data Aset'!$E$4:$E$1048576,'Data Aset'!$D$4:$D$1048576,Sheet1!B167,'Data Aset'!$K$4:$K$1048576,$G$2)</f>
        <v>0</v>
      </c>
      <c r="H167" s="38">
        <f>SUMIFS('Data Aset'!$E$4:$E$1048576,'Data Aset'!$D$4:$D$1048576,Sheet1!B167,'Data Aset'!$K$4:$K$1048576,$H$2)</f>
        <v>0</v>
      </c>
      <c r="I167" s="38">
        <f>SUMIFS('Data Aset'!$E$4:$E$1048576,'Data Aset'!$D$4:$D$1048576,Sheet1!B167,'Data Aset'!$K$4:$K$1048576,$I$2)</f>
        <v>0</v>
      </c>
      <c r="J167" s="38">
        <f>SUMIFS('Data Aset'!$E$4:$E$1048576,'Data Aset'!$D$4:$D$1048576,Sheet1!B167,'Data Aset'!$K$4:$K$1048576,$J$2)</f>
        <v>0</v>
      </c>
      <c r="K167" s="38">
        <f>SUMIFS('Data Aset'!$E$4:$E$1048576,'Data Aset'!$D$4:$D$1048576,Sheet1!B167,'Data Aset'!$K$4:$K$1048576,$K$2)</f>
        <v>0</v>
      </c>
      <c r="L167" s="38">
        <f>SUMIFS('Data Aset'!$E$4:$E$1048576,'Data Aset'!$D$4:$D$1048576,Sheet1!B167,'Data Aset'!$K$4:$K$1048576,$L$2)</f>
        <v>0</v>
      </c>
      <c r="M167" s="38">
        <f>SUMIFS('Data Aset'!$E$4:$E$1048576,'Data Aset'!$D$4:$D$1048576,Sheet1!B167,'Data Aset'!$K$4:$K$1048576,$M$2)</f>
        <v>0</v>
      </c>
      <c r="N167" s="69">
        <f>SUMIFS('Data Aset'!$E$4:$E$1048576,'Data Aset'!$D$4:$D$1048576,Sheet1!B167,'Data Aset'!$K$4:$K$1048576,$N$2)</f>
        <v>0</v>
      </c>
      <c r="O167" s="38">
        <f>SUMIFS('Data Aset'!$E$4:$E$1048576,'Data Aset'!$D$4:$D$1048576,Sheet1!B167,'Data Aset'!$K$4:$K$1048576,$O$2)</f>
        <v>0</v>
      </c>
      <c r="P167" s="38">
        <f>SUMIFS('Data Aset'!$E$4:$E$1048576,'Data Aset'!$D$4:$D$1048576,Sheet1!B167,'Data Aset'!$K$4:$K$1048576,$P$2)</f>
        <v>5</v>
      </c>
      <c r="Q167" s="38">
        <f>SUMIFS('Data Aset'!$E$4:$E$1048576,'Data Aset'!$D$4:$D$1048576,Sheet1!B167,'Data Aset'!$K$4:$K$1048576,$Q$2)</f>
        <v>0</v>
      </c>
      <c r="R167" s="38">
        <f>SUMIFS('Data Aset'!$E$4:$E$1048576,'Data Aset'!$D$4:$D$1048576,Sheet1!B167,'Data Aset'!$K$4:$K$1048576,$R$2)</f>
        <v>0</v>
      </c>
      <c r="S167" s="69">
        <f>SUMIFS('Data Aset'!$E$4:$E$1048576,'Data Aset'!$D$4:$D$1048576,Sheet1!B167,'Data Aset'!$K$4:$K$1048576,$S$2)</f>
        <v>0</v>
      </c>
      <c r="T167" s="38">
        <f>SUMIFS('Data Aset'!$E$4:$E$1048576,'Data Aset'!$D$4:$D$1048576,Sheet1!B167,'Data Aset'!$K$4:$K$1048576,$T$2)</f>
        <v>0</v>
      </c>
      <c r="U167" s="63">
        <f>SUMIFS('Data Aset'!$E$4:$E$1048576,'Data Aset'!$D$4:$D$1048576,Sheet1!B167,'Data Aset'!$K$4:$K$1048576,$U$2)</f>
        <v>0</v>
      </c>
      <c r="V167" s="66">
        <f t="shared" si="2"/>
        <v>5</v>
      </c>
      <c r="W167" s="75"/>
    </row>
    <row r="168" spans="1:23" ht="21.75" customHeight="1">
      <c r="A168" s="66">
        <v>167</v>
      </c>
      <c r="B168" s="64" t="s">
        <v>106</v>
      </c>
      <c r="C168" s="69">
        <f>SUMIFS('Data Aset'!$E$4:$E$1048576,'Data Aset'!$D$4:$D$1048576,Sheet1!B168,'Data Aset'!$K$4:$K$1048576,Sheet1!$C$2)</f>
        <v>3</v>
      </c>
      <c r="D168" s="38">
        <f>SUMIFS('Data Aset'!$E$4:$E$1048576,'Data Aset'!$D$4:$D$1048576,Sheet1!B168,'Data Aset'!$K$4:$K$1048576,$D$2)</f>
        <v>1</v>
      </c>
      <c r="E168" s="69">
        <f>SUMIFS('Data Aset'!$E$4:$E$1048576,'Data Aset'!$D$4:$D$1048576,Sheet1!B168,'Data Aset'!$K$4:$K$1048576,$E$2)</f>
        <v>0</v>
      </c>
      <c r="F168" s="38">
        <f>SUMIFS('Data Aset'!$E$4:$E$1048576,'Data Aset'!$D$4:$D$1048576,Sheet1!B168,'Data Aset'!$K$4:$K$1048576,$F$2)</f>
        <v>0</v>
      </c>
      <c r="G168" s="38">
        <f>SUMIFS('Data Aset'!$E$4:$E$1048576,'Data Aset'!$D$4:$D$1048576,Sheet1!B168,'Data Aset'!$K$4:$K$1048576,$G$2)</f>
        <v>0</v>
      </c>
      <c r="H168" s="38">
        <f>SUMIFS('Data Aset'!$E$4:$E$1048576,'Data Aset'!$D$4:$D$1048576,Sheet1!B168,'Data Aset'!$K$4:$K$1048576,$H$2)</f>
        <v>2</v>
      </c>
      <c r="I168" s="38">
        <f>SUMIFS('Data Aset'!$E$4:$E$1048576,'Data Aset'!$D$4:$D$1048576,Sheet1!B168,'Data Aset'!$K$4:$K$1048576,$I$2)</f>
        <v>1</v>
      </c>
      <c r="J168" s="38">
        <f>SUMIFS('Data Aset'!$E$4:$E$1048576,'Data Aset'!$D$4:$D$1048576,Sheet1!B168,'Data Aset'!$K$4:$K$1048576,$J$2)</f>
        <v>0</v>
      </c>
      <c r="K168" s="38">
        <f>SUMIFS('Data Aset'!$E$4:$E$1048576,'Data Aset'!$D$4:$D$1048576,Sheet1!B168,'Data Aset'!$K$4:$K$1048576,$K$2)</f>
        <v>0</v>
      </c>
      <c r="L168" s="38">
        <f>SUMIFS('Data Aset'!$E$4:$E$1048576,'Data Aset'!$D$4:$D$1048576,Sheet1!B168,'Data Aset'!$K$4:$K$1048576,$L$2)</f>
        <v>0</v>
      </c>
      <c r="M168" s="38">
        <f>SUMIFS('Data Aset'!$E$4:$E$1048576,'Data Aset'!$D$4:$D$1048576,Sheet1!B168,'Data Aset'!$K$4:$K$1048576,$M$2)</f>
        <v>0</v>
      </c>
      <c r="N168" s="69">
        <f>SUMIFS('Data Aset'!$E$4:$E$1048576,'Data Aset'!$D$4:$D$1048576,Sheet1!B168,'Data Aset'!$K$4:$K$1048576,$N$2)</f>
        <v>0</v>
      </c>
      <c r="O168" s="38">
        <f>SUMIFS('Data Aset'!$E$4:$E$1048576,'Data Aset'!$D$4:$D$1048576,Sheet1!B168,'Data Aset'!$K$4:$K$1048576,$O$2)</f>
        <v>0</v>
      </c>
      <c r="P168" s="38">
        <f>SUMIFS('Data Aset'!$E$4:$E$1048576,'Data Aset'!$D$4:$D$1048576,Sheet1!B168,'Data Aset'!$K$4:$K$1048576,$P$2)</f>
        <v>0</v>
      </c>
      <c r="Q168" s="38">
        <f>SUMIFS('Data Aset'!$E$4:$E$1048576,'Data Aset'!$D$4:$D$1048576,Sheet1!B168,'Data Aset'!$K$4:$K$1048576,$Q$2)</f>
        <v>0</v>
      </c>
      <c r="R168" s="38">
        <f>SUMIFS('Data Aset'!$E$4:$E$1048576,'Data Aset'!$D$4:$D$1048576,Sheet1!B168,'Data Aset'!$K$4:$K$1048576,$R$2)</f>
        <v>0</v>
      </c>
      <c r="S168" s="69">
        <f>SUMIFS('Data Aset'!$E$4:$E$1048576,'Data Aset'!$D$4:$D$1048576,Sheet1!B168,'Data Aset'!$K$4:$K$1048576,$S$2)</f>
        <v>0</v>
      </c>
      <c r="T168" s="38">
        <f>SUMIFS('Data Aset'!$E$4:$E$1048576,'Data Aset'!$D$4:$D$1048576,Sheet1!B168,'Data Aset'!$K$4:$K$1048576,$T$2)</f>
        <v>0</v>
      </c>
      <c r="U168" s="63">
        <f>SUMIFS('Data Aset'!$E$4:$E$1048576,'Data Aset'!$D$4:$D$1048576,Sheet1!B168,'Data Aset'!$K$4:$K$1048576,$U$2)</f>
        <v>0</v>
      </c>
      <c r="V168" s="66">
        <f t="shared" si="2"/>
        <v>7</v>
      </c>
      <c r="W168" s="75" t="s">
        <v>698</v>
      </c>
    </row>
    <row r="169" spans="1:23" ht="21.75" customHeight="1">
      <c r="A169" s="66">
        <v>168</v>
      </c>
      <c r="B169" s="64" t="s">
        <v>99</v>
      </c>
      <c r="C169" s="69">
        <f>SUMIFS('Data Aset'!$E$4:$E$1048576,'Data Aset'!$D$4:$D$1048576,Sheet1!B169,'Data Aset'!$K$4:$K$1048576,Sheet1!$C$2)</f>
        <v>1</v>
      </c>
      <c r="D169" s="38">
        <f>SUMIFS('Data Aset'!$E$4:$E$1048576,'Data Aset'!$D$4:$D$1048576,Sheet1!B169,'Data Aset'!$K$4:$K$1048576,$D$2)</f>
        <v>0</v>
      </c>
      <c r="E169" s="69">
        <f>SUMIFS('Data Aset'!$E$4:$E$1048576,'Data Aset'!$D$4:$D$1048576,Sheet1!B169,'Data Aset'!$K$4:$K$1048576,$E$2)</f>
        <v>0</v>
      </c>
      <c r="F169" s="38">
        <f>SUMIFS('Data Aset'!$E$4:$E$1048576,'Data Aset'!$D$4:$D$1048576,Sheet1!B169,'Data Aset'!$K$4:$K$1048576,$F$2)</f>
        <v>0</v>
      </c>
      <c r="G169" s="38">
        <f>SUMIFS('Data Aset'!$E$4:$E$1048576,'Data Aset'!$D$4:$D$1048576,Sheet1!B169,'Data Aset'!$K$4:$K$1048576,$G$2)</f>
        <v>0</v>
      </c>
      <c r="H169" s="38">
        <f>SUMIFS('Data Aset'!$E$4:$E$1048576,'Data Aset'!$D$4:$D$1048576,Sheet1!B169,'Data Aset'!$K$4:$K$1048576,$H$2)</f>
        <v>1</v>
      </c>
      <c r="I169" s="38">
        <f>SUMIFS('Data Aset'!$E$4:$E$1048576,'Data Aset'!$D$4:$D$1048576,Sheet1!B169,'Data Aset'!$K$4:$K$1048576,$I$2)</f>
        <v>0</v>
      </c>
      <c r="J169" s="38">
        <f>SUMIFS('Data Aset'!$E$4:$E$1048576,'Data Aset'!$D$4:$D$1048576,Sheet1!B169,'Data Aset'!$K$4:$K$1048576,$J$2)</f>
        <v>1</v>
      </c>
      <c r="K169" s="38">
        <f>SUMIFS('Data Aset'!$E$4:$E$1048576,'Data Aset'!$D$4:$D$1048576,Sheet1!B169,'Data Aset'!$K$4:$K$1048576,$K$2)</f>
        <v>0</v>
      </c>
      <c r="L169" s="38">
        <f>SUMIFS('Data Aset'!$E$4:$E$1048576,'Data Aset'!$D$4:$D$1048576,Sheet1!B169,'Data Aset'!$K$4:$K$1048576,$L$2)</f>
        <v>0</v>
      </c>
      <c r="M169" s="38">
        <f>SUMIFS('Data Aset'!$E$4:$E$1048576,'Data Aset'!$D$4:$D$1048576,Sheet1!B169,'Data Aset'!$K$4:$K$1048576,$M$2)</f>
        <v>0</v>
      </c>
      <c r="N169" s="69">
        <f>SUMIFS('Data Aset'!$E$4:$E$1048576,'Data Aset'!$D$4:$D$1048576,Sheet1!B169,'Data Aset'!$K$4:$K$1048576,$N$2)</f>
        <v>0</v>
      </c>
      <c r="O169" s="38">
        <f>SUMIFS('Data Aset'!$E$4:$E$1048576,'Data Aset'!$D$4:$D$1048576,Sheet1!B169,'Data Aset'!$K$4:$K$1048576,$O$2)</f>
        <v>0</v>
      </c>
      <c r="P169" s="38">
        <f>SUMIFS('Data Aset'!$E$4:$E$1048576,'Data Aset'!$D$4:$D$1048576,Sheet1!B169,'Data Aset'!$K$4:$K$1048576,$P$2)</f>
        <v>0</v>
      </c>
      <c r="Q169" s="38">
        <f>SUMIFS('Data Aset'!$E$4:$E$1048576,'Data Aset'!$D$4:$D$1048576,Sheet1!B169,'Data Aset'!$K$4:$K$1048576,$Q$2)</f>
        <v>0</v>
      </c>
      <c r="R169" s="38">
        <f>SUMIFS('Data Aset'!$E$4:$E$1048576,'Data Aset'!$D$4:$D$1048576,Sheet1!B169,'Data Aset'!$K$4:$K$1048576,$R$2)</f>
        <v>0</v>
      </c>
      <c r="S169" s="69">
        <f>SUMIFS('Data Aset'!$E$4:$E$1048576,'Data Aset'!$D$4:$D$1048576,Sheet1!B169,'Data Aset'!$K$4:$K$1048576,$S$2)</f>
        <v>0</v>
      </c>
      <c r="T169" s="38">
        <f>SUMIFS('Data Aset'!$E$4:$E$1048576,'Data Aset'!$D$4:$D$1048576,Sheet1!B169,'Data Aset'!$K$4:$K$1048576,$T$2)</f>
        <v>0</v>
      </c>
      <c r="U169" s="63">
        <f>SUMIFS('Data Aset'!$E$4:$E$1048576,'Data Aset'!$D$4:$D$1048576,Sheet1!B169,'Data Aset'!$K$4:$K$1048576,$U$2)</f>
        <v>0</v>
      </c>
      <c r="V169" s="66">
        <f t="shared" si="2"/>
        <v>3</v>
      </c>
      <c r="W169" s="75" t="s">
        <v>698</v>
      </c>
    </row>
    <row r="170" spans="1:23" ht="21.75" customHeight="1">
      <c r="A170" s="66">
        <v>169</v>
      </c>
      <c r="B170" s="64" t="s">
        <v>474</v>
      </c>
      <c r="C170" s="69">
        <f>SUMIFS('Data Aset'!$E$4:$E$1048576,'Data Aset'!$D$4:$D$1048576,Sheet1!B170,'Data Aset'!$K$4:$K$1048576,Sheet1!$C$2)</f>
        <v>0</v>
      </c>
      <c r="D170" s="38">
        <f>SUMIFS('Data Aset'!$E$4:$E$1048576,'Data Aset'!$D$4:$D$1048576,Sheet1!B170,'Data Aset'!$K$4:$K$1048576,$D$2)</f>
        <v>0</v>
      </c>
      <c r="E170" s="69">
        <f>SUMIFS('Data Aset'!$E$4:$E$1048576,'Data Aset'!$D$4:$D$1048576,Sheet1!B170,'Data Aset'!$K$4:$K$1048576,$E$2)</f>
        <v>0</v>
      </c>
      <c r="F170" s="38">
        <f>SUMIFS('Data Aset'!$E$4:$E$1048576,'Data Aset'!$D$4:$D$1048576,Sheet1!B170,'Data Aset'!$K$4:$K$1048576,$F$2)</f>
        <v>0</v>
      </c>
      <c r="G170" s="38">
        <f>SUMIFS('Data Aset'!$E$4:$E$1048576,'Data Aset'!$D$4:$D$1048576,Sheet1!B170,'Data Aset'!$K$4:$K$1048576,$G$2)</f>
        <v>0</v>
      </c>
      <c r="H170" s="38">
        <f>SUMIFS('Data Aset'!$E$4:$E$1048576,'Data Aset'!$D$4:$D$1048576,Sheet1!B170,'Data Aset'!$K$4:$K$1048576,$H$2)</f>
        <v>0</v>
      </c>
      <c r="I170" s="38">
        <f>SUMIFS('Data Aset'!$E$4:$E$1048576,'Data Aset'!$D$4:$D$1048576,Sheet1!B170,'Data Aset'!$K$4:$K$1048576,$I$2)</f>
        <v>0</v>
      </c>
      <c r="J170" s="38">
        <f>SUMIFS('Data Aset'!$E$4:$E$1048576,'Data Aset'!$D$4:$D$1048576,Sheet1!B170,'Data Aset'!$K$4:$K$1048576,$J$2)</f>
        <v>0</v>
      </c>
      <c r="K170" s="38">
        <f>SUMIFS('Data Aset'!$E$4:$E$1048576,'Data Aset'!$D$4:$D$1048576,Sheet1!B170,'Data Aset'!$K$4:$K$1048576,$K$2)</f>
        <v>0</v>
      </c>
      <c r="L170" s="38">
        <f>SUMIFS('Data Aset'!$E$4:$E$1048576,'Data Aset'!$D$4:$D$1048576,Sheet1!B170,'Data Aset'!$K$4:$K$1048576,$L$2)</f>
        <v>0</v>
      </c>
      <c r="M170" s="38">
        <f>SUMIFS('Data Aset'!$E$4:$E$1048576,'Data Aset'!$D$4:$D$1048576,Sheet1!B170,'Data Aset'!$K$4:$K$1048576,$M$2)</f>
        <v>0</v>
      </c>
      <c r="N170" s="69">
        <f>SUMIFS('Data Aset'!$E$4:$E$1048576,'Data Aset'!$D$4:$D$1048576,Sheet1!B170,'Data Aset'!$K$4:$K$1048576,$N$2)</f>
        <v>0</v>
      </c>
      <c r="O170" s="38">
        <f>SUMIFS('Data Aset'!$E$4:$E$1048576,'Data Aset'!$D$4:$D$1048576,Sheet1!B170,'Data Aset'!$K$4:$K$1048576,$O$2)</f>
        <v>0</v>
      </c>
      <c r="P170" s="38">
        <f>SUMIFS('Data Aset'!$E$4:$E$1048576,'Data Aset'!$D$4:$D$1048576,Sheet1!B170,'Data Aset'!$K$4:$K$1048576,$P$2)</f>
        <v>1</v>
      </c>
      <c r="Q170" s="38">
        <f>SUMIFS('Data Aset'!$E$4:$E$1048576,'Data Aset'!$D$4:$D$1048576,Sheet1!B170,'Data Aset'!$K$4:$K$1048576,$Q$2)</f>
        <v>0</v>
      </c>
      <c r="R170" s="38">
        <f>SUMIFS('Data Aset'!$E$4:$E$1048576,'Data Aset'!$D$4:$D$1048576,Sheet1!B170,'Data Aset'!$K$4:$K$1048576,$R$2)</f>
        <v>0</v>
      </c>
      <c r="S170" s="69">
        <f>SUMIFS('Data Aset'!$E$4:$E$1048576,'Data Aset'!$D$4:$D$1048576,Sheet1!B170,'Data Aset'!$K$4:$K$1048576,$S$2)</f>
        <v>0</v>
      </c>
      <c r="T170" s="38">
        <f>SUMIFS('Data Aset'!$E$4:$E$1048576,'Data Aset'!$D$4:$D$1048576,Sheet1!B170,'Data Aset'!$K$4:$K$1048576,$T$2)</f>
        <v>0</v>
      </c>
      <c r="U170" s="63">
        <f>SUMIFS('Data Aset'!$E$4:$E$1048576,'Data Aset'!$D$4:$D$1048576,Sheet1!B170,'Data Aset'!$K$4:$K$1048576,$U$2)</f>
        <v>0</v>
      </c>
      <c r="V170" s="66">
        <f t="shared" si="2"/>
        <v>1</v>
      </c>
      <c r="W170" s="75" t="s">
        <v>698</v>
      </c>
    </row>
    <row r="171" spans="1:23" ht="21.75" customHeight="1">
      <c r="A171" s="66">
        <v>170</v>
      </c>
      <c r="B171" s="64" t="s">
        <v>320</v>
      </c>
      <c r="C171" s="69">
        <f>SUMIFS('Data Aset'!$E$4:$E$1048576,'Data Aset'!$D$4:$D$1048576,Sheet1!B171,'Data Aset'!$K$4:$K$1048576,Sheet1!$C$2)</f>
        <v>0</v>
      </c>
      <c r="D171" s="38">
        <f>SUMIFS('Data Aset'!$E$4:$E$1048576,'Data Aset'!$D$4:$D$1048576,Sheet1!B171,'Data Aset'!$K$4:$K$1048576,$D$2)</f>
        <v>0</v>
      </c>
      <c r="E171" s="69">
        <f>SUMIFS('Data Aset'!$E$4:$E$1048576,'Data Aset'!$D$4:$D$1048576,Sheet1!B171,'Data Aset'!$K$4:$K$1048576,$E$2)</f>
        <v>0</v>
      </c>
      <c r="F171" s="38">
        <f>SUMIFS('Data Aset'!$E$4:$E$1048576,'Data Aset'!$D$4:$D$1048576,Sheet1!B171,'Data Aset'!$K$4:$K$1048576,$F$2)</f>
        <v>0</v>
      </c>
      <c r="G171" s="38">
        <f>SUMIFS('Data Aset'!$E$4:$E$1048576,'Data Aset'!$D$4:$D$1048576,Sheet1!B171,'Data Aset'!$K$4:$K$1048576,$G$2)</f>
        <v>0</v>
      </c>
      <c r="H171" s="38">
        <f>SUMIFS('Data Aset'!$E$4:$E$1048576,'Data Aset'!$D$4:$D$1048576,Sheet1!B171,'Data Aset'!$K$4:$K$1048576,$H$2)</f>
        <v>0</v>
      </c>
      <c r="I171" s="38">
        <f>SUMIFS('Data Aset'!$E$4:$E$1048576,'Data Aset'!$D$4:$D$1048576,Sheet1!B171,'Data Aset'!$K$4:$K$1048576,$I$2)</f>
        <v>0</v>
      </c>
      <c r="J171" s="38">
        <f>SUMIFS('Data Aset'!$E$4:$E$1048576,'Data Aset'!$D$4:$D$1048576,Sheet1!B171,'Data Aset'!$K$4:$K$1048576,$J$2)</f>
        <v>1</v>
      </c>
      <c r="K171" s="38">
        <f>SUMIFS('Data Aset'!$E$4:$E$1048576,'Data Aset'!$D$4:$D$1048576,Sheet1!B171,'Data Aset'!$K$4:$K$1048576,$K$2)</f>
        <v>0</v>
      </c>
      <c r="L171" s="38">
        <f>SUMIFS('Data Aset'!$E$4:$E$1048576,'Data Aset'!$D$4:$D$1048576,Sheet1!B171,'Data Aset'!$K$4:$K$1048576,$L$2)</f>
        <v>0</v>
      </c>
      <c r="M171" s="38">
        <f>SUMIFS('Data Aset'!$E$4:$E$1048576,'Data Aset'!$D$4:$D$1048576,Sheet1!B171,'Data Aset'!$K$4:$K$1048576,$M$2)</f>
        <v>0</v>
      </c>
      <c r="N171" s="69">
        <f>SUMIFS('Data Aset'!$E$4:$E$1048576,'Data Aset'!$D$4:$D$1048576,Sheet1!B171,'Data Aset'!$K$4:$K$1048576,$N$2)</f>
        <v>0</v>
      </c>
      <c r="O171" s="38">
        <f>SUMIFS('Data Aset'!$E$4:$E$1048576,'Data Aset'!$D$4:$D$1048576,Sheet1!B171,'Data Aset'!$K$4:$K$1048576,$O$2)</f>
        <v>0</v>
      </c>
      <c r="P171" s="38">
        <f>SUMIFS('Data Aset'!$E$4:$E$1048576,'Data Aset'!$D$4:$D$1048576,Sheet1!B171,'Data Aset'!$K$4:$K$1048576,$P$2)</f>
        <v>0</v>
      </c>
      <c r="Q171" s="38">
        <f>SUMIFS('Data Aset'!$E$4:$E$1048576,'Data Aset'!$D$4:$D$1048576,Sheet1!B171,'Data Aset'!$K$4:$K$1048576,$Q$2)</f>
        <v>0</v>
      </c>
      <c r="R171" s="38">
        <f>SUMIFS('Data Aset'!$E$4:$E$1048576,'Data Aset'!$D$4:$D$1048576,Sheet1!B171,'Data Aset'!$K$4:$K$1048576,$R$2)</f>
        <v>0</v>
      </c>
      <c r="S171" s="69">
        <f>SUMIFS('Data Aset'!$E$4:$E$1048576,'Data Aset'!$D$4:$D$1048576,Sheet1!B171,'Data Aset'!$K$4:$K$1048576,$S$2)</f>
        <v>0</v>
      </c>
      <c r="T171" s="38">
        <f>SUMIFS('Data Aset'!$E$4:$E$1048576,'Data Aset'!$D$4:$D$1048576,Sheet1!B171,'Data Aset'!$K$4:$K$1048576,$T$2)</f>
        <v>0</v>
      </c>
      <c r="U171" s="63">
        <f>SUMIFS('Data Aset'!$E$4:$E$1048576,'Data Aset'!$D$4:$D$1048576,Sheet1!B171,'Data Aset'!$K$4:$K$1048576,$U$2)</f>
        <v>0</v>
      </c>
      <c r="V171" s="66">
        <f t="shared" si="2"/>
        <v>1</v>
      </c>
      <c r="W171" s="75" t="s">
        <v>698</v>
      </c>
    </row>
    <row r="172" spans="1:23" ht="21.75" customHeight="1">
      <c r="A172" s="66">
        <v>171</v>
      </c>
      <c r="B172" s="64" t="s">
        <v>486</v>
      </c>
      <c r="C172" s="69">
        <f>SUMIFS('Data Aset'!$E$4:$E$1048576,'Data Aset'!$D$4:$D$1048576,Sheet1!B172,'Data Aset'!$K$4:$K$1048576,Sheet1!$C$2)</f>
        <v>0</v>
      </c>
      <c r="D172" s="38">
        <f>SUMIFS('Data Aset'!$E$4:$E$1048576,'Data Aset'!$D$4:$D$1048576,Sheet1!B172,'Data Aset'!$K$4:$K$1048576,$D$2)</f>
        <v>0</v>
      </c>
      <c r="E172" s="69">
        <f>SUMIFS('Data Aset'!$E$4:$E$1048576,'Data Aset'!$D$4:$D$1048576,Sheet1!B172,'Data Aset'!$K$4:$K$1048576,$E$2)</f>
        <v>0</v>
      </c>
      <c r="F172" s="38">
        <f>SUMIFS('Data Aset'!$E$4:$E$1048576,'Data Aset'!$D$4:$D$1048576,Sheet1!B172,'Data Aset'!$K$4:$K$1048576,$F$2)</f>
        <v>0</v>
      </c>
      <c r="G172" s="38">
        <f>SUMIFS('Data Aset'!$E$4:$E$1048576,'Data Aset'!$D$4:$D$1048576,Sheet1!B172,'Data Aset'!$K$4:$K$1048576,$G$2)</f>
        <v>0</v>
      </c>
      <c r="H172" s="38">
        <f>SUMIFS('Data Aset'!$E$4:$E$1048576,'Data Aset'!$D$4:$D$1048576,Sheet1!B172,'Data Aset'!$K$4:$K$1048576,$H$2)</f>
        <v>0</v>
      </c>
      <c r="I172" s="38">
        <f>SUMIFS('Data Aset'!$E$4:$E$1048576,'Data Aset'!$D$4:$D$1048576,Sheet1!B172,'Data Aset'!$K$4:$K$1048576,$I$2)</f>
        <v>0</v>
      </c>
      <c r="J172" s="38">
        <f>SUMIFS('Data Aset'!$E$4:$E$1048576,'Data Aset'!$D$4:$D$1048576,Sheet1!B172,'Data Aset'!$K$4:$K$1048576,$J$2)</f>
        <v>0</v>
      </c>
      <c r="K172" s="38">
        <f>SUMIFS('Data Aset'!$E$4:$E$1048576,'Data Aset'!$D$4:$D$1048576,Sheet1!B172,'Data Aset'!$K$4:$K$1048576,$K$2)</f>
        <v>0</v>
      </c>
      <c r="L172" s="38">
        <f>SUMIFS('Data Aset'!$E$4:$E$1048576,'Data Aset'!$D$4:$D$1048576,Sheet1!B172,'Data Aset'!$K$4:$K$1048576,$L$2)</f>
        <v>0</v>
      </c>
      <c r="M172" s="38">
        <f>SUMIFS('Data Aset'!$E$4:$E$1048576,'Data Aset'!$D$4:$D$1048576,Sheet1!B172,'Data Aset'!$K$4:$K$1048576,$M$2)</f>
        <v>0</v>
      </c>
      <c r="N172" s="69">
        <f>SUMIFS('Data Aset'!$E$4:$E$1048576,'Data Aset'!$D$4:$D$1048576,Sheet1!B172,'Data Aset'!$K$4:$K$1048576,$N$2)</f>
        <v>0</v>
      </c>
      <c r="O172" s="38">
        <f>SUMIFS('Data Aset'!$E$4:$E$1048576,'Data Aset'!$D$4:$D$1048576,Sheet1!B172,'Data Aset'!$K$4:$K$1048576,$O$2)</f>
        <v>0</v>
      </c>
      <c r="P172" s="38">
        <f>SUMIFS('Data Aset'!$E$4:$E$1048576,'Data Aset'!$D$4:$D$1048576,Sheet1!B172,'Data Aset'!$K$4:$K$1048576,$P$2)</f>
        <v>3</v>
      </c>
      <c r="Q172" s="38">
        <f>SUMIFS('Data Aset'!$E$4:$E$1048576,'Data Aset'!$D$4:$D$1048576,Sheet1!B172,'Data Aset'!$K$4:$K$1048576,$Q$2)</f>
        <v>0</v>
      </c>
      <c r="R172" s="38">
        <f>SUMIFS('Data Aset'!$E$4:$E$1048576,'Data Aset'!$D$4:$D$1048576,Sheet1!B172,'Data Aset'!$K$4:$K$1048576,$R$2)</f>
        <v>0</v>
      </c>
      <c r="S172" s="69">
        <f>SUMIFS('Data Aset'!$E$4:$E$1048576,'Data Aset'!$D$4:$D$1048576,Sheet1!B172,'Data Aset'!$K$4:$K$1048576,$S$2)</f>
        <v>0</v>
      </c>
      <c r="T172" s="38">
        <f>SUMIFS('Data Aset'!$E$4:$E$1048576,'Data Aset'!$D$4:$D$1048576,Sheet1!B172,'Data Aset'!$K$4:$K$1048576,$T$2)</f>
        <v>0</v>
      </c>
      <c r="U172" s="63">
        <f>SUMIFS('Data Aset'!$E$4:$E$1048576,'Data Aset'!$D$4:$D$1048576,Sheet1!B172,'Data Aset'!$K$4:$K$1048576,$U$2)</f>
        <v>0</v>
      </c>
      <c r="V172" s="66">
        <f t="shared" si="2"/>
        <v>3</v>
      </c>
      <c r="W172" s="75" t="s">
        <v>698</v>
      </c>
    </row>
    <row r="173" spans="1:23" ht="21.75" customHeight="1">
      <c r="A173" s="66">
        <v>172</v>
      </c>
      <c r="B173" s="64" t="s">
        <v>658</v>
      </c>
      <c r="C173" s="69">
        <f>SUMIFS('Data Aset'!$E$4:$E$1048576,'Data Aset'!$D$4:$D$1048576,Sheet1!B173,'Data Aset'!$K$4:$K$1048576,Sheet1!$C$2)</f>
        <v>0</v>
      </c>
      <c r="D173" s="38">
        <f>SUMIFS('Data Aset'!$E$4:$E$1048576,'Data Aset'!$D$4:$D$1048576,Sheet1!B173,'Data Aset'!$K$4:$K$1048576,$D$2)</f>
        <v>0</v>
      </c>
      <c r="E173" s="69">
        <f>SUMIFS('Data Aset'!$E$4:$E$1048576,'Data Aset'!$D$4:$D$1048576,Sheet1!B173,'Data Aset'!$K$4:$K$1048576,$E$2)</f>
        <v>0</v>
      </c>
      <c r="F173" s="38">
        <f>SUMIFS('Data Aset'!$E$4:$E$1048576,'Data Aset'!$D$4:$D$1048576,Sheet1!B173,'Data Aset'!$K$4:$K$1048576,$F$2)</f>
        <v>0</v>
      </c>
      <c r="G173" s="38">
        <f>SUMIFS('Data Aset'!$E$4:$E$1048576,'Data Aset'!$D$4:$D$1048576,Sheet1!B173,'Data Aset'!$K$4:$K$1048576,$G$2)</f>
        <v>0</v>
      </c>
      <c r="H173" s="38">
        <f>SUMIFS('Data Aset'!$E$4:$E$1048576,'Data Aset'!$D$4:$D$1048576,Sheet1!B173,'Data Aset'!$K$4:$K$1048576,$H$2)</f>
        <v>0</v>
      </c>
      <c r="I173" s="38">
        <f>SUMIFS('Data Aset'!$E$4:$E$1048576,'Data Aset'!$D$4:$D$1048576,Sheet1!B173,'Data Aset'!$K$4:$K$1048576,$I$2)</f>
        <v>0</v>
      </c>
      <c r="J173" s="38">
        <f>SUMIFS('Data Aset'!$E$4:$E$1048576,'Data Aset'!$D$4:$D$1048576,Sheet1!B173,'Data Aset'!$K$4:$K$1048576,$J$2)</f>
        <v>0</v>
      </c>
      <c r="K173" s="38">
        <f>SUMIFS('Data Aset'!$E$4:$E$1048576,'Data Aset'!$D$4:$D$1048576,Sheet1!B173,'Data Aset'!$K$4:$K$1048576,$K$2)</f>
        <v>0</v>
      </c>
      <c r="L173" s="38">
        <f>SUMIFS('Data Aset'!$E$4:$E$1048576,'Data Aset'!$D$4:$D$1048576,Sheet1!B173,'Data Aset'!$K$4:$K$1048576,$L$2)</f>
        <v>0</v>
      </c>
      <c r="M173" s="38">
        <f>SUMIFS('Data Aset'!$E$4:$E$1048576,'Data Aset'!$D$4:$D$1048576,Sheet1!B173,'Data Aset'!$K$4:$K$1048576,$M$2)</f>
        <v>0</v>
      </c>
      <c r="N173" s="69">
        <f>SUMIFS('Data Aset'!$E$4:$E$1048576,'Data Aset'!$D$4:$D$1048576,Sheet1!B173,'Data Aset'!$K$4:$K$1048576,$N$2)</f>
        <v>0</v>
      </c>
      <c r="O173" s="38">
        <f>SUMIFS('Data Aset'!$E$4:$E$1048576,'Data Aset'!$D$4:$D$1048576,Sheet1!B173,'Data Aset'!$K$4:$K$1048576,$O$2)</f>
        <v>0</v>
      </c>
      <c r="P173" s="38">
        <f>SUMIFS('Data Aset'!$E$4:$E$1048576,'Data Aset'!$D$4:$D$1048576,Sheet1!B173,'Data Aset'!$K$4:$K$1048576,$P$2)</f>
        <v>0</v>
      </c>
      <c r="Q173" s="38">
        <f>SUMIFS('Data Aset'!$E$4:$E$1048576,'Data Aset'!$D$4:$D$1048576,Sheet1!B173,'Data Aset'!$K$4:$K$1048576,$Q$2)</f>
        <v>0</v>
      </c>
      <c r="R173" s="38">
        <f>SUMIFS('Data Aset'!$E$4:$E$1048576,'Data Aset'!$D$4:$D$1048576,Sheet1!B173,'Data Aset'!$K$4:$K$1048576,$R$2)</f>
        <v>0</v>
      </c>
      <c r="S173" s="69">
        <f>SUMIFS('Data Aset'!$E$4:$E$1048576,'Data Aset'!$D$4:$D$1048576,Sheet1!B173,'Data Aset'!$K$4:$K$1048576,$S$2)</f>
        <v>0</v>
      </c>
      <c r="T173" s="38">
        <f>SUMIFS('Data Aset'!$E$4:$E$1048576,'Data Aset'!$D$4:$D$1048576,Sheet1!B173,'Data Aset'!$K$4:$K$1048576,$T$2)</f>
        <v>0</v>
      </c>
      <c r="U173" s="63">
        <f>SUMIFS('Data Aset'!$E$4:$E$1048576,'Data Aset'!$D$4:$D$1048576,Sheet1!B173,'Data Aset'!$K$4:$K$1048576,$U$2)</f>
        <v>1</v>
      </c>
      <c r="V173" s="66">
        <f t="shared" si="2"/>
        <v>1</v>
      </c>
      <c r="W173" s="75" t="s">
        <v>698</v>
      </c>
    </row>
    <row r="174" spans="1:23" ht="21.75" customHeight="1">
      <c r="A174" s="66">
        <v>173</v>
      </c>
      <c r="B174" s="64" t="s">
        <v>656</v>
      </c>
      <c r="C174" s="69">
        <f>SUMIFS('Data Aset'!$E$4:$E$1048576,'Data Aset'!$D$4:$D$1048576,Sheet1!B174,'Data Aset'!$K$4:$K$1048576,Sheet1!$C$2)</f>
        <v>0</v>
      </c>
      <c r="D174" s="38">
        <f>SUMIFS('Data Aset'!$E$4:$E$1048576,'Data Aset'!$D$4:$D$1048576,Sheet1!B174,'Data Aset'!$K$4:$K$1048576,$D$2)</f>
        <v>0</v>
      </c>
      <c r="E174" s="69">
        <f>SUMIFS('Data Aset'!$E$4:$E$1048576,'Data Aset'!$D$4:$D$1048576,Sheet1!B174,'Data Aset'!$K$4:$K$1048576,$E$2)</f>
        <v>0</v>
      </c>
      <c r="F174" s="38">
        <f>SUMIFS('Data Aset'!$E$4:$E$1048576,'Data Aset'!$D$4:$D$1048576,Sheet1!B174,'Data Aset'!$K$4:$K$1048576,$F$2)</f>
        <v>0</v>
      </c>
      <c r="G174" s="38">
        <f>SUMIFS('Data Aset'!$E$4:$E$1048576,'Data Aset'!$D$4:$D$1048576,Sheet1!B174,'Data Aset'!$K$4:$K$1048576,$G$2)</f>
        <v>0</v>
      </c>
      <c r="H174" s="38">
        <f>SUMIFS('Data Aset'!$E$4:$E$1048576,'Data Aset'!$D$4:$D$1048576,Sheet1!B174,'Data Aset'!$K$4:$K$1048576,$H$2)</f>
        <v>0</v>
      </c>
      <c r="I174" s="38">
        <f>SUMIFS('Data Aset'!$E$4:$E$1048576,'Data Aset'!$D$4:$D$1048576,Sheet1!B174,'Data Aset'!$K$4:$K$1048576,$I$2)</f>
        <v>0</v>
      </c>
      <c r="J174" s="38">
        <f>SUMIFS('Data Aset'!$E$4:$E$1048576,'Data Aset'!$D$4:$D$1048576,Sheet1!B174,'Data Aset'!$K$4:$K$1048576,$J$2)</f>
        <v>0</v>
      </c>
      <c r="K174" s="38">
        <f>SUMIFS('Data Aset'!$E$4:$E$1048576,'Data Aset'!$D$4:$D$1048576,Sheet1!B174,'Data Aset'!$K$4:$K$1048576,$K$2)</f>
        <v>0</v>
      </c>
      <c r="L174" s="38">
        <f>SUMIFS('Data Aset'!$E$4:$E$1048576,'Data Aset'!$D$4:$D$1048576,Sheet1!B174,'Data Aset'!$K$4:$K$1048576,$L$2)</f>
        <v>0</v>
      </c>
      <c r="M174" s="38">
        <f>SUMIFS('Data Aset'!$E$4:$E$1048576,'Data Aset'!$D$4:$D$1048576,Sheet1!B174,'Data Aset'!$K$4:$K$1048576,$M$2)</f>
        <v>0</v>
      </c>
      <c r="N174" s="69">
        <f>SUMIFS('Data Aset'!$E$4:$E$1048576,'Data Aset'!$D$4:$D$1048576,Sheet1!B174,'Data Aset'!$K$4:$K$1048576,$N$2)</f>
        <v>0</v>
      </c>
      <c r="O174" s="38">
        <f>SUMIFS('Data Aset'!$E$4:$E$1048576,'Data Aset'!$D$4:$D$1048576,Sheet1!B174,'Data Aset'!$K$4:$K$1048576,$O$2)</f>
        <v>0</v>
      </c>
      <c r="P174" s="38">
        <f>SUMIFS('Data Aset'!$E$4:$E$1048576,'Data Aset'!$D$4:$D$1048576,Sheet1!B174,'Data Aset'!$K$4:$K$1048576,$P$2)</f>
        <v>0</v>
      </c>
      <c r="Q174" s="38">
        <f>SUMIFS('Data Aset'!$E$4:$E$1048576,'Data Aset'!$D$4:$D$1048576,Sheet1!B174,'Data Aset'!$K$4:$K$1048576,$Q$2)</f>
        <v>0</v>
      </c>
      <c r="R174" s="38">
        <f>SUMIFS('Data Aset'!$E$4:$E$1048576,'Data Aset'!$D$4:$D$1048576,Sheet1!B174,'Data Aset'!$K$4:$K$1048576,$R$2)</f>
        <v>0</v>
      </c>
      <c r="S174" s="69">
        <f>SUMIFS('Data Aset'!$E$4:$E$1048576,'Data Aset'!$D$4:$D$1048576,Sheet1!B174,'Data Aset'!$K$4:$K$1048576,$S$2)</f>
        <v>0</v>
      </c>
      <c r="T174" s="38">
        <f>SUMIFS('Data Aset'!$E$4:$E$1048576,'Data Aset'!$D$4:$D$1048576,Sheet1!B174,'Data Aset'!$K$4:$K$1048576,$T$2)</f>
        <v>0</v>
      </c>
      <c r="U174" s="63">
        <f>SUMIFS('Data Aset'!$E$4:$E$1048576,'Data Aset'!$D$4:$D$1048576,Sheet1!B174,'Data Aset'!$K$4:$K$1048576,$U$2)</f>
        <v>1</v>
      </c>
      <c r="V174" s="66">
        <f t="shared" si="2"/>
        <v>1</v>
      </c>
      <c r="W174" s="75" t="s">
        <v>698</v>
      </c>
    </row>
    <row r="175" spans="1:23" ht="21.75" customHeight="1">
      <c r="A175" s="66">
        <v>174</v>
      </c>
      <c r="B175" s="64" t="s">
        <v>662</v>
      </c>
      <c r="C175" s="69">
        <f>SUMIFS('Data Aset'!$E$4:$E$1048576,'Data Aset'!$D$4:$D$1048576,Sheet1!B175,'Data Aset'!$K$4:$K$1048576,Sheet1!$C$2)</f>
        <v>0</v>
      </c>
      <c r="D175" s="38">
        <f>SUMIFS('Data Aset'!$E$4:$E$1048576,'Data Aset'!$D$4:$D$1048576,Sheet1!B175,'Data Aset'!$K$4:$K$1048576,$D$2)</f>
        <v>0</v>
      </c>
      <c r="E175" s="69">
        <f>SUMIFS('Data Aset'!$E$4:$E$1048576,'Data Aset'!$D$4:$D$1048576,Sheet1!B175,'Data Aset'!$K$4:$K$1048576,$E$2)</f>
        <v>0</v>
      </c>
      <c r="F175" s="38">
        <f>SUMIFS('Data Aset'!$E$4:$E$1048576,'Data Aset'!$D$4:$D$1048576,Sheet1!B175,'Data Aset'!$K$4:$K$1048576,$F$2)</f>
        <v>0</v>
      </c>
      <c r="G175" s="38">
        <f>SUMIFS('Data Aset'!$E$4:$E$1048576,'Data Aset'!$D$4:$D$1048576,Sheet1!B175,'Data Aset'!$K$4:$K$1048576,$G$2)</f>
        <v>0</v>
      </c>
      <c r="H175" s="38">
        <f>SUMIFS('Data Aset'!$E$4:$E$1048576,'Data Aset'!$D$4:$D$1048576,Sheet1!B175,'Data Aset'!$K$4:$K$1048576,$H$2)</f>
        <v>0</v>
      </c>
      <c r="I175" s="38">
        <f>SUMIFS('Data Aset'!$E$4:$E$1048576,'Data Aset'!$D$4:$D$1048576,Sheet1!B175,'Data Aset'!$K$4:$K$1048576,$I$2)</f>
        <v>0</v>
      </c>
      <c r="J175" s="38">
        <f>SUMIFS('Data Aset'!$E$4:$E$1048576,'Data Aset'!$D$4:$D$1048576,Sheet1!B175,'Data Aset'!$K$4:$K$1048576,$J$2)</f>
        <v>0</v>
      </c>
      <c r="K175" s="38">
        <f>SUMIFS('Data Aset'!$E$4:$E$1048576,'Data Aset'!$D$4:$D$1048576,Sheet1!B175,'Data Aset'!$K$4:$K$1048576,$K$2)</f>
        <v>0</v>
      </c>
      <c r="L175" s="38">
        <f>SUMIFS('Data Aset'!$E$4:$E$1048576,'Data Aset'!$D$4:$D$1048576,Sheet1!B175,'Data Aset'!$K$4:$K$1048576,$L$2)</f>
        <v>0</v>
      </c>
      <c r="M175" s="38">
        <f>SUMIFS('Data Aset'!$E$4:$E$1048576,'Data Aset'!$D$4:$D$1048576,Sheet1!B175,'Data Aset'!$K$4:$K$1048576,$M$2)</f>
        <v>0</v>
      </c>
      <c r="N175" s="69">
        <f>SUMIFS('Data Aset'!$E$4:$E$1048576,'Data Aset'!$D$4:$D$1048576,Sheet1!B175,'Data Aset'!$K$4:$K$1048576,$N$2)</f>
        <v>0</v>
      </c>
      <c r="O175" s="38">
        <f>SUMIFS('Data Aset'!$E$4:$E$1048576,'Data Aset'!$D$4:$D$1048576,Sheet1!B175,'Data Aset'!$K$4:$K$1048576,$O$2)</f>
        <v>0</v>
      </c>
      <c r="P175" s="38">
        <f>SUMIFS('Data Aset'!$E$4:$E$1048576,'Data Aset'!$D$4:$D$1048576,Sheet1!B175,'Data Aset'!$K$4:$K$1048576,$P$2)</f>
        <v>0</v>
      </c>
      <c r="Q175" s="38">
        <f>SUMIFS('Data Aset'!$E$4:$E$1048576,'Data Aset'!$D$4:$D$1048576,Sheet1!B175,'Data Aset'!$K$4:$K$1048576,$Q$2)</f>
        <v>0</v>
      </c>
      <c r="R175" s="38">
        <f>SUMIFS('Data Aset'!$E$4:$E$1048576,'Data Aset'!$D$4:$D$1048576,Sheet1!B175,'Data Aset'!$K$4:$K$1048576,$R$2)</f>
        <v>0</v>
      </c>
      <c r="S175" s="69">
        <f>SUMIFS('Data Aset'!$E$4:$E$1048576,'Data Aset'!$D$4:$D$1048576,Sheet1!B175,'Data Aset'!$K$4:$K$1048576,$S$2)</f>
        <v>0</v>
      </c>
      <c r="T175" s="38">
        <f>SUMIFS('Data Aset'!$E$4:$E$1048576,'Data Aset'!$D$4:$D$1048576,Sheet1!B175,'Data Aset'!$K$4:$K$1048576,$T$2)</f>
        <v>0</v>
      </c>
      <c r="U175" s="63">
        <f>SUMIFS('Data Aset'!$E$4:$E$1048576,'Data Aset'!$D$4:$D$1048576,Sheet1!B175,'Data Aset'!$K$4:$K$1048576,$U$2)</f>
        <v>1</v>
      </c>
      <c r="V175" s="66">
        <f t="shared" si="2"/>
        <v>1</v>
      </c>
      <c r="W175" s="75" t="s">
        <v>698</v>
      </c>
    </row>
    <row r="176" spans="1:23" ht="21.75" customHeight="1">
      <c r="A176" s="66">
        <v>176</v>
      </c>
      <c r="B176" s="64" t="s">
        <v>339</v>
      </c>
      <c r="C176" s="69">
        <f>SUMIFS('Data Aset'!$E$4:$E$1048576,'Data Aset'!$D$4:$D$1048576,Sheet1!B176,'Data Aset'!$K$4:$K$1048576,Sheet1!$C$2)</f>
        <v>0</v>
      </c>
      <c r="D176" s="38">
        <f>SUMIFS('Data Aset'!$E$4:$E$1048576,'Data Aset'!$D$4:$D$1048576,Sheet1!B176,'Data Aset'!$K$4:$K$1048576,$D$2)</f>
        <v>0</v>
      </c>
      <c r="E176" s="69">
        <f>SUMIFS('Data Aset'!$E$4:$E$1048576,'Data Aset'!$D$4:$D$1048576,Sheet1!B176,'Data Aset'!$K$4:$K$1048576,$E$2)</f>
        <v>0</v>
      </c>
      <c r="F176" s="38">
        <f>SUMIFS('Data Aset'!$E$4:$E$1048576,'Data Aset'!$D$4:$D$1048576,Sheet1!B176,'Data Aset'!$K$4:$K$1048576,$F$2)</f>
        <v>0</v>
      </c>
      <c r="G176" s="38">
        <f>SUMIFS('Data Aset'!$E$4:$E$1048576,'Data Aset'!$D$4:$D$1048576,Sheet1!B176,'Data Aset'!$K$4:$K$1048576,$G$2)</f>
        <v>0</v>
      </c>
      <c r="H176" s="38">
        <f>SUMIFS('Data Aset'!$E$4:$E$1048576,'Data Aset'!$D$4:$D$1048576,Sheet1!B176,'Data Aset'!$K$4:$K$1048576,$H$2)</f>
        <v>0</v>
      </c>
      <c r="I176" s="38">
        <f>SUMIFS('Data Aset'!$E$4:$E$1048576,'Data Aset'!$D$4:$D$1048576,Sheet1!B176,'Data Aset'!$K$4:$K$1048576,$I$2)</f>
        <v>0</v>
      </c>
      <c r="J176" s="38">
        <f>SUMIFS('Data Aset'!$E$4:$E$1048576,'Data Aset'!$D$4:$D$1048576,Sheet1!B176,'Data Aset'!$K$4:$K$1048576,$J$2)</f>
        <v>0</v>
      </c>
      <c r="K176" s="38">
        <f>SUMIFS('Data Aset'!$E$4:$E$1048576,'Data Aset'!$D$4:$D$1048576,Sheet1!B176,'Data Aset'!$K$4:$K$1048576,$K$2)</f>
        <v>1</v>
      </c>
      <c r="L176" s="38">
        <f>SUMIFS('Data Aset'!$E$4:$E$1048576,'Data Aset'!$D$4:$D$1048576,Sheet1!B176,'Data Aset'!$K$4:$K$1048576,$L$2)</f>
        <v>0</v>
      </c>
      <c r="M176" s="38">
        <f>SUMIFS('Data Aset'!$E$4:$E$1048576,'Data Aset'!$D$4:$D$1048576,Sheet1!B176,'Data Aset'!$K$4:$K$1048576,$M$2)</f>
        <v>0</v>
      </c>
      <c r="N176" s="69">
        <f>SUMIFS('Data Aset'!$E$4:$E$1048576,'Data Aset'!$D$4:$D$1048576,Sheet1!B176,'Data Aset'!$K$4:$K$1048576,$N$2)</f>
        <v>0</v>
      </c>
      <c r="O176" s="38">
        <f>SUMIFS('Data Aset'!$E$4:$E$1048576,'Data Aset'!$D$4:$D$1048576,Sheet1!B176,'Data Aset'!$K$4:$K$1048576,$O$2)</f>
        <v>0</v>
      </c>
      <c r="P176" s="38">
        <f>SUMIFS('Data Aset'!$E$4:$E$1048576,'Data Aset'!$D$4:$D$1048576,Sheet1!B176,'Data Aset'!$K$4:$K$1048576,$P$2)</f>
        <v>0</v>
      </c>
      <c r="Q176" s="38">
        <f>SUMIFS('Data Aset'!$E$4:$E$1048576,'Data Aset'!$D$4:$D$1048576,Sheet1!B176,'Data Aset'!$K$4:$K$1048576,$Q$2)</f>
        <v>1</v>
      </c>
      <c r="R176" s="38">
        <f>SUMIFS('Data Aset'!$E$4:$E$1048576,'Data Aset'!$D$4:$D$1048576,Sheet1!B176,'Data Aset'!$K$4:$K$1048576,$R$2)</f>
        <v>0</v>
      </c>
      <c r="S176" s="69">
        <f>SUMIFS('Data Aset'!$E$4:$E$1048576,'Data Aset'!$D$4:$D$1048576,Sheet1!B176,'Data Aset'!$K$4:$K$1048576,$S$2)</f>
        <v>0</v>
      </c>
      <c r="T176" s="38">
        <f>SUMIFS('Data Aset'!$E$4:$E$1048576,'Data Aset'!$D$4:$D$1048576,Sheet1!B176,'Data Aset'!$K$4:$K$1048576,$T$2)</f>
        <v>1</v>
      </c>
      <c r="U176" s="63">
        <f>SUMIFS('Data Aset'!$E$4:$E$1048576,'Data Aset'!$D$4:$D$1048576,Sheet1!B176,'Data Aset'!$K$4:$K$1048576,$U$2)</f>
        <v>1</v>
      </c>
      <c r="V176" s="66">
        <f t="shared" si="2"/>
        <v>4</v>
      </c>
      <c r="W176" s="75" t="s">
        <v>698</v>
      </c>
    </row>
    <row r="177" spans="1:23" ht="21.75" customHeight="1">
      <c r="A177" s="66">
        <v>177</v>
      </c>
      <c r="B177" s="64" t="s">
        <v>692</v>
      </c>
      <c r="C177" s="69">
        <f>SUMIFS('Data Aset'!$E$4:$E$1048576,'Data Aset'!$D$4:$D$1048576,Sheet1!B177,'Data Aset'!$K$4:$K$1048576,Sheet1!$C$2)</f>
        <v>0</v>
      </c>
      <c r="D177" s="38">
        <f>SUMIFS('Data Aset'!$E$4:$E$1048576,'Data Aset'!$D$4:$D$1048576,Sheet1!B177,'Data Aset'!$K$4:$K$1048576,$D$2)</f>
        <v>0</v>
      </c>
      <c r="E177" s="69">
        <f>SUMIFS('Data Aset'!$E$4:$E$1048576,'Data Aset'!$D$4:$D$1048576,Sheet1!B177,'Data Aset'!$K$4:$K$1048576,$E$2)</f>
        <v>0</v>
      </c>
      <c r="F177" s="38">
        <f>SUMIFS('Data Aset'!$E$4:$E$1048576,'Data Aset'!$D$4:$D$1048576,Sheet1!B177,'Data Aset'!$K$4:$K$1048576,$F$2)</f>
        <v>0</v>
      </c>
      <c r="G177" s="38">
        <f>SUMIFS('Data Aset'!$E$4:$E$1048576,'Data Aset'!$D$4:$D$1048576,Sheet1!B177,'Data Aset'!$K$4:$K$1048576,$G$2)</f>
        <v>0</v>
      </c>
      <c r="H177" s="38">
        <f>SUMIFS('Data Aset'!$E$4:$E$1048576,'Data Aset'!$D$4:$D$1048576,Sheet1!B177,'Data Aset'!$K$4:$K$1048576,$H$2)</f>
        <v>0</v>
      </c>
      <c r="I177" s="38">
        <f>SUMIFS('Data Aset'!$E$4:$E$1048576,'Data Aset'!$D$4:$D$1048576,Sheet1!B177,'Data Aset'!$K$4:$K$1048576,$I$2)</f>
        <v>0</v>
      </c>
      <c r="J177" s="38">
        <f>SUMIFS('Data Aset'!$E$4:$E$1048576,'Data Aset'!$D$4:$D$1048576,Sheet1!B177,'Data Aset'!$K$4:$K$1048576,$J$2)</f>
        <v>0</v>
      </c>
      <c r="K177" s="38">
        <f>SUMIFS('Data Aset'!$E$4:$E$1048576,'Data Aset'!$D$4:$D$1048576,Sheet1!B177,'Data Aset'!$K$4:$K$1048576,$K$2)</f>
        <v>0</v>
      </c>
      <c r="L177" s="38">
        <f>SUMIFS('Data Aset'!$E$4:$E$1048576,'Data Aset'!$D$4:$D$1048576,Sheet1!B177,'Data Aset'!$K$4:$K$1048576,$L$2)</f>
        <v>0</v>
      </c>
      <c r="M177" s="38">
        <f>SUMIFS('Data Aset'!$E$4:$E$1048576,'Data Aset'!$D$4:$D$1048576,Sheet1!B177,'Data Aset'!$K$4:$K$1048576,$M$2)</f>
        <v>0</v>
      </c>
      <c r="N177" s="69">
        <f>SUMIFS('Data Aset'!$E$4:$E$1048576,'Data Aset'!$D$4:$D$1048576,Sheet1!B177,'Data Aset'!$K$4:$K$1048576,$N$2)</f>
        <v>0</v>
      </c>
      <c r="O177" s="38">
        <f>SUMIFS('Data Aset'!$E$4:$E$1048576,'Data Aset'!$D$4:$D$1048576,Sheet1!B177,'Data Aset'!$K$4:$K$1048576,$O$2)</f>
        <v>0</v>
      </c>
      <c r="P177" s="38">
        <f>SUMIFS('Data Aset'!$E$4:$E$1048576,'Data Aset'!$D$4:$D$1048576,Sheet1!B177,'Data Aset'!$K$4:$K$1048576,$P$2)</f>
        <v>0</v>
      </c>
      <c r="Q177" s="38">
        <f>SUMIFS('Data Aset'!$E$4:$E$1048576,'Data Aset'!$D$4:$D$1048576,Sheet1!B177,'Data Aset'!$K$4:$K$1048576,$Q$2)</f>
        <v>0</v>
      </c>
      <c r="R177" s="38">
        <f>SUMIFS('Data Aset'!$E$4:$E$1048576,'Data Aset'!$D$4:$D$1048576,Sheet1!B177,'Data Aset'!$K$4:$K$1048576,$R$2)</f>
        <v>0</v>
      </c>
      <c r="S177" s="69">
        <f>SUMIFS('Data Aset'!$E$4:$E$1048576,'Data Aset'!$D$4:$D$1048576,Sheet1!B177,'Data Aset'!$K$4:$K$1048576,$S$2)</f>
        <v>0</v>
      </c>
      <c r="T177" s="38">
        <f>SUMIFS('Data Aset'!$E$4:$E$1048576,'Data Aset'!$D$4:$D$1048576,Sheet1!B177,'Data Aset'!$K$4:$K$1048576,$T$2)</f>
        <v>0</v>
      </c>
      <c r="U177" s="63">
        <f>SUMIFS('Data Aset'!$E$4:$E$1048576,'Data Aset'!$D$4:$D$1048576,Sheet1!B177,'Data Aset'!$K$4:$K$1048576,$U$2)</f>
        <v>10</v>
      </c>
      <c r="V177" s="66">
        <f t="shared" si="2"/>
        <v>10</v>
      </c>
      <c r="W177" s="74" t="s">
        <v>698</v>
      </c>
    </row>
    <row r="178" spans="1:23" ht="21.75" customHeight="1">
      <c r="A178" s="66">
        <v>178</v>
      </c>
      <c r="B178" s="64" t="s">
        <v>346</v>
      </c>
      <c r="C178" s="69">
        <f>SUMIFS('Data Aset'!$E$4:$E$1048576,'Data Aset'!$D$4:$D$1048576,Sheet1!B178,'Data Aset'!$K$4:$K$1048576,Sheet1!$C$2)</f>
        <v>0</v>
      </c>
      <c r="D178" s="38">
        <f>SUMIFS('Data Aset'!$E$4:$E$1048576,'Data Aset'!$D$4:$D$1048576,Sheet1!B178,'Data Aset'!$K$4:$K$1048576,$D$2)</f>
        <v>0</v>
      </c>
      <c r="E178" s="69">
        <f>SUMIFS('Data Aset'!$E$4:$E$1048576,'Data Aset'!$D$4:$D$1048576,Sheet1!B178,'Data Aset'!$K$4:$K$1048576,$E$2)</f>
        <v>0</v>
      </c>
      <c r="F178" s="38">
        <f>SUMIFS('Data Aset'!$E$4:$E$1048576,'Data Aset'!$D$4:$D$1048576,Sheet1!B178,'Data Aset'!$K$4:$K$1048576,$F$2)</f>
        <v>0</v>
      </c>
      <c r="G178" s="38">
        <f>SUMIFS('Data Aset'!$E$4:$E$1048576,'Data Aset'!$D$4:$D$1048576,Sheet1!B178,'Data Aset'!$K$4:$K$1048576,$G$2)</f>
        <v>0</v>
      </c>
      <c r="H178" s="38">
        <f>SUMIFS('Data Aset'!$E$4:$E$1048576,'Data Aset'!$D$4:$D$1048576,Sheet1!B178,'Data Aset'!$K$4:$K$1048576,$H$2)</f>
        <v>0</v>
      </c>
      <c r="I178" s="38">
        <f>SUMIFS('Data Aset'!$E$4:$E$1048576,'Data Aset'!$D$4:$D$1048576,Sheet1!B178,'Data Aset'!$K$4:$K$1048576,$I$2)</f>
        <v>0</v>
      </c>
      <c r="J178" s="38">
        <f>SUMIFS('Data Aset'!$E$4:$E$1048576,'Data Aset'!$D$4:$D$1048576,Sheet1!B178,'Data Aset'!$K$4:$K$1048576,$J$2)</f>
        <v>0</v>
      </c>
      <c r="K178" s="38">
        <f>SUMIFS('Data Aset'!$E$4:$E$1048576,'Data Aset'!$D$4:$D$1048576,Sheet1!B178,'Data Aset'!$K$4:$K$1048576,$K$2)</f>
        <v>1</v>
      </c>
      <c r="L178" s="38">
        <f>SUMIFS('Data Aset'!$E$4:$E$1048576,'Data Aset'!$D$4:$D$1048576,Sheet1!B178,'Data Aset'!$K$4:$K$1048576,$L$2)</f>
        <v>0</v>
      </c>
      <c r="M178" s="38">
        <f>SUMIFS('Data Aset'!$E$4:$E$1048576,'Data Aset'!$D$4:$D$1048576,Sheet1!B178,'Data Aset'!$K$4:$K$1048576,$M$2)</f>
        <v>0</v>
      </c>
      <c r="N178" s="69">
        <f>SUMIFS('Data Aset'!$E$4:$E$1048576,'Data Aset'!$D$4:$D$1048576,Sheet1!B178,'Data Aset'!$K$4:$K$1048576,$N$2)</f>
        <v>0</v>
      </c>
      <c r="O178" s="38">
        <f>SUMIFS('Data Aset'!$E$4:$E$1048576,'Data Aset'!$D$4:$D$1048576,Sheet1!B178,'Data Aset'!$K$4:$K$1048576,$O$2)</f>
        <v>0</v>
      </c>
      <c r="P178" s="38">
        <f>SUMIFS('Data Aset'!$E$4:$E$1048576,'Data Aset'!$D$4:$D$1048576,Sheet1!B178,'Data Aset'!$K$4:$K$1048576,$P$2)</f>
        <v>0</v>
      </c>
      <c r="Q178" s="38">
        <f>SUMIFS('Data Aset'!$E$4:$E$1048576,'Data Aset'!$D$4:$D$1048576,Sheet1!B178,'Data Aset'!$K$4:$K$1048576,$Q$2)</f>
        <v>0</v>
      </c>
      <c r="R178" s="38">
        <f>SUMIFS('Data Aset'!$E$4:$E$1048576,'Data Aset'!$D$4:$D$1048576,Sheet1!B178,'Data Aset'!$K$4:$K$1048576,$R$2)</f>
        <v>0</v>
      </c>
      <c r="S178" s="69">
        <f>SUMIFS('Data Aset'!$E$4:$E$1048576,'Data Aset'!$D$4:$D$1048576,Sheet1!B178,'Data Aset'!$K$4:$K$1048576,$S$2)</f>
        <v>0</v>
      </c>
      <c r="T178" s="38">
        <f>SUMIFS('Data Aset'!$E$4:$E$1048576,'Data Aset'!$D$4:$D$1048576,Sheet1!B178,'Data Aset'!$K$4:$K$1048576,$T$2)</f>
        <v>0</v>
      </c>
      <c r="U178" s="63">
        <f>SUMIFS('Data Aset'!$E$4:$E$1048576,'Data Aset'!$D$4:$D$1048576,Sheet1!B178,'Data Aset'!$K$4:$K$1048576,$U$2)</f>
        <v>0</v>
      </c>
      <c r="V178" s="66">
        <f t="shared" si="2"/>
        <v>1</v>
      </c>
      <c r="W178" s="75" t="s">
        <v>698</v>
      </c>
    </row>
    <row r="179" spans="1:23" ht="21.75" customHeight="1">
      <c r="A179" s="66">
        <v>179</v>
      </c>
      <c r="B179" s="64" t="s">
        <v>666</v>
      </c>
      <c r="C179" s="69">
        <f>SUMIFS('Data Aset'!$E$4:$E$1048576,'Data Aset'!$D$4:$D$1048576,Sheet1!B179,'Data Aset'!$K$4:$K$1048576,Sheet1!$C$2)</f>
        <v>0</v>
      </c>
      <c r="D179" s="38">
        <f>SUMIFS('Data Aset'!$E$4:$E$1048576,'Data Aset'!$D$4:$D$1048576,Sheet1!B179,'Data Aset'!$K$4:$K$1048576,$D$2)</f>
        <v>0</v>
      </c>
      <c r="E179" s="69">
        <f>SUMIFS('Data Aset'!$E$4:$E$1048576,'Data Aset'!$D$4:$D$1048576,Sheet1!B179,'Data Aset'!$K$4:$K$1048576,$E$2)</f>
        <v>0</v>
      </c>
      <c r="F179" s="38">
        <f>SUMIFS('Data Aset'!$E$4:$E$1048576,'Data Aset'!$D$4:$D$1048576,Sheet1!B179,'Data Aset'!$K$4:$K$1048576,$F$2)</f>
        <v>0</v>
      </c>
      <c r="G179" s="38">
        <f>SUMIFS('Data Aset'!$E$4:$E$1048576,'Data Aset'!$D$4:$D$1048576,Sheet1!B179,'Data Aset'!$K$4:$K$1048576,$G$2)</f>
        <v>0</v>
      </c>
      <c r="H179" s="38">
        <f>SUMIFS('Data Aset'!$E$4:$E$1048576,'Data Aset'!$D$4:$D$1048576,Sheet1!B179,'Data Aset'!$K$4:$K$1048576,$H$2)</f>
        <v>0</v>
      </c>
      <c r="I179" s="38">
        <f>SUMIFS('Data Aset'!$E$4:$E$1048576,'Data Aset'!$D$4:$D$1048576,Sheet1!B179,'Data Aset'!$K$4:$K$1048576,$I$2)</f>
        <v>0</v>
      </c>
      <c r="J179" s="38">
        <f>SUMIFS('Data Aset'!$E$4:$E$1048576,'Data Aset'!$D$4:$D$1048576,Sheet1!B179,'Data Aset'!$K$4:$K$1048576,$J$2)</f>
        <v>0</v>
      </c>
      <c r="K179" s="38">
        <f>SUMIFS('Data Aset'!$E$4:$E$1048576,'Data Aset'!$D$4:$D$1048576,Sheet1!B179,'Data Aset'!$K$4:$K$1048576,$K$2)</f>
        <v>0</v>
      </c>
      <c r="L179" s="38">
        <f>SUMIFS('Data Aset'!$E$4:$E$1048576,'Data Aset'!$D$4:$D$1048576,Sheet1!B179,'Data Aset'!$K$4:$K$1048576,$L$2)</f>
        <v>0</v>
      </c>
      <c r="M179" s="38">
        <f>SUMIFS('Data Aset'!$E$4:$E$1048576,'Data Aset'!$D$4:$D$1048576,Sheet1!B179,'Data Aset'!$K$4:$K$1048576,$M$2)</f>
        <v>0</v>
      </c>
      <c r="N179" s="69">
        <f>SUMIFS('Data Aset'!$E$4:$E$1048576,'Data Aset'!$D$4:$D$1048576,Sheet1!B179,'Data Aset'!$K$4:$K$1048576,$N$2)</f>
        <v>0</v>
      </c>
      <c r="O179" s="38">
        <f>SUMIFS('Data Aset'!$E$4:$E$1048576,'Data Aset'!$D$4:$D$1048576,Sheet1!B179,'Data Aset'!$K$4:$K$1048576,$O$2)</f>
        <v>0</v>
      </c>
      <c r="P179" s="38">
        <f>SUMIFS('Data Aset'!$E$4:$E$1048576,'Data Aset'!$D$4:$D$1048576,Sheet1!B179,'Data Aset'!$K$4:$K$1048576,$P$2)</f>
        <v>0</v>
      </c>
      <c r="Q179" s="38">
        <f>SUMIFS('Data Aset'!$E$4:$E$1048576,'Data Aset'!$D$4:$D$1048576,Sheet1!B179,'Data Aset'!$K$4:$K$1048576,$Q$2)</f>
        <v>0</v>
      </c>
      <c r="R179" s="38">
        <f>SUMIFS('Data Aset'!$E$4:$E$1048576,'Data Aset'!$D$4:$D$1048576,Sheet1!B179,'Data Aset'!$K$4:$K$1048576,$R$2)</f>
        <v>0</v>
      </c>
      <c r="S179" s="69">
        <f>SUMIFS('Data Aset'!$E$4:$E$1048576,'Data Aset'!$D$4:$D$1048576,Sheet1!B179,'Data Aset'!$K$4:$K$1048576,$S$2)</f>
        <v>0</v>
      </c>
      <c r="T179" s="38">
        <f>SUMIFS('Data Aset'!$E$4:$E$1048576,'Data Aset'!$D$4:$D$1048576,Sheet1!B179,'Data Aset'!$K$4:$K$1048576,$T$2)</f>
        <v>0</v>
      </c>
      <c r="U179" s="63">
        <f>SUMIFS('Data Aset'!$E$4:$E$1048576,'Data Aset'!$D$4:$D$1048576,Sheet1!B179,'Data Aset'!$K$4:$K$1048576,$U$2)</f>
        <v>1</v>
      </c>
      <c r="V179" s="66">
        <f t="shared" si="2"/>
        <v>1</v>
      </c>
      <c r="W179" s="75" t="s">
        <v>698</v>
      </c>
    </row>
    <row r="180" spans="1:23" ht="21.75" customHeight="1">
      <c r="A180" s="66">
        <v>180</v>
      </c>
      <c r="B180" s="64" t="s">
        <v>130</v>
      </c>
      <c r="C180" s="69">
        <f>SUMIFS('Data Aset'!$E$4:$E$1048576,'Data Aset'!$D$4:$D$1048576,Sheet1!B180,'Data Aset'!$K$4:$K$1048576,Sheet1!$C$2)</f>
        <v>2</v>
      </c>
      <c r="D180" s="38">
        <f>SUMIFS('Data Aset'!$E$4:$E$1048576,'Data Aset'!$D$4:$D$1048576,Sheet1!B180,'Data Aset'!$K$4:$K$1048576,$D$2)</f>
        <v>2</v>
      </c>
      <c r="E180" s="69">
        <f>SUMIFS('Data Aset'!$E$4:$E$1048576,'Data Aset'!$D$4:$D$1048576,Sheet1!B180,'Data Aset'!$K$4:$K$1048576,$E$2)</f>
        <v>1</v>
      </c>
      <c r="F180" s="38">
        <f>SUMIFS('Data Aset'!$E$4:$E$1048576,'Data Aset'!$D$4:$D$1048576,Sheet1!B180,'Data Aset'!$K$4:$K$1048576,$F$2)</f>
        <v>0</v>
      </c>
      <c r="G180" s="38">
        <f>SUMIFS('Data Aset'!$E$4:$E$1048576,'Data Aset'!$D$4:$D$1048576,Sheet1!B180,'Data Aset'!$K$4:$K$1048576,$G$2)</f>
        <v>0</v>
      </c>
      <c r="H180" s="38">
        <f>SUMIFS('Data Aset'!$E$4:$E$1048576,'Data Aset'!$D$4:$D$1048576,Sheet1!B180,'Data Aset'!$K$4:$K$1048576,$H$2)</f>
        <v>0</v>
      </c>
      <c r="I180" s="38">
        <f>SUMIFS('Data Aset'!$E$4:$E$1048576,'Data Aset'!$D$4:$D$1048576,Sheet1!B180,'Data Aset'!$K$4:$K$1048576,$I$2)</f>
        <v>1</v>
      </c>
      <c r="J180" s="38">
        <f>SUMIFS('Data Aset'!$E$4:$E$1048576,'Data Aset'!$D$4:$D$1048576,Sheet1!B180,'Data Aset'!$K$4:$K$1048576,$J$2)</f>
        <v>0</v>
      </c>
      <c r="K180" s="38">
        <f>SUMIFS('Data Aset'!$E$4:$E$1048576,'Data Aset'!$D$4:$D$1048576,Sheet1!B180,'Data Aset'!$K$4:$K$1048576,$K$2)</f>
        <v>2</v>
      </c>
      <c r="L180" s="38">
        <f>SUMIFS('Data Aset'!$E$4:$E$1048576,'Data Aset'!$D$4:$D$1048576,Sheet1!B180,'Data Aset'!$K$4:$K$1048576,$L$2)</f>
        <v>2</v>
      </c>
      <c r="M180" s="38">
        <f>SUMIFS('Data Aset'!$E$4:$E$1048576,'Data Aset'!$D$4:$D$1048576,Sheet1!B180,'Data Aset'!$K$4:$K$1048576,$M$2)</f>
        <v>1</v>
      </c>
      <c r="N180" s="69">
        <f>SUMIFS('Data Aset'!$E$4:$E$1048576,'Data Aset'!$D$4:$D$1048576,Sheet1!B180,'Data Aset'!$K$4:$K$1048576,$N$2)</f>
        <v>2</v>
      </c>
      <c r="O180" s="38">
        <f>SUMIFS('Data Aset'!$E$4:$E$1048576,'Data Aset'!$D$4:$D$1048576,Sheet1!B180,'Data Aset'!$K$4:$K$1048576,$O$2)</f>
        <v>2</v>
      </c>
      <c r="P180" s="38">
        <f>SUMIFS('Data Aset'!$E$4:$E$1048576,'Data Aset'!$D$4:$D$1048576,Sheet1!B180,'Data Aset'!$K$4:$K$1048576,$P$2)</f>
        <v>0</v>
      </c>
      <c r="Q180" s="38">
        <f>SUMIFS('Data Aset'!$E$4:$E$1048576,'Data Aset'!$D$4:$D$1048576,Sheet1!B180,'Data Aset'!$K$4:$K$1048576,$Q$2)</f>
        <v>10</v>
      </c>
      <c r="R180" s="38">
        <f>SUMIFS('Data Aset'!$E$4:$E$1048576,'Data Aset'!$D$4:$D$1048576,Sheet1!B180,'Data Aset'!$K$4:$K$1048576,$R$2)</f>
        <v>4</v>
      </c>
      <c r="S180" s="69">
        <f>SUMIFS('Data Aset'!$E$4:$E$1048576,'Data Aset'!$D$4:$D$1048576,Sheet1!B180,'Data Aset'!$K$4:$K$1048576,$S$2)</f>
        <v>1</v>
      </c>
      <c r="T180" s="38">
        <f>SUMIFS('Data Aset'!$E$4:$E$1048576,'Data Aset'!$D$4:$D$1048576,Sheet1!B180,'Data Aset'!$K$4:$K$1048576,$T$2)</f>
        <v>1</v>
      </c>
      <c r="U180" s="63">
        <f>SUMIFS('Data Aset'!$E$4:$E$1048576,'Data Aset'!$D$4:$D$1048576,Sheet1!B180,'Data Aset'!$K$4:$K$1048576,$U$2)</f>
        <v>2</v>
      </c>
      <c r="V180" s="66">
        <f t="shared" si="2"/>
        <v>33</v>
      </c>
      <c r="W180" s="75" t="s">
        <v>698</v>
      </c>
    </row>
    <row r="181" spans="1:23" ht="21.75" customHeight="1">
      <c r="A181" s="66">
        <v>181</v>
      </c>
      <c r="B181" s="64" t="s">
        <v>491</v>
      </c>
      <c r="C181" s="69">
        <f>SUMIFS('Data Aset'!$E$4:$E$1048576,'Data Aset'!$D$4:$D$1048576,Sheet1!B181,'Data Aset'!$K$4:$K$1048576,Sheet1!$C$2)</f>
        <v>0</v>
      </c>
      <c r="D181" s="38">
        <f>SUMIFS('Data Aset'!$E$4:$E$1048576,'Data Aset'!$D$4:$D$1048576,Sheet1!B181,'Data Aset'!$K$4:$K$1048576,$D$2)</f>
        <v>0</v>
      </c>
      <c r="E181" s="69">
        <f>SUMIFS('Data Aset'!$E$4:$E$1048576,'Data Aset'!$D$4:$D$1048576,Sheet1!B181,'Data Aset'!$K$4:$K$1048576,$E$2)</f>
        <v>0</v>
      </c>
      <c r="F181" s="38">
        <f>SUMIFS('Data Aset'!$E$4:$E$1048576,'Data Aset'!$D$4:$D$1048576,Sheet1!B181,'Data Aset'!$K$4:$K$1048576,$F$2)</f>
        <v>0</v>
      </c>
      <c r="G181" s="38">
        <f>SUMIFS('Data Aset'!$E$4:$E$1048576,'Data Aset'!$D$4:$D$1048576,Sheet1!B181,'Data Aset'!$K$4:$K$1048576,$G$2)</f>
        <v>0</v>
      </c>
      <c r="H181" s="38">
        <f>SUMIFS('Data Aset'!$E$4:$E$1048576,'Data Aset'!$D$4:$D$1048576,Sheet1!B181,'Data Aset'!$K$4:$K$1048576,$H$2)</f>
        <v>0</v>
      </c>
      <c r="I181" s="38">
        <f>SUMIFS('Data Aset'!$E$4:$E$1048576,'Data Aset'!$D$4:$D$1048576,Sheet1!B181,'Data Aset'!$K$4:$K$1048576,$I$2)</f>
        <v>0</v>
      </c>
      <c r="J181" s="38">
        <f>SUMIFS('Data Aset'!$E$4:$E$1048576,'Data Aset'!$D$4:$D$1048576,Sheet1!B181,'Data Aset'!$K$4:$K$1048576,$J$2)</f>
        <v>0</v>
      </c>
      <c r="K181" s="38">
        <f>SUMIFS('Data Aset'!$E$4:$E$1048576,'Data Aset'!$D$4:$D$1048576,Sheet1!B181,'Data Aset'!$K$4:$K$1048576,$K$2)</f>
        <v>0</v>
      </c>
      <c r="L181" s="38">
        <f>SUMIFS('Data Aset'!$E$4:$E$1048576,'Data Aset'!$D$4:$D$1048576,Sheet1!B181,'Data Aset'!$K$4:$K$1048576,$L$2)</f>
        <v>0</v>
      </c>
      <c r="M181" s="38">
        <f>SUMIFS('Data Aset'!$E$4:$E$1048576,'Data Aset'!$D$4:$D$1048576,Sheet1!B181,'Data Aset'!$K$4:$K$1048576,$M$2)</f>
        <v>0</v>
      </c>
      <c r="N181" s="69">
        <f>SUMIFS('Data Aset'!$E$4:$E$1048576,'Data Aset'!$D$4:$D$1048576,Sheet1!B181,'Data Aset'!$K$4:$K$1048576,$N$2)</f>
        <v>0</v>
      </c>
      <c r="O181" s="38">
        <f>SUMIFS('Data Aset'!$E$4:$E$1048576,'Data Aset'!$D$4:$D$1048576,Sheet1!B181,'Data Aset'!$K$4:$K$1048576,$O$2)</f>
        <v>0</v>
      </c>
      <c r="P181" s="38">
        <f>SUMIFS('Data Aset'!$E$4:$E$1048576,'Data Aset'!$D$4:$D$1048576,Sheet1!B181,'Data Aset'!$K$4:$K$1048576,$P$2)</f>
        <v>2</v>
      </c>
      <c r="Q181" s="38">
        <f>SUMIFS('Data Aset'!$E$4:$E$1048576,'Data Aset'!$D$4:$D$1048576,Sheet1!B181,'Data Aset'!$K$4:$K$1048576,$Q$2)</f>
        <v>0</v>
      </c>
      <c r="R181" s="38">
        <f>SUMIFS('Data Aset'!$E$4:$E$1048576,'Data Aset'!$D$4:$D$1048576,Sheet1!B181,'Data Aset'!$K$4:$K$1048576,$R$2)</f>
        <v>0</v>
      </c>
      <c r="S181" s="69">
        <f>SUMIFS('Data Aset'!$E$4:$E$1048576,'Data Aset'!$D$4:$D$1048576,Sheet1!B181,'Data Aset'!$K$4:$K$1048576,$S$2)</f>
        <v>0</v>
      </c>
      <c r="T181" s="38">
        <f>SUMIFS('Data Aset'!$E$4:$E$1048576,'Data Aset'!$D$4:$D$1048576,Sheet1!B181,'Data Aset'!$K$4:$K$1048576,$T$2)</f>
        <v>0</v>
      </c>
      <c r="U181" s="63">
        <f>SUMIFS('Data Aset'!$E$4:$E$1048576,'Data Aset'!$D$4:$D$1048576,Sheet1!B181,'Data Aset'!$K$4:$K$1048576,$U$2)</f>
        <v>0</v>
      </c>
      <c r="V181" s="66">
        <f t="shared" si="2"/>
        <v>2</v>
      </c>
      <c r="W181" s="75" t="s">
        <v>698</v>
      </c>
    </row>
    <row r="182" spans="1:23" ht="21.75" customHeight="1">
      <c r="A182" s="66">
        <v>182</v>
      </c>
      <c r="B182" s="64" t="s">
        <v>345</v>
      </c>
      <c r="C182" s="69">
        <f>SUMIFS('Data Aset'!$E$4:$E$1048576,'Data Aset'!$D$4:$D$1048576,Sheet1!B182,'Data Aset'!$K$4:$K$1048576,Sheet1!$C$2)</f>
        <v>0</v>
      </c>
      <c r="D182" s="38">
        <f>SUMIFS('Data Aset'!$E$4:$E$1048576,'Data Aset'!$D$4:$D$1048576,Sheet1!B182,'Data Aset'!$K$4:$K$1048576,$D$2)</f>
        <v>0</v>
      </c>
      <c r="E182" s="69">
        <f>SUMIFS('Data Aset'!$E$4:$E$1048576,'Data Aset'!$D$4:$D$1048576,Sheet1!B182,'Data Aset'!$K$4:$K$1048576,$E$2)</f>
        <v>0</v>
      </c>
      <c r="F182" s="38">
        <f>SUMIFS('Data Aset'!$E$4:$E$1048576,'Data Aset'!$D$4:$D$1048576,Sheet1!B182,'Data Aset'!$K$4:$K$1048576,$F$2)</f>
        <v>0</v>
      </c>
      <c r="G182" s="38">
        <f>SUMIFS('Data Aset'!$E$4:$E$1048576,'Data Aset'!$D$4:$D$1048576,Sheet1!B182,'Data Aset'!$K$4:$K$1048576,$G$2)</f>
        <v>0</v>
      </c>
      <c r="H182" s="38">
        <f>SUMIFS('Data Aset'!$E$4:$E$1048576,'Data Aset'!$D$4:$D$1048576,Sheet1!B182,'Data Aset'!$K$4:$K$1048576,$H$2)</f>
        <v>0</v>
      </c>
      <c r="I182" s="38">
        <f>SUMIFS('Data Aset'!$E$4:$E$1048576,'Data Aset'!$D$4:$D$1048576,Sheet1!B182,'Data Aset'!$K$4:$K$1048576,$I$2)</f>
        <v>0</v>
      </c>
      <c r="J182" s="38">
        <f>SUMIFS('Data Aset'!$E$4:$E$1048576,'Data Aset'!$D$4:$D$1048576,Sheet1!B182,'Data Aset'!$K$4:$K$1048576,$J$2)</f>
        <v>0</v>
      </c>
      <c r="K182" s="38">
        <f>SUMIFS('Data Aset'!$E$4:$E$1048576,'Data Aset'!$D$4:$D$1048576,Sheet1!B182,'Data Aset'!$K$4:$K$1048576,$K$2)</f>
        <v>1</v>
      </c>
      <c r="L182" s="38">
        <f>SUMIFS('Data Aset'!$E$4:$E$1048576,'Data Aset'!$D$4:$D$1048576,Sheet1!B182,'Data Aset'!$K$4:$K$1048576,$L$2)</f>
        <v>1</v>
      </c>
      <c r="M182" s="38">
        <f>SUMIFS('Data Aset'!$E$4:$E$1048576,'Data Aset'!$D$4:$D$1048576,Sheet1!B182,'Data Aset'!$K$4:$K$1048576,$M$2)</f>
        <v>0</v>
      </c>
      <c r="N182" s="69">
        <f>SUMIFS('Data Aset'!$E$4:$E$1048576,'Data Aset'!$D$4:$D$1048576,Sheet1!B182,'Data Aset'!$K$4:$K$1048576,$N$2)</f>
        <v>0</v>
      </c>
      <c r="O182" s="38">
        <f>SUMIFS('Data Aset'!$E$4:$E$1048576,'Data Aset'!$D$4:$D$1048576,Sheet1!B182,'Data Aset'!$K$4:$K$1048576,$O$2)</f>
        <v>0</v>
      </c>
      <c r="P182" s="38">
        <f>SUMIFS('Data Aset'!$E$4:$E$1048576,'Data Aset'!$D$4:$D$1048576,Sheet1!B182,'Data Aset'!$K$4:$K$1048576,$P$2)</f>
        <v>0</v>
      </c>
      <c r="Q182" s="38">
        <f>SUMIFS('Data Aset'!$E$4:$E$1048576,'Data Aset'!$D$4:$D$1048576,Sheet1!B182,'Data Aset'!$K$4:$K$1048576,$Q$2)</f>
        <v>0</v>
      </c>
      <c r="R182" s="38">
        <f>SUMIFS('Data Aset'!$E$4:$E$1048576,'Data Aset'!$D$4:$D$1048576,Sheet1!B182,'Data Aset'!$K$4:$K$1048576,$R$2)</f>
        <v>0</v>
      </c>
      <c r="S182" s="69">
        <f>SUMIFS('Data Aset'!$E$4:$E$1048576,'Data Aset'!$D$4:$D$1048576,Sheet1!B182,'Data Aset'!$K$4:$K$1048576,$S$2)</f>
        <v>0</v>
      </c>
      <c r="T182" s="38">
        <f>SUMIFS('Data Aset'!$E$4:$E$1048576,'Data Aset'!$D$4:$D$1048576,Sheet1!B182,'Data Aset'!$K$4:$K$1048576,$T$2)</f>
        <v>2</v>
      </c>
      <c r="U182" s="63">
        <f>SUMIFS('Data Aset'!$E$4:$E$1048576,'Data Aset'!$D$4:$D$1048576,Sheet1!B182,'Data Aset'!$K$4:$K$1048576,$U$2)</f>
        <v>1</v>
      </c>
      <c r="V182" s="66">
        <f t="shared" si="2"/>
        <v>5</v>
      </c>
      <c r="W182" s="75" t="s">
        <v>698</v>
      </c>
    </row>
    <row r="183" spans="1:23" ht="21.75" customHeight="1">
      <c r="A183" s="66">
        <v>183</v>
      </c>
      <c r="B183" s="64" t="s">
        <v>374</v>
      </c>
      <c r="C183" s="69">
        <f>SUMIFS('Data Aset'!$E$4:$E$1048576,'Data Aset'!$D$4:$D$1048576,Sheet1!B183,'Data Aset'!$K$4:$K$1048576,Sheet1!$C$2)</f>
        <v>0</v>
      </c>
      <c r="D183" s="38">
        <f>SUMIFS('Data Aset'!$E$4:$E$1048576,'Data Aset'!$D$4:$D$1048576,Sheet1!B183,'Data Aset'!$K$4:$K$1048576,$D$2)</f>
        <v>0</v>
      </c>
      <c r="E183" s="69">
        <f>SUMIFS('Data Aset'!$E$4:$E$1048576,'Data Aset'!$D$4:$D$1048576,Sheet1!B183,'Data Aset'!$K$4:$K$1048576,$E$2)</f>
        <v>0</v>
      </c>
      <c r="F183" s="38">
        <f>SUMIFS('Data Aset'!$E$4:$E$1048576,'Data Aset'!$D$4:$D$1048576,Sheet1!B183,'Data Aset'!$K$4:$K$1048576,$F$2)</f>
        <v>0</v>
      </c>
      <c r="G183" s="38">
        <f>SUMIFS('Data Aset'!$E$4:$E$1048576,'Data Aset'!$D$4:$D$1048576,Sheet1!B183,'Data Aset'!$K$4:$K$1048576,$G$2)</f>
        <v>0</v>
      </c>
      <c r="H183" s="38">
        <f>SUMIFS('Data Aset'!$E$4:$E$1048576,'Data Aset'!$D$4:$D$1048576,Sheet1!B183,'Data Aset'!$K$4:$K$1048576,$H$2)</f>
        <v>0</v>
      </c>
      <c r="I183" s="38">
        <f>SUMIFS('Data Aset'!$E$4:$E$1048576,'Data Aset'!$D$4:$D$1048576,Sheet1!B183,'Data Aset'!$K$4:$K$1048576,$I$2)</f>
        <v>0</v>
      </c>
      <c r="J183" s="38">
        <f>SUMIFS('Data Aset'!$E$4:$E$1048576,'Data Aset'!$D$4:$D$1048576,Sheet1!B183,'Data Aset'!$K$4:$K$1048576,$J$2)</f>
        <v>0</v>
      </c>
      <c r="K183" s="38">
        <f>SUMIFS('Data Aset'!$E$4:$E$1048576,'Data Aset'!$D$4:$D$1048576,Sheet1!B183,'Data Aset'!$K$4:$K$1048576,$K$2)</f>
        <v>0</v>
      </c>
      <c r="L183" s="38">
        <f>SUMIFS('Data Aset'!$E$4:$E$1048576,'Data Aset'!$D$4:$D$1048576,Sheet1!B183,'Data Aset'!$K$4:$K$1048576,$L$2)</f>
        <v>0</v>
      </c>
      <c r="M183" s="38">
        <f>SUMIFS('Data Aset'!$E$4:$E$1048576,'Data Aset'!$D$4:$D$1048576,Sheet1!B183,'Data Aset'!$K$4:$K$1048576,$M$2)</f>
        <v>2</v>
      </c>
      <c r="N183" s="69">
        <f>SUMIFS('Data Aset'!$E$4:$E$1048576,'Data Aset'!$D$4:$D$1048576,Sheet1!B183,'Data Aset'!$K$4:$K$1048576,$N$2)</f>
        <v>0</v>
      </c>
      <c r="O183" s="38">
        <f>SUMIFS('Data Aset'!$E$4:$E$1048576,'Data Aset'!$D$4:$D$1048576,Sheet1!B183,'Data Aset'!$K$4:$K$1048576,$O$2)</f>
        <v>0</v>
      </c>
      <c r="P183" s="38">
        <f>SUMIFS('Data Aset'!$E$4:$E$1048576,'Data Aset'!$D$4:$D$1048576,Sheet1!B183,'Data Aset'!$K$4:$K$1048576,$P$2)</f>
        <v>0</v>
      </c>
      <c r="Q183" s="38">
        <f>SUMIFS('Data Aset'!$E$4:$E$1048576,'Data Aset'!$D$4:$D$1048576,Sheet1!B183,'Data Aset'!$K$4:$K$1048576,$Q$2)</f>
        <v>0</v>
      </c>
      <c r="R183" s="38">
        <f>SUMIFS('Data Aset'!$E$4:$E$1048576,'Data Aset'!$D$4:$D$1048576,Sheet1!B183,'Data Aset'!$K$4:$K$1048576,$R$2)</f>
        <v>0</v>
      </c>
      <c r="S183" s="69">
        <f>SUMIFS('Data Aset'!$E$4:$E$1048576,'Data Aset'!$D$4:$D$1048576,Sheet1!B183,'Data Aset'!$K$4:$K$1048576,$S$2)</f>
        <v>0</v>
      </c>
      <c r="T183" s="38">
        <f>SUMIFS('Data Aset'!$E$4:$E$1048576,'Data Aset'!$D$4:$D$1048576,Sheet1!B183,'Data Aset'!$K$4:$K$1048576,$T$2)</f>
        <v>0</v>
      </c>
      <c r="U183" s="63">
        <f>SUMIFS('Data Aset'!$E$4:$E$1048576,'Data Aset'!$D$4:$D$1048576,Sheet1!B183,'Data Aset'!$K$4:$K$1048576,$U$2)</f>
        <v>0</v>
      </c>
      <c r="V183" s="66">
        <f t="shared" si="2"/>
        <v>2</v>
      </c>
      <c r="W183" s="75" t="s">
        <v>698</v>
      </c>
    </row>
    <row r="184" spans="1:23" ht="21.75" customHeight="1">
      <c r="A184" s="66">
        <v>184</v>
      </c>
      <c r="B184" s="64" t="s">
        <v>325</v>
      </c>
      <c r="C184" s="69">
        <f>SUMIFS('Data Aset'!$E$4:$E$1048576,'Data Aset'!$D$4:$D$1048576,Sheet1!B184,'Data Aset'!$K$4:$K$1048576,Sheet1!$C$2)</f>
        <v>0</v>
      </c>
      <c r="D184" s="38">
        <f>SUMIFS('Data Aset'!$E$4:$E$1048576,'Data Aset'!$D$4:$D$1048576,Sheet1!B184,'Data Aset'!$K$4:$K$1048576,$D$2)</f>
        <v>0</v>
      </c>
      <c r="E184" s="69">
        <f>SUMIFS('Data Aset'!$E$4:$E$1048576,'Data Aset'!$D$4:$D$1048576,Sheet1!B184,'Data Aset'!$K$4:$K$1048576,$E$2)</f>
        <v>0</v>
      </c>
      <c r="F184" s="38">
        <f>SUMIFS('Data Aset'!$E$4:$E$1048576,'Data Aset'!$D$4:$D$1048576,Sheet1!B184,'Data Aset'!$K$4:$K$1048576,$F$2)</f>
        <v>0</v>
      </c>
      <c r="G184" s="38">
        <f>SUMIFS('Data Aset'!$E$4:$E$1048576,'Data Aset'!$D$4:$D$1048576,Sheet1!B184,'Data Aset'!$K$4:$K$1048576,$G$2)</f>
        <v>0</v>
      </c>
      <c r="H184" s="38">
        <f>SUMIFS('Data Aset'!$E$4:$E$1048576,'Data Aset'!$D$4:$D$1048576,Sheet1!B184,'Data Aset'!$K$4:$K$1048576,$H$2)</f>
        <v>0</v>
      </c>
      <c r="I184" s="38">
        <f>SUMIFS('Data Aset'!$E$4:$E$1048576,'Data Aset'!$D$4:$D$1048576,Sheet1!B184,'Data Aset'!$K$4:$K$1048576,$I$2)</f>
        <v>0</v>
      </c>
      <c r="J184" s="38">
        <f>SUMIFS('Data Aset'!$E$4:$E$1048576,'Data Aset'!$D$4:$D$1048576,Sheet1!B184,'Data Aset'!$K$4:$K$1048576,$J$2)</f>
        <v>1</v>
      </c>
      <c r="K184" s="38">
        <f>SUMIFS('Data Aset'!$E$4:$E$1048576,'Data Aset'!$D$4:$D$1048576,Sheet1!B184,'Data Aset'!$K$4:$K$1048576,$K$2)</f>
        <v>0</v>
      </c>
      <c r="L184" s="38">
        <f>SUMIFS('Data Aset'!$E$4:$E$1048576,'Data Aset'!$D$4:$D$1048576,Sheet1!B184,'Data Aset'!$K$4:$K$1048576,$L$2)</f>
        <v>0</v>
      </c>
      <c r="M184" s="38">
        <f>SUMIFS('Data Aset'!$E$4:$E$1048576,'Data Aset'!$D$4:$D$1048576,Sheet1!B184,'Data Aset'!$K$4:$K$1048576,$M$2)</f>
        <v>0</v>
      </c>
      <c r="N184" s="69">
        <f>SUMIFS('Data Aset'!$E$4:$E$1048576,'Data Aset'!$D$4:$D$1048576,Sheet1!B184,'Data Aset'!$K$4:$K$1048576,$N$2)</f>
        <v>0</v>
      </c>
      <c r="O184" s="38">
        <f>SUMIFS('Data Aset'!$E$4:$E$1048576,'Data Aset'!$D$4:$D$1048576,Sheet1!B184,'Data Aset'!$K$4:$K$1048576,$O$2)</f>
        <v>0</v>
      </c>
      <c r="P184" s="38">
        <f>SUMIFS('Data Aset'!$E$4:$E$1048576,'Data Aset'!$D$4:$D$1048576,Sheet1!B184,'Data Aset'!$K$4:$K$1048576,$P$2)</f>
        <v>0</v>
      </c>
      <c r="Q184" s="38">
        <f>SUMIFS('Data Aset'!$E$4:$E$1048576,'Data Aset'!$D$4:$D$1048576,Sheet1!B184,'Data Aset'!$K$4:$K$1048576,$Q$2)</f>
        <v>0</v>
      </c>
      <c r="R184" s="38">
        <f>SUMIFS('Data Aset'!$E$4:$E$1048576,'Data Aset'!$D$4:$D$1048576,Sheet1!B184,'Data Aset'!$K$4:$K$1048576,$R$2)</f>
        <v>0</v>
      </c>
      <c r="S184" s="69">
        <f>SUMIFS('Data Aset'!$E$4:$E$1048576,'Data Aset'!$D$4:$D$1048576,Sheet1!B184,'Data Aset'!$K$4:$K$1048576,$S$2)</f>
        <v>0</v>
      </c>
      <c r="T184" s="38">
        <f>SUMIFS('Data Aset'!$E$4:$E$1048576,'Data Aset'!$D$4:$D$1048576,Sheet1!B184,'Data Aset'!$K$4:$K$1048576,$T$2)</f>
        <v>0</v>
      </c>
      <c r="U184" s="63">
        <f>SUMIFS('Data Aset'!$E$4:$E$1048576,'Data Aset'!$D$4:$D$1048576,Sheet1!B184,'Data Aset'!$K$4:$K$1048576,$U$2)</f>
        <v>0</v>
      </c>
      <c r="V184" s="66">
        <f t="shared" si="2"/>
        <v>1</v>
      </c>
      <c r="W184" s="75" t="s">
        <v>698</v>
      </c>
    </row>
    <row r="185" spans="1:23" ht="21.75" customHeight="1">
      <c r="A185" s="66">
        <v>185</v>
      </c>
      <c r="B185" s="64" t="s">
        <v>361</v>
      </c>
      <c r="C185" s="69">
        <f>SUMIFS('Data Aset'!$E$4:$E$1048576,'Data Aset'!$D$4:$D$1048576,Sheet1!B185,'Data Aset'!$K$4:$K$1048576,Sheet1!$C$2)</f>
        <v>0</v>
      </c>
      <c r="D185" s="38">
        <f>SUMIFS('Data Aset'!$E$4:$E$1048576,'Data Aset'!$D$4:$D$1048576,Sheet1!B185,'Data Aset'!$K$4:$K$1048576,$D$2)</f>
        <v>0</v>
      </c>
      <c r="E185" s="69">
        <f>SUMIFS('Data Aset'!$E$4:$E$1048576,'Data Aset'!$D$4:$D$1048576,Sheet1!B185,'Data Aset'!$K$4:$K$1048576,$E$2)</f>
        <v>0</v>
      </c>
      <c r="F185" s="38">
        <f>SUMIFS('Data Aset'!$E$4:$E$1048576,'Data Aset'!$D$4:$D$1048576,Sheet1!B185,'Data Aset'!$K$4:$K$1048576,$F$2)</f>
        <v>0</v>
      </c>
      <c r="G185" s="38">
        <f>SUMIFS('Data Aset'!$E$4:$E$1048576,'Data Aset'!$D$4:$D$1048576,Sheet1!B185,'Data Aset'!$K$4:$K$1048576,$G$2)</f>
        <v>0</v>
      </c>
      <c r="H185" s="38">
        <f>SUMIFS('Data Aset'!$E$4:$E$1048576,'Data Aset'!$D$4:$D$1048576,Sheet1!B185,'Data Aset'!$K$4:$K$1048576,$H$2)</f>
        <v>0</v>
      </c>
      <c r="I185" s="38">
        <f>SUMIFS('Data Aset'!$E$4:$E$1048576,'Data Aset'!$D$4:$D$1048576,Sheet1!B185,'Data Aset'!$K$4:$K$1048576,$I$2)</f>
        <v>0</v>
      </c>
      <c r="J185" s="38">
        <f>SUMIFS('Data Aset'!$E$4:$E$1048576,'Data Aset'!$D$4:$D$1048576,Sheet1!B185,'Data Aset'!$K$4:$K$1048576,$J$2)</f>
        <v>0</v>
      </c>
      <c r="K185" s="38">
        <f>SUMIFS('Data Aset'!$E$4:$E$1048576,'Data Aset'!$D$4:$D$1048576,Sheet1!B185,'Data Aset'!$K$4:$K$1048576,$K$2)</f>
        <v>0</v>
      </c>
      <c r="L185" s="38">
        <f>SUMIFS('Data Aset'!$E$4:$E$1048576,'Data Aset'!$D$4:$D$1048576,Sheet1!B185,'Data Aset'!$K$4:$K$1048576,$L$2)</f>
        <v>1</v>
      </c>
      <c r="M185" s="38">
        <f>SUMIFS('Data Aset'!$E$4:$E$1048576,'Data Aset'!$D$4:$D$1048576,Sheet1!B185,'Data Aset'!$K$4:$K$1048576,$M$2)</f>
        <v>0</v>
      </c>
      <c r="N185" s="69">
        <f>SUMIFS('Data Aset'!$E$4:$E$1048576,'Data Aset'!$D$4:$D$1048576,Sheet1!B185,'Data Aset'!$K$4:$K$1048576,$N$2)</f>
        <v>0</v>
      </c>
      <c r="O185" s="38">
        <f>SUMIFS('Data Aset'!$E$4:$E$1048576,'Data Aset'!$D$4:$D$1048576,Sheet1!B185,'Data Aset'!$K$4:$K$1048576,$O$2)</f>
        <v>0</v>
      </c>
      <c r="P185" s="38">
        <f>SUMIFS('Data Aset'!$E$4:$E$1048576,'Data Aset'!$D$4:$D$1048576,Sheet1!B185,'Data Aset'!$K$4:$K$1048576,$P$2)</f>
        <v>0</v>
      </c>
      <c r="Q185" s="38">
        <f>SUMIFS('Data Aset'!$E$4:$E$1048576,'Data Aset'!$D$4:$D$1048576,Sheet1!B185,'Data Aset'!$K$4:$K$1048576,$Q$2)</f>
        <v>0</v>
      </c>
      <c r="R185" s="38">
        <f>SUMIFS('Data Aset'!$E$4:$E$1048576,'Data Aset'!$D$4:$D$1048576,Sheet1!B185,'Data Aset'!$K$4:$K$1048576,$R$2)</f>
        <v>0</v>
      </c>
      <c r="S185" s="69">
        <f>SUMIFS('Data Aset'!$E$4:$E$1048576,'Data Aset'!$D$4:$D$1048576,Sheet1!B185,'Data Aset'!$K$4:$K$1048576,$S$2)</f>
        <v>0</v>
      </c>
      <c r="T185" s="38">
        <f>SUMIFS('Data Aset'!$E$4:$E$1048576,'Data Aset'!$D$4:$D$1048576,Sheet1!B185,'Data Aset'!$K$4:$K$1048576,$T$2)</f>
        <v>1</v>
      </c>
      <c r="U185" s="63">
        <f>SUMIFS('Data Aset'!$E$4:$E$1048576,'Data Aset'!$D$4:$D$1048576,Sheet1!B185,'Data Aset'!$K$4:$K$1048576,$U$2)</f>
        <v>6</v>
      </c>
      <c r="V185" s="66">
        <f t="shared" si="2"/>
        <v>8</v>
      </c>
      <c r="W185" s="75" t="s">
        <v>698</v>
      </c>
    </row>
    <row r="186" spans="1:23" ht="21.75" customHeight="1">
      <c r="A186" s="66">
        <v>186</v>
      </c>
      <c r="B186" s="64" t="s">
        <v>313</v>
      </c>
      <c r="C186" s="69">
        <f>SUMIFS('Data Aset'!$E$4:$E$1048576,'Data Aset'!$D$4:$D$1048576,Sheet1!B186,'Data Aset'!$K$4:$K$1048576,Sheet1!$C$2)</f>
        <v>0</v>
      </c>
      <c r="D186" s="38">
        <f>SUMIFS('Data Aset'!$E$4:$E$1048576,'Data Aset'!$D$4:$D$1048576,Sheet1!B186,'Data Aset'!$K$4:$K$1048576,$D$2)</f>
        <v>0</v>
      </c>
      <c r="E186" s="69">
        <f>SUMIFS('Data Aset'!$E$4:$E$1048576,'Data Aset'!$D$4:$D$1048576,Sheet1!B186,'Data Aset'!$K$4:$K$1048576,$E$2)</f>
        <v>0</v>
      </c>
      <c r="F186" s="38">
        <f>SUMIFS('Data Aset'!$E$4:$E$1048576,'Data Aset'!$D$4:$D$1048576,Sheet1!B186,'Data Aset'!$K$4:$K$1048576,$F$2)</f>
        <v>0</v>
      </c>
      <c r="G186" s="38">
        <f>SUMIFS('Data Aset'!$E$4:$E$1048576,'Data Aset'!$D$4:$D$1048576,Sheet1!B186,'Data Aset'!$K$4:$K$1048576,$G$2)</f>
        <v>0</v>
      </c>
      <c r="H186" s="38">
        <f>SUMIFS('Data Aset'!$E$4:$E$1048576,'Data Aset'!$D$4:$D$1048576,Sheet1!B186,'Data Aset'!$K$4:$K$1048576,$H$2)</f>
        <v>0</v>
      </c>
      <c r="I186" s="38">
        <f>SUMIFS('Data Aset'!$E$4:$E$1048576,'Data Aset'!$D$4:$D$1048576,Sheet1!B186,'Data Aset'!$K$4:$K$1048576,$I$2)</f>
        <v>0</v>
      </c>
      <c r="J186" s="38">
        <f>SUMIFS('Data Aset'!$E$4:$E$1048576,'Data Aset'!$D$4:$D$1048576,Sheet1!B186,'Data Aset'!$K$4:$K$1048576,$J$2)</f>
        <v>1</v>
      </c>
      <c r="K186" s="38">
        <f>SUMIFS('Data Aset'!$E$4:$E$1048576,'Data Aset'!$D$4:$D$1048576,Sheet1!B186,'Data Aset'!$K$4:$K$1048576,$K$2)</f>
        <v>0</v>
      </c>
      <c r="L186" s="38">
        <f>SUMIFS('Data Aset'!$E$4:$E$1048576,'Data Aset'!$D$4:$D$1048576,Sheet1!B186,'Data Aset'!$K$4:$K$1048576,$L$2)</f>
        <v>0</v>
      </c>
      <c r="M186" s="38">
        <f>SUMIFS('Data Aset'!$E$4:$E$1048576,'Data Aset'!$D$4:$D$1048576,Sheet1!B186,'Data Aset'!$K$4:$K$1048576,$M$2)</f>
        <v>0</v>
      </c>
      <c r="N186" s="69">
        <f>SUMIFS('Data Aset'!$E$4:$E$1048576,'Data Aset'!$D$4:$D$1048576,Sheet1!B186,'Data Aset'!$K$4:$K$1048576,$N$2)</f>
        <v>0</v>
      </c>
      <c r="O186" s="38">
        <f>SUMIFS('Data Aset'!$E$4:$E$1048576,'Data Aset'!$D$4:$D$1048576,Sheet1!B186,'Data Aset'!$K$4:$K$1048576,$O$2)</f>
        <v>0</v>
      </c>
      <c r="P186" s="38">
        <f>SUMIFS('Data Aset'!$E$4:$E$1048576,'Data Aset'!$D$4:$D$1048576,Sheet1!B186,'Data Aset'!$K$4:$K$1048576,$P$2)</f>
        <v>0</v>
      </c>
      <c r="Q186" s="38">
        <f>SUMIFS('Data Aset'!$E$4:$E$1048576,'Data Aset'!$D$4:$D$1048576,Sheet1!B186,'Data Aset'!$K$4:$K$1048576,$Q$2)</f>
        <v>0</v>
      </c>
      <c r="R186" s="38">
        <f>SUMIFS('Data Aset'!$E$4:$E$1048576,'Data Aset'!$D$4:$D$1048576,Sheet1!B186,'Data Aset'!$K$4:$K$1048576,$R$2)</f>
        <v>0</v>
      </c>
      <c r="S186" s="69">
        <f>SUMIFS('Data Aset'!$E$4:$E$1048576,'Data Aset'!$D$4:$D$1048576,Sheet1!B186,'Data Aset'!$K$4:$K$1048576,$S$2)</f>
        <v>0</v>
      </c>
      <c r="T186" s="38">
        <f>SUMIFS('Data Aset'!$E$4:$E$1048576,'Data Aset'!$D$4:$D$1048576,Sheet1!B186,'Data Aset'!$K$4:$K$1048576,$T$2)</f>
        <v>0</v>
      </c>
      <c r="U186" s="63">
        <f>SUMIFS('Data Aset'!$E$4:$E$1048576,'Data Aset'!$D$4:$D$1048576,Sheet1!B186,'Data Aset'!$K$4:$K$1048576,$U$2)</f>
        <v>0</v>
      </c>
      <c r="V186" s="66">
        <f t="shared" si="2"/>
        <v>1</v>
      </c>
      <c r="W186" s="75" t="s">
        <v>698</v>
      </c>
    </row>
    <row r="187" spans="1:23" ht="21.75" customHeight="1">
      <c r="A187" s="66">
        <v>187</v>
      </c>
      <c r="B187" s="64" t="s">
        <v>682</v>
      </c>
      <c r="C187" s="69">
        <f>SUMIFS('Data Aset'!$E$4:$E$1048576,'Data Aset'!$D$4:$D$1048576,Sheet1!B187,'Data Aset'!$K$4:$K$1048576,Sheet1!$C$2)</f>
        <v>0</v>
      </c>
      <c r="D187" s="38">
        <f>SUMIFS('Data Aset'!$E$4:$E$1048576,'Data Aset'!$D$4:$D$1048576,Sheet1!B187,'Data Aset'!$K$4:$K$1048576,$D$2)</f>
        <v>0</v>
      </c>
      <c r="E187" s="69">
        <f>SUMIFS('Data Aset'!$E$4:$E$1048576,'Data Aset'!$D$4:$D$1048576,Sheet1!B187,'Data Aset'!$K$4:$K$1048576,$E$2)</f>
        <v>0</v>
      </c>
      <c r="F187" s="38">
        <f>SUMIFS('Data Aset'!$E$4:$E$1048576,'Data Aset'!$D$4:$D$1048576,Sheet1!B187,'Data Aset'!$K$4:$K$1048576,$F$2)</f>
        <v>0</v>
      </c>
      <c r="G187" s="38">
        <f>SUMIFS('Data Aset'!$E$4:$E$1048576,'Data Aset'!$D$4:$D$1048576,Sheet1!B187,'Data Aset'!$K$4:$K$1048576,$G$2)</f>
        <v>0</v>
      </c>
      <c r="H187" s="38">
        <f>SUMIFS('Data Aset'!$E$4:$E$1048576,'Data Aset'!$D$4:$D$1048576,Sheet1!B187,'Data Aset'!$K$4:$K$1048576,$H$2)</f>
        <v>0</v>
      </c>
      <c r="I187" s="38">
        <f>SUMIFS('Data Aset'!$E$4:$E$1048576,'Data Aset'!$D$4:$D$1048576,Sheet1!B187,'Data Aset'!$K$4:$K$1048576,$I$2)</f>
        <v>0</v>
      </c>
      <c r="J187" s="38">
        <f>SUMIFS('Data Aset'!$E$4:$E$1048576,'Data Aset'!$D$4:$D$1048576,Sheet1!B187,'Data Aset'!$K$4:$K$1048576,$J$2)</f>
        <v>0</v>
      </c>
      <c r="K187" s="38">
        <f>SUMIFS('Data Aset'!$E$4:$E$1048576,'Data Aset'!$D$4:$D$1048576,Sheet1!B187,'Data Aset'!$K$4:$K$1048576,$K$2)</f>
        <v>0</v>
      </c>
      <c r="L187" s="38">
        <f>SUMIFS('Data Aset'!$E$4:$E$1048576,'Data Aset'!$D$4:$D$1048576,Sheet1!B187,'Data Aset'!$K$4:$K$1048576,$L$2)</f>
        <v>0</v>
      </c>
      <c r="M187" s="38">
        <f>SUMIFS('Data Aset'!$E$4:$E$1048576,'Data Aset'!$D$4:$D$1048576,Sheet1!B187,'Data Aset'!$K$4:$K$1048576,$M$2)</f>
        <v>0</v>
      </c>
      <c r="N187" s="69">
        <f>SUMIFS('Data Aset'!$E$4:$E$1048576,'Data Aset'!$D$4:$D$1048576,Sheet1!B187,'Data Aset'!$K$4:$K$1048576,$N$2)</f>
        <v>0</v>
      </c>
      <c r="O187" s="38">
        <f>SUMIFS('Data Aset'!$E$4:$E$1048576,'Data Aset'!$D$4:$D$1048576,Sheet1!B187,'Data Aset'!$K$4:$K$1048576,$O$2)</f>
        <v>0</v>
      </c>
      <c r="P187" s="38">
        <f>SUMIFS('Data Aset'!$E$4:$E$1048576,'Data Aset'!$D$4:$D$1048576,Sheet1!B187,'Data Aset'!$K$4:$K$1048576,$P$2)</f>
        <v>0</v>
      </c>
      <c r="Q187" s="38">
        <f>SUMIFS('Data Aset'!$E$4:$E$1048576,'Data Aset'!$D$4:$D$1048576,Sheet1!B187,'Data Aset'!$K$4:$K$1048576,$Q$2)</f>
        <v>0</v>
      </c>
      <c r="R187" s="38">
        <f>SUMIFS('Data Aset'!$E$4:$E$1048576,'Data Aset'!$D$4:$D$1048576,Sheet1!B187,'Data Aset'!$K$4:$K$1048576,$R$2)</f>
        <v>0</v>
      </c>
      <c r="S187" s="69">
        <f>SUMIFS('Data Aset'!$E$4:$E$1048576,'Data Aset'!$D$4:$D$1048576,Sheet1!B187,'Data Aset'!$K$4:$K$1048576,$S$2)</f>
        <v>0</v>
      </c>
      <c r="T187" s="38">
        <f>SUMIFS('Data Aset'!$E$4:$E$1048576,'Data Aset'!$D$4:$D$1048576,Sheet1!B187,'Data Aset'!$K$4:$K$1048576,$T$2)</f>
        <v>2</v>
      </c>
      <c r="U187" s="63">
        <f>SUMIFS('Data Aset'!$E$4:$E$1048576,'Data Aset'!$D$4:$D$1048576,Sheet1!B187,'Data Aset'!$K$4:$K$1048576,$U$2)</f>
        <v>0</v>
      </c>
      <c r="V187" s="66">
        <f t="shared" si="2"/>
        <v>2</v>
      </c>
      <c r="W187" s="75"/>
    </row>
    <row r="188" spans="1:23" ht="21.75" customHeight="1">
      <c r="A188" s="66">
        <v>188</v>
      </c>
      <c r="B188" s="64" t="s">
        <v>91</v>
      </c>
      <c r="C188" s="69">
        <f>SUMIFS('Data Aset'!$E$4:$E$1048576,'Data Aset'!$D$4:$D$1048576,Sheet1!B188,'Data Aset'!$K$4:$K$1048576,Sheet1!$C$2)</f>
        <v>2</v>
      </c>
      <c r="D188" s="38">
        <f>SUMIFS('Data Aset'!$E$4:$E$1048576,'Data Aset'!$D$4:$D$1048576,Sheet1!B188,'Data Aset'!$K$4:$K$1048576,$D$2)</f>
        <v>0</v>
      </c>
      <c r="E188" s="69">
        <f>SUMIFS('Data Aset'!$E$4:$E$1048576,'Data Aset'!$D$4:$D$1048576,Sheet1!B188,'Data Aset'!$K$4:$K$1048576,$E$2)</f>
        <v>0</v>
      </c>
      <c r="F188" s="38">
        <f>SUMIFS('Data Aset'!$E$4:$E$1048576,'Data Aset'!$D$4:$D$1048576,Sheet1!B188,'Data Aset'!$K$4:$K$1048576,$F$2)</f>
        <v>0</v>
      </c>
      <c r="G188" s="38">
        <f>SUMIFS('Data Aset'!$E$4:$E$1048576,'Data Aset'!$D$4:$D$1048576,Sheet1!B188,'Data Aset'!$K$4:$K$1048576,$G$2)</f>
        <v>0</v>
      </c>
      <c r="H188" s="38">
        <f>SUMIFS('Data Aset'!$E$4:$E$1048576,'Data Aset'!$D$4:$D$1048576,Sheet1!B188,'Data Aset'!$K$4:$K$1048576,$H$2)</f>
        <v>5</v>
      </c>
      <c r="I188" s="38">
        <f>SUMIFS('Data Aset'!$E$4:$E$1048576,'Data Aset'!$D$4:$D$1048576,Sheet1!B188,'Data Aset'!$K$4:$K$1048576,$I$2)</f>
        <v>1</v>
      </c>
      <c r="J188" s="38">
        <f>SUMIFS('Data Aset'!$E$4:$E$1048576,'Data Aset'!$D$4:$D$1048576,Sheet1!B188,'Data Aset'!$K$4:$K$1048576,$J$2)</f>
        <v>0</v>
      </c>
      <c r="K188" s="38">
        <f>SUMIFS('Data Aset'!$E$4:$E$1048576,'Data Aset'!$D$4:$D$1048576,Sheet1!B188,'Data Aset'!$K$4:$K$1048576,$K$2)</f>
        <v>0</v>
      </c>
      <c r="L188" s="38">
        <f>SUMIFS('Data Aset'!$E$4:$E$1048576,'Data Aset'!$D$4:$D$1048576,Sheet1!B188,'Data Aset'!$K$4:$K$1048576,$L$2)</f>
        <v>0</v>
      </c>
      <c r="M188" s="38">
        <f>SUMIFS('Data Aset'!$E$4:$E$1048576,'Data Aset'!$D$4:$D$1048576,Sheet1!B188,'Data Aset'!$K$4:$K$1048576,$M$2)</f>
        <v>0</v>
      </c>
      <c r="N188" s="69">
        <f>SUMIFS('Data Aset'!$E$4:$E$1048576,'Data Aset'!$D$4:$D$1048576,Sheet1!B188,'Data Aset'!$K$4:$K$1048576,$N$2)</f>
        <v>0</v>
      </c>
      <c r="O188" s="38">
        <f>SUMIFS('Data Aset'!$E$4:$E$1048576,'Data Aset'!$D$4:$D$1048576,Sheet1!B188,'Data Aset'!$K$4:$K$1048576,$O$2)</f>
        <v>0</v>
      </c>
      <c r="P188" s="38">
        <f>SUMIFS('Data Aset'!$E$4:$E$1048576,'Data Aset'!$D$4:$D$1048576,Sheet1!B188,'Data Aset'!$K$4:$K$1048576,$P$2)</f>
        <v>0</v>
      </c>
      <c r="Q188" s="38">
        <f>SUMIFS('Data Aset'!$E$4:$E$1048576,'Data Aset'!$D$4:$D$1048576,Sheet1!B188,'Data Aset'!$K$4:$K$1048576,$Q$2)</f>
        <v>4</v>
      </c>
      <c r="R188" s="38">
        <f>SUMIFS('Data Aset'!$E$4:$E$1048576,'Data Aset'!$D$4:$D$1048576,Sheet1!B188,'Data Aset'!$K$4:$K$1048576,$R$2)</f>
        <v>1</v>
      </c>
      <c r="S188" s="69">
        <f>SUMIFS('Data Aset'!$E$4:$E$1048576,'Data Aset'!$D$4:$D$1048576,Sheet1!B188,'Data Aset'!$K$4:$K$1048576,$S$2)</f>
        <v>0</v>
      </c>
      <c r="T188" s="38">
        <f>SUMIFS('Data Aset'!$E$4:$E$1048576,'Data Aset'!$D$4:$D$1048576,Sheet1!B188,'Data Aset'!$K$4:$K$1048576,$T$2)</f>
        <v>0</v>
      </c>
      <c r="U188" s="63">
        <f>SUMIFS('Data Aset'!$E$4:$E$1048576,'Data Aset'!$D$4:$D$1048576,Sheet1!B188,'Data Aset'!$K$4:$K$1048576,$U$2)</f>
        <v>0</v>
      </c>
      <c r="V188" s="66">
        <f t="shared" si="2"/>
        <v>13</v>
      </c>
      <c r="W188" s="75" t="s">
        <v>698</v>
      </c>
    </row>
    <row r="189" spans="1:23" ht="21.75" customHeight="1">
      <c r="A189" s="66">
        <v>189</v>
      </c>
      <c r="B189" s="64" t="s">
        <v>691</v>
      </c>
      <c r="C189" s="69">
        <f>SUMIFS('Data Aset'!$E$4:$E$1048576,'Data Aset'!$D$4:$D$1048576,Sheet1!B189,'Data Aset'!$K$4:$K$1048576,Sheet1!$C$2)</f>
        <v>0</v>
      </c>
      <c r="D189" s="38">
        <f>SUMIFS('Data Aset'!$E$4:$E$1048576,'Data Aset'!$D$4:$D$1048576,Sheet1!B189,'Data Aset'!$K$4:$K$1048576,$D$2)</f>
        <v>0</v>
      </c>
      <c r="E189" s="69">
        <f>SUMIFS('Data Aset'!$E$4:$E$1048576,'Data Aset'!$D$4:$D$1048576,Sheet1!B189,'Data Aset'!$K$4:$K$1048576,$E$2)</f>
        <v>0</v>
      </c>
      <c r="F189" s="38">
        <f>SUMIFS('Data Aset'!$E$4:$E$1048576,'Data Aset'!$D$4:$D$1048576,Sheet1!B189,'Data Aset'!$K$4:$K$1048576,$F$2)</f>
        <v>0</v>
      </c>
      <c r="G189" s="38">
        <f>SUMIFS('Data Aset'!$E$4:$E$1048576,'Data Aset'!$D$4:$D$1048576,Sheet1!B189,'Data Aset'!$K$4:$K$1048576,$G$2)</f>
        <v>0</v>
      </c>
      <c r="H189" s="38">
        <f>SUMIFS('Data Aset'!$E$4:$E$1048576,'Data Aset'!$D$4:$D$1048576,Sheet1!B189,'Data Aset'!$K$4:$K$1048576,$H$2)</f>
        <v>0</v>
      </c>
      <c r="I189" s="38">
        <f>SUMIFS('Data Aset'!$E$4:$E$1048576,'Data Aset'!$D$4:$D$1048576,Sheet1!B189,'Data Aset'!$K$4:$K$1048576,$I$2)</f>
        <v>0</v>
      </c>
      <c r="J189" s="38">
        <f>SUMIFS('Data Aset'!$E$4:$E$1048576,'Data Aset'!$D$4:$D$1048576,Sheet1!B189,'Data Aset'!$K$4:$K$1048576,$J$2)</f>
        <v>0</v>
      </c>
      <c r="K189" s="38">
        <f>SUMIFS('Data Aset'!$E$4:$E$1048576,'Data Aset'!$D$4:$D$1048576,Sheet1!B189,'Data Aset'!$K$4:$K$1048576,$K$2)</f>
        <v>0</v>
      </c>
      <c r="L189" s="38">
        <f>SUMIFS('Data Aset'!$E$4:$E$1048576,'Data Aset'!$D$4:$D$1048576,Sheet1!B189,'Data Aset'!$K$4:$K$1048576,$L$2)</f>
        <v>0</v>
      </c>
      <c r="M189" s="38">
        <f>SUMIFS('Data Aset'!$E$4:$E$1048576,'Data Aset'!$D$4:$D$1048576,Sheet1!B189,'Data Aset'!$K$4:$K$1048576,$M$2)</f>
        <v>0</v>
      </c>
      <c r="N189" s="69">
        <f>SUMIFS('Data Aset'!$E$4:$E$1048576,'Data Aset'!$D$4:$D$1048576,Sheet1!B189,'Data Aset'!$K$4:$K$1048576,$N$2)</f>
        <v>0</v>
      </c>
      <c r="O189" s="38">
        <f>SUMIFS('Data Aset'!$E$4:$E$1048576,'Data Aset'!$D$4:$D$1048576,Sheet1!B189,'Data Aset'!$K$4:$K$1048576,$O$2)</f>
        <v>0</v>
      </c>
      <c r="P189" s="38">
        <f>SUMIFS('Data Aset'!$E$4:$E$1048576,'Data Aset'!$D$4:$D$1048576,Sheet1!B189,'Data Aset'!$K$4:$K$1048576,$P$2)</f>
        <v>0</v>
      </c>
      <c r="Q189" s="38">
        <f>SUMIFS('Data Aset'!$E$4:$E$1048576,'Data Aset'!$D$4:$D$1048576,Sheet1!B189,'Data Aset'!$K$4:$K$1048576,$Q$2)</f>
        <v>0</v>
      </c>
      <c r="R189" s="38">
        <f>SUMIFS('Data Aset'!$E$4:$E$1048576,'Data Aset'!$D$4:$D$1048576,Sheet1!B189,'Data Aset'!$K$4:$K$1048576,$R$2)</f>
        <v>0</v>
      </c>
      <c r="S189" s="69">
        <f>SUMIFS('Data Aset'!$E$4:$E$1048576,'Data Aset'!$D$4:$D$1048576,Sheet1!B189,'Data Aset'!$K$4:$K$1048576,$S$2)</f>
        <v>0</v>
      </c>
      <c r="T189" s="38">
        <f>SUMIFS('Data Aset'!$E$4:$E$1048576,'Data Aset'!$D$4:$D$1048576,Sheet1!B189,'Data Aset'!$K$4:$K$1048576,$T$2)</f>
        <v>0</v>
      </c>
      <c r="U189" s="63">
        <f>SUMIFS('Data Aset'!$E$4:$E$1048576,'Data Aset'!$D$4:$D$1048576,Sheet1!B189,'Data Aset'!$K$4:$K$1048576,$U$2)</f>
        <v>2</v>
      </c>
      <c r="V189" s="66">
        <f t="shared" si="2"/>
        <v>2</v>
      </c>
      <c r="W189" s="75" t="s">
        <v>698</v>
      </c>
    </row>
    <row r="190" spans="1:23" ht="21.75" customHeight="1">
      <c r="A190" s="66">
        <v>190</v>
      </c>
      <c r="B190" s="64" t="s">
        <v>369</v>
      </c>
      <c r="C190" s="69">
        <f>SUMIFS('Data Aset'!$E$4:$E$1048576,'Data Aset'!$D$4:$D$1048576,Sheet1!B190,'Data Aset'!$K$4:$K$1048576,Sheet1!$C$2)</f>
        <v>0</v>
      </c>
      <c r="D190" s="38">
        <f>SUMIFS('Data Aset'!$E$4:$E$1048576,'Data Aset'!$D$4:$D$1048576,Sheet1!B190,'Data Aset'!$K$4:$K$1048576,$D$2)</f>
        <v>0</v>
      </c>
      <c r="E190" s="69">
        <f>SUMIFS('Data Aset'!$E$4:$E$1048576,'Data Aset'!$D$4:$D$1048576,Sheet1!B190,'Data Aset'!$K$4:$K$1048576,$E$2)</f>
        <v>0</v>
      </c>
      <c r="F190" s="38">
        <f>SUMIFS('Data Aset'!$E$4:$E$1048576,'Data Aset'!$D$4:$D$1048576,Sheet1!B190,'Data Aset'!$K$4:$K$1048576,$F$2)</f>
        <v>0</v>
      </c>
      <c r="G190" s="38">
        <f>SUMIFS('Data Aset'!$E$4:$E$1048576,'Data Aset'!$D$4:$D$1048576,Sheet1!B190,'Data Aset'!$K$4:$K$1048576,$G$2)</f>
        <v>0</v>
      </c>
      <c r="H190" s="38">
        <f>SUMIFS('Data Aset'!$E$4:$E$1048576,'Data Aset'!$D$4:$D$1048576,Sheet1!B190,'Data Aset'!$K$4:$K$1048576,$H$2)</f>
        <v>0</v>
      </c>
      <c r="I190" s="38">
        <f>SUMIFS('Data Aset'!$E$4:$E$1048576,'Data Aset'!$D$4:$D$1048576,Sheet1!B190,'Data Aset'!$K$4:$K$1048576,$I$2)</f>
        <v>0</v>
      </c>
      <c r="J190" s="38">
        <f>SUMIFS('Data Aset'!$E$4:$E$1048576,'Data Aset'!$D$4:$D$1048576,Sheet1!B190,'Data Aset'!$K$4:$K$1048576,$J$2)</f>
        <v>0</v>
      </c>
      <c r="K190" s="38">
        <f>SUMIFS('Data Aset'!$E$4:$E$1048576,'Data Aset'!$D$4:$D$1048576,Sheet1!B190,'Data Aset'!$K$4:$K$1048576,$K$2)</f>
        <v>0</v>
      </c>
      <c r="L190" s="38">
        <f>SUMIFS('Data Aset'!$E$4:$E$1048576,'Data Aset'!$D$4:$D$1048576,Sheet1!B190,'Data Aset'!$K$4:$K$1048576,$L$2)</f>
        <v>0</v>
      </c>
      <c r="M190" s="38">
        <f>SUMIFS('Data Aset'!$E$4:$E$1048576,'Data Aset'!$D$4:$D$1048576,Sheet1!B190,'Data Aset'!$K$4:$K$1048576,$M$2)</f>
        <v>1</v>
      </c>
      <c r="N190" s="69">
        <f>SUMIFS('Data Aset'!$E$4:$E$1048576,'Data Aset'!$D$4:$D$1048576,Sheet1!B190,'Data Aset'!$K$4:$K$1048576,$N$2)</f>
        <v>0</v>
      </c>
      <c r="O190" s="38">
        <f>SUMIFS('Data Aset'!$E$4:$E$1048576,'Data Aset'!$D$4:$D$1048576,Sheet1!B190,'Data Aset'!$K$4:$K$1048576,$O$2)</f>
        <v>0</v>
      </c>
      <c r="P190" s="38">
        <f>SUMIFS('Data Aset'!$E$4:$E$1048576,'Data Aset'!$D$4:$D$1048576,Sheet1!B190,'Data Aset'!$K$4:$K$1048576,$P$2)</f>
        <v>1</v>
      </c>
      <c r="Q190" s="38">
        <f>SUMIFS('Data Aset'!$E$4:$E$1048576,'Data Aset'!$D$4:$D$1048576,Sheet1!B190,'Data Aset'!$K$4:$K$1048576,$Q$2)</f>
        <v>0</v>
      </c>
      <c r="R190" s="38">
        <f>SUMIFS('Data Aset'!$E$4:$E$1048576,'Data Aset'!$D$4:$D$1048576,Sheet1!B190,'Data Aset'!$K$4:$K$1048576,$R$2)</f>
        <v>0</v>
      </c>
      <c r="S190" s="69">
        <f>SUMIFS('Data Aset'!$E$4:$E$1048576,'Data Aset'!$D$4:$D$1048576,Sheet1!B190,'Data Aset'!$K$4:$K$1048576,$S$2)</f>
        <v>0</v>
      </c>
      <c r="T190" s="38">
        <f>SUMIFS('Data Aset'!$E$4:$E$1048576,'Data Aset'!$D$4:$D$1048576,Sheet1!B190,'Data Aset'!$K$4:$K$1048576,$T$2)</f>
        <v>0</v>
      </c>
      <c r="U190" s="63">
        <f>SUMIFS('Data Aset'!$E$4:$E$1048576,'Data Aset'!$D$4:$D$1048576,Sheet1!B190,'Data Aset'!$K$4:$K$1048576,$U$2)</f>
        <v>0</v>
      </c>
      <c r="V190" s="66">
        <f t="shared" si="2"/>
        <v>2</v>
      </c>
      <c r="W190" s="75" t="s">
        <v>698</v>
      </c>
    </row>
    <row r="191" spans="1:23" ht="21.75" customHeight="1">
      <c r="A191" s="66">
        <v>191</v>
      </c>
      <c r="B191" s="64" t="s">
        <v>113</v>
      </c>
      <c r="C191" s="69">
        <f>SUMIFS('Data Aset'!$E$4:$E$1048576,'Data Aset'!$D$4:$D$1048576,Sheet1!B191,'Data Aset'!$K$4:$K$1048576,Sheet1!$C$2)</f>
        <v>5</v>
      </c>
      <c r="D191" s="38">
        <f>SUMIFS('Data Aset'!$E$4:$E$1048576,'Data Aset'!$D$4:$D$1048576,Sheet1!B191,'Data Aset'!$K$4:$K$1048576,$D$2)</f>
        <v>0</v>
      </c>
      <c r="E191" s="69">
        <f>SUMIFS('Data Aset'!$E$4:$E$1048576,'Data Aset'!$D$4:$D$1048576,Sheet1!B191,'Data Aset'!$K$4:$K$1048576,$E$2)</f>
        <v>0</v>
      </c>
      <c r="F191" s="38">
        <f>SUMIFS('Data Aset'!$E$4:$E$1048576,'Data Aset'!$D$4:$D$1048576,Sheet1!B191,'Data Aset'!$K$4:$K$1048576,$F$2)</f>
        <v>0</v>
      </c>
      <c r="G191" s="38">
        <f>SUMIFS('Data Aset'!$E$4:$E$1048576,'Data Aset'!$D$4:$D$1048576,Sheet1!B191,'Data Aset'!$K$4:$K$1048576,$G$2)</f>
        <v>0</v>
      </c>
      <c r="H191" s="38">
        <f>SUMIFS('Data Aset'!$E$4:$E$1048576,'Data Aset'!$D$4:$D$1048576,Sheet1!B191,'Data Aset'!$K$4:$K$1048576,$H$2)</f>
        <v>0</v>
      </c>
      <c r="I191" s="38">
        <f>SUMIFS('Data Aset'!$E$4:$E$1048576,'Data Aset'!$D$4:$D$1048576,Sheet1!B191,'Data Aset'!$K$4:$K$1048576,$I$2)</f>
        <v>0</v>
      </c>
      <c r="J191" s="38">
        <f>SUMIFS('Data Aset'!$E$4:$E$1048576,'Data Aset'!$D$4:$D$1048576,Sheet1!B191,'Data Aset'!$K$4:$K$1048576,$J$2)</f>
        <v>0</v>
      </c>
      <c r="K191" s="38">
        <f>SUMIFS('Data Aset'!$E$4:$E$1048576,'Data Aset'!$D$4:$D$1048576,Sheet1!B191,'Data Aset'!$K$4:$K$1048576,$K$2)</f>
        <v>0</v>
      </c>
      <c r="L191" s="38">
        <f>SUMIFS('Data Aset'!$E$4:$E$1048576,'Data Aset'!$D$4:$D$1048576,Sheet1!B191,'Data Aset'!$K$4:$K$1048576,$L$2)</f>
        <v>0</v>
      </c>
      <c r="M191" s="38">
        <f>SUMIFS('Data Aset'!$E$4:$E$1048576,'Data Aset'!$D$4:$D$1048576,Sheet1!B191,'Data Aset'!$K$4:$K$1048576,$M$2)</f>
        <v>0</v>
      </c>
      <c r="N191" s="69">
        <f>SUMIFS('Data Aset'!$E$4:$E$1048576,'Data Aset'!$D$4:$D$1048576,Sheet1!B191,'Data Aset'!$K$4:$K$1048576,$N$2)</f>
        <v>0</v>
      </c>
      <c r="O191" s="38">
        <f>SUMIFS('Data Aset'!$E$4:$E$1048576,'Data Aset'!$D$4:$D$1048576,Sheet1!B191,'Data Aset'!$K$4:$K$1048576,$O$2)</f>
        <v>0</v>
      </c>
      <c r="P191" s="38">
        <f>SUMIFS('Data Aset'!$E$4:$E$1048576,'Data Aset'!$D$4:$D$1048576,Sheet1!B191,'Data Aset'!$K$4:$K$1048576,$P$2)</f>
        <v>0</v>
      </c>
      <c r="Q191" s="38">
        <f>SUMIFS('Data Aset'!$E$4:$E$1048576,'Data Aset'!$D$4:$D$1048576,Sheet1!B191,'Data Aset'!$K$4:$K$1048576,$Q$2)</f>
        <v>0</v>
      </c>
      <c r="R191" s="38">
        <f>SUMIFS('Data Aset'!$E$4:$E$1048576,'Data Aset'!$D$4:$D$1048576,Sheet1!B191,'Data Aset'!$K$4:$K$1048576,$R$2)</f>
        <v>0</v>
      </c>
      <c r="S191" s="69">
        <f>SUMIFS('Data Aset'!$E$4:$E$1048576,'Data Aset'!$D$4:$D$1048576,Sheet1!B191,'Data Aset'!$K$4:$K$1048576,$S$2)</f>
        <v>0</v>
      </c>
      <c r="T191" s="38">
        <f>SUMIFS('Data Aset'!$E$4:$E$1048576,'Data Aset'!$D$4:$D$1048576,Sheet1!B191,'Data Aset'!$K$4:$K$1048576,$T$2)</f>
        <v>0</v>
      </c>
      <c r="U191" s="63">
        <f>SUMIFS('Data Aset'!$E$4:$E$1048576,'Data Aset'!$D$4:$D$1048576,Sheet1!B191,'Data Aset'!$K$4:$K$1048576,$U$2)</f>
        <v>0</v>
      </c>
      <c r="V191" s="66">
        <f t="shared" si="2"/>
        <v>5</v>
      </c>
      <c r="W191" s="75" t="s">
        <v>698</v>
      </c>
    </row>
  </sheetData>
  <mergeCells count="3">
    <mergeCell ref="B1:B2"/>
    <mergeCell ref="A1:A2"/>
    <mergeCell ref="C1:U1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C37"/>
  <sheetViews>
    <sheetView workbookViewId="0">
      <pane ySplit="3" topLeftCell="A10" activePane="bottomLeft" state="frozen"/>
      <selection pane="bottomLeft" activeCell="F13" sqref="F13"/>
    </sheetView>
  </sheetViews>
  <sheetFormatPr defaultRowHeight="21.75" customHeight="1"/>
  <cols>
    <col min="1" max="1" width="5.28515625" style="15" customWidth="1"/>
    <col min="2" max="2" width="15.5703125" style="15" hidden="1" customWidth="1"/>
    <col min="3" max="3" width="17.5703125" style="2" customWidth="1"/>
    <col min="4" max="4" width="22.5703125" style="2" customWidth="1"/>
    <col min="5" max="5" width="6.28515625" style="15" customWidth="1"/>
    <col min="6" max="6" width="9.140625" style="15"/>
    <col min="7" max="7" width="14" style="24" customWidth="1"/>
    <col min="8" max="8" width="19.5703125" style="15" customWidth="1"/>
    <col min="9" max="9" width="24.140625" style="19" customWidth="1"/>
    <col min="10" max="10" width="10.85546875" style="15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15" t="s">
        <v>18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9" t="s">
        <v>63</v>
      </c>
      <c r="E3" s="9" t="s">
        <v>3</v>
      </c>
      <c r="F3" s="9" t="s">
        <v>4</v>
      </c>
      <c r="G3" s="25" t="s">
        <v>5</v>
      </c>
      <c r="H3" s="9" t="s">
        <v>6</v>
      </c>
      <c r="I3" s="20" t="s">
        <v>7</v>
      </c>
      <c r="J3" s="9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General Affair1</v>
      </c>
      <c r="C4" s="14" t="str">
        <f>IFERROR(VLOOKUP(B4,'Data Aset'!$B$4:$L$1048576,2,FALSE),"")</f>
        <v>AC</v>
      </c>
      <c r="D4" s="14" t="str">
        <f>IFERROR(VLOOKUP(B4,'Data Aset'!$B$4:$L$1048576,3,FALSE),"")</f>
        <v>AC</v>
      </c>
      <c r="E4" s="17">
        <f>IFERROR(VLOOKUP(B4,'Data Aset'!$B$4:$L$1048576,4,FALSE),"")</f>
        <v>1</v>
      </c>
      <c r="F4" s="17" t="str">
        <f>IFERROR(VLOOKUP(B4,'Data Aset'!$B$4:$L$1048576,5,FALSE),"")</f>
        <v>Unit</v>
      </c>
      <c r="G4" s="26" t="str">
        <f>IFERROR(VLOOKUP(B4,'Data Aset'!$B$4:$L$1048576,6,FALSE),"")</f>
        <v>Sharp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17" t="str">
        <f>IFERROR(VLOOKUP(B4,'Data Aset'!$B$4:$L$1048576,9,FALSE),"")</f>
        <v>GA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16">
        <v>2</v>
      </c>
      <c r="B5" s="17" t="str">
        <f t="shared" ref="B5:B37" si="0">CONCATENATE($B$2,A5)</f>
        <v>General Affair2</v>
      </c>
      <c r="C5" s="14" t="str">
        <f>IFERROR(VLOOKUP(B5,'Data Aset'!$B$4:$L$1048576,2,FALSE),"")</f>
        <v>CCTV</v>
      </c>
      <c r="D5" s="14" t="str">
        <f>IFERROR(VLOOKUP(B5,'Data Aset'!$B$4:$L$1048576,3,FALSE),"")</f>
        <v>CCTV</v>
      </c>
      <c r="E5" s="17">
        <f>IFERROR(VLOOKUP(B5,'Data Aset'!$B$4:$L$1048576,4,FALSE),"")</f>
        <v>1</v>
      </c>
      <c r="F5" s="17" t="str">
        <f>IFERROR(VLOOKUP(B5,'Data Aset'!$B$4:$L$1048576,5,FALSE),"")</f>
        <v>Unit</v>
      </c>
      <c r="G5" s="26">
        <f>IFERROR(VLOOKUP(B5,'Data Aset'!$B$4:$L$1048576,6,FALSE),"")</f>
        <v>0</v>
      </c>
      <c r="H5" s="26" t="str">
        <f>IFERROR(VLOOKUP(B5,'Data Aset'!$B$4:$L$1048576,7,FALSE),"")</f>
        <v>Indoor</v>
      </c>
      <c r="I5" s="26">
        <f>IFERROR(VLOOKUP(B5,'Data Aset'!$B$4:$L$1048576,8,FALSE),"")</f>
        <v>0</v>
      </c>
      <c r="J5" s="17" t="str">
        <f>IFERROR(VLOOKUP(B5,'Data Aset'!$B$4:$L$1048576,9,FALSE),"")</f>
        <v>GA</v>
      </c>
      <c r="K5" s="31">
        <f>IFERROR(VLOOKUP(B5,'Data Aset'!$B$4:$L$1048576,11,FALSE),"")</f>
        <v>0</v>
      </c>
    </row>
    <row r="6" spans="1:11 16383:16383" ht="30">
      <c r="A6" s="17">
        <v>3</v>
      </c>
      <c r="B6" s="17" t="str">
        <f t="shared" si="0"/>
        <v>General Affair3</v>
      </c>
      <c r="C6" s="14" t="str">
        <f>IFERROR(VLOOKUP(B6,'Data Aset'!$B$4:$L$1048576,2,FALSE),"")</f>
        <v>Lemari Kayu Besar</v>
      </c>
      <c r="D6" s="14" t="str">
        <f>IFERROR(VLOOKUP(B6,'Data Aset'!$B$4:$L$1048576,3,FALSE),"")</f>
        <v>Lemari Kayu Besar</v>
      </c>
      <c r="E6" s="17">
        <f>IFERROR(VLOOKUP(B6,'Data Aset'!$B$4:$L$1048576,4,FALSE),"")</f>
        <v>1</v>
      </c>
      <c r="F6" s="17" t="str">
        <f>IFERROR(VLOOKUP(B6,'Data Aset'!$B$4:$L$1048576,5,FALSE),"")</f>
        <v>Sisi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17" t="str">
        <f>IFERROR(VLOOKUP(B6,'Data Aset'!$B$4:$L$1048576,9,FALSE),"")</f>
        <v>GA</v>
      </c>
      <c r="K6" s="31" t="str">
        <f>IFERROR(VLOOKUP(B6,'Data Aset'!$B$4:$L$1048576,11,FALSE),"")</f>
        <v>Pembatas ruangan HRD&amp;GA</v>
      </c>
    </row>
    <row r="7" spans="1:11 16383:16383" ht="28.5" customHeight="1">
      <c r="A7" s="16">
        <v>4</v>
      </c>
      <c r="B7" s="17" t="str">
        <f t="shared" si="0"/>
        <v>General Affair4</v>
      </c>
      <c r="C7" s="14" t="str">
        <f>IFERROR(VLOOKUP(B7,'Data Aset'!$B$4:$L$1048576,2,FALSE),"")</f>
        <v xml:space="preserve">Meja Kerja </v>
      </c>
      <c r="D7" s="14" t="str">
        <f>IFERROR(VLOOKUP(B7,'Data Aset'!$B$4:$L$1048576,3,FALSE),"")</f>
        <v>Meja Kerja</v>
      </c>
      <c r="E7" s="17">
        <f>IFERROR(VLOOKUP(B7,'Data Aset'!$B$4:$L$1048576,4,FALSE),"")</f>
        <v>5</v>
      </c>
      <c r="F7" s="17" t="str">
        <f>IFERROR(VLOOKUP(B7,'Data Aset'!$B$4:$L$1048576,5,FALSE),"")</f>
        <v>Unit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17" t="str">
        <f>IFERROR(VLOOKUP(B7,'Data Aset'!$B$4:$L$1048576,9,FALSE),"")</f>
        <v>GA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General Affair5</v>
      </c>
      <c r="C8" s="14" t="str">
        <f>IFERROR(VLOOKUP(B8,'Data Aset'!$B$4:$L$1048576,2,FALSE),"")</f>
        <v>Laci Besi</v>
      </c>
      <c r="D8" s="14" t="str">
        <f>IFERROR(VLOOKUP(B8,'Data Aset'!$B$4:$L$1048576,3,FALSE),"")</f>
        <v>Laci Besi</v>
      </c>
      <c r="E8" s="17">
        <f>IFERROR(VLOOKUP(B8,'Data Aset'!$B$4:$L$1048576,4,FALSE),"")</f>
        <v>1</v>
      </c>
      <c r="F8" s="17" t="str">
        <f>IFERROR(VLOOKUP(B8,'Data Aset'!$B$4:$L$1048576,5,FALSE),"")</f>
        <v>Unit</v>
      </c>
      <c r="G8" s="26" t="str">
        <f>IFERROR(VLOOKUP(B8,'Data Aset'!$B$4:$L$1048576,6,FALSE),"")</f>
        <v>Frontline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17" t="str">
        <f>IFERROR(VLOOKUP(B8,'Data Aset'!$B$4:$L$1048576,9,FALSE),"")</f>
        <v>GA</v>
      </c>
      <c r="K8" s="31" t="str">
        <f>IFERROR(VLOOKUP(B8,'Data Aset'!$B$4:$L$1048576,11,FALSE),"")</f>
        <v>3 Pintu</v>
      </c>
    </row>
    <row r="9" spans="1:11 16383:16383" ht="28.5" customHeight="1">
      <c r="A9" s="16">
        <v>6</v>
      </c>
      <c r="B9" s="17" t="str">
        <f t="shared" si="0"/>
        <v>General Affair6</v>
      </c>
      <c r="C9" s="14" t="str">
        <f>IFERROR(VLOOKUP(B9,'Data Aset'!$B$4:$L$1048576,2,FALSE),"")</f>
        <v>Sapu Lantai</v>
      </c>
      <c r="D9" s="14" t="str">
        <f>IFERROR(VLOOKUP(B9,'Data Aset'!$B$4:$L$1048576,3,FALSE),"")</f>
        <v>Sapu Lantai</v>
      </c>
      <c r="E9" s="17">
        <f>IFERROR(VLOOKUP(B9,'Data Aset'!$B$4:$L$1048576,4,FALSE),"")</f>
        <v>1</v>
      </c>
      <c r="F9" s="17" t="str">
        <f>IFERROR(VLOOKUP(B9,'Data Aset'!$B$4:$L$1048576,5,FALSE),"")</f>
        <v>Unit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17" t="str">
        <f>IFERROR(VLOOKUP(B9,'Data Aset'!$B$4:$L$1048576,9,FALSE),"")</f>
        <v>GA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General Affair7</v>
      </c>
      <c r="C10" s="14" t="str">
        <f>IFERROR(VLOOKUP(B10,'Data Aset'!$B$4:$L$1048576,2,FALSE),"")</f>
        <v>Pengki</v>
      </c>
      <c r="D10" s="14" t="str">
        <f>IFERROR(VLOOKUP(B10,'Data Aset'!$B$4:$L$1048576,3,FALSE),"")</f>
        <v>Pengki</v>
      </c>
      <c r="E10" s="17">
        <f>IFERROR(VLOOKUP(B10,'Data Aset'!$B$4:$L$1048576,4,FALSE),"")</f>
        <v>1</v>
      </c>
      <c r="F10" s="17" t="str">
        <f>IFERROR(VLOOKUP(B10,'Data Aset'!$B$4:$L$1048576,5,FALSE),"")</f>
        <v>Unit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17" t="str">
        <f>IFERROR(VLOOKUP(B10,'Data Aset'!$B$4:$L$1048576,9,FALSE),"")</f>
        <v>GA</v>
      </c>
      <c r="K10" s="31">
        <f>IFERROR(VLOOKUP(B10,'Data Aset'!$B$4:$L$1048576,11,FALSE),"")</f>
        <v>0</v>
      </c>
    </row>
    <row r="11" spans="1:11 16383:16383" ht="28.5" customHeight="1">
      <c r="A11" s="16">
        <v>8</v>
      </c>
      <c r="B11" s="17" t="str">
        <f t="shared" si="0"/>
        <v>General Affair8</v>
      </c>
      <c r="C11" s="14" t="str">
        <f>IFERROR(VLOOKUP(B11,'Data Aset'!$B$4:$L$1048576,2,FALSE),"")</f>
        <v>laptop</v>
      </c>
      <c r="D11" s="14" t="str">
        <f>IFERROR(VLOOKUP(B11,'Data Aset'!$B$4:$L$1048576,3,FALSE),"")</f>
        <v>Laptop</v>
      </c>
      <c r="E11" s="17">
        <f>IFERROR(VLOOKUP(B11,'Data Aset'!$B$4:$L$1048576,4,FALSE),"")</f>
        <v>1</v>
      </c>
      <c r="F11" s="17" t="str">
        <f>IFERROR(VLOOKUP(B11,'Data Aset'!$B$4:$L$1048576,5,FALSE),"")</f>
        <v>Unit</v>
      </c>
      <c r="G11" s="26" t="str">
        <f>IFERROR(VLOOKUP(B11,'Data Aset'!$B$4:$L$1048576,6,FALSE),"")</f>
        <v>Asus</v>
      </c>
      <c r="H11" s="26" t="str">
        <f>IFERROR(VLOOKUP(B11,'Data Aset'!$B$4:$L$1048576,7,FALSE),"")</f>
        <v>x441u</v>
      </c>
      <c r="I11" s="26" t="str">
        <f>IFERROR(VLOOKUP(B11,'Data Aset'!$B$4:$L$1048576,8,FALSE),"")</f>
        <v>JBN0CV05V71646A</v>
      </c>
      <c r="J11" s="17" t="str">
        <f>IFERROR(VLOOKUP(B11,'Data Aset'!$B$4:$L$1048576,9,FALSE),"")</f>
        <v>Ilham</v>
      </c>
      <c r="K11" s="31" t="str">
        <f>IFERROR(VLOOKUP(B11,'Data Aset'!$B$4:$L$1048576,11,FALSE),"")</f>
        <v>Ok</v>
      </c>
    </row>
    <row r="12" spans="1:11 16383:16383" ht="28.5" customHeight="1">
      <c r="A12" s="17">
        <v>9</v>
      </c>
      <c r="B12" s="17" t="str">
        <f t="shared" si="0"/>
        <v>General Affair9</v>
      </c>
      <c r="C12" s="14" t="str">
        <f>IFERROR(VLOOKUP(B12,'Data Aset'!$B$4:$L$1048576,2,FALSE),"")</f>
        <v>Telepon</v>
      </c>
      <c r="D12" s="14" t="str">
        <f>IFERROR(VLOOKUP(B12,'Data Aset'!$B$4:$L$1048576,3,FALSE),"")</f>
        <v>Pesawat Telepon</v>
      </c>
      <c r="E12" s="17">
        <f>IFERROR(VLOOKUP(B12,'Data Aset'!$B$4:$L$1048576,4,FALSE),"")</f>
        <v>1</v>
      </c>
      <c r="F12" s="17" t="str">
        <f>IFERROR(VLOOKUP(B12,'Data Aset'!$B$4:$L$1048576,5,FALSE),"")</f>
        <v>Unit</v>
      </c>
      <c r="G12" s="26" t="str">
        <f>IFERROR(VLOOKUP(B12,'Data Aset'!$B$4:$L$1048576,6,FALSE),"")</f>
        <v>Panasonic</v>
      </c>
      <c r="H12" s="26" t="str">
        <f>IFERROR(VLOOKUP(B12,'Data Aset'!$B$4:$L$1048576,7,FALSE),"")</f>
        <v>KX-TS505MXR</v>
      </c>
      <c r="I12" s="26" t="str">
        <f>IFERROR(VLOOKUP(B12,'Data Aset'!$B$4:$L$1048576,8,FALSE),"")</f>
        <v>7BAKI195364</v>
      </c>
      <c r="J12" s="17" t="str">
        <f>IFERROR(VLOOKUP(B12,'Data Aset'!$B$4:$L$1048576,9,FALSE),"")</f>
        <v>GA</v>
      </c>
      <c r="K12" s="31" t="str">
        <f>IFERROR(VLOOKUP(B12,'Data Aset'!$B$4:$L$1048576,11,FALSE),"")</f>
        <v>OK</v>
      </c>
    </row>
    <row r="13" spans="1:11 16383:16383" ht="28.5" customHeight="1">
      <c r="A13" s="16">
        <v>10</v>
      </c>
      <c r="B13" s="17" t="str">
        <f t="shared" si="0"/>
        <v>General Affair10</v>
      </c>
      <c r="C13" s="14" t="str">
        <f>IFERROR(VLOOKUP(B13,'Data Aset'!$B$4:$L$1048576,2,FALSE),"")</f>
        <v>Monitor</v>
      </c>
      <c r="D13" s="14" t="str">
        <f>IFERROR(VLOOKUP(B13,'Data Aset'!$B$4:$L$1048576,3,FALSE),"")</f>
        <v>Monitor</v>
      </c>
      <c r="E13" s="17">
        <f>IFERROR(VLOOKUP(B13,'Data Aset'!$B$4:$L$1048576,4,FALSE),"")</f>
        <v>1</v>
      </c>
      <c r="F13" s="17" t="str">
        <f>IFERROR(VLOOKUP(B13,'Data Aset'!$B$4:$L$1048576,5,FALSE),"")</f>
        <v>Unit</v>
      </c>
      <c r="G13" s="26" t="str">
        <f>IFERROR(VLOOKUP(B13,'Data Aset'!$B$4:$L$1048576,6,FALSE),"")</f>
        <v>Samsung</v>
      </c>
      <c r="H13" s="26" t="str">
        <f>IFERROR(VLOOKUP(B13,'Data Aset'!$B$4:$L$1048576,7,FALSE),"")</f>
        <v>S19F350HNE</v>
      </c>
      <c r="I13" s="26" t="str">
        <f>IFERROR(VLOOKUP(B13,'Data Aset'!$B$4:$L$1048576,8,FALSE),"")</f>
        <v>ZZJ6H4TH400003E</v>
      </c>
      <c r="J13" s="17" t="str">
        <f>IFERROR(VLOOKUP(B13,'Data Aset'!$B$4:$L$1048576,9,FALSE),"")</f>
        <v>Okby</v>
      </c>
      <c r="K13" s="31" t="str">
        <f>IFERROR(VLOOKUP(B13,'Data Aset'!$B$4:$L$1048576,11,FALSE),"")</f>
        <v>OK</v>
      </c>
    </row>
    <row r="14" spans="1:11 16383:16383" ht="28.5" customHeight="1">
      <c r="A14" s="17">
        <v>11</v>
      </c>
      <c r="B14" s="17" t="str">
        <f t="shared" si="0"/>
        <v>General Affair11</v>
      </c>
      <c r="C14" s="14" t="str">
        <f>IFERROR(VLOOKUP(B14,'Data Aset'!$B$4:$L$1048576,2,FALSE),"")</f>
        <v>Keyboard</v>
      </c>
      <c r="D14" s="14" t="str">
        <f>IFERROR(VLOOKUP(B14,'Data Aset'!$B$4:$L$1048576,3,FALSE),"")</f>
        <v>Keyboard</v>
      </c>
      <c r="E14" s="17">
        <f>IFERROR(VLOOKUP(B14,'Data Aset'!$B$4:$L$1048576,4,FALSE),"")</f>
        <v>1</v>
      </c>
      <c r="F14" s="17" t="str">
        <f>IFERROR(VLOOKUP(B14,'Data Aset'!$B$4:$L$1048576,5,FALSE),"")</f>
        <v>Unit</v>
      </c>
      <c r="G14" s="26" t="str">
        <f>IFERROR(VLOOKUP(B14,'Data Aset'!$B$4:$L$1048576,6,FALSE),"")</f>
        <v>Komic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17" t="str">
        <f>IFERROR(VLOOKUP(B14,'Data Aset'!$B$4:$L$1048576,9,FALSE),"")</f>
        <v>Okby</v>
      </c>
      <c r="K14" s="31" t="str">
        <f>IFERROR(VLOOKUP(B14,'Data Aset'!$B$4:$L$1048576,11,FALSE),"")</f>
        <v>USB</v>
      </c>
    </row>
    <row r="15" spans="1:11 16383:16383" ht="28.5" customHeight="1">
      <c r="A15" s="16">
        <v>12</v>
      </c>
      <c r="B15" s="17" t="str">
        <f t="shared" si="0"/>
        <v>General Affair12</v>
      </c>
      <c r="C15" s="14" t="str">
        <f>IFERROR(VLOOKUP(B15,'Data Aset'!$B$4:$L$1048576,2,FALSE),"")</f>
        <v>Mouse</v>
      </c>
      <c r="D15" s="14" t="str">
        <f>IFERROR(VLOOKUP(B15,'Data Aset'!$B$4:$L$1048576,3,FALSE),"")</f>
        <v>Mouse</v>
      </c>
      <c r="E15" s="17">
        <f>IFERROR(VLOOKUP(B15,'Data Aset'!$B$4:$L$1048576,4,FALSE),"")</f>
        <v>1</v>
      </c>
      <c r="F15" s="17" t="str">
        <f>IFERROR(VLOOKUP(B15,'Data Aset'!$B$4:$L$1048576,5,FALSE),"")</f>
        <v>Unit</v>
      </c>
      <c r="G15" s="26" t="str">
        <f>IFERROR(VLOOKUP(B15,'Data Aset'!$B$4:$L$1048576,6,FALSE),"")</f>
        <v>Logitech</v>
      </c>
      <c r="H15" s="26" t="str">
        <f>IFERROR(VLOOKUP(B15,'Data Aset'!$B$4:$L$1048576,7,FALSE),"")</f>
        <v>B100</v>
      </c>
      <c r="I15" s="26">
        <f>IFERROR(VLOOKUP(B15,'Data Aset'!$B$4:$L$1048576,8,FALSE),"")</f>
        <v>810002149</v>
      </c>
      <c r="J15" s="17" t="str">
        <f>IFERROR(VLOOKUP(B15,'Data Aset'!$B$4:$L$1048576,9,FALSE),"")</f>
        <v>Okby</v>
      </c>
      <c r="K15" s="31" t="str">
        <f>IFERROR(VLOOKUP(B15,'Data Aset'!$B$4:$L$1048576,11,FALSE),"")</f>
        <v>USB</v>
      </c>
    </row>
    <row r="16" spans="1:11 16383:16383" ht="28.5" customHeight="1">
      <c r="A16" s="17">
        <v>13</v>
      </c>
      <c r="B16" s="17" t="str">
        <f t="shared" si="0"/>
        <v>General Affair13</v>
      </c>
      <c r="C16" s="14" t="str">
        <f>IFERROR(VLOOKUP(B16,'Data Aset'!$B$4:$L$1048576,2,FALSE),"")</f>
        <v>UPS</v>
      </c>
      <c r="D16" s="14" t="str">
        <f>IFERROR(VLOOKUP(B16,'Data Aset'!$B$4:$L$1048576,3,FALSE),"")</f>
        <v>UPS</v>
      </c>
      <c r="E16" s="17">
        <f>IFERROR(VLOOKUP(B16,'Data Aset'!$B$4:$L$1048576,4,FALSE),"")</f>
        <v>1</v>
      </c>
      <c r="F16" s="17" t="str">
        <f>IFERROR(VLOOKUP(B16,'Data Aset'!$B$4:$L$1048576,5,FALSE),"")</f>
        <v>Unit</v>
      </c>
      <c r="G16" s="26" t="str">
        <f>IFERROR(VLOOKUP(B16,'Data Aset'!$B$4:$L$1048576,6,FALSE),"")</f>
        <v>Prolink</v>
      </c>
      <c r="H16" s="26" t="str">
        <f>IFERROR(VLOOKUP(B16,'Data Aset'!$B$4:$L$1048576,7,FALSE),"")</f>
        <v>PR700V</v>
      </c>
      <c r="I16" s="26" t="str">
        <f>IFERROR(VLOOKUP(B16,'Data Aset'!$B$4:$L$1048576,8,FALSE),"")</f>
        <v>S08601130104697</v>
      </c>
      <c r="J16" s="17" t="str">
        <f>IFERROR(VLOOKUP(B16,'Data Aset'!$B$4:$L$1048576,9,FALSE),"")</f>
        <v>Okby</v>
      </c>
      <c r="K16" s="31">
        <f>IFERROR(VLOOKUP(B16,'Data Aset'!$B$4:$L$1048576,11,FALSE),"")</f>
        <v>0</v>
      </c>
    </row>
    <row r="17" spans="1:11" ht="28.5" customHeight="1">
      <c r="A17" s="16">
        <v>14</v>
      </c>
      <c r="B17" s="17" t="str">
        <f t="shared" si="0"/>
        <v>General Affair14</v>
      </c>
      <c r="C17" s="14" t="str">
        <f>IFERROR(VLOOKUP(B17,'Data Aset'!$B$4:$L$1048576,2,FALSE),"")</f>
        <v>CPU</v>
      </c>
      <c r="D17" s="14" t="str">
        <f>IFERROR(VLOOKUP(B17,'Data Aset'!$B$4:$L$1048576,3,FALSE),"")</f>
        <v>CPU</v>
      </c>
      <c r="E17" s="17">
        <f>IFERROR(VLOOKUP(B17,'Data Aset'!$B$4:$L$1048576,4,FALSE),"")</f>
        <v>1</v>
      </c>
      <c r="F17" s="17" t="str">
        <f>IFERROR(VLOOKUP(B17,'Data Aset'!$B$4:$L$1048576,5,FALSE),"")</f>
        <v>Unit</v>
      </c>
      <c r="G17" s="26" t="str">
        <f>IFERROR(VLOOKUP(B17,'Data Aset'!$B$4:$L$1048576,6,FALSE),"")</f>
        <v>Simbadda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17" t="str">
        <f>IFERROR(VLOOKUP(B17,'Data Aset'!$B$4:$L$1048576,9,FALSE),"")</f>
        <v>Okby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General Affair15</v>
      </c>
      <c r="C18" s="14" t="str">
        <f>IFERROR(VLOOKUP(B18,'Data Aset'!$B$4:$L$1048576,2,FALSE),"")</f>
        <v>HT</v>
      </c>
      <c r="D18" s="14" t="str">
        <f>IFERROR(VLOOKUP(B18,'Data Aset'!$B$4:$L$1048576,3,FALSE),"")</f>
        <v>HT</v>
      </c>
      <c r="E18" s="17">
        <f>IFERROR(VLOOKUP(B18,'Data Aset'!$B$4:$L$1048576,4,FALSE),"")</f>
        <v>1</v>
      </c>
      <c r="F18" s="17" t="str">
        <f>IFERROR(VLOOKUP(B18,'Data Aset'!$B$4:$L$1048576,5,FALSE),"")</f>
        <v>Unit</v>
      </c>
      <c r="G18" s="26" t="str">
        <f>IFERROR(VLOOKUP(B18,'Data Aset'!$B$4:$L$1048576,6,FALSE),"")</f>
        <v>Baofeng</v>
      </c>
      <c r="H18" s="26">
        <f>IFERROR(VLOOKUP(B18,'Data Aset'!$B$4:$L$1048576,7,FALSE),"")</f>
        <v>0</v>
      </c>
      <c r="I18" s="26">
        <f>IFERROR(VLOOKUP(B18,'Data Aset'!$B$4:$L$1048576,8,FALSE),"")</f>
        <v>0</v>
      </c>
      <c r="J18" s="17" t="str">
        <f>IFERROR(VLOOKUP(B18,'Data Aset'!$B$4:$L$1048576,9,FALSE),"")</f>
        <v>GA</v>
      </c>
      <c r="K18" s="31">
        <f>IFERROR(VLOOKUP(B18,'Data Aset'!$B$4:$L$1048576,11,FALSE),"")</f>
        <v>0</v>
      </c>
    </row>
    <row r="19" spans="1:11" ht="28.5" customHeight="1">
      <c r="A19" s="16">
        <v>16</v>
      </c>
      <c r="B19" s="17" t="str">
        <f t="shared" si="0"/>
        <v>General Affair16</v>
      </c>
      <c r="C19" s="14" t="str">
        <f>IFERROR(VLOOKUP(B19,'Data Aset'!$B$4:$L$1048576,2,FALSE),"")</f>
        <v>Tangga</v>
      </c>
      <c r="D19" s="14" t="str">
        <f>IFERROR(VLOOKUP(B19,'Data Aset'!$B$4:$L$1048576,3,FALSE),"")</f>
        <v>Tangga</v>
      </c>
      <c r="E19" s="17">
        <f>IFERROR(VLOOKUP(B19,'Data Aset'!$B$4:$L$1048576,4,FALSE),"")</f>
        <v>1</v>
      </c>
      <c r="F19" s="17" t="str">
        <f>IFERROR(VLOOKUP(B19,'Data Aset'!$B$4:$L$1048576,5,FALSE),"")</f>
        <v>Unit</v>
      </c>
      <c r="G19" s="26" t="str">
        <f>IFERROR(VLOOKUP(B19,'Data Aset'!$B$4:$L$1048576,6,FALSE),"")</f>
        <v>Krisbow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17" t="str">
        <f>IFERROR(VLOOKUP(B19,'Data Aset'!$B$4:$L$1048576,9,FALSE),"")</f>
        <v>GA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General Affair17</v>
      </c>
      <c r="C20" s="14" t="str">
        <f>IFERROR(VLOOKUP(B20,'Data Aset'!$B$4:$L$1048576,2,FALSE),"")</f>
        <v>Rak Gantung</v>
      </c>
      <c r="D20" s="14" t="str">
        <f>IFERROR(VLOOKUP(B20,'Data Aset'!$B$4:$L$1048576,3,FALSE),"")</f>
        <v>Rak Gantung</v>
      </c>
      <c r="E20" s="17">
        <f>IFERROR(VLOOKUP(B20,'Data Aset'!$B$4:$L$1048576,4,FALSE),"")</f>
        <v>1</v>
      </c>
      <c r="F20" s="17" t="str">
        <f>IFERROR(VLOOKUP(B20,'Data Aset'!$B$4:$L$1048576,5,FALSE),"")</f>
        <v>Unit</v>
      </c>
      <c r="G20" s="26">
        <f>IFERROR(VLOOKUP(B20,'Data Aset'!$B$4:$L$1048576,6,FALSE),"")</f>
        <v>0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17" t="str">
        <f>IFERROR(VLOOKUP(B20,'Data Aset'!$B$4:$L$1048576,9,FALSE),"")</f>
        <v>GA</v>
      </c>
      <c r="K20" s="31">
        <f>IFERROR(VLOOKUP(B20,'Data Aset'!$B$4:$L$1048576,11,FALSE),"")</f>
        <v>0</v>
      </c>
    </row>
    <row r="21" spans="1:11" ht="28.5" customHeight="1">
      <c r="A21" s="16">
        <v>18</v>
      </c>
      <c r="B21" s="17" t="str">
        <f t="shared" si="0"/>
        <v>General Affair18</v>
      </c>
      <c r="C21" s="14" t="str">
        <f>IFERROR(VLOOKUP(B21,'Data Aset'!$B$4:$L$1048576,2,FALSE),"")</f>
        <v>Stop Kontak 4L</v>
      </c>
      <c r="D21" s="14" t="str">
        <f>IFERROR(VLOOKUP(B21,'Data Aset'!$B$4:$L$1048576,3,FALSE),"")</f>
        <v>Stop Kontak</v>
      </c>
      <c r="E21" s="17">
        <f>IFERROR(VLOOKUP(B21,'Data Aset'!$B$4:$L$1048576,4,FALSE),"")</f>
        <v>4</v>
      </c>
      <c r="F21" s="17" t="str">
        <f>IFERROR(VLOOKUP(B21,'Data Aset'!$B$4:$L$1048576,5,FALSE),"")</f>
        <v>Unit</v>
      </c>
      <c r="G21" s="26">
        <f>IFERROR(VLOOKUP(B21,'Data Aset'!$B$4:$L$1048576,6,FALSE),"")</f>
        <v>0</v>
      </c>
      <c r="H21" s="26">
        <f>IFERROR(VLOOKUP(B21,'Data Aset'!$B$4:$L$1048576,7,FALSE),"")</f>
        <v>0</v>
      </c>
      <c r="I21" s="26">
        <f>IFERROR(VLOOKUP(B21,'Data Aset'!$B$4:$L$1048576,8,FALSE),"")</f>
        <v>0</v>
      </c>
      <c r="J21" s="17" t="str">
        <f>IFERROR(VLOOKUP(B21,'Data Aset'!$B$4:$L$1048576,9,FALSE),"")</f>
        <v>GA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General Affair19</v>
      </c>
      <c r="C22" s="14" t="str">
        <f>IFERROR(VLOOKUP(B22,'Data Aset'!$B$4:$L$1048576,2,FALSE),"")</f>
        <v>Stop Kontak 3L</v>
      </c>
      <c r="D22" s="14" t="str">
        <f>IFERROR(VLOOKUP(B22,'Data Aset'!$B$4:$L$1048576,3,FALSE),"")</f>
        <v>Stop Kontak</v>
      </c>
      <c r="E22" s="17">
        <f>IFERROR(VLOOKUP(B22,'Data Aset'!$B$4:$L$1048576,4,FALSE),"")</f>
        <v>3</v>
      </c>
      <c r="F22" s="17" t="str">
        <f>IFERROR(VLOOKUP(B22,'Data Aset'!$B$4:$L$1048576,5,FALSE),"")</f>
        <v>Unit</v>
      </c>
      <c r="G22" s="26">
        <f>IFERROR(VLOOKUP(B22,'Data Aset'!$B$4:$L$1048576,6,FALSE),"")</f>
        <v>0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17" t="str">
        <f>IFERROR(VLOOKUP(B22,'Data Aset'!$B$4:$L$1048576,9,FALSE),"")</f>
        <v>GA</v>
      </c>
      <c r="K22" s="31">
        <f>IFERROR(VLOOKUP(B22,'Data Aset'!$B$4:$L$1048576,11,FALSE),"")</f>
        <v>0</v>
      </c>
    </row>
    <row r="23" spans="1:11" ht="28.5" customHeight="1">
      <c r="A23" s="16">
        <v>20</v>
      </c>
      <c r="B23" s="17" t="str">
        <f t="shared" si="0"/>
        <v>General Affair20</v>
      </c>
      <c r="C23" s="14" t="str">
        <f>IFERROR(VLOOKUP(B23,'Data Aset'!$B$4:$L$1048576,2,FALSE),"")</f>
        <v>Stop Kontak 5L</v>
      </c>
      <c r="D23" s="14" t="str">
        <f>IFERROR(VLOOKUP(B23,'Data Aset'!$B$4:$L$1048576,3,FALSE),"")</f>
        <v>Stop Kontak</v>
      </c>
      <c r="E23" s="17">
        <f>IFERROR(VLOOKUP(B23,'Data Aset'!$B$4:$L$1048576,4,FALSE),"")</f>
        <v>1</v>
      </c>
      <c r="F23" s="17" t="str">
        <f>IFERROR(VLOOKUP(B23,'Data Aset'!$B$4:$L$1048576,5,FALSE),"")</f>
        <v>Unit</v>
      </c>
      <c r="G23" s="26">
        <f>IFERROR(VLOOKUP(B23,'Data Aset'!$B$4:$L$1048576,6,FALSE),"")</f>
        <v>0</v>
      </c>
      <c r="H23" s="26">
        <f>IFERROR(VLOOKUP(B23,'Data Aset'!$B$4:$L$1048576,7,FALSE),"")</f>
        <v>0</v>
      </c>
      <c r="I23" s="26">
        <f>IFERROR(VLOOKUP(B23,'Data Aset'!$B$4:$L$1048576,8,FALSE),"")</f>
        <v>0</v>
      </c>
      <c r="J23" s="17" t="str">
        <f>IFERROR(VLOOKUP(B23,'Data Aset'!$B$4:$L$1048576,9,FALSE),"")</f>
        <v>GA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General Affair21</v>
      </c>
      <c r="C24" s="14" t="str">
        <f>IFERROR(VLOOKUP(B24,'Data Aset'!$B$4:$L$1048576,2,FALSE),"")</f>
        <v>Stopkontak T</v>
      </c>
      <c r="D24" s="14" t="str">
        <f>IFERROR(VLOOKUP(B24,'Data Aset'!$B$4:$L$1048576,3,FALSE),"")</f>
        <v>Stop Kontak</v>
      </c>
      <c r="E24" s="17">
        <f>IFERROR(VLOOKUP(B24,'Data Aset'!$B$4:$L$1048576,4,FALSE),"")</f>
        <v>1</v>
      </c>
      <c r="F24" s="17" t="str">
        <f>IFERROR(VLOOKUP(B24,'Data Aset'!$B$4:$L$1048576,5,FALSE),"")</f>
        <v>Unit</v>
      </c>
      <c r="G24" s="26">
        <f>IFERROR(VLOOKUP(B24,'Data Aset'!$B$4:$L$1048576,6,FALSE),"")</f>
        <v>0</v>
      </c>
      <c r="H24" s="26">
        <f>IFERROR(VLOOKUP(B24,'Data Aset'!$B$4:$L$1048576,7,FALSE),"")</f>
        <v>0</v>
      </c>
      <c r="I24" s="26">
        <f>IFERROR(VLOOKUP(B24,'Data Aset'!$B$4:$L$1048576,8,FALSE),"")</f>
        <v>0</v>
      </c>
      <c r="J24" s="17" t="str">
        <f>IFERROR(VLOOKUP(B24,'Data Aset'!$B$4:$L$1048576,9,FALSE),"")</f>
        <v>GA</v>
      </c>
      <c r="K24" s="31">
        <f>IFERROR(VLOOKUP(B24,'Data Aset'!$B$4:$L$1048576,11,FALSE),"")</f>
        <v>0</v>
      </c>
    </row>
    <row r="25" spans="1:11" ht="28.5" customHeight="1">
      <c r="A25" s="16">
        <v>22</v>
      </c>
      <c r="B25" s="17" t="str">
        <f t="shared" si="0"/>
        <v>General Affair22</v>
      </c>
      <c r="C25" s="14" t="str">
        <f>IFERROR(VLOOKUP(B25,'Data Aset'!$B$4:$L$1048576,2,FALSE),"")</f>
        <v>Switch 5P</v>
      </c>
      <c r="D25" s="14" t="str">
        <f>IFERROR(VLOOKUP(B25,'Data Aset'!$B$4:$L$1048576,3,FALSE),"")</f>
        <v>Switch</v>
      </c>
      <c r="E25" s="17">
        <f>IFERROR(VLOOKUP(B25,'Data Aset'!$B$4:$L$1048576,4,FALSE),"")</f>
        <v>1</v>
      </c>
      <c r="F25" s="17" t="str">
        <f>IFERROR(VLOOKUP(B25,'Data Aset'!$B$4:$L$1048576,5,FALSE),"")</f>
        <v>Unit</v>
      </c>
      <c r="G25" s="26" t="str">
        <f>IFERROR(VLOOKUP(B25,'Data Aset'!$B$4:$L$1048576,6,FALSE),"")</f>
        <v>TP-Link</v>
      </c>
      <c r="H25" s="26" t="str">
        <f>IFERROR(VLOOKUP(B25,'Data Aset'!$B$4:$L$1048576,7,FALSE),"")</f>
        <v>TL-SF1005D</v>
      </c>
      <c r="I25" s="26" t="str">
        <f>IFERROR(VLOOKUP(B25,'Data Aset'!$B$4:$L$1048576,8,FALSE),"")</f>
        <v>217B653001985</v>
      </c>
      <c r="J25" s="17" t="str">
        <f>IFERROR(VLOOKUP(B25,'Data Aset'!$B$4:$L$1048576,9,FALSE),"")</f>
        <v>GA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General Affair23</v>
      </c>
      <c r="C26" s="14" t="str">
        <f>IFERROR(VLOOKUP(B26,'Data Aset'!$B$4:$L$1048576,2,FALSE),"")</f>
        <v>UPS</v>
      </c>
      <c r="D26" s="14" t="str">
        <f>IFERROR(VLOOKUP(B26,'Data Aset'!$B$4:$L$1048576,3,FALSE),"")</f>
        <v>UPS</v>
      </c>
      <c r="E26" s="17">
        <f>IFERROR(VLOOKUP(B26,'Data Aset'!$B$4:$L$1048576,4,FALSE),"")</f>
        <v>1</v>
      </c>
      <c r="F26" s="17" t="str">
        <f>IFERROR(VLOOKUP(B26,'Data Aset'!$B$4:$L$1048576,5,FALSE),"")</f>
        <v>Unit</v>
      </c>
      <c r="G26" s="26" t="str">
        <f>IFERROR(VLOOKUP(B26,'Data Aset'!$B$4:$L$1048576,6,FALSE),"")</f>
        <v>Octo Global</v>
      </c>
      <c r="H26" s="26" t="str">
        <f>IFERROR(VLOOKUP(B26,'Data Aset'!$B$4:$L$1048576,7,FALSE),"")</f>
        <v>XK600V</v>
      </c>
      <c r="I26" s="26">
        <f>IFERROR(VLOOKUP(B26,'Data Aset'!$B$4:$L$1048576,8,FALSE),"")</f>
        <v>170390392</v>
      </c>
      <c r="J26" s="17" t="str">
        <f>IFERROR(VLOOKUP(B26,'Data Aset'!$B$4:$L$1048576,9,FALSE),"")</f>
        <v>GA</v>
      </c>
      <c r="K26" s="31">
        <f>IFERROR(VLOOKUP(B26,'Data Aset'!$B$4:$L$1048576,11,FALSE),"")</f>
        <v>0</v>
      </c>
    </row>
    <row r="27" spans="1:11" ht="28.5" customHeight="1">
      <c r="A27" s="16">
        <v>24</v>
      </c>
      <c r="B27" s="17" t="str">
        <f t="shared" si="0"/>
        <v>General Affair24</v>
      </c>
      <c r="C27" s="14" t="str">
        <f>IFERROR(VLOOKUP(B27,'Data Aset'!$B$4:$L$1048576,2,FALSE),"")</f>
        <v>Wireless Router</v>
      </c>
      <c r="D27" s="14" t="str">
        <f>IFERROR(VLOOKUP(B27,'Data Aset'!$B$4:$L$1048576,3,FALSE),"")</f>
        <v>Wireless Router</v>
      </c>
      <c r="E27" s="17">
        <f>IFERROR(VLOOKUP(B27,'Data Aset'!$B$4:$L$1048576,4,FALSE),"")</f>
        <v>5</v>
      </c>
      <c r="F27" s="17" t="str">
        <f>IFERROR(VLOOKUP(B27,'Data Aset'!$B$4:$L$1048576,5,FALSE),"")</f>
        <v>Unit</v>
      </c>
      <c r="G27" s="26" t="str">
        <f>IFERROR(VLOOKUP(B27,'Data Aset'!$B$4:$L$1048576,6,FALSE),"")</f>
        <v>Huawei</v>
      </c>
      <c r="H27" s="26">
        <f>IFERROR(VLOOKUP(B27,'Data Aset'!$B$4:$L$1048576,7,FALSE),"")</f>
        <v>0</v>
      </c>
      <c r="I27" s="26">
        <f>IFERROR(VLOOKUP(B27,'Data Aset'!$B$4:$L$1048576,8,FALSE),"")</f>
        <v>0</v>
      </c>
      <c r="J27" s="17" t="str">
        <f>IFERROR(VLOOKUP(B27,'Data Aset'!$B$4:$L$1048576,9,FALSE),"")</f>
        <v>GA</v>
      </c>
      <c r="K27" s="31" t="str">
        <f>IFERROR(VLOOKUP(B27,'Data Aset'!$B$4:$L$1048576,11,FALSE),"")</f>
        <v>Telkom</v>
      </c>
    </row>
    <row r="28" spans="1:11" ht="28.5" customHeight="1">
      <c r="A28" s="17">
        <v>25</v>
      </c>
      <c r="B28" s="17" t="str">
        <f t="shared" si="0"/>
        <v>General Affair25</v>
      </c>
      <c r="C28" s="14" t="str">
        <f>IFERROR(VLOOKUP(B28,'Data Aset'!$B$4:$L$1048576,2,FALSE),"")</f>
        <v>PABX</v>
      </c>
      <c r="D28" s="14" t="str">
        <f>IFERROR(VLOOKUP(B28,'Data Aset'!$B$4:$L$1048576,3,FALSE),"")</f>
        <v>PABX</v>
      </c>
      <c r="E28" s="17">
        <f>IFERROR(VLOOKUP(B28,'Data Aset'!$B$4:$L$1048576,4,FALSE),"")</f>
        <v>1</v>
      </c>
      <c r="F28" s="17" t="str">
        <f>IFERROR(VLOOKUP(B28,'Data Aset'!$B$4:$L$1048576,5,FALSE),"")</f>
        <v>Unit</v>
      </c>
      <c r="G28" s="26" t="str">
        <f>IFERROR(VLOOKUP(B28,'Data Aset'!$B$4:$L$1048576,6,FALSE),"")</f>
        <v>Panasonic</v>
      </c>
      <c r="H28" s="26" t="str">
        <f>IFERROR(VLOOKUP(B28,'Data Aset'!$B$4:$L$1048576,7,FALSE),"")</f>
        <v>KX-TES824</v>
      </c>
      <c r="I28" s="26" t="str">
        <f>IFERROR(VLOOKUP(B28,'Data Aset'!$B$4:$L$1048576,8,FALSE),"")</f>
        <v>8JCTB068357</v>
      </c>
      <c r="J28" s="17" t="str">
        <f>IFERROR(VLOOKUP(B28,'Data Aset'!$B$4:$L$1048576,9,FALSE),"")</f>
        <v>GA</v>
      </c>
      <c r="K28" s="31">
        <f>IFERROR(VLOOKUP(B28,'Data Aset'!$B$4:$L$1048576,11,FALSE),"")</f>
        <v>0</v>
      </c>
    </row>
    <row r="29" spans="1:11" ht="28.5" customHeight="1">
      <c r="A29" s="16">
        <v>26</v>
      </c>
      <c r="B29" s="17" t="str">
        <f t="shared" si="0"/>
        <v>General Affair26</v>
      </c>
      <c r="C29" s="14" t="str">
        <f>IFERROR(VLOOKUP(B29,'Data Aset'!$B$4:$L$1048576,2,FALSE),"")</f>
        <v>Switch 8P</v>
      </c>
      <c r="D29" s="14" t="str">
        <f>IFERROR(VLOOKUP(B29,'Data Aset'!$B$4:$L$1048576,3,FALSE),"")</f>
        <v>Switch</v>
      </c>
      <c r="E29" s="17">
        <f>IFERROR(VLOOKUP(B29,'Data Aset'!$B$4:$L$1048576,4,FALSE),"")</f>
        <v>1</v>
      </c>
      <c r="F29" s="17" t="str">
        <f>IFERROR(VLOOKUP(B29,'Data Aset'!$B$4:$L$1048576,5,FALSE),"")</f>
        <v>Unit</v>
      </c>
      <c r="G29" s="26" t="str">
        <f>IFERROR(VLOOKUP(B29,'Data Aset'!$B$4:$L$1048576,6,FALSE),"")</f>
        <v>TP-Link</v>
      </c>
      <c r="H29" s="26" t="str">
        <f>IFERROR(VLOOKUP(B29,'Data Aset'!$B$4:$L$1048576,7,FALSE),"")</f>
        <v>TL-SF1008D</v>
      </c>
      <c r="I29" s="26" t="str">
        <f>IFERROR(VLOOKUP(B29,'Data Aset'!$B$4:$L$1048576,8,FALSE),"")</f>
        <v>217651600B006</v>
      </c>
      <c r="J29" s="17" t="str">
        <f>IFERROR(VLOOKUP(B29,'Data Aset'!$B$4:$L$1048576,9,FALSE),"")</f>
        <v>GA</v>
      </c>
      <c r="K29" s="31">
        <f>IFERROR(VLOOKUP(B29,'Data Aset'!$B$4:$L$1048576,11,FALSE),"")</f>
        <v>0</v>
      </c>
    </row>
    <row r="30" spans="1:11" ht="28.5" customHeight="1">
      <c r="A30" s="17">
        <v>27</v>
      </c>
      <c r="B30" s="17" t="str">
        <f t="shared" si="0"/>
        <v>General Affair27</v>
      </c>
      <c r="C30" s="14" t="str">
        <f>IFERROR(VLOOKUP(B30,'Data Aset'!$B$4:$L$1048576,2,FALSE),"")</f>
        <v>Switch 8P</v>
      </c>
      <c r="D30" s="14" t="str">
        <f>IFERROR(VLOOKUP(B30,'Data Aset'!$B$4:$L$1048576,3,FALSE),"")</f>
        <v>Switch</v>
      </c>
      <c r="E30" s="17">
        <f>IFERROR(VLOOKUP(B30,'Data Aset'!$B$4:$L$1048576,4,FALSE),"")</f>
        <v>1</v>
      </c>
      <c r="F30" s="17" t="str">
        <f>IFERROR(VLOOKUP(B30,'Data Aset'!$B$4:$L$1048576,5,FALSE),"")</f>
        <v>Unit</v>
      </c>
      <c r="G30" s="26" t="str">
        <f>IFERROR(VLOOKUP(B30,'Data Aset'!$B$4:$L$1048576,6,FALSE),"")</f>
        <v>TP-Link</v>
      </c>
      <c r="H30" s="26" t="str">
        <f>IFERROR(VLOOKUP(B30,'Data Aset'!$B$4:$L$1048576,7,FALSE),"")</f>
        <v>TL-SF1008D</v>
      </c>
      <c r="I30" s="26">
        <f>IFERROR(VLOOKUP(B30,'Data Aset'!$B$4:$L$1048576,8,FALSE),"")</f>
        <v>2177550018077</v>
      </c>
      <c r="J30" s="17" t="str">
        <f>IFERROR(VLOOKUP(B30,'Data Aset'!$B$4:$L$1048576,9,FALSE),"")</f>
        <v>GA</v>
      </c>
      <c r="K30" s="31">
        <f>IFERROR(VLOOKUP(B30,'Data Aset'!$B$4:$L$1048576,11,FALSE),"")</f>
        <v>0</v>
      </c>
    </row>
    <row r="31" spans="1:11" ht="28.5" customHeight="1">
      <c r="A31" s="16">
        <v>28</v>
      </c>
      <c r="B31" s="17" t="str">
        <f t="shared" si="0"/>
        <v>General Affair28</v>
      </c>
      <c r="C31" s="14" t="str">
        <f>IFERROR(VLOOKUP(B31,'Data Aset'!$B$4:$L$1048576,2,FALSE),"")</f>
        <v>Printer</v>
      </c>
      <c r="D31" s="14" t="str">
        <f>IFERROR(VLOOKUP(B31,'Data Aset'!$B$4:$L$1048576,3,FALSE),"")</f>
        <v>Printer Inkjet</v>
      </c>
      <c r="E31" s="17">
        <f>IFERROR(VLOOKUP(B31,'Data Aset'!$B$4:$L$1048576,4,FALSE),"")</f>
        <v>1</v>
      </c>
      <c r="F31" s="17" t="str">
        <f>IFERROR(VLOOKUP(B31,'Data Aset'!$B$4:$L$1048576,5,FALSE),"")</f>
        <v>Unit</v>
      </c>
      <c r="G31" s="26" t="str">
        <f>IFERROR(VLOOKUP(B31,'Data Aset'!$B$4:$L$1048576,6,FALSE),"")</f>
        <v>Canon</v>
      </c>
      <c r="H31" s="26" t="str">
        <f>IFERROR(VLOOKUP(B31,'Data Aset'!$B$4:$L$1048576,7,FALSE),"")</f>
        <v>IP2770</v>
      </c>
      <c r="I31" s="26" t="str">
        <f>IFERROR(VLOOKUP(B31,'Data Aset'!$B$4:$L$1048576,8,FALSE),"")</f>
        <v>09166211</v>
      </c>
      <c r="J31" s="17" t="str">
        <f>IFERROR(VLOOKUP(B31,'Data Aset'!$B$4:$L$1048576,9,FALSE),"")</f>
        <v>GA</v>
      </c>
      <c r="K31" s="31">
        <f>IFERROR(VLOOKUP(B31,'Data Aset'!$B$4:$L$1048576,11,FALSE),"")</f>
        <v>0</v>
      </c>
    </row>
    <row r="32" spans="1:11" ht="28.5" customHeight="1">
      <c r="A32" s="17">
        <v>29</v>
      </c>
      <c r="B32" s="17" t="str">
        <f t="shared" si="0"/>
        <v>General Affair29</v>
      </c>
      <c r="C32" s="14" t="str">
        <f>IFERROR(VLOOKUP(B32,'Data Aset'!$B$4:$L$1048576,2,FALSE),"")</f>
        <v>Keranjang Sampah</v>
      </c>
      <c r="D32" s="14" t="str">
        <f>IFERROR(VLOOKUP(B32,'Data Aset'!$B$4:$L$1048576,3,FALSE),"")</f>
        <v>Tempat Sampah</v>
      </c>
      <c r="E32" s="17">
        <f>IFERROR(VLOOKUP(B32,'Data Aset'!$B$4:$L$1048576,4,FALSE),"")</f>
        <v>2</v>
      </c>
      <c r="F32" s="17" t="str">
        <f>IFERROR(VLOOKUP(B32,'Data Aset'!$B$4:$L$1048576,5,FALSE),"")</f>
        <v>Unit</v>
      </c>
      <c r="G32" s="26">
        <f>IFERROR(VLOOKUP(B32,'Data Aset'!$B$4:$L$1048576,6,FALSE),"")</f>
        <v>0</v>
      </c>
      <c r="H32" s="26">
        <f>IFERROR(VLOOKUP(B32,'Data Aset'!$B$4:$L$1048576,7,FALSE),"")</f>
        <v>0</v>
      </c>
      <c r="I32" s="26">
        <f>IFERROR(VLOOKUP(B32,'Data Aset'!$B$4:$L$1048576,8,FALSE),"")</f>
        <v>0</v>
      </c>
      <c r="J32" s="17" t="str">
        <f>IFERROR(VLOOKUP(B32,'Data Aset'!$B$4:$L$1048576,9,FALSE),"")</f>
        <v>GA</v>
      </c>
      <c r="K32" s="31">
        <f>IFERROR(VLOOKUP(B32,'Data Aset'!$B$4:$L$1048576,11,FALSE),"")</f>
        <v>0</v>
      </c>
    </row>
    <row r="33" spans="1:11" ht="28.5" customHeight="1">
      <c r="A33" s="16">
        <v>30</v>
      </c>
      <c r="B33" s="17" t="str">
        <f t="shared" si="0"/>
        <v>General Affair30</v>
      </c>
      <c r="C33" s="14" t="str">
        <f>IFERROR(VLOOKUP(B33,'Data Aset'!$B$4:$L$1048576,2,FALSE),"")</f>
        <v>Remote AC</v>
      </c>
      <c r="D33" s="14" t="str">
        <f>IFERROR(VLOOKUP(B33,'Data Aset'!$B$4:$L$1048576,3,FALSE),"")</f>
        <v>Remote AC</v>
      </c>
      <c r="E33" s="17">
        <f>IFERROR(VLOOKUP(B33,'Data Aset'!$B$4:$L$1048576,4,FALSE),"")</f>
        <v>1</v>
      </c>
      <c r="F33" s="17" t="str">
        <f>IFERROR(VLOOKUP(B33,'Data Aset'!$B$4:$L$1048576,5,FALSE),"")</f>
        <v>Unit</v>
      </c>
      <c r="G33" s="26" t="str">
        <f>IFERROR(VLOOKUP(B33,'Data Aset'!$B$4:$L$1048576,6,FALSE),"")</f>
        <v>Sharp</v>
      </c>
      <c r="H33" s="26" t="str">
        <f>IFERROR(VLOOKUP(B33,'Data Aset'!$B$4:$L$1048576,7,FALSE),"")</f>
        <v>YB1FA</v>
      </c>
      <c r="I33" s="26">
        <f>IFERROR(VLOOKUP(B33,'Data Aset'!$B$4:$L$1048576,8,FALSE),"")</f>
        <v>0</v>
      </c>
      <c r="J33" s="17" t="str">
        <f>IFERROR(VLOOKUP(B33,'Data Aset'!$B$4:$L$1048576,9,FALSE),"")</f>
        <v>GA</v>
      </c>
      <c r="K33" s="31">
        <f>IFERROR(VLOOKUP(B33,'Data Aset'!$B$4:$L$1048576,11,FALSE),"")</f>
        <v>0</v>
      </c>
    </row>
    <row r="34" spans="1:11" ht="28.5" customHeight="1">
      <c r="A34" s="17">
        <v>31</v>
      </c>
      <c r="B34" s="17" t="str">
        <f t="shared" si="0"/>
        <v>General Affair31</v>
      </c>
      <c r="C34" s="14" t="str">
        <f>IFERROR(VLOOKUP(B34,'Data Aset'!$B$4:$L$1048576,2,FALSE),"")</f>
        <v>Bohlam Lampu</v>
      </c>
      <c r="D34" s="14" t="str">
        <f>IFERROR(VLOOKUP(B34,'Data Aset'!$B$4:$L$1048576,3,FALSE),"")</f>
        <v>Lampu</v>
      </c>
      <c r="E34" s="17">
        <f>IFERROR(VLOOKUP(B34,'Data Aset'!$B$4:$L$1048576,4,FALSE),"")</f>
        <v>4</v>
      </c>
      <c r="F34" s="17" t="str">
        <f>IFERROR(VLOOKUP(B34,'Data Aset'!$B$4:$L$1048576,5,FALSE),"")</f>
        <v>Unit</v>
      </c>
      <c r="G34" s="26">
        <f>IFERROR(VLOOKUP(B34,'Data Aset'!$B$4:$L$1048576,6,FALSE),"")</f>
        <v>0</v>
      </c>
      <c r="H34" s="26">
        <f>IFERROR(VLOOKUP(B34,'Data Aset'!$B$4:$L$1048576,7,FALSE),"")</f>
        <v>0</v>
      </c>
      <c r="I34" s="26">
        <f>IFERROR(VLOOKUP(B34,'Data Aset'!$B$4:$L$1048576,8,FALSE),"")</f>
        <v>0</v>
      </c>
      <c r="J34" s="17" t="str">
        <f>IFERROR(VLOOKUP(B34,'Data Aset'!$B$4:$L$1048576,9,FALSE),"")</f>
        <v>GA</v>
      </c>
      <c r="K34" s="31">
        <f>IFERROR(VLOOKUP(B34,'Data Aset'!$B$4:$L$1048576,11,FALSE),"")</f>
        <v>0</v>
      </c>
    </row>
    <row r="35" spans="1:11" ht="28.5" customHeight="1">
      <c r="A35" s="16">
        <v>32</v>
      </c>
      <c r="B35" s="17" t="str">
        <f t="shared" si="0"/>
        <v>General Affair32</v>
      </c>
      <c r="C35" s="14" t="str">
        <f>IFERROR(VLOOKUP(B35,'Data Aset'!$B$4:$L$1048576,2,FALSE),"")</f>
        <v>Rak Kunci</v>
      </c>
      <c r="D35" s="14" t="str">
        <f>IFERROR(VLOOKUP(B35,'Data Aset'!$B$4:$L$1048576,3,FALSE),"")</f>
        <v>Rak Kunci</v>
      </c>
      <c r="E35" s="17">
        <f>IFERROR(VLOOKUP(B35,'Data Aset'!$B$4:$L$1048576,4,FALSE),"")</f>
        <v>1</v>
      </c>
      <c r="F35" s="17" t="str">
        <f>IFERROR(VLOOKUP(B35,'Data Aset'!$B$4:$L$1048576,5,FALSE),"")</f>
        <v>Unit</v>
      </c>
      <c r="G35" s="26">
        <f>IFERROR(VLOOKUP(B35,'Data Aset'!$B$4:$L$1048576,6,FALSE),"")</f>
        <v>0</v>
      </c>
      <c r="H35" s="26">
        <f>IFERROR(VLOOKUP(B35,'Data Aset'!$B$4:$L$1048576,7,FALSE),"")</f>
        <v>0</v>
      </c>
      <c r="I35" s="26">
        <f>IFERROR(VLOOKUP(B35,'Data Aset'!$B$4:$L$1048576,8,FALSE),"")</f>
        <v>0</v>
      </c>
      <c r="J35" s="17" t="str">
        <f>IFERROR(VLOOKUP(B35,'Data Aset'!$B$4:$L$1048576,9,FALSE),"")</f>
        <v>GA</v>
      </c>
      <c r="K35" s="31">
        <f>IFERROR(VLOOKUP(B35,'Data Aset'!$B$4:$L$1048576,11,FALSE),"")</f>
        <v>0</v>
      </c>
    </row>
    <row r="36" spans="1:11" ht="28.5" customHeight="1">
      <c r="A36" s="17">
        <v>33</v>
      </c>
      <c r="B36" s="17" t="str">
        <f t="shared" si="0"/>
        <v>General Affair33</v>
      </c>
      <c r="C36" s="14" t="str">
        <f>IFERROR(VLOOKUP(B36,'Data Aset'!$B$4:$L$1048576,2,FALSE),"")</f>
        <v>Kemoceng</v>
      </c>
      <c r="D36" s="14" t="str">
        <f>IFERROR(VLOOKUP(B36,'Data Aset'!$B$4:$L$1048576,3,FALSE),"")</f>
        <v>Kemoceng</v>
      </c>
      <c r="E36" s="17">
        <f>IFERROR(VLOOKUP(B36,'Data Aset'!$B$4:$L$1048576,4,FALSE),"")</f>
        <v>1</v>
      </c>
      <c r="F36" s="17" t="str">
        <f>IFERROR(VLOOKUP(B36,'Data Aset'!$B$4:$L$1048576,5,FALSE),"")</f>
        <v>Pcs</v>
      </c>
      <c r="G36" s="26">
        <f>IFERROR(VLOOKUP(B36,'Data Aset'!$B$4:$L$1048576,6,FALSE),"")</f>
        <v>0</v>
      </c>
      <c r="H36" s="26">
        <f>IFERROR(VLOOKUP(B36,'Data Aset'!$B$4:$L$1048576,7,FALSE),"")</f>
        <v>0</v>
      </c>
      <c r="I36" s="26">
        <f>IFERROR(VLOOKUP(B36,'Data Aset'!$B$4:$L$1048576,8,FALSE),"")</f>
        <v>0</v>
      </c>
      <c r="J36" s="17" t="str">
        <f>IFERROR(VLOOKUP(B36,'Data Aset'!$B$4:$L$1048576,9,FALSE),"")</f>
        <v>GA</v>
      </c>
      <c r="K36" s="31">
        <f>IFERROR(VLOOKUP(B36,'Data Aset'!$B$4:$L$1048576,11,FALSE),"")</f>
        <v>0</v>
      </c>
    </row>
    <row r="37" spans="1:11" ht="28.5" customHeight="1">
      <c r="A37" s="17">
        <v>34</v>
      </c>
      <c r="B37" s="17" t="str">
        <f t="shared" si="0"/>
        <v>General Affair34</v>
      </c>
      <c r="C37" s="14" t="str">
        <f>IFERROR(VLOOKUP(B37,'Data Aset'!$B$4:$L$1048576,2,FALSE),"")</f>
        <v>Kursi Hidrolik</v>
      </c>
      <c r="D37" s="14" t="str">
        <f>IFERROR(VLOOKUP(B37,'Data Aset'!$B$4:$L$1048576,3,FALSE),"")</f>
        <v>Kursi Hidrolik</v>
      </c>
      <c r="E37" s="17">
        <f>IFERROR(VLOOKUP(B37,'Data Aset'!$B$4:$L$1048576,4,FALSE),"")</f>
        <v>3</v>
      </c>
      <c r="F37" s="17" t="str">
        <f>IFERROR(VLOOKUP(B37,'Data Aset'!$B$4:$L$1048576,5,FALSE),"")</f>
        <v>Pcs</v>
      </c>
      <c r="G37" s="26">
        <f>IFERROR(VLOOKUP(B37,'Data Aset'!$B$4:$L$1048576,6,FALSE),"")</f>
        <v>0</v>
      </c>
      <c r="H37" s="26">
        <f>IFERROR(VLOOKUP(B37,'Data Aset'!$B$4:$L$1048576,7,FALSE),"")</f>
        <v>0</v>
      </c>
      <c r="I37" s="26">
        <f>IFERROR(VLOOKUP(B37,'Data Aset'!$B$4:$L$1048576,8,FALSE),"")</f>
        <v>0</v>
      </c>
      <c r="J37" s="17" t="str">
        <f>IFERROR(VLOOKUP(B37,'Data Aset'!$B$4:$L$1048576,9,FALSE),"")</f>
        <v>GA</v>
      </c>
      <c r="K37" s="31">
        <f>IFERROR(VLOOKUP(B37,'Data Aset'!$B$4:$L$1048576,11,FALSE),"")</f>
        <v>0</v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C37"/>
  <sheetViews>
    <sheetView workbookViewId="0">
      <pane ySplit="3" topLeftCell="A4" activePane="bottomLeft" state="frozen"/>
      <selection pane="bottomLeft" activeCell="C30" sqref="C30"/>
    </sheetView>
  </sheetViews>
  <sheetFormatPr defaultRowHeight="21.75" customHeight="1"/>
  <cols>
    <col min="1" max="1" width="5.42578125" style="15" customWidth="1"/>
    <col min="2" max="2" width="15.5703125" style="15" hidden="1" customWidth="1"/>
    <col min="3" max="3" width="17.5703125" style="2" customWidth="1"/>
    <col min="4" max="4" width="22.5703125" style="27" customWidth="1"/>
    <col min="5" max="5" width="6.28515625" style="36" customWidth="1"/>
    <col min="6" max="6" width="9.140625" style="36"/>
    <col min="7" max="7" width="14" style="24" customWidth="1"/>
    <col min="8" max="8" width="15.7109375" style="15" customWidth="1"/>
    <col min="9" max="9" width="20.42578125" style="19" customWidth="1"/>
    <col min="10" max="10" width="10.85546875" style="24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15" t="s">
        <v>19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HRD1</v>
      </c>
      <c r="C4" s="14" t="str">
        <f>IFERROR(VLOOKUP(B4,'Data Aset'!$B$4:$L$1048576,2,FALSE),"")</f>
        <v>Lemari Kayu Besar</v>
      </c>
      <c r="D4" s="28" t="str">
        <f>IFERROR(VLOOKUP(B4,'Data Aset'!$B$4:$L$1048576,3,FALSE),"")</f>
        <v>Lemari Kayu Besar</v>
      </c>
      <c r="E4" s="38">
        <f>IFERROR(VLOOKUP(B4,'Data Aset'!$B$4:$L$1048576,4,FALSE),"")</f>
        <v>1</v>
      </c>
      <c r="F4" s="38" t="str">
        <f>IFERROR(VLOOKUP(B4,'Data Aset'!$B$4:$L$1048576,5,FALSE),"")</f>
        <v>Sisi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 t="str">
        <f>IFERROR(VLOOKUP(B4,'Data Aset'!$B$4:$L$1048576,9,FALSE),"")</f>
        <v>HRD</v>
      </c>
      <c r="K4" s="31" t="str">
        <f>IFERROR(VLOOKUP(B4,'Data Aset'!$B$4:$L$1048576,11,FALSE),"")</f>
        <v>Pembatas ruangan HRD&amp;GA</v>
      </c>
      <c r="XFC4" s="14" t="str">
        <f>IFERROR(VLOOKUP(XFA4,'Data Aset'!$B$4:$L$1048576,3,FALSE),"")</f>
        <v/>
      </c>
    </row>
    <row r="5" spans="1:11 16383:16383" ht="28.5" customHeight="1">
      <c r="A5" s="16">
        <v>2</v>
      </c>
      <c r="B5" s="17" t="str">
        <f t="shared" ref="B5:B37" si="0">CONCATENATE($B$2,A5)</f>
        <v>HRD2</v>
      </c>
      <c r="C5" s="14" t="str">
        <f>IFERROR(VLOOKUP(B5,'Data Aset'!$B$4:$L$1048576,2,FALSE),"")</f>
        <v>Laci Besi</v>
      </c>
      <c r="D5" s="28" t="str">
        <f>IFERROR(VLOOKUP(B5,'Data Aset'!$B$4:$L$1048576,3,FALSE),"")</f>
        <v>Laci Besi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 t="str">
        <f>IFERROR(VLOOKUP(B5,'Data Aset'!$B$4:$L$1048576,6,FALSE),"")</f>
        <v>Frontline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 t="str">
        <f>IFERROR(VLOOKUP(B5,'Data Aset'!$B$4:$L$1048576,9,FALSE),"")</f>
        <v>HRD</v>
      </c>
      <c r="K5" s="31">
        <f>IFERROR(VLOOKUP(B5,'Data Aset'!$B$4:$L$1048576,11,FALSE),"")</f>
        <v>0</v>
      </c>
    </row>
    <row r="6" spans="1:11 16383:16383" ht="15">
      <c r="A6" s="17">
        <v>3</v>
      </c>
      <c r="B6" s="17" t="str">
        <f t="shared" si="0"/>
        <v>HRD3</v>
      </c>
      <c r="C6" s="14" t="str">
        <f>IFERROR(VLOOKUP(B6,'Data Aset'!$B$4:$L$1048576,2,FALSE),"")</f>
        <v>Remote AC</v>
      </c>
      <c r="D6" s="28" t="str">
        <f>IFERROR(VLOOKUP(B6,'Data Aset'!$B$4:$L$1048576,3,FALSE),"")</f>
        <v>Remote AC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 t="str">
        <f>IFERROR(VLOOKUP(B6,'Data Aset'!$B$4:$L$1048576,7,FALSE),"")</f>
        <v>YB1FA</v>
      </c>
      <c r="I6" s="26">
        <f>IFERROR(VLOOKUP(B6,'Data Aset'!$B$4:$L$1048576,8,FALSE),"")</f>
        <v>0</v>
      </c>
      <c r="J6" s="26" t="str">
        <f>IFERROR(VLOOKUP(B6,'Data Aset'!$B$4:$L$1048576,9,FALSE),"")</f>
        <v>HRD</v>
      </c>
      <c r="K6" s="31">
        <f>IFERROR(VLOOKUP(B6,'Data Aset'!$B$4:$L$1048576,11,FALSE),"")</f>
        <v>0</v>
      </c>
    </row>
    <row r="7" spans="1:11 16383:16383" ht="28.5" customHeight="1">
      <c r="A7" s="16">
        <v>4</v>
      </c>
      <c r="B7" s="17" t="str">
        <f t="shared" si="0"/>
        <v>HRD4</v>
      </c>
      <c r="C7" s="14" t="str">
        <f>IFERROR(VLOOKUP(B7,'Data Aset'!$B$4:$L$1048576,2,FALSE),"")</f>
        <v>AC</v>
      </c>
      <c r="D7" s="28" t="str">
        <f>IFERROR(VLOOKUP(B7,'Data Aset'!$B$4:$L$1048576,3,FALSE),"")</f>
        <v>AC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SHARP</v>
      </c>
      <c r="H7" s="26" t="str">
        <f>IFERROR(VLOOKUP(B7,'Data Aset'!$B$4:$L$1048576,7,FALSE),"")</f>
        <v>94180AM-A9UCY</v>
      </c>
      <c r="I7" s="26">
        <f>IFERROR(VLOOKUP(B7,'Data Aset'!$B$4:$L$1048576,8,FALSE),"")</f>
        <v>0</v>
      </c>
      <c r="J7" s="26" t="str">
        <f>IFERROR(VLOOKUP(B7,'Data Aset'!$B$4:$L$1048576,9,FALSE),"")</f>
        <v>HRD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HRD5</v>
      </c>
      <c r="C8" s="14" t="str">
        <f>IFERROR(VLOOKUP(B8,'Data Aset'!$B$4:$L$1048576,2,FALSE),"")</f>
        <v>CCTV</v>
      </c>
      <c r="D8" s="28" t="str">
        <f>IFERROR(VLOOKUP(B8,'Data Aset'!$B$4:$L$1048576,3,FALSE),"")</f>
        <v>CCTV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 t="str">
        <f>IFERROR(VLOOKUP(B8,'Data Aset'!$B$4:$L$1048576,9,FALSE),"")</f>
        <v>HRD</v>
      </c>
      <c r="K8" s="31" t="str">
        <f>IFERROR(VLOOKUP(B8,'Data Aset'!$B$4:$L$1048576,11,FALSE),"")</f>
        <v>Indoor</v>
      </c>
    </row>
    <row r="9" spans="1:11 16383:16383" ht="28.5" customHeight="1">
      <c r="A9" s="16">
        <v>6</v>
      </c>
      <c r="B9" s="17" t="str">
        <f t="shared" si="0"/>
        <v>HRD6</v>
      </c>
      <c r="C9" s="14" t="str">
        <f>IFERROR(VLOOKUP(B9,'Data Aset'!$B$4:$L$1048576,2,FALSE),"")</f>
        <v>Bohlam Lampu</v>
      </c>
      <c r="D9" s="28" t="str">
        <f>IFERROR(VLOOKUP(B9,'Data Aset'!$B$4:$L$1048576,3,FALSE),"")</f>
        <v>Lampu</v>
      </c>
      <c r="E9" s="38">
        <f>IFERROR(VLOOKUP(B9,'Data Aset'!$B$4:$L$1048576,4,FALSE),"")</f>
        <v>2</v>
      </c>
      <c r="F9" s="38" t="str">
        <f>IFERROR(VLOOKUP(B9,'Data Aset'!$B$4:$L$1048576,5,FALSE),"")</f>
        <v>Pcs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 t="str">
        <f>IFERROR(VLOOKUP(B9,'Data Aset'!$B$4:$L$1048576,9,FALSE),"")</f>
        <v>HRD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HRD7</v>
      </c>
      <c r="C10" s="14" t="str">
        <f>IFERROR(VLOOKUP(B10,'Data Aset'!$B$4:$L$1048576,2,FALSE),"")</f>
        <v>Sapu Lantai</v>
      </c>
      <c r="D10" s="28" t="str">
        <f>IFERROR(VLOOKUP(B10,'Data Aset'!$B$4:$L$1048576,3,FALSE),"")</f>
        <v>Sapu Lantai</v>
      </c>
      <c r="E10" s="38">
        <f>IFERROR(VLOOKUP(B10,'Data Aset'!$B$4:$L$1048576,4,FALSE),"")</f>
        <v>1</v>
      </c>
      <c r="F10" s="38" t="str">
        <f>IFERROR(VLOOKUP(B10,'Data Aset'!$B$4:$L$1048576,5,FALSE),"")</f>
        <v>Pcs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 t="str">
        <f>IFERROR(VLOOKUP(B10,'Data Aset'!$B$4:$L$1048576,9,FALSE),"")</f>
        <v>HRD</v>
      </c>
      <c r="K10" s="31">
        <f>IFERROR(VLOOKUP(B10,'Data Aset'!$B$4:$L$1048576,11,FALSE),"")</f>
        <v>0</v>
      </c>
    </row>
    <row r="11" spans="1:11 16383:16383" ht="28.5" customHeight="1">
      <c r="A11" s="16">
        <v>8</v>
      </c>
      <c r="B11" s="17" t="str">
        <f t="shared" si="0"/>
        <v>HRD8</v>
      </c>
      <c r="C11" s="14" t="str">
        <f>IFERROR(VLOOKUP(B11,'Data Aset'!$B$4:$L$1048576,2,FALSE),"")</f>
        <v>Pengki</v>
      </c>
      <c r="D11" s="28" t="str">
        <f>IFERROR(VLOOKUP(B11,'Data Aset'!$B$4:$L$1048576,3,FALSE),"")</f>
        <v>Pengki</v>
      </c>
      <c r="E11" s="38">
        <f>IFERROR(VLOOKUP(B11,'Data Aset'!$B$4:$L$1048576,4,FALSE),"")</f>
        <v>1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 t="str">
        <f>IFERROR(VLOOKUP(B11,'Data Aset'!$B$4:$L$1048576,9,FALSE),"")</f>
        <v>HRD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HRD9</v>
      </c>
      <c r="C12" s="14" t="str">
        <f>IFERROR(VLOOKUP(B12,'Data Aset'!$B$4:$L$1048576,2,FALSE),"")</f>
        <v>Kursi Hidrolik</v>
      </c>
      <c r="D12" s="28" t="str">
        <f>IFERROR(VLOOKUP(B12,'Data Aset'!$B$4:$L$1048576,3,FALSE),"")</f>
        <v>Kursi Hidrolik</v>
      </c>
      <c r="E12" s="38">
        <f>IFERROR(VLOOKUP(B12,'Data Aset'!$B$4:$L$1048576,4,FALSE),"")</f>
        <v>3</v>
      </c>
      <c r="F12" s="38" t="str">
        <f>IFERROR(VLOOKUP(B12,'Data Aset'!$B$4:$L$1048576,5,FALSE),"")</f>
        <v>Pcs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 t="str">
        <f>IFERROR(VLOOKUP(B12,'Data Aset'!$B$4:$L$1048576,9,FALSE),"")</f>
        <v>HRD</v>
      </c>
      <c r="K12" s="31">
        <f>IFERROR(VLOOKUP(B12,'Data Aset'!$B$4:$L$1048576,11,FALSE),"")</f>
        <v>0</v>
      </c>
    </row>
    <row r="13" spans="1:11 16383:16383" ht="28.5" customHeight="1">
      <c r="A13" s="16">
        <v>10</v>
      </c>
      <c r="B13" s="17" t="str">
        <f t="shared" si="0"/>
        <v>HRD10</v>
      </c>
      <c r="C13" s="14" t="str">
        <f>IFERROR(VLOOKUP(B13,'Data Aset'!$B$4:$L$1048576,2,FALSE),"")</f>
        <v xml:space="preserve">Meja Kerja </v>
      </c>
      <c r="D13" s="28" t="str">
        <f>IFERROR(VLOOKUP(B13,'Data Aset'!$B$4:$L$1048576,3,FALSE),"")</f>
        <v>Meja Kerja</v>
      </c>
      <c r="E13" s="38">
        <f>IFERROR(VLOOKUP(B13,'Data Aset'!$B$4:$L$1048576,4,FALSE),"")</f>
        <v>4</v>
      </c>
      <c r="F13" s="38" t="str">
        <f>IFERROR(VLOOKUP(B13,'Data Aset'!$B$4:$L$1048576,5,FALSE),"")</f>
        <v>Unit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 t="str">
        <f>IFERROR(VLOOKUP(B13,'Data Aset'!$B$4:$L$1048576,9,FALSE),"")</f>
        <v>HRD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HRD11</v>
      </c>
      <c r="C14" s="14" t="str">
        <f>IFERROR(VLOOKUP(B14,'Data Aset'!$B$4:$L$1048576,2,FALSE),"")</f>
        <v>Kursi Kayu</v>
      </c>
      <c r="D14" s="28" t="str">
        <f>IFERROR(VLOOKUP(B14,'Data Aset'!$B$4:$L$1048576,3,FALSE),"")</f>
        <v>Kursi Kayu</v>
      </c>
      <c r="E14" s="38">
        <f>IFERROR(VLOOKUP(B14,'Data Aset'!$B$4:$L$1048576,4,FALSE),"")</f>
        <v>1</v>
      </c>
      <c r="F14" s="38" t="str">
        <f>IFERROR(VLOOKUP(B14,'Data Aset'!$B$4:$L$1048576,5,FALSE),"")</f>
        <v>Unit</v>
      </c>
      <c r="G14" s="26">
        <f>IFERROR(VLOOKUP(B14,'Data Aset'!$B$4:$L$1048576,6,FALSE),"")</f>
        <v>0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 t="str">
        <f>IFERROR(VLOOKUP(B14,'Data Aset'!$B$4:$L$1048576,9,FALSE),"")</f>
        <v>Vacant</v>
      </c>
      <c r="K14" s="31">
        <f>IFERROR(VLOOKUP(B14,'Data Aset'!$B$4:$L$1048576,11,FALSE),"")</f>
        <v>0</v>
      </c>
    </row>
    <row r="15" spans="1:11 16383:16383" ht="28.5" customHeight="1">
      <c r="A15" s="16">
        <v>12</v>
      </c>
      <c r="B15" s="17" t="str">
        <f t="shared" si="0"/>
        <v>HRD12</v>
      </c>
      <c r="C15" s="14" t="str">
        <f>IFERROR(VLOOKUP(B15,'Data Aset'!$B$4:$L$1048576,2,FALSE),"")</f>
        <v>Lemari Kaca Obat</v>
      </c>
      <c r="D15" s="28" t="str">
        <f>IFERROR(VLOOKUP(B15,'Data Aset'!$B$4:$L$1048576,3,FALSE),"")</f>
        <v>Lemari Kaca Obat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 t="str">
        <f>IFERROR(VLOOKUP(B15,'Data Aset'!$B$4:$L$1048576,9,FALSE),"")</f>
        <v>HRD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HRD13</v>
      </c>
      <c r="C16" s="14" t="str">
        <f>IFERROR(VLOOKUP(B16,'Data Aset'!$B$4:$L$1048576,2,FALSE),"")</f>
        <v>Printer</v>
      </c>
      <c r="D16" s="28" t="str">
        <f>IFERROR(VLOOKUP(B16,'Data Aset'!$B$4:$L$1048576,3,FALSE),"")</f>
        <v>Printer Inkjet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 t="str">
        <f>IFERROR(VLOOKUP(B16,'Data Aset'!$B$4:$L$1048576,6,FALSE),"")</f>
        <v>Epsom</v>
      </c>
      <c r="H16" s="26" t="str">
        <f>IFERROR(VLOOKUP(B16,'Data Aset'!$B$4:$L$1048576,7,FALSE),"")</f>
        <v>L3110</v>
      </c>
      <c r="I16" s="26" t="str">
        <f>IFERROR(VLOOKUP(B16,'Data Aset'!$B$4:$L$1048576,8,FALSE),"")</f>
        <v>XB6NX110045</v>
      </c>
      <c r="J16" s="26" t="str">
        <f>IFERROR(VLOOKUP(B16,'Data Aset'!$B$4:$L$1048576,9,FALSE),"")</f>
        <v>HRD</v>
      </c>
      <c r="K16" s="31">
        <f>IFERROR(VLOOKUP(B16,'Data Aset'!$B$4:$L$1048576,11,FALSE),"")</f>
        <v>0</v>
      </c>
    </row>
    <row r="17" spans="1:11" ht="28.5" customHeight="1">
      <c r="A17" s="16">
        <v>14</v>
      </c>
      <c r="B17" s="17" t="str">
        <f t="shared" si="0"/>
        <v>HRD14</v>
      </c>
      <c r="C17" s="14" t="str">
        <f>IFERROR(VLOOKUP(B17,'Data Aset'!$B$4:$L$1048576,2,FALSE),"")</f>
        <v>Kemoceng</v>
      </c>
      <c r="D17" s="28" t="str">
        <f>IFERROR(VLOOKUP(B17,'Data Aset'!$B$4:$L$1048576,3,FALSE),"")</f>
        <v>Kemoceng</v>
      </c>
      <c r="E17" s="38">
        <f>IFERROR(VLOOKUP(B17,'Data Aset'!$B$4:$L$1048576,4,FALSE),"")</f>
        <v>1</v>
      </c>
      <c r="F17" s="38" t="str">
        <f>IFERROR(VLOOKUP(B17,'Data Aset'!$B$4:$L$1048576,5,FALSE),"")</f>
        <v>Pcs</v>
      </c>
      <c r="G17" s="26">
        <f>IFERROR(VLOOKUP(B17,'Data Aset'!$B$4:$L$1048576,6,FALSE),"")</f>
        <v>0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 t="str">
        <f>IFERROR(VLOOKUP(B17,'Data Aset'!$B$4:$L$1048576,9,FALSE),"")</f>
        <v>HRD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HRD15</v>
      </c>
      <c r="C18" s="14" t="str">
        <f>IFERROR(VLOOKUP(B18,'Data Aset'!$B$4:$L$1048576,2,FALSE),"")</f>
        <v>Monitor</v>
      </c>
      <c r="D18" s="28" t="str">
        <f>IFERROR(VLOOKUP(B18,'Data Aset'!$B$4:$L$1048576,3,FALSE),"")</f>
        <v>Monitor</v>
      </c>
      <c r="E18" s="38">
        <f>IFERROR(VLOOKUP(B18,'Data Aset'!$B$4:$L$1048576,4,FALSE),"")</f>
        <v>1</v>
      </c>
      <c r="F18" s="38" t="str">
        <f>IFERROR(VLOOKUP(B18,'Data Aset'!$B$4:$L$1048576,5,FALSE),"")</f>
        <v>Unit</v>
      </c>
      <c r="G18" s="26" t="str">
        <f>IFERROR(VLOOKUP(B18,'Data Aset'!$B$4:$L$1048576,6,FALSE),"")</f>
        <v>LG</v>
      </c>
      <c r="H18" s="26" t="str">
        <f>IFERROR(VLOOKUP(B18,'Data Aset'!$B$4:$L$1048576,7,FALSE),"")</f>
        <v>19M38A</v>
      </c>
      <c r="I18" s="26" t="str">
        <f>IFERROR(VLOOKUP(B18,'Data Aset'!$B$4:$L$1048576,8,FALSE),"")</f>
        <v>002INB1J222</v>
      </c>
      <c r="J18" s="26" t="str">
        <f>IFERROR(VLOOKUP(B18,'Data Aset'!$B$4:$L$1048576,9,FALSE),"")</f>
        <v>Vacant</v>
      </c>
      <c r="K18" s="31">
        <f>IFERROR(VLOOKUP(B18,'Data Aset'!$B$4:$L$1048576,11,FALSE),"")</f>
        <v>0</v>
      </c>
    </row>
    <row r="19" spans="1:11" ht="28.5" customHeight="1">
      <c r="A19" s="16">
        <v>16</v>
      </c>
      <c r="B19" s="17" t="str">
        <f t="shared" si="0"/>
        <v>HRD16</v>
      </c>
      <c r="C19" s="14" t="str">
        <f>IFERROR(VLOOKUP(B19,'Data Aset'!$B$4:$L$1048576,2,FALSE),"")</f>
        <v>Mouse</v>
      </c>
      <c r="D19" s="28" t="str">
        <f>IFERROR(VLOOKUP(B19,'Data Aset'!$B$4:$L$1048576,3,FALSE),"")</f>
        <v>Mouse</v>
      </c>
      <c r="E19" s="38">
        <f>IFERROR(VLOOKUP(B19,'Data Aset'!$B$4:$L$1048576,4,FALSE),"")</f>
        <v>1</v>
      </c>
      <c r="F19" s="38" t="str">
        <f>IFERROR(VLOOKUP(B19,'Data Aset'!$B$4:$L$1048576,5,FALSE),"")</f>
        <v>Unit</v>
      </c>
      <c r="G19" s="26" t="str">
        <f>IFERROR(VLOOKUP(B19,'Data Aset'!$B$4:$L$1048576,6,FALSE),"")</f>
        <v>M Tech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 t="str">
        <f>IFERROR(VLOOKUP(B19,'Data Aset'!$B$4:$L$1048576,9,FALSE),"")</f>
        <v>Vacant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HRD17</v>
      </c>
      <c r="C20" s="14" t="str">
        <f>IFERROR(VLOOKUP(B20,'Data Aset'!$B$4:$L$1048576,2,FALSE),"")</f>
        <v>Keyboard</v>
      </c>
      <c r="D20" s="28" t="str">
        <f>IFERROR(VLOOKUP(B20,'Data Aset'!$B$4:$L$1048576,3,FALSE),"")</f>
        <v>Keyboard</v>
      </c>
      <c r="E20" s="38">
        <f>IFERROR(VLOOKUP(B20,'Data Aset'!$B$4:$L$1048576,4,FALSE),"")</f>
        <v>1</v>
      </c>
      <c r="F20" s="38" t="str">
        <f>IFERROR(VLOOKUP(B20,'Data Aset'!$B$4:$L$1048576,5,FALSE),"")</f>
        <v>Unit</v>
      </c>
      <c r="G20" s="26" t="str">
        <f>IFERROR(VLOOKUP(B20,'Data Aset'!$B$4:$L$1048576,6,FALSE),"")</f>
        <v>M Tech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 t="str">
        <f>IFERROR(VLOOKUP(B20,'Data Aset'!$B$4:$L$1048576,9,FALSE),"")</f>
        <v>Vacant</v>
      </c>
      <c r="K20" s="31">
        <f>IFERROR(VLOOKUP(B20,'Data Aset'!$B$4:$L$1048576,11,FALSE),"")</f>
        <v>0</v>
      </c>
    </row>
    <row r="21" spans="1:11" ht="28.5" customHeight="1">
      <c r="A21" s="16">
        <v>18</v>
      </c>
      <c r="B21" s="17" t="str">
        <f t="shared" si="0"/>
        <v>HRD18</v>
      </c>
      <c r="C21" s="14" t="str">
        <f>IFERROR(VLOOKUP(B21,'Data Aset'!$B$4:$L$1048576,2,FALSE),"")</f>
        <v>CPU</v>
      </c>
      <c r="D21" s="28" t="str">
        <f>IFERROR(VLOOKUP(B21,'Data Aset'!$B$4:$L$1048576,3,FALSE),"")</f>
        <v>CPU</v>
      </c>
      <c r="E21" s="38">
        <f>IFERROR(VLOOKUP(B21,'Data Aset'!$B$4:$L$1048576,4,FALSE),"")</f>
        <v>1</v>
      </c>
      <c r="F21" s="38" t="str">
        <f>IFERROR(VLOOKUP(B21,'Data Aset'!$B$4:$L$1048576,5,FALSE),"")</f>
        <v>Unit</v>
      </c>
      <c r="G21" s="26" t="str">
        <f>IFERROR(VLOOKUP(B21,'Data Aset'!$B$4:$L$1048576,6,FALSE),"")</f>
        <v>Avaris</v>
      </c>
      <c r="H21" s="26">
        <f>IFERROR(VLOOKUP(B21,'Data Aset'!$B$4:$L$1048576,7,FALSE),"")</f>
        <v>0</v>
      </c>
      <c r="I21" s="26">
        <f>IFERROR(VLOOKUP(B21,'Data Aset'!$B$4:$L$1048576,8,FALSE),"")</f>
        <v>0</v>
      </c>
      <c r="J21" s="26" t="str">
        <f>IFERROR(VLOOKUP(B21,'Data Aset'!$B$4:$L$1048576,9,FALSE),"")</f>
        <v>Vacant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HRD19</v>
      </c>
      <c r="C22" s="14" t="str">
        <f>IFERROR(VLOOKUP(B22,'Data Aset'!$B$4:$L$1048576,2,FALSE),"")</f>
        <v>Keranjang Sampah</v>
      </c>
      <c r="D22" s="28" t="str">
        <f>IFERROR(VLOOKUP(B22,'Data Aset'!$B$4:$L$1048576,3,FALSE),"")</f>
        <v>Tempat Sampah</v>
      </c>
      <c r="E22" s="38">
        <f>IFERROR(VLOOKUP(B22,'Data Aset'!$B$4:$L$1048576,4,FALSE),"")</f>
        <v>2</v>
      </c>
      <c r="F22" s="38" t="str">
        <f>IFERROR(VLOOKUP(B22,'Data Aset'!$B$4:$L$1048576,5,FALSE),"")</f>
        <v>Unit</v>
      </c>
      <c r="G22" s="26">
        <f>IFERROR(VLOOKUP(B22,'Data Aset'!$B$4:$L$1048576,6,FALSE),"")</f>
        <v>0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26">
        <f>IFERROR(VLOOKUP(B22,'Data Aset'!$B$4:$L$1048576,9,FALSE),"")</f>
        <v>0</v>
      </c>
      <c r="K22" s="31">
        <f>IFERROR(VLOOKUP(B22,'Data Aset'!$B$4:$L$1048576,11,FALSE),"")</f>
        <v>0</v>
      </c>
    </row>
    <row r="23" spans="1:11" ht="28.5" customHeight="1">
      <c r="A23" s="16">
        <v>20</v>
      </c>
      <c r="B23" s="17" t="str">
        <f t="shared" si="0"/>
        <v>HRD20</v>
      </c>
      <c r="C23" s="14" t="str">
        <f>IFERROR(VLOOKUP(B23,'Data Aset'!$B$4:$L$1048576,2,FALSE),"")</f>
        <v>Telepon</v>
      </c>
      <c r="D23" s="28" t="str">
        <f>IFERROR(VLOOKUP(B23,'Data Aset'!$B$4:$L$1048576,3,FALSE),"")</f>
        <v>Pesawat Telepon</v>
      </c>
      <c r="E23" s="38">
        <f>IFERROR(VLOOKUP(B23,'Data Aset'!$B$4:$L$1048576,4,FALSE),"")</f>
        <v>1</v>
      </c>
      <c r="F23" s="38" t="str">
        <f>IFERROR(VLOOKUP(B23,'Data Aset'!$B$4:$L$1048576,5,FALSE),"")</f>
        <v>Unit</v>
      </c>
      <c r="G23" s="26" t="str">
        <f>IFERROR(VLOOKUP(B23,'Data Aset'!$B$4:$L$1048576,6,FALSE),"")</f>
        <v>Panasonic</v>
      </c>
      <c r="H23" s="26" t="str">
        <f>IFERROR(VLOOKUP(B23,'Data Aset'!$B$4:$L$1048576,7,FALSE),"")</f>
        <v>KX-TS505MXR</v>
      </c>
      <c r="I23" s="26" t="str">
        <f>IFERROR(VLOOKUP(B23,'Data Aset'!$B$4:$L$1048576,8,FALSE),"")</f>
        <v>4KCK1176122</v>
      </c>
      <c r="J23" s="26">
        <f>IFERROR(VLOOKUP(B23,'Data Aset'!$B$4:$L$1048576,9,FALSE),"")</f>
        <v>0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HRD21</v>
      </c>
      <c r="C24" s="14" t="str">
        <f>IFERROR(VLOOKUP(B24,'Data Aset'!$B$4:$L$1048576,2,FALSE),"")</f>
        <v>Switch 5P</v>
      </c>
      <c r="D24" s="28" t="str">
        <f>IFERROR(VLOOKUP(B24,'Data Aset'!$B$4:$L$1048576,3,FALSE),"")</f>
        <v>Switch</v>
      </c>
      <c r="E24" s="38">
        <f>IFERROR(VLOOKUP(B24,'Data Aset'!$B$4:$L$1048576,4,FALSE),"")</f>
        <v>1</v>
      </c>
      <c r="F24" s="38" t="str">
        <f>IFERROR(VLOOKUP(B24,'Data Aset'!$B$4:$L$1048576,5,FALSE),"")</f>
        <v>Unit</v>
      </c>
      <c r="G24" s="26" t="str">
        <f>IFERROR(VLOOKUP(B24,'Data Aset'!$B$4:$L$1048576,6,FALSE),"")</f>
        <v>TP-Link</v>
      </c>
      <c r="H24" s="26" t="str">
        <f>IFERROR(VLOOKUP(B24,'Data Aset'!$B$4:$L$1048576,7,FALSE),"")</f>
        <v>TL-SF1005D</v>
      </c>
      <c r="I24" s="26">
        <f>IFERROR(VLOOKUP(B24,'Data Aset'!$B$4:$L$1048576,8,FALSE),"")</f>
        <v>0</v>
      </c>
      <c r="J24" s="26">
        <f>IFERROR(VLOOKUP(B24,'Data Aset'!$B$4:$L$1048576,9,FALSE),"")</f>
        <v>0</v>
      </c>
      <c r="K24" s="31">
        <f>IFERROR(VLOOKUP(B24,'Data Aset'!$B$4:$L$1048576,11,FALSE),"")</f>
        <v>0</v>
      </c>
    </row>
    <row r="25" spans="1:11" ht="28.5" customHeight="1">
      <c r="A25" s="16">
        <v>22</v>
      </c>
      <c r="B25" s="17" t="str">
        <f t="shared" si="0"/>
        <v>HRD22</v>
      </c>
      <c r="C25" s="14" t="str">
        <f>IFERROR(VLOOKUP(B25,'Data Aset'!$B$4:$L$1048576,2,FALSE),"")</f>
        <v>CPU</v>
      </c>
      <c r="D25" s="28" t="str">
        <f>IFERROR(VLOOKUP(B25,'Data Aset'!$B$4:$L$1048576,3,FALSE),"")</f>
        <v>CPU</v>
      </c>
      <c r="E25" s="38">
        <f>IFERROR(VLOOKUP(B25,'Data Aset'!$B$4:$L$1048576,4,FALSE),"")</f>
        <v>1</v>
      </c>
      <c r="F25" s="38" t="str">
        <f>IFERROR(VLOOKUP(B25,'Data Aset'!$B$4:$L$1048576,5,FALSE),"")</f>
        <v>Unit</v>
      </c>
      <c r="G25" s="26">
        <f>IFERROR(VLOOKUP(B25,'Data Aset'!$B$4:$L$1048576,6,FALSE),"")</f>
        <v>0</v>
      </c>
      <c r="H25" s="26">
        <f>IFERROR(VLOOKUP(B25,'Data Aset'!$B$4:$L$1048576,7,FALSE),"")</f>
        <v>0</v>
      </c>
      <c r="I25" s="26">
        <f>IFERROR(VLOOKUP(B25,'Data Aset'!$B$4:$L$1048576,8,FALSE),"")</f>
        <v>0</v>
      </c>
      <c r="J25" s="26" t="str">
        <f>IFERROR(VLOOKUP(B25,'Data Aset'!$B$4:$L$1048576,9,FALSE),"")</f>
        <v>Fatma</v>
      </c>
      <c r="K25" s="31" t="str">
        <f>IFERROR(VLOOKUP(B25,'Data Aset'!$B$4:$L$1048576,11,FALSE),"")</f>
        <v>Rakitan</v>
      </c>
    </row>
    <row r="26" spans="1:11" ht="28.5" customHeight="1">
      <c r="A26" s="17">
        <v>23</v>
      </c>
      <c r="B26" s="17" t="str">
        <f t="shared" si="0"/>
        <v>HRD23</v>
      </c>
      <c r="C26" s="14" t="str">
        <f>IFERROR(VLOOKUP(B26,'Data Aset'!$B$4:$L$1048576,2,FALSE),"")</f>
        <v>Keyboard</v>
      </c>
      <c r="D26" s="28" t="str">
        <f>IFERROR(VLOOKUP(B26,'Data Aset'!$B$4:$L$1048576,3,FALSE),"")</f>
        <v>Keyboard</v>
      </c>
      <c r="E26" s="38">
        <f>IFERROR(VLOOKUP(B26,'Data Aset'!$B$4:$L$1048576,4,FALSE),"")</f>
        <v>1</v>
      </c>
      <c r="F26" s="38" t="str">
        <f>IFERROR(VLOOKUP(B26,'Data Aset'!$B$4:$L$1048576,5,FALSE),"")</f>
        <v>Unit</v>
      </c>
      <c r="G26" s="26">
        <f>IFERROR(VLOOKUP(B26,'Data Aset'!$B$4:$L$1048576,6,FALSE),"")</f>
        <v>0</v>
      </c>
      <c r="H26" s="26">
        <f>IFERROR(VLOOKUP(B26,'Data Aset'!$B$4:$L$1048576,7,FALSE),"")</f>
        <v>0</v>
      </c>
      <c r="I26" s="26">
        <f>IFERROR(VLOOKUP(B26,'Data Aset'!$B$4:$L$1048576,8,FALSE),"")</f>
        <v>0</v>
      </c>
      <c r="J26" s="26" t="str">
        <f>IFERROR(VLOOKUP(B26,'Data Aset'!$B$4:$L$1048576,9,FALSE),"")</f>
        <v>Fatma</v>
      </c>
      <c r="K26" s="31">
        <f>IFERROR(VLOOKUP(B26,'Data Aset'!$B$4:$L$1048576,11,FALSE),"")</f>
        <v>0</v>
      </c>
    </row>
    <row r="27" spans="1:11" ht="28.5" customHeight="1">
      <c r="A27" s="16">
        <v>24</v>
      </c>
      <c r="B27" s="17" t="str">
        <f t="shared" si="0"/>
        <v>HRD24</v>
      </c>
      <c r="C27" s="14" t="str">
        <f>IFERROR(VLOOKUP(B27,'Data Aset'!$B$4:$L$1048576,2,FALSE),"")</f>
        <v>Mouse</v>
      </c>
      <c r="D27" s="28" t="str">
        <f>IFERROR(VLOOKUP(B27,'Data Aset'!$B$4:$L$1048576,3,FALSE),"")</f>
        <v>Mouse</v>
      </c>
      <c r="E27" s="38">
        <f>IFERROR(VLOOKUP(B27,'Data Aset'!$B$4:$L$1048576,4,FALSE),"")</f>
        <v>1</v>
      </c>
      <c r="F27" s="38" t="str">
        <f>IFERROR(VLOOKUP(B27,'Data Aset'!$B$4:$L$1048576,5,FALSE),"")</f>
        <v>Unit</v>
      </c>
      <c r="G27" s="26">
        <f>IFERROR(VLOOKUP(B27,'Data Aset'!$B$4:$L$1048576,6,FALSE),"")</f>
        <v>0</v>
      </c>
      <c r="H27" s="26">
        <f>IFERROR(VLOOKUP(B27,'Data Aset'!$B$4:$L$1048576,7,FALSE),"")</f>
        <v>0</v>
      </c>
      <c r="I27" s="26">
        <f>IFERROR(VLOOKUP(B27,'Data Aset'!$B$4:$L$1048576,8,FALSE),"")</f>
        <v>0</v>
      </c>
      <c r="J27" s="26" t="str">
        <f>IFERROR(VLOOKUP(B27,'Data Aset'!$B$4:$L$1048576,9,FALSE),"")</f>
        <v>Fatma</v>
      </c>
      <c r="K27" s="31">
        <f>IFERROR(VLOOKUP(B27,'Data Aset'!$B$4:$L$1048576,11,FALSE),"")</f>
        <v>0</v>
      </c>
    </row>
    <row r="28" spans="1:11" ht="28.5" customHeight="1">
      <c r="A28" s="17">
        <v>25</v>
      </c>
      <c r="B28" s="17" t="str">
        <f t="shared" si="0"/>
        <v>HRD25</v>
      </c>
      <c r="C28" s="14" t="str">
        <f>IFERROR(VLOOKUP(B28,'Data Aset'!$B$4:$L$1048576,2,FALSE),"")</f>
        <v>Stop Kontak 3L</v>
      </c>
      <c r="D28" s="28" t="str">
        <f>IFERROR(VLOOKUP(B28,'Data Aset'!$B$4:$L$1048576,3,FALSE),"")</f>
        <v>Stop Kontak</v>
      </c>
      <c r="E28" s="38">
        <f>IFERROR(VLOOKUP(B28,'Data Aset'!$B$4:$L$1048576,4,FALSE),"")</f>
        <v>2</v>
      </c>
      <c r="F28" s="38" t="str">
        <f>IFERROR(VLOOKUP(B28,'Data Aset'!$B$4:$L$1048576,5,FALSE),"")</f>
        <v>Unit</v>
      </c>
      <c r="G28" s="26">
        <f>IFERROR(VLOOKUP(B28,'Data Aset'!$B$4:$L$1048576,6,FALSE),"")</f>
        <v>0</v>
      </c>
      <c r="H28" s="26">
        <f>IFERROR(VLOOKUP(B28,'Data Aset'!$B$4:$L$1048576,7,FALSE),"")</f>
        <v>0</v>
      </c>
      <c r="I28" s="26">
        <f>IFERROR(VLOOKUP(B28,'Data Aset'!$B$4:$L$1048576,8,FALSE),"")</f>
        <v>0</v>
      </c>
      <c r="J28" s="26">
        <f>IFERROR(VLOOKUP(B28,'Data Aset'!$B$4:$L$1048576,9,FALSE),"")</f>
        <v>0</v>
      </c>
      <c r="K28" s="31">
        <f>IFERROR(VLOOKUP(B28,'Data Aset'!$B$4:$L$1048576,11,FALSE),"")</f>
        <v>0</v>
      </c>
    </row>
    <row r="29" spans="1:11" ht="28.5" customHeight="1">
      <c r="A29" s="16">
        <v>26</v>
      </c>
      <c r="B29" s="17" t="str">
        <f t="shared" si="0"/>
        <v>HRD26</v>
      </c>
      <c r="C29" s="14" t="str">
        <f>IFERROR(VLOOKUP(B29,'Data Aset'!$B$4:$L$1048576,2,FALSE),"")</f>
        <v>Stop Kontak 4L</v>
      </c>
      <c r="D29" s="28" t="str">
        <f>IFERROR(VLOOKUP(B29,'Data Aset'!$B$4:$L$1048576,3,FALSE),"")</f>
        <v>Stop Kontak</v>
      </c>
      <c r="E29" s="38">
        <f>IFERROR(VLOOKUP(B29,'Data Aset'!$B$4:$L$1048576,4,FALSE),"")</f>
        <v>2</v>
      </c>
      <c r="F29" s="38" t="str">
        <f>IFERROR(VLOOKUP(B29,'Data Aset'!$B$4:$L$1048576,5,FALSE),"")</f>
        <v>Unit</v>
      </c>
      <c r="G29" s="26">
        <f>IFERROR(VLOOKUP(B29,'Data Aset'!$B$4:$L$1048576,6,FALSE),"")</f>
        <v>0</v>
      </c>
      <c r="H29" s="26">
        <f>IFERROR(VLOOKUP(B29,'Data Aset'!$B$4:$L$1048576,7,FALSE),"")</f>
        <v>0</v>
      </c>
      <c r="I29" s="26">
        <f>IFERROR(VLOOKUP(B29,'Data Aset'!$B$4:$L$1048576,8,FALSE),"")</f>
        <v>0</v>
      </c>
      <c r="J29" s="26">
        <f>IFERROR(VLOOKUP(B29,'Data Aset'!$B$4:$L$1048576,9,FALSE),"")</f>
        <v>0</v>
      </c>
      <c r="K29" s="31">
        <f>IFERROR(VLOOKUP(B29,'Data Aset'!$B$4:$L$1048576,11,FALSE),"")</f>
        <v>0</v>
      </c>
    </row>
    <row r="30" spans="1:11" ht="28.5" customHeight="1">
      <c r="A30" s="17">
        <v>27</v>
      </c>
      <c r="B30" s="17" t="str">
        <f t="shared" si="0"/>
        <v>HRD27</v>
      </c>
      <c r="C30" s="14" t="str">
        <f>IFERROR(VLOOKUP(B30,'Data Aset'!$B$4:$L$1048576,2,FALSE),"")</f>
        <v/>
      </c>
      <c r="D30" s="28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16">
        <v>28</v>
      </c>
      <c r="B31" s="17" t="str">
        <f t="shared" si="0"/>
        <v>HRD28</v>
      </c>
      <c r="C31" s="14" t="str">
        <f>IFERROR(VLOOKUP(B31,'Data Aset'!$B$4:$L$1048576,2,FALSE),"")</f>
        <v/>
      </c>
      <c r="D31" s="28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HRD29</v>
      </c>
      <c r="C32" s="14" t="str">
        <f>IFERROR(VLOOKUP(B32,'Data Aset'!$B$4:$L$1048576,2,FALSE),"")</f>
        <v/>
      </c>
      <c r="D32" s="28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16">
        <v>30</v>
      </c>
      <c r="B33" s="17" t="str">
        <f t="shared" si="0"/>
        <v>HRD30</v>
      </c>
      <c r="C33" s="14" t="str">
        <f>IFERROR(VLOOKUP(B33,'Data Aset'!$B$4:$L$1048576,2,FALSE),"")</f>
        <v/>
      </c>
      <c r="D33" s="28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HRD31</v>
      </c>
      <c r="C34" s="14" t="str">
        <f>IFERROR(VLOOKUP(B34,'Data Aset'!$B$4:$L$1048576,2,FALSE),"")</f>
        <v/>
      </c>
      <c r="D34" s="28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16">
        <v>32</v>
      </c>
      <c r="B35" s="17" t="str">
        <f t="shared" si="0"/>
        <v>HRD32</v>
      </c>
      <c r="C35" s="14" t="str">
        <f>IFERROR(VLOOKUP(B35,'Data Aset'!$B$4:$L$1048576,2,FALSE),"")</f>
        <v/>
      </c>
      <c r="D35" s="28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HRD33</v>
      </c>
      <c r="C36" s="14" t="str">
        <f>IFERROR(VLOOKUP(B36,'Data Aset'!$B$4:$L$1048576,2,FALSE),"")</f>
        <v/>
      </c>
      <c r="D36" s="28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HRD34</v>
      </c>
      <c r="C37" s="14" t="str">
        <f>IFERROR(VLOOKUP(B37,'Data Aset'!$B$4:$L$1048576,2,FALSE),"")</f>
        <v/>
      </c>
      <c r="D37" s="28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C37"/>
  <sheetViews>
    <sheetView workbookViewId="0">
      <pane ySplit="3" topLeftCell="A4" activePane="bottomLeft" state="frozen"/>
      <selection pane="bottomLeft" activeCell="D9" sqref="D9"/>
    </sheetView>
  </sheetViews>
  <sheetFormatPr defaultRowHeight="21.75" customHeight="1"/>
  <cols>
    <col min="1" max="1" width="5.42578125" style="15" customWidth="1"/>
    <col min="2" max="2" width="15.5703125" style="15" hidden="1" customWidth="1"/>
    <col min="3" max="3" width="17.5703125" style="2" customWidth="1"/>
    <col min="4" max="4" width="22.5703125" style="27" customWidth="1"/>
    <col min="5" max="5" width="6.28515625" style="36" customWidth="1"/>
    <col min="6" max="6" width="9.140625" style="36"/>
    <col min="7" max="7" width="14" style="24" customWidth="1"/>
    <col min="8" max="8" width="15.7109375" style="15" customWidth="1"/>
    <col min="9" max="9" width="20.42578125" style="19" customWidth="1"/>
    <col min="10" max="10" width="10.85546875" style="24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39" t="s">
        <v>162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Lobby &amp; Lorong Utama1</v>
      </c>
      <c r="C4" s="14" t="str">
        <f>IFERROR(VLOOKUP(B4,'Data Aset'!$B$4:$L$1048576,2,FALSE),"")</f>
        <v>Meja Receptionis</v>
      </c>
      <c r="D4" s="28" t="str">
        <f>IFERROR(VLOOKUP(B4,'Data Aset'!$B$4:$L$1048576,3,FALSE),"")</f>
        <v>Meja Receptionis</v>
      </c>
      <c r="E4" s="38">
        <f>IFERROR(VLOOKUP(B4,'Data Aset'!$B$4:$L$1048576,4,FALSE),"")</f>
        <v>1</v>
      </c>
      <c r="F4" s="38" t="str">
        <f>IFERROR(VLOOKUP(B4,'Data Aset'!$B$4:$L$1048576,5,FALSE),"")</f>
        <v>Set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16">
        <v>2</v>
      </c>
      <c r="B5" s="17" t="str">
        <f t="shared" ref="B5:B37" si="0">CONCATENATE($B$2,A5)</f>
        <v>Lobby &amp; Lorong Utama2</v>
      </c>
      <c r="C5" s="14" t="str">
        <f>IFERROR(VLOOKUP(B5,'Data Aset'!$B$4:$L$1048576,2,FALSE),"")</f>
        <v>CCTV</v>
      </c>
      <c r="D5" s="28" t="str">
        <f>IFERROR(VLOOKUP(B5,'Data Aset'!$B$4:$L$1048576,3,FALSE),"")</f>
        <v>CCTV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4.75" customHeight="1">
      <c r="A6" s="17">
        <v>3</v>
      </c>
      <c r="B6" s="17" t="str">
        <f t="shared" si="0"/>
        <v>Lobby &amp; Lorong Utama3</v>
      </c>
      <c r="C6" s="14" t="str">
        <f>IFERROR(VLOOKUP(B6,'Data Aset'!$B$4:$L$1048576,2,FALSE),"")</f>
        <v>Bohlam Lampu</v>
      </c>
      <c r="D6" s="28" t="str">
        <f>IFERROR(VLOOKUP(B6,'Data Aset'!$B$4:$L$1048576,3,FALSE),"")</f>
        <v>Lampu</v>
      </c>
      <c r="E6" s="38">
        <f>IFERROR(VLOOKUP(B6,'Data Aset'!$B$4:$L$1048576,4,FALSE),"")</f>
        <v>6</v>
      </c>
      <c r="F6" s="38" t="str">
        <f>IFERROR(VLOOKUP(B6,'Data Aset'!$B$4:$L$1048576,5,FALSE),"")</f>
        <v>PCS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16">
        <v>4</v>
      </c>
      <c r="B7" s="17" t="str">
        <f t="shared" si="0"/>
        <v>Lobby &amp; Lorong Utama4</v>
      </c>
      <c r="C7" s="14" t="str">
        <f>IFERROR(VLOOKUP(B7,'Data Aset'!$B$4:$L$1048576,2,FALSE),"")</f>
        <v>Jam Sticker Dinding</v>
      </c>
      <c r="D7" s="28" t="str">
        <f>IFERROR(VLOOKUP(B7,'Data Aset'!$B$4:$L$1048576,3,FALSE),"")</f>
        <v>Jam Sticker Dinding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Lobby &amp; Lorong Utama5</v>
      </c>
      <c r="C8" s="14" t="str">
        <f>IFERROR(VLOOKUP(B8,'Data Aset'!$B$4:$L$1048576,2,FALSE),"")</f>
        <v>AC</v>
      </c>
      <c r="D8" s="28" t="str">
        <f>IFERROR(VLOOKUP(B8,'Data Aset'!$B$4:$L$1048576,3,FALSE),"")</f>
        <v>AC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16">
        <v>6</v>
      </c>
      <c r="B9" s="17" t="str">
        <f t="shared" si="0"/>
        <v>Lobby &amp; Lorong Utama6</v>
      </c>
      <c r="C9" s="14" t="str">
        <f>IFERROR(VLOOKUP(B9,'Data Aset'!$B$4:$L$1048576,2,FALSE),"")</f>
        <v>Kursi Kayu Panjang</v>
      </c>
      <c r="D9" s="28" t="str">
        <f>IFERROR(VLOOKUP(B9,'Data Aset'!$B$4:$L$1048576,3,FALSE),"")</f>
        <v>Kursi Kayu Panjang</v>
      </c>
      <c r="E9" s="38">
        <f>IFERROR(VLOOKUP(B9,'Data Aset'!$B$4:$L$1048576,4,FALSE),"")</f>
        <v>1</v>
      </c>
      <c r="F9" s="38" t="str">
        <f>IFERROR(VLOOKUP(B9,'Data Aset'!$B$4:$L$1048576,5,FALSE),"")</f>
        <v>Unit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Lobby &amp; Lorong Utama7</v>
      </c>
      <c r="C10" s="14" t="str">
        <f>IFERROR(VLOOKUP(B10,'Data Aset'!$B$4:$L$1048576,2,FALSE),"")</f>
        <v>Box Sampah</v>
      </c>
      <c r="D10" s="28" t="str">
        <f>IFERROR(VLOOKUP(B10,'Data Aset'!$B$4:$L$1048576,3,FALSE),"")</f>
        <v>Tempat Sampah</v>
      </c>
      <c r="E10" s="38">
        <f>IFERROR(VLOOKUP(B10,'Data Aset'!$B$4:$L$1048576,4,FALSE),"")</f>
        <v>1</v>
      </c>
      <c r="F10" s="38" t="str">
        <f>IFERROR(VLOOKUP(B10,'Data Aset'!$B$4:$L$1048576,5,FALSE),"")</f>
        <v>Unit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16">
        <v>8</v>
      </c>
      <c r="B11" s="17" t="str">
        <f t="shared" si="0"/>
        <v>Lobby &amp; Lorong Utama8</v>
      </c>
      <c r="C11" s="14" t="str">
        <f>IFERROR(VLOOKUP(B11,'Data Aset'!$B$4:$L$1048576,2,FALSE),"")</f>
        <v>Rak Receptionis</v>
      </c>
      <c r="D11" s="28" t="str">
        <f>IFERROR(VLOOKUP(B11,'Data Aset'!$B$4:$L$1048576,3,FALSE),"")</f>
        <v>Rak Receptionis</v>
      </c>
      <c r="E11" s="38">
        <f>IFERROR(VLOOKUP(B11,'Data Aset'!$B$4:$L$1048576,4,FALSE),"")</f>
        <v>1</v>
      </c>
      <c r="F11" s="38" t="str">
        <f>IFERROR(VLOOKUP(B11,'Data Aset'!$B$4:$L$1048576,5,FALSE),"")</f>
        <v>Set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Lobby &amp; Lorong Utama9</v>
      </c>
      <c r="C12" s="14" t="str">
        <f>IFERROR(VLOOKUP(B12,'Data Aset'!$B$4:$L$1048576,2,FALSE),"")</f>
        <v>Rak Kayu</v>
      </c>
      <c r="D12" s="28">
        <f>IFERROR(VLOOKUP(B12,'Data Aset'!$B$4:$L$1048576,3,FALSE),"")</f>
        <v>0</v>
      </c>
      <c r="E12" s="38">
        <f>IFERROR(VLOOKUP(B12,'Data Aset'!$B$4:$L$1048576,4,FALSE),"")</f>
        <v>2</v>
      </c>
      <c r="F12" s="38" t="str">
        <f>IFERROR(VLOOKUP(B12,'Data Aset'!$B$4:$L$1048576,5,FALSE),"")</f>
        <v>Set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16">
        <v>10</v>
      </c>
      <c r="B13" s="17" t="str">
        <f t="shared" si="0"/>
        <v>Lobby &amp; Lorong Utama10</v>
      </c>
      <c r="C13" s="14" t="str">
        <f>IFERROR(VLOOKUP(B13,'Data Aset'!$B$4:$L$1048576,2,FALSE),"")</f>
        <v>Lemari Kayu</v>
      </c>
      <c r="D13" s="28">
        <f>IFERROR(VLOOKUP(B13,'Data Aset'!$B$4:$L$1048576,3,FALSE),"")</f>
        <v>0</v>
      </c>
      <c r="E13" s="38">
        <f>IFERROR(VLOOKUP(B13,'Data Aset'!$B$4:$L$1048576,4,FALSE),"")</f>
        <v>1</v>
      </c>
      <c r="F13" s="38" t="str">
        <f>IFERROR(VLOOKUP(B13,'Data Aset'!$B$4:$L$1048576,5,FALSE),"")</f>
        <v>Set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>
        <f>IFERROR(VLOOKUP(B13,'Data Aset'!$B$4:$L$1048576,9,FALSE),"")</f>
        <v>0</v>
      </c>
      <c r="K13" s="31" t="str">
        <f>IFERROR(VLOOKUP(B13,'Data Aset'!$B$4:$L$1048576,11,FALSE),"")</f>
        <v>2 Pintu</v>
      </c>
    </row>
    <row r="14" spans="1:11 16383:16383" ht="28.5" customHeight="1">
      <c r="A14" s="17">
        <v>11</v>
      </c>
      <c r="B14" s="17" t="str">
        <f t="shared" si="0"/>
        <v>Lobby &amp; Lorong Utama11</v>
      </c>
      <c r="C14" s="14" t="str">
        <f>IFERROR(VLOOKUP(B14,'Data Aset'!$B$4:$L$1048576,2,FALSE),"")</f>
        <v>Keset Kaki Kecil</v>
      </c>
      <c r="D14" s="28" t="str">
        <f>IFERROR(VLOOKUP(B14,'Data Aset'!$B$4:$L$1048576,3,FALSE),"")</f>
        <v>Keset Kaki</v>
      </c>
      <c r="E14" s="38">
        <f>IFERROR(VLOOKUP(B14,'Data Aset'!$B$4:$L$1048576,4,FALSE),"")</f>
        <v>2</v>
      </c>
      <c r="F14" s="38" t="str">
        <f>IFERROR(VLOOKUP(B14,'Data Aset'!$B$4:$L$1048576,5,FALSE),"")</f>
        <v>Pcs</v>
      </c>
      <c r="G14" s="26">
        <f>IFERROR(VLOOKUP(B14,'Data Aset'!$B$4:$L$1048576,6,FALSE),"")</f>
        <v>0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>
        <f>IFERROR(VLOOKUP(B14,'Data Aset'!$B$4:$L$1048576,9,FALSE),"")</f>
        <v>0</v>
      </c>
      <c r="K14" s="31">
        <f>IFERROR(VLOOKUP(B14,'Data Aset'!$B$4:$L$1048576,11,FALSE),"")</f>
        <v>0</v>
      </c>
    </row>
    <row r="15" spans="1:11 16383:16383" ht="28.5" customHeight="1">
      <c r="A15" s="16">
        <v>12</v>
      </c>
      <c r="B15" s="17" t="str">
        <f t="shared" si="0"/>
        <v>Lobby &amp; Lorong Utama12</v>
      </c>
      <c r="C15" s="14" t="str">
        <f>IFERROR(VLOOKUP(B15,'Data Aset'!$B$4:$L$1048576,2,FALSE),"")</f>
        <v>Keset Kaki Kecil</v>
      </c>
      <c r="D15" s="28" t="str">
        <f>IFERROR(VLOOKUP(B15,'Data Aset'!$B$4:$L$1048576,3,FALSE),"")</f>
        <v>Keset Kaki</v>
      </c>
      <c r="E15" s="38">
        <f>IFERROR(VLOOKUP(B15,'Data Aset'!$B$4:$L$1048576,4,FALSE),"")</f>
        <v>1</v>
      </c>
      <c r="F15" s="38" t="str">
        <f>IFERROR(VLOOKUP(B15,'Data Aset'!$B$4:$L$1048576,5,FALSE),"")</f>
        <v>Pcs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>
        <f>IFERROR(VLOOKUP(B15,'Data Aset'!$B$4:$L$1048576,9,FALSE),"")</f>
        <v>0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Lobby &amp; Lorong Utama13</v>
      </c>
      <c r="C16" s="14" t="str">
        <f>IFERROR(VLOOKUP(B16,'Data Aset'!$B$4:$L$1048576,2,FALSE),"")</f>
        <v>Apar</v>
      </c>
      <c r="D16" s="28" t="str">
        <f>IFERROR(VLOOKUP(B16,'Data Aset'!$B$4:$L$1048576,3,FALSE),"")</f>
        <v>Apar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16">
        <v>14</v>
      </c>
      <c r="B17" s="17" t="str">
        <f t="shared" si="0"/>
        <v>Lobby &amp; Lorong Utama14</v>
      </c>
      <c r="C17" s="14" t="str">
        <f>IFERROR(VLOOKUP(B17,'Data Aset'!$B$4:$L$1048576,2,FALSE),"")</f>
        <v/>
      </c>
      <c r="D17" s="28" t="str">
        <f>IFERROR(VLOOKUP(B17,'Data Aset'!$B$4:$L$1048576,3,FALSE),"")</f>
        <v/>
      </c>
      <c r="E17" s="38" t="str">
        <f>IFERROR(VLOOKUP(B17,'Data Aset'!$B$4:$L$1048576,4,FALSE),"")</f>
        <v/>
      </c>
      <c r="F17" s="38" t="str">
        <f>IFERROR(VLOOKUP(B17,'Data Aset'!$B$4:$L$1048576,5,FALSE),"")</f>
        <v/>
      </c>
      <c r="G17" s="26" t="str">
        <f>IFERROR(VLOOKUP(B17,'Data Aset'!$B$4:$L$1048576,6,FALSE),"")</f>
        <v/>
      </c>
      <c r="H17" s="26" t="str">
        <f>IFERROR(VLOOKUP(B17,'Data Aset'!$B$4:$L$1048576,7,FALSE),"")</f>
        <v/>
      </c>
      <c r="I17" s="26" t="str">
        <f>IFERROR(VLOOKUP(B17,'Data Aset'!$B$4:$L$1048576,8,FALSE),"")</f>
        <v/>
      </c>
      <c r="J17" s="26" t="str">
        <f>IFERROR(VLOOKUP(B17,'Data Aset'!$B$4:$L$1048576,9,FALSE),"")</f>
        <v/>
      </c>
      <c r="K17" s="31" t="str">
        <f>IFERROR(VLOOKUP(B17,'Data Aset'!$B$4:$L$1048576,11,FALSE),"")</f>
        <v/>
      </c>
    </row>
    <row r="18" spans="1:11" ht="28.5" customHeight="1">
      <c r="A18" s="17">
        <v>15</v>
      </c>
      <c r="B18" s="17" t="str">
        <f t="shared" si="0"/>
        <v>Lobby &amp; Lorong Utama15</v>
      </c>
      <c r="C18" s="14" t="str">
        <f>IFERROR(VLOOKUP(B18,'Data Aset'!$B$4:$L$1048576,2,FALSE),"")</f>
        <v/>
      </c>
      <c r="D18" s="28" t="str">
        <f>IFERROR(VLOOKUP(B18,'Data Aset'!$B$4:$L$1048576,3,FALSE),"")</f>
        <v/>
      </c>
      <c r="E18" s="38" t="str">
        <f>IFERROR(VLOOKUP(B18,'Data Aset'!$B$4:$L$1048576,4,FALSE),"")</f>
        <v/>
      </c>
      <c r="F18" s="38" t="str">
        <f>IFERROR(VLOOKUP(B18,'Data Aset'!$B$4:$L$1048576,5,FALSE),"")</f>
        <v/>
      </c>
      <c r="G18" s="26" t="str">
        <f>IFERROR(VLOOKUP(B18,'Data Aset'!$B$4:$L$1048576,6,FALSE),"")</f>
        <v/>
      </c>
      <c r="H18" s="26" t="str">
        <f>IFERROR(VLOOKUP(B18,'Data Aset'!$B$4:$L$1048576,7,FALSE),"")</f>
        <v/>
      </c>
      <c r="I18" s="26" t="str">
        <f>IFERROR(VLOOKUP(B18,'Data Aset'!$B$4:$L$1048576,8,FALSE),"")</f>
        <v/>
      </c>
      <c r="J18" s="26" t="str">
        <f>IFERROR(VLOOKUP(B18,'Data Aset'!$B$4:$L$1048576,9,FALSE),"")</f>
        <v/>
      </c>
      <c r="K18" s="31" t="str">
        <f>IFERROR(VLOOKUP(B18,'Data Aset'!$B$4:$L$1048576,11,FALSE),"")</f>
        <v/>
      </c>
    </row>
    <row r="19" spans="1:11" ht="28.5" customHeight="1">
      <c r="A19" s="16">
        <v>16</v>
      </c>
      <c r="B19" s="17" t="str">
        <f t="shared" si="0"/>
        <v>Lobby &amp; Lorong Utama16</v>
      </c>
      <c r="C19" s="14" t="str">
        <f>IFERROR(VLOOKUP(B19,'Data Aset'!$B$4:$L$1048576,2,FALSE),"")</f>
        <v/>
      </c>
      <c r="D19" s="28" t="str">
        <f>IFERROR(VLOOKUP(B19,'Data Aset'!$B$4:$L$1048576,3,FALSE),"")</f>
        <v/>
      </c>
      <c r="E19" s="38" t="str">
        <f>IFERROR(VLOOKUP(B19,'Data Aset'!$B$4:$L$1048576,4,FALSE),"")</f>
        <v/>
      </c>
      <c r="F19" s="38" t="str">
        <f>IFERROR(VLOOKUP(B19,'Data Aset'!$B$4:$L$1048576,5,FALSE),"")</f>
        <v/>
      </c>
      <c r="G19" s="26" t="str">
        <f>IFERROR(VLOOKUP(B19,'Data Aset'!$B$4:$L$1048576,6,FALSE),"")</f>
        <v/>
      </c>
      <c r="H19" s="26" t="str">
        <f>IFERROR(VLOOKUP(B19,'Data Aset'!$B$4:$L$1048576,7,FALSE),"")</f>
        <v/>
      </c>
      <c r="I19" s="26" t="str">
        <f>IFERROR(VLOOKUP(B19,'Data Aset'!$B$4:$L$1048576,8,FALSE),"")</f>
        <v/>
      </c>
      <c r="J19" s="26" t="str">
        <f>IFERROR(VLOOKUP(B19,'Data Aset'!$B$4:$L$1048576,9,FALSE),"")</f>
        <v/>
      </c>
      <c r="K19" s="31" t="str">
        <f>IFERROR(VLOOKUP(B19,'Data Aset'!$B$4:$L$1048576,11,FALSE),"")</f>
        <v/>
      </c>
    </row>
    <row r="20" spans="1:11" ht="28.5" customHeight="1">
      <c r="A20" s="17">
        <v>17</v>
      </c>
      <c r="B20" s="17" t="str">
        <f t="shared" si="0"/>
        <v>Lobby &amp; Lorong Utama17</v>
      </c>
      <c r="C20" s="14" t="str">
        <f>IFERROR(VLOOKUP(B20,'Data Aset'!$B$4:$L$1048576,2,FALSE),"")</f>
        <v/>
      </c>
      <c r="D20" s="28" t="str">
        <f>IFERROR(VLOOKUP(B20,'Data Aset'!$B$4:$L$1048576,3,FALSE),"")</f>
        <v/>
      </c>
      <c r="E20" s="38" t="str">
        <f>IFERROR(VLOOKUP(B20,'Data Aset'!$B$4:$L$1048576,4,FALSE),"")</f>
        <v/>
      </c>
      <c r="F20" s="38" t="str">
        <f>IFERROR(VLOOKUP(B20,'Data Aset'!$B$4:$L$1048576,5,FALSE),"")</f>
        <v/>
      </c>
      <c r="G20" s="26" t="str">
        <f>IFERROR(VLOOKUP(B20,'Data Aset'!$B$4:$L$1048576,6,FALSE),"")</f>
        <v/>
      </c>
      <c r="H20" s="26" t="str">
        <f>IFERROR(VLOOKUP(B20,'Data Aset'!$B$4:$L$1048576,7,FALSE),"")</f>
        <v/>
      </c>
      <c r="I20" s="26" t="str">
        <f>IFERROR(VLOOKUP(B20,'Data Aset'!$B$4:$L$1048576,8,FALSE),"")</f>
        <v/>
      </c>
      <c r="J20" s="26" t="str">
        <f>IFERROR(VLOOKUP(B20,'Data Aset'!$B$4:$L$1048576,9,FALSE),"")</f>
        <v/>
      </c>
      <c r="K20" s="31" t="str">
        <f>IFERROR(VLOOKUP(B20,'Data Aset'!$B$4:$L$1048576,11,FALSE),"")</f>
        <v/>
      </c>
    </row>
    <row r="21" spans="1:11" ht="28.5" customHeight="1">
      <c r="A21" s="16">
        <v>18</v>
      </c>
      <c r="B21" s="17" t="str">
        <f t="shared" si="0"/>
        <v>Lobby &amp; Lorong Utama18</v>
      </c>
      <c r="C21" s="14" t="str">
        <f>IFERROR(VLOOKUP(B21,'Data Aset'!$B$4:$L$1048576,2,FALSE),"")</f>
        <v/>
      </c>
      <c r="D21" s="28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Lobby &amp; Lorong Utama19</v>
      </c>
      <c r="C22" s="14" t="str">
        <f>IFERROR(VLOOKUP(B22,'Data Aset'!$B$4:$L$1048576,2,FALSE),"")</f>
        <v/>
      </c>
      <c r="D22" s="28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16">
        <v>20</v>
      </c>
      <c r="B23" s="17" t="str">
        <f t="shared" si="0"/>
        <v>Lobby &amp; Lorong Utama20</v>
      </c>
      <c r="C23" s="14" t="str">
        <f>IFERROR(VLOOKUP(B23,'Data Aset'!$B$4:$L$1048576,2,FALSE),"")</f>
        <v/>
      </c>
      <c r="D23" s="28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Lobby &amp; Lorong Utama21</v>
      </c>
      <c r="C24" s="14" t="str">
        <f>IFERROR(VLOOKUP(B24,'Data Aset'!$B$4:$L$1048576,2,FALSE),"")</f>
        <v/>
      </c>
      <c r="D24" s="28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16">
        <v>22</v>
      </c>
      <c r="B25" s="17" t="str">
        <f t="shared" si="0"/>
        <v>Lobby &amp; Lorong Utama22</v>
      </c>
      <c r="C25" s="14" t="str">
        <f>IFERROR(VLOOKUP(B25,'Data Aset'!$B$4:$L$1048576,2,FALSE),"")</f>
        <v/>
      </c>
      <c r="D25" s="28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Lobby &amp; Lorong Utama23</v>
      </c>
      <c r="C26" s="14" t="str">
        <f>IFERROR(VLOOKUP(B26,'Data Aset'!$B$4:$L$1048576,2,FALSE),"")</f>
        <v/>
      </c>
      <c r="D26" s="28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16">
        <v>24</v>
      </c>
      <c r="B27" s="17" t="str">
        <f t="shared" si="0"/>
        <v>Lobby &amp; Lorong Utama24</v>
      </c>
      <c r="C27" s="14" t="str">
        <f>IFERROR(VLOOKUP(B27,'Data Aset'!$B$4:$L$1048576,2,FALSE),"")</f>
        <v/>
      </c>
      <c r="D27" s="28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Lobby &amp; Lorong Utama25</v>
      </c>
      <c r="C28" s="14" t="str">
        <f>IFERROR(VLOOKUP(B28,'Data Aset'!$B$4:$L$1048576,2,FALSE),"")</f>
        <v/>
      </c>
      <c r="D28" s="28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16">
        <v>26</v>
      </c>
      <c r="B29" s="17" t="str">
        <f t="shared" si="0"/>
        <v>Lobby &amp; Lorong Utama26</v>
      </c>
      <c r="C29" s="14" t="str">
        <f>IFERROR(VLOOKUP(B29,'Data Aset'!$B$4:$L$1048576,2,FALSE),"")</f>
        <v/>
      </c>
      <c r="D29" s="28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Lobby &amp; Lorong Utama27</v>
      </c>
      <c r="C30" s="14" t="str">
        <f>IFERROR(VLOOKUP(B30,'Data Aset'!$B$4:$L$1048576,2,FALSE),"")</f>
        <v/>
      </c>
      <c r="D30" s="28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16">
        <v>28</v>
      </c>
      <c r="B31" s="17" t="str">
        <f t="shared" si="0"/>
        <v>Lobby &amp; Lorong Utama28</v>
      </c>
      <c r="C31" s="14" t="str">
        <f>IFERROR(VLOOKUP(B31,'Data Aset'!$B$4:$L$1048576,2,FALSE),"")</f>
        <v/>
      </c>
      <c r="D31" s="28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Lobby &amp; Lorong Utama29</v>
      </c>
      <c r="C32" s="14" t="str">
        <f>IFERROR(VLOOKUP(B32,'Data Aset'!$B$4:$L$1048576,2,FALSE),"")</f>
        <v/>
      </c>
      <c r="D32" s="28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16">
        <v>30</v>
      </c>
      <c r="B33" s="17" t="str">
        <f t="shared" si="0"/>
        <v>Lobby &amp; Lorong Utama30</v>
      </c>
      <c r="C33" s="14" t="str">
        <f>IFERROR(VLOOKUP(B33,'Data Aset'!$B$4:$L$1048576,2,FALSE),"")</f>
        <v/>
      </c>
      <c r="D33" s="28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Lobby &amp; Lorong Utama31</v>
      </c>
      <c r="C34" s="14" t="str">
        <f>IFERROR(VLOOKUP(B34,'Data Aset'!$B$4:$L$1048576,2,FALSE),"")</f>
        <v/>
      </c>
      <c r="D34" s="28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16">
        <v>32</v>
      </c>
      <c r="B35" s="17" t="str">
        <f t="shared" si="0"/>
        <v>Lobby &amp; Lorong Utama32</v>
      </c>
      <c r="C35" s="14" t="str">
        <f>IFERROR(VLOOKUP(B35,'Data Aset'!$B$4:$L$1048576,2,FALSE),"")</f>
        <v/>
      </c>
      <c r="D35" s="28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Lobby &amp; Lorong Utama33</v>
      </c>
      <c r="C36" s="14" t="str">
        <f>IFERROR(VLOOKUP(B36,'Data Aset'!$B$4:$L$1048576,2,FALSE),"")</f>
        <v/>
      </c>
      <c r="D36" s="28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Lobby &amp; Lorong Utama34</v>
      </c>
      <c r="C37" s="14" t="str">
        <f>IFERROR(VLOOKUP(B37,'Data Aset'!$B$4:$L$1048576,2,FALSE),"")</f>
        <v/>
      </c>
      <c r="D37" s="28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C37"/>
  <sheetViews>
    <sheetView workbookViewId="0">
      <pane ySplit="3" topLeftCell="A4" activePane="bottomLeft" state="frozen"/>
      <selection pane="bottomLeft" activeCell="H14" sqref="H14"/>
    </sheetView>
  </sheetViews>
  <sheetFormatPr defaultRowHeight="21.75" customHeight="1"/>
  <cols>
    <col min="1" max="1" width="5.28515625" style="15" customWidth="1"/>
    <col min="2" max="2" width="23.140625" style="15" hidden="1" customWidth="1"/>
    <col min="3" max="3" width="17.5703125" style="2" customWidth="1"/>
    <col min="4" max="4" width="22.5703125" style="27" customWidth="1"/>
    <col min="5" max="5" width="6.28515625" style="36" customWidth="1"/>
    <col min="6" max="6" width="9.140625" style="36"/>
    <col min="7" max="7" width="14" style="24" customWidth="1"/>
    <col min="8" max="8" width="15.7109375" style="15" customWidth="1"/>
    <col min="9" max="9" width="20.42578125" style="19" customWidth="1"/>
    <col min="10" max="10" width="10.85546875" style="24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39" t="s">
        <v>166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Dealing 11</v>
      </c>
      <c r="C4" s="14" t="str">
        <f>IFERROR(VLOOKUP(B4,'Data Aset'!$B$4:$L$1048576,2,FALSE),"")</f>
        <v>Meja</v>
      </c>
      <c r="D4" s="28" t="str">
        <f>IFERROR(VLOOKUP(B4,'Data Aset'!$B$4:$L$1048576,3,FALSE),"")</f>
        <v>Meja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16">
        <v>2</v>
      </c>
      <c r="B5" s="17" t="str">
        <f t="shared" ref="B5:B37" si="0">CONCATENATE($B$2,A5)</f>
        <v>Dealing 12</v>
      </c>
      <c r="C5" s="14" t="str">
        <f>IFERROR(VLOOKUP(B5,'Data Aset'!$B$4:$L$1048576,2,FALSE),"")</f>
        <v>Kursi Plastik Besi</v>
      </c>
      <c r="D5" s="28" t="str">
        <f>IFERROR(VLOOKUP(B5,'Data Aset'!$B$4:$L$1048576,3,FALSE),"")</f>
        <v>Kursi Plastik Besi</v>
      </c>
      <c r="E5" s="38">
        <f>IFERROR(VLOOKUP(B5,'Data Aset'!$B$4:$L$1048576,4,FALSE),"")</f>
        <v>4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4.75" customHeight="1">
      <c r="A6" s="17">
        <v>3</v>
      </c>
      <c r="B6" s="17" t="str">
        <f t="shared" si="0"/>
        <v>Dealing 13</v>
      </c>
      <c r="C6" s="14" t="str">
        <f>IFERROR(VLOOKUP(B6,'Data Aset'!$B$4:$L$1048576,2,FALSE),"")</f>
        <v>Remote AC</v>
      </c>
      <c r="D6" s="28" t="str">
        <f>IFERROR(VLOOKUP(B6,'Data Aset'!$B$4:$L$1048576,3,FALSE),"")</f>
        <v>Remote AC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 t="str">
        <f>IFERROR(VLOOKUP(B6,'Data Aset'!$B$4:$L$1048576,7,FALSE),"")</f>
        <v>YB1FA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16">
        <v>4</v>
      </c>
      <c r="B7" s="17" t="str">
        <f t="shared" si="0"/>
        <v>Dealing 14</v>
      </c>
      <c r="C7" s="14" t="str">
        <f>IFERROR(VLOOKUP(B7,'Data Aset'!$B$4:$L$1048576,2,FALSE),"")</f>
        <v>AC</v>
      </c>
      <c r="D7" s="28" t="str">
        <f>IFERROR(VLOOKUP(B7,'Data Aset'!$B$4:$L$1048576,3,FALSE),"")</f>
        <v>AC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Sharp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Dealing 15</v>
      </c>
      <c r="C8" s="14" t="str">
        <f>IFERROR(VLOOKUP(B8,'Data Aset'!$B$4:$L$1048576,2,FALSE),"")</f>
        <v>Bohlam Lampu</v>
      </c>
      <c r="D8" s="28" t="str">
        <f>IFERROR(VLOOKUP(B8,'Data Aset'!$B$4:$L$1048576,3,FALSE),"")</f>
        <v>Lampu</v>
      </c>
      <c r="E8" s="38">
        <f>IFERROR(VLOOKUP(B8,'Data Aset'!$B$4:$L$1048576,4,FALSE),"")</f>
        <v>2</v>
      </c>
      <c r="F8" s="38" t="str">
        <f>IFERROR(VLOOKUP(B8,'Data Aset'!$B$4:$L$1048576,5,FALSE),"")</f>
        <v>Pcs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16">
        <v>6</v>
      </c>
      <c r="B9" s="17" t="str">
        <f t="shared" si="0"/>
        <v>Dealing 16</v>
      </c>
      <c r="C9" s="14" t="str">
        <f>IFERROR(VLOOKUP(B9,'Data Aset'!$B$4:$L$1048576,2,FALSE),"")</f>
        <v/>
      </c>
      <c r="D9" s="28" t="str">
        <f>IFERROR(VLOOKUP(B9,'Data Aset'!$B$4:$L$1048576,3,FALSE),"")</f>
        <v/>
      </c>
      <c r="E9" s="38" t="str">
        <f>IFERROR(VLOOKUP(B9,'Data Aset'!$B$4:$L$1048576,4,FALSE),"")</f>
        <v/>
      </c>
      <c r="F9" s="38" t="str">
        <f>IFERROR(VLOOKUP(B9,'Data Aset'!$B$4:$L$1048576,5,FALSE),"")</f>
        <v/>
      </c>
      <c r="G9" s="26" t="str">
        <f>IFERROR(VLOOKUP(B9,'Data Aset'!$B$4:$L$1048576,6,FALSE),"")</f>
        <v/>
      </c>
      <c r="H9" s="26" t="str">
        <f>IFERROR(VLOOKUP(B9,'Data Aset'!$B$4:$L$1048576,7,FALSE),"")</f>
        <v/>
      </c>
      <c r="I9" s="26" t="str">
        <f>IFERROR(VLOOKUP(B9,'Data Aset'!$B$4:$L$1048576,8,FALSE),"")</f>
        <v/>
      </c>
      <c r="J9" s="26" t="str">
        <f>IFERROR(VLOOKUP(B9,'Data Aset'!$B$4:$L$1048576,9,FALSE),"")</f>
        <v/>
      </c>
      <c r="K9" s="31" t="str">
        <f>IFERROR(VLOOKUP(B9,'Data Aset'!$B$4:$L$1048576,11,FALSE),"")</f>
        <v/>
      </c>
    </row>
    <row r="10" spans="1:11 16383:16383" ht="28.5" customHeight="1">
      <c r="A10" s="17">
        <v>7</v>
      </c>
      <c r="B10" s="17" t="str">
        <f t="shared" si="0"/>
        <v>Dealing 17</v>
      </c>
      <c r="C10" s="14" t="str">
        <f>IFERROR(VLOOKUP(B10,'Data Aset'!$B$4:$L$1048576,2,FALSE),"")</f>
        <v/>
      </c>
      <c r="D10" s="28" t="str">
        <f>IFERROR(VLOOKUP(B10,'Data Aset'!$B$4:$L$1048576,3,FALSE),"")</f>
        <v/>
      </c>
      <c r="E10" s="38" t="str">
        <f>IFERROR(VLOOKUP(B10,'Data Aset'!$B$4:$L$1048576,4,FALSE),"")</f>
        <v/>
      </c>
      <c r="F10" s="38" t="str">
        <f>IFERROR(VLOOKUP(B10,'Data Aset'!$B$4:$L$1048576,5,FALSE),"")</f>
        <v/>
      </c>
      <c r="G10" s="26" t="str">
        <f>IFERROR(VLOOKUP(B10,'Data Aset'!$B$4:$L$1048576,6,FALSE),"")</f>
        <v/>
      </c>
      <c r="H10" s="26" t="str">
        <f>IFERROR(VLOOKUP(B10,'Data Aset'!$B$4:$L$1048576,7,FALSE),"")</f>
        <v/>
      </c>
      <c r="I10" s="26" t="str">
        <f>IFERROR(VLOOKUP(B10,'Data Aset'!$B$4:$L$1048576,8,FALSE),"")</f>
        <v/>
      </c>
      <c r="J10" s="26" t="str">
        <f>IFERROR(VLOOKUP(B10,'Data Aset'!$B$4:$L$1048576,9,FALSE),"")</f>
        <v/>
      </c>
      <c r="K10" s="31" t="str">
        <f>IFERROR(VLOOKUP(B10,'Data Aset'!$B$4:$L$1048576,11,FALSE),"")</f>
        <v/>
      </c>
    </row>
    <row r="11" spans="1:11 16383:16383" ht="28.5" customHeight="1">
      <c r="A11" s="16">
        <v>8</v>
      </c>
      <c r="B11" s="17" t="str">
        <f t="shared" si="0"/>
        <v>Dealing 18</v>
      </c>
      <c r="C11" s="14" t="str">
        <f>IFERROR(VLOOKUP(B11,'Data Aset'!$B$4:$L$1048576,2,FALSE),"")</f>
        <v/>
      </c>
      <c r="D11" s="28" t="str">
        <f>IFERROR(VLOOKUP(B11,'Data Aset'!$B$4:$L$1048576,3,FALSE),"")</f>
        <v/>
      </c>
      <c r="E11" s="38" t="str">
        <f>IFERROR(VLOOKUP(B11,'Data Aset'!$B$4:$L$1048576,4,FALSE),"")</f>
        <v/>
      </c>
      <c r="F11" s="38" t="str">
        <f>IFERROR(VLOOKUP(B11,'Data Aset'!$B$4:$L$1048576,5,FALSE),"")</f>
        <v/>
      </c>
      <c r="G11" s="26" t="str">
        <f>IFERROR(VLOOKUP(B11,'Data Aset'!$B$4:$L$1048576,6,FALSE),"")</f>
        <v/>
      </c>
      <c r="H11" s="26" t="str">
        <f>IFERROR(VLOOKUP(B11,'Data Aset'!$B$4:$L$1048576,7,FALSE),"")</f>
        <v/>
      </c>
      <c r="I11" s="26" t="str">
        <f>IFERROR(VLOOKUP(B11,'Data Aset'!$B$4:$L$1048576,8,FALSE),"")</f>
        <v/>
      </c>
      <c r="J11" s="26" t="str">
        <f>IFERROR(VLOOKUP(B11,'Data Aset'!$B$4:$L$1048576,9,FALSE),"")</f>
        <v/>
      </c>
      <c r="K11" s="31" t="str">
        <f>IFERROR(VLOOKUP(B11,'Data Aset'!$B$4:$L$1048576,11,FALSE),"")</f>
        <v/>
      </c>
    </row>
    <row r="12" spans="1:11 16383:16383" ht="28.5" customHeight="1">
      <c r="A12" s="17">
        <v>9</v>
      </c>
      <c r="B12" s="17" t="str">
        <f t="shared" si="0"/>
        <v>Dealing 19</v>
      </c>
      <c r="C12" s="14" t="str">
        <f>IFERROR(VLOOKUP(B12,'Data Aset'!$B$4:$L$1048576,2,FALSE),"")</f>
        <v/>
      </c>
      <c r="D12" s="28" t="str">
        <f>IFERROR(VLOOKUP(B12,'Data Aset'!$B$4:$L$1048576,3,FALSE),"")</f>
        <v/>
      </c>
      <c r="E12" s="38" t="str">
        <f>IFERROR(VLOOKUP(B12,'Data Aset'!$B$4:$L$1048576,4,FALSE),"")</f>
        <v/>
      </c>
      <c r="F12" s="38" t="str">
        <f>IFERROR(VLOOKUP(B12,'Data Aset'!$B$4:$L$1048576,5,FALSE),"")</f>
        <v/>
      </c>
      <c r="G12" s="26" t="str">
        <f>IFERROR(VLOOKUP(B12,'Data Aset'!$B$4:$L$1048576,6,FALSE),"")</f>
        <v/>
      </c>
      <c r="H12" s="26" t="str">
        <f>IFERROR(VLOOKUP(B12,'Data Aset'!$B$4:$L$1048576,7,FALSE),"")</f>
        <v/>
      </c>
      <c r="I12" s="26" t="str">
        <f>IFERROR(VLOOKUP(B12,'Data Aset'!$B$4:$L$1048576,8,FALSE),"")</f>
        <v/>
      </c>
      <c r="J12" s="26" t="str">
        <f>IFERROR(VLOOKUP(B12,'Data Aset'!$B$4:$L$1048576,9,FALSE),"")</f>
        <v/>
      </c>
      <c r="K12" s="31" t="str">
        <f>IFERROR(VLOOKUP(B12,'Data Aset'!$B$4:$L$1048576,11,FALSE),"")</f>
        <v/>
      </c>
    </row>
    <row r="13" spans="1:11 16383:16383" ht="28.5" customHeight="1">
      <c r="A13" s="16">
        <v>10</v>
      </c>
      <c r="B13" s="17" t="str">
        <f t="shared" si="0"/>
        <v>Dealing 110</v>
      </c>
      <c r="C13" s="14" t="str">
        <f>IFERROR(VLOOKUP(B13,'Data Aset'!$B$4:$L$1048576,2,FALSE),"")</f>
        <v/>
      </c>
      <c r="D13" s="28" t="str">
        <f>IFERROR(VLOOKUP(B13,'Data Aset'!$B$4:$L$1048576,3,FALSE),"")</f>
        <v/>
      </c>
      <c r="E13" s="38" t="str">
        <f>IFERROR(VLOOKUP(B13,'Data Aset'!$B$4:$L$1048576,4,FALSE),"")</f>
        <v/>
      </c>
      <c r="F13" s="38" t="str">
        <f>IFERROR(VLOOKUP(B13,'Data Aset'!$B$4:$L$1048576,5,FALSE),"")</f>
        <v/>
      </c>
      <c r="G13" s="26" t="str">
        <f>IFERROR(VLOOKUP(B13,'Data Aset'!$B$4:$L$1048576,6,FALSE),"")</f>
        <v/>
      </c>
      <c r="H13" s="26" t="str">
        <f>IFERROR(VLOOKUP(B13,'Data Aset'!$B$4:$L$1048576,7,FALSE),"")</f>
        <v/>
      </c>
      <c r="I13" s="26" t="str">
        <f>IFERROR(VLOOKUP(B13,'Data Aset'!$B$4:$L$1048576,8,FALSE),"")</f>
        <v/>
      </c>
      <c r="J13" s="26" t="str">
        <f>IFERROR(VLOOKUP(B13,'Data Aset'!$B$4:$L$1048576,9,FALSE),"")</f>
        <v/>
      </c>
      <c r="K13" s="31" t="str">
        <f>IFERROR(VLOOKUP(B13,'Data Aset'!$B$4:$L$1048576,11,FALSE),"")</f>
        <v/>
      </c>
    </row>
    <row r="14" spans="1:11 16383:16383" ht="28.5" customHeight="1">
      <c r="A14" s="17">
        <v>11</v>
      </c>
      <c r="B14" s="17" t="str">
        <f t="shared" si="0"/>
        <v>Dealing 111</v>
      </c>
      <c r="C14" s="14" t="str">
        <f>IFERROR(VLOOKUP(B14,'Data Aset'!$B$4:$L$1048576,2,FALSE),"")</f>
        <v/>
      </c>
      <c r="D14" s="28" t="str">
        <f>IFERROR(VLOOKUP(B14,'Data Aset'!$B$4:$L$1048576,3,FALSE),"")</f>
        <v/>
      </c>
      <c r="E14" s="38" t="str">
        <f>IFERROR(VLOOKUP(B14,'Data Aset'!$B$4:$L$1048576,4,FALSE),"")</f>
        <v/>
      </c>
      <c r="F14" s="38" t="str">
        <f>IFERROR(VLOOKUP(B14,'Data Aset'!$B$4:$L$1048576,5,FALSE),"")</f>
        <v/>
      </c>
      <c r="G14" s="26" t="str">
        <f>IFERROR(VLOOKUP(B14,'Data Aset'!$B$4:$L$1048576,6,FALSE),"")</f>
        <v/>
      </c>
      <c r="H14" s="26" t="str">
        <f>IFERROR(VLOOKUP(B14,'Data Aset'!$B$4:$L$1048576,7,FALSE),"")</f>
        <v/>
      </c>
      <c r="I14" s="26" t="str">
        <f>IFERROR(VLOOKUP(B14,'Data Aset'!$B$4:$L$1048576,8,FALSE),"")</f>
        <v/>
      </c>
      <c r="J14" s="26" t="str">
        <f>IFERROR(VLOOKUP(B14,'Data Aset'!$B$4:$L$1048576,9,FALSE),"")</f>
        <v/>
      </c>
      <c r="K14" s="31" t="str">
        <f>IFERROR(VLOOKUP(B14,'Data Aset'!$B$4:$L$1048576,11,FALSE),"")</f>
        <v/>
      </c>
    </row>
    <row r="15" spans="1:11 16383:16383" ht="28.5" customHeight="1">
      <c r="A15" s="16">
        <v>12</v>
      </c>
      <c r="B15" s="17" t="str">
        <f t="shared" si="0"/>
        <v>Dealing 112</v>
      </c>
      <c r="C15" s="14" t="str">
        <f>IFERROR(VLOOKUP(B15,'Data Aset'!$B$4:$L$1048576,2,FALSE),"")</f>
        <v/>
      </c>
      <c r="D15" s="28" t="str">
        <f>IFERROR(VLOOKUP(B15,'Data Aset'!$B$4:$L$1048576,3,FALSE),"")</f>
        <v/>
      </c>
      <c r="E15" s="38" t="str">
        <f>IFERROR(VLOOKUP(B15,'Data Aset'!$B$4:$L$1048576,4,FALSE),"")</f>
        <v/>
      </c>
      <c r="F15" s="38" t="str">
        <f>IFERROR(VLOOKUP(B15,'Data Aset'!$B$4:$L$1048576,5,FALSE),"")</f>
        <v/>
      </c>
      <c r="G15" s="26" t="str">
        <f>IFERROR(VLOOKUP(B15,'Data Aset'!$B$4:$L$1048576,6,FALSE),"")</f>
        <v/>
      </c>
      <c r="H15" s="26" t="str">
        <f>IFERROR(VLOOKUP(B15,'Data Aset'!$B$4:$L$1048576,7,FALSE),"")</f>
        <v/>
      </c>
      <c r="I15" s="26" t="str">
        <f>IFERROR(VLOOKUP(B15,'Data Aset'!$B$4:$L$1048576,8,FALSE),"")</f>
        <v/>
      </c>
      <c r="J15" s="26" t="str">
        <f>IFERROR(VLOOKUP(B15,'Data Aset'!$B$4:$L$1048576,9,FALSE),"")</f>
        <v/>
      </c>
      <c r="K15" s="31" t="str">
        <f>IFERROR(VLOOKUP(B15,'Data Aset'!$B$4:$L$1048576,11,FALSE),"")</f>
        <v/>
      </c>
    </row>
    <row r="16" spans="1:11 16383:16383" ht="28.5" customHeight="1">
      <c r="A16" s="17">
        <v>13</v>
      </c>
      <c r="B16" s="17" t="str">
        <f t="shared" si="0"/>
        <v>Dealing 113</v>
      </c>
      <c r="C16" s="14" t="str">
        <f>IFERROR(VLOOKUP(B16,'Data Aset'!$B$4:$L$1048576,2,FALSE),"")</f>
        <v/>
      </c>
      <c r="D16" s="28" t="str">
        <f>IFERROR(VLOOKUP(B16,'Data Aset'!$B$4:$L$1048576,3,FALSE),"")</f>
        <v/>
      </c>
      <c r="E16" s="38" t="str">
        <f>IFERROR(VLOOKUP(B16,'Data Aset'!$B$4:$L$1048576,4,FALSE),"")</f>
        <v/>
      </c>
      <c r="F16" s="38" t="str">
        <f>IFERROR(VLOOKUP(B16,'Data Aset'!$B$4:$L$1048576,5,FALSE),"")</f>
        <v/>
      </c>
      <c r="G16" s="26" t="str">
        <f>IFERROR(VLOOKUP(B16,'Data Aset'!$B$4:$L$1048576,6,FALSE),"")</f>
        <v/>
      </c>
      <c r="H16" s="26" t="str">
        <f>IFERROR(VLOOKUP(B16,'Data Aset'!$B$4:$L$1048576,7,FALSE),"")</f>
        <v/>
      </c>
      <c r="I16" s="26" t="str">
        <f>IFERROR(VLOOKUP(B16,'Data Aset'!$B$4:$L$1048576,8,FALSE),"")</f>
        <v/>
      </c>
      <c r="J16" s="26" t="str">
        <f>IFERROR(VLOOKUP(B16,'Data Aset'!$B$4:$L$1048576,9,FALSE),"")</f>
        <v/>
      </c>
      <c r="K16" s="31" t="str">
        <f>IFERROR(VLOOKUP(B16,'Data Aset'!$B$4:$L$1048576,11,FALSE),"")</f>
        <v/>
      </c>
    </row>
    <row r="17" spans="1:11" ht="28.5" customHeight="1">
      <c r="A17" s="16">
        <v>14</v>
      </c>
      <c r="B17" s="17" t="str">
        <f t="shared" si="0"/>
        <v>Dealing 114</v>
      </c>
      <c r="C17" s="14" t="str">
        <f>IFERROR(VLOOKUP(B17,'Data Aset'!$B$4:$L$1048576,2,FALSE),"")</f>
        <v/>
      </c>
      <c r="D17" s="28" t="str">
        <f>IFERROR(VLOOKUP(B17,'Data Aset'!$B$4:$L$1048576,3,FALSE),"")</f>
        <v/>
      </c>
      <c r="E17" s="38" t="str">
        <f>IFERROR(VLOOKUP(B17,'Data Aset'!$B$4:$L$1048576,4,FALSE),"")</f>
        <v/>
      </c>
      <c r="F17" s="38" t="str">
        <f>IFERROR(VLOOKUP(B17,'Data Aset'!$B$4:$L$1048576,5,FALSE),"")</f>
        <v/>
      </c>
      <c r="G17" s="26" t="str">
        <f>IFERROR(VLOOKUP(B17,'Data Aset'!$B$4:$L$1048576,6,FALSE),"")</f>
        <v/>
      </c>
      <c r="H17" s="26" t="str">
        <f>IFERROR(VLOOKUP(B17,'Data Aset'!$B$4:$L$1048576,7,FALSE),"")</f>
        <v/>
      </c>
      <c r="I17" s="26" t="str">
        <f>IFERROR(VLOOKUP(B17,'Data Aset'!$B$4:$L$1048576,8,FALSE),"")</f>
        <v/>
      </c>
      <c r="J17" s="26" t="str">
        <f>IFERROR(VLOOKUP(B17,'Data Aset'!$B$4:$L$1048576,9,FALSE),"")</f>
        <v/>
      </c>
      <c r="K17" s="31" t="str">
        <f>IFERROR(VLOOKUP(B17,'Data Aset'!$B$4:$L$1048576,11,FALSE),"")</f>
        <v/>
      </c>
    </row>
    <row r="18" spans="1:11" ht="28.5" customHeight="1">
      <c r="A18" s="17">
        <v>15</v>
      </c>
      <c r="B18" s="17" t="str">
        <f t="shared" si="0"/>
        <v>Dealing 115</v>
      </c>
      <c r="C18" s="14" t="str">
        <f>IFERROR(VLOOKUP(B18,'Data Aset'!$B$4:$L$1048576,2,FALSE),"")</f>
        <v/>
      </c>
      <c r="D18" s="28" t="str">
        <f>IFERROR(VLOOKUP(B18,'Data Aset'!$B$4:$L$1048576,3,FALSE),"")</f>
        <v/>
      </c>
      <c r="E18" s="38" t="str">
        <f>IFERROR(VLOOKUP(B18,'Data Aset'!$B$4:$L$1048576,4,FALSE),"")</f>
        <v/>
      </c>
      <c r="F18" s="38" t="str">
        <f>IFERROR(VLOOKUP(B18,'Data Aset'!$B$4:$L$1048576,5,FALSE),"")</f>
        <v/>
      </c>
      <c r="G18" s="26" t="str">
        <f>IFERROR(VLOOKUP(B18,'Data Aset'!$B$4:$L$1048576,6,FALSE),"")</f>
        <v/>
      </c>
      <c r="H18" s="26" t="str">
        <f>IFERROR(VLOOKUP(B18,'Data Aset'!$B$4:$L$1048576,7,FALSE),"")</f>
        <v/>
      </c>
      <c r="I18" s="26" t="str">
        <f>IFERROR(VLOOKUP(B18,'Data Aset'!$B$4:$L$1048576,8,FALSE),"")</f>
        <v/>
      </c>
      <c r="J18" s="26" t="str">
        <f>IFERROR(VLOOKUP(B18,'Data Aset'!$B$4:$L$1048576,9,FALSE),"")</f>
        <v/>
      </c>
      <c r="K18" s="31" t="str">
        <f>IFERROR(VLOOKUP(B18,'Data Aset'!$B$4:$L$1048576,11,FALSE),"")</f>
        <v/>
      </c>
    </row>
    <row r="19" spans="1:11" ht="28.5" customHeight="1">
      <c r="A19" s="16">
        <v>16</v>
      </c>
      <c r="B19" s="17" t="str">
        <f t="shared" si="0"/>
        <v>Dealing 116</v>
      </c>
      <c r="C19" s="14" t="str">
        <f>IFERROR(VLOOKUP(B19,'Data Aset'!$B$4:$L$1048576,2,FALSE),"")</f>
        <v/>
      </c>
      <c r="D19" s="28" t="str">
        <f>IFERROR(VLOOKUP(B19,'Data Aset'!$B$4:$L$1048576,3,FALSE),"")</f>
        <v/>
      </c>
      <c r="E19" s="38" t="str">
        <f>IFERROR(VLOOKUP(B19,'Data Aset'!$B$4:$L$1048576,4,FALSE),"")</f>
        <v/>
      </c>
      <c r="F19" s="38" t="str">
        <f>IFERROR(VLOOKUP(B19,'Data Aset'!$B$4:$L$1048576,5,FALSE),"")</f>
        <v/>
      </c>
      <c r="G19" s="26" t="str">
        <f>IFERROR(VLOOKUP(B19,'Data Aset'!$B$4:$L$1048576,6,FALSE),"")</f>
        <v/>
      </c>
      <c r="H19" s="26" t="str">
        <f>IFERROR(VLOOKUP(B19,'Data Aset'!$B$4:$L$1048576,7,FALSE),"")</f>
        <v/>
      </c>
      <c r="I19" s="26" t="str">
        <f>IFERROR(VLOOKUP(B19,'Data Aset'!$B$4:$L$1048576,8,FALSE),"")</f>
        <v/>
      </c>
      <c r="J19" s="26" t="str">
        <f>IFERROR(VLOOKUP(B19,'Data Aset'!$B$4:$L$1048576,9,FALSE),"")</f>
        <v/>
      </c>
      <c r="K19" s="31" t="str">
        <f>IFERROR(VLOOKUP(B19,'Data Aset'!$B$4:$L$1048576,11,FALSE),"")</f>
        <v/>
      </c>
    </row>
    <row r="20" spans="1:11" ht="28.5" customHeight="1">
      <c r="A20" s="17">
        <v>17</v>
      </c>
      <c r="B20" s="17" t="str">
        <f t="shared" si="0"/>
        <v>Dealing 117</v>
      </c>
      <c r="C20" s="14" t="str">
        <f>IFERROR(VLOOKUP(B20,'Data Aset'!$B$4:$L$1048576,2,FALSE),"")</f>
        <v/>
      </c>
      <c r="D20" s="28" t="str">
        <f>IFERROR(VLOOKUP(B20,'Data Aset'!$B$4:$L$1048576,3,FALSE),"")</f>
        <v/>
      </c>
      <c r="E20" s="38" t="str">
        <f>IFERROR(VLOOKUP(B20,'Data Aset'!$B$4:$L$1048576,4,FALSE),"")</f>
        <v/>
      </c>
      <c r="F20" s="38" t="str">
        <f>IFERROR(VLOOKUP(B20,'Data Aset'!$B$4:$L$1048576,5,FALSE),"")</f>
        <v/>
      </c>
      <c r="G20" s="26" t="str">
        <f>IFERROR(VLOOKUP(B20,'Data Aset'!$B$4:$L$1048576,6,FALSE),"")</f>
        <v/>
      </c>
      <c r="H20" s="26" t="str">
        <f>IFERROR(VLOOKUP(B20,'Data Aset'!$B$4:$L$1048576,7,FALSE),"")</f>
        <v/>
      </c>
      <c r="I20" s="26" t="str">
        <f>IFERROR(VLOOKUP(B20,'Data Aset'!$B$4:$L$1048576,8,FALSE),"")</f>
        <v/>
      </c>
      <c r="J20" s="26" t="str">
        <f>IFERROR(VLOOKUP(B20,'Data Aset'!$B$4:$L$1048576,9,FALSE),"")</f>
        <v/>
      </c>
      <c r="K20" s="31" t="str">
        <f>IFERROR(VLOOKUP(B20,'Data Aset'!$B$4:$L$1048576,11,FALSE),"")</f>
        <v/>
      </c>
    </row>
    <row r="21" spans="1:11" ht="28.5" customHeight="1">
      <c r="A21" s="16">
        <v>18</v>
      </c>
      <c r="B21" s="17" t="str">
        <f t="shared" si="0"/>
        <v>Dealing 118</v>
      </c>
      <c r="C21" s="14" t="str">
        <f>IFERROR(VLOOKUP(B21,'Data Aset'!$B$4:$L$1048576,2,FALSE),"")</f>
        <v/>
      </c>
      <c r="D21" s="28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Dealing 119</v>
      </c>
      <c r="C22" s="14" t="str">
        <f>IFERROR(VLOOKUP(B22,'Data Aset'!$B$4:$L$1048576,2,FALSE),"")</f>
        <v/>
      </c>
      <c r="D22" s="28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16">
        <v>20</v>
      </c>
      <c r="B23" s="17" t="str">
        <f t="shared" si="0"/>
        <v>Dealing 120</v>
      </c>
      <c r="C23" s="14" t="str">
        <f>IFERROR(VLOOKUP(B23,'Data Aset'!$B$4:$L$1048576,2,FALSE),"")</f>
        <v/>
      </c>
      <c r="D23" s="28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Dealing 121</v>
      </c>
      <c r="C24" s="14" t="str">
        <f>IFERROR(VLOOKUP(B24,'Data Aset'!$B$4:$L$1048576,2,FALSE),"")</f>
        <v/>
      </c>
      <c r="D24" s="28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16">
        <v>22</v>
      </c>
      <c r="B25" s="17" t="str">
        <f t="shared" si="0"/>
        <v>Dealing 122</v>
      </c>
      <c r="C25" s="14" t="str">
        <f>IFERROR(VLOOKUP(B25,'Data Aset'!$B$4:$L$1048576,2,FALSE),"")</f>
        <v/>
      </c>
      <c r="D25" s="28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Dealing 123</v>
      </c>
      <c r="C26" s="14" t="str">
        <f>IFERROR(VLOOKUP(B26,'Data Aset'!$B$4:$L$1048576,2,FALSE),"")</f>
        <v/>
      </c>
      <c r="D26" s="28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16">
        <v>24</v>
      </c>
      <c r="B27" s="17" t="str">
        <f t="shared" si="0"/>
        <v>Dealing 124</v>
      </c>
      <c r="C27" s="14" t="str">
        <f>IFERROR(VLOOKUP(B27,'Data Aset'!$B$4:$L$1048576,2,FALSE),"")</f>
        <v/>
      </c>
      <c r="D27" s="28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Dealing 125</v>
      </c>
      <c r="C28" s="14" t="str">
        <f>IFERROR(VLOOKUP(B28,'Data Aset'!$B$4:$L$1048576,2,FALSE),"")</f>
        <v/>
      </c>
      <c r="D28" s="28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16">
        <v>26</v>
      </c>
      <c r="B29" s="17" t="str">
        <f t="shared" si="0"/>
        <v>Dealing 126</v>
      </c>
      <c r="C29" s="14" t="str">
        <f>IFERROR(VLOOKUP(B29,'Data Aset'!$B$4:$L$1048576,2,FALSE),"")</f>
        <v/>
      </c>
      <c r="D29" s="28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Dealing 127</v>
      </c>
      <c r="C30" s="14" t="str">
        <f>IFERROR(VLOOKUP(B30,'Data Aset'!$B$4:$L$1048576,2,FALSE),"")</f>
        <v/>
      </c>
      <c r="D30" s="28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16">
        <v>28</v>
      </c>
      <c r="B31" s="17" t="str">
        <f t="shared" si="0"/>
        <v>Dealing 128</v>
      </c>
      <c r="C31" s="14" t="str">
        <f>IFERROR(VLOOKUP(B31,'Data Aset'!$B$4:$L$1048576,2,FALSE),"")</f>
        <v/>
      </c>
      <c r="D31" s="28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Dealing 129</v>
      </c>
      <c r="C32" s="14" t="str">
        <f>IFERROR(VLOOKUP(B32,'Data Aset'!$B$4:$L$1048576,2,FALSE),"")</f>
        <v/>
      </c>
      <c r="D32" s="28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16">
        <v>30</v>
      </c>
      <c r="B33" s="17" t="str">
        <f t="shared" si="0"/>
        <v>Dealing 130</v>
      </c>
      <c r="C33" s="14" t="str">
        <f>IFERROR(VLOOKUP(B33,'Data Aset'!$B$4:$L$1048576,2,FALSE),"")</f>
        <v/>
      </c>
      <c r="D33" s="28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Dealing 131</v>
      </c>
      <c r="C34" s="14" t="str">
        <f>IFERROR(VLOOKUP(B34,'Data Aset'!$B$4:$L$1048576,2,FALSE),"")</f>
        <v/>
      </c>
      <c r="D34" s="28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16">
        <v>32</v>
      </c>
      <c r="B35" s="17" t="str">
        <f t="shared" si="0"/>
        <v>Dealing 132</v>
      </c>
      <c r="C35" s="14" t="str">
        <f>IFERROR(VLOOKUP(B35,'Data Aset'!$B$4:$L$1048576,2,FALSE),"")</f>
        <v/>
      </c>
      <c r="D35" s="28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Dealing 133</v>
      </c>
      <c r="C36" s="14" t="str">
        <f>IFERROR(VLOOKUP(B36,'Data Aset'!$B$4:$L$1048576,2,FALSE),"")</f>
        <v/>
      </c>
      <c r="D36" s="28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Dealing 134</v>
      </c>
      <c r="C37" s="14" t="str">
        <f>IFERROR(VLOOKUP(B37,'Data Aset'!$B$4:$L$1048576,2,FALSE),"")</f>
        <v/>
      </c>
      <c r="D37" s="28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C37"/>
  <sheetViews>
    <sheetView workbookViewId="0">
      <pane ySplit="3" topLeftCell="A4" activePane="bottomLeft" state="frozen"/>
      <selection pane="bottomLeft" activeCell="E9" sqref="E9"/>
    </sheetView>
  </sheetViews>
  <sheetFormatPr defaultRowHeight="21.75" customHeight="1"/>
  <cols>
    <col min="1" max="1" width="4.7109375" style="15" customWidth="1"/>
    <col min="2" max="2" width="1.28515625" style="15" hidden="1" customWidth="1"/>
    <col min="3" max="3" width="17.5703125" style="2" customWidth="1"/>
    <col min="4" max="4" width="22.5703125" style="27" customWidth="1"/>
    <col min="5" max="5" width="6.28515625" style="36" customWidth="1"/>
    <col min="6" max="6" width="9.140625" style="36"/>
    <col min="7" max="7" width="14" style="24" customWidth="1"/>
    <col min="8" max="8" width="15.7109375" style="15" customWidth="1"/>
    <col min="9" max="9" width="20.42578125" style="19" customWidth="1"/>
    <col min="10" max="10" width="10.85546875" style="24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39" t="s">
        <v>169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Dealing 21</v>
      </c>
      <c r="C4" s="14" t="str">
        <f>IFERROR(VLOOKUP(B4,'Data Aset'!$B$4:$L$1048576,2,FALSE),"")</f>
        <v>Meja</v>
      </c>
      <c r="D4" s="28" t="str">
        <f>IFERROR(VLOOKUP(B4,'Data Aset'!$B$4:$L$1048576,3,FALSE),"")</f>
        <v>Meja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16">
        <v>2</v>
      </c>
      <c r="B5" s="17" t="str">
        <f t="shared" ref="B5:B37" si="0">CONCATENATE($B$2,A5)</f>
        <v>Dealing 22</v>
      </c>
      <c r="C5" s="14" t="str">
        <f>IFERROR(VLOOKUP(B5,'Data Aset'!$B$4:$L$1048576,2,FALSE),"")</f>
        <v>Kursi Plastik Besi</v>
      </c>
      <c r="D5" s="28" t="str">
        <f>IFERROR(VLOOKUP(B5,'Data Aset'!$B$4:$L$1048576,3,FALSE),"")</f>
        <v>Kursi Plastik Besi</v>
      </c>
      <c r="E5" s="38">
        <f>IFERROR(VLOOKUP(B5,'Data Aset'!$B$4:$L$1048576,4,FALSE),"")</f>
        <v>4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Dealing 23</v>
      </c>
      <c r="C6" s="14" t="str">
        <f>IFERROR(VLOOKUP(B6,'Data Aset'!$B$4:$L$1048576,2,FALSE),"")</f>
        <v>AC</v>
      </c>
      <c r="D6" s="28" t="str">
        <f>IFERROR(VLOOKUP(B6,'Data Aset'!$B$4:$L$1048576,3,FALSE),"")</f>
        <v>AC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16">
        <v>4</v>
      </c>
      <c r="B7" s="17" t="str">
        <f t="shared" si="0"/>
        <v>Dealing 24</v>
      </c>
      <c r="C7" s="14" t="str">
        <f>IFERROR(VLOOKUP(B7,'Data Aset'!$B$4:$L$1048576,2,FALSE),"")</f>
        <v>Lampu</v>
      </c>
      <c r="D7" s="28" t="str">
        <f>IFERROR(VLOOKUP(B7,'Data Aset'!$B$4:$L$1048576,3,FALSE),"")</f>
        <v>Lampu</v>
      </c>
      <c r="E7" s="38">
        <f>IFERROR(VLOOKUP(B7,'Data Aset'!$B$4:$L$1048576,4,FALSE),"")</f>
        <v>2</v>
      </c>
      <c r="F7" s="38" t="str">
        <f>IFERROR(VLOOKUP(B7,'Data Aset'!$B$4:$L$1048576,5,FALSE),"")</f>
        <v>Pcs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Dealing 25</v>
      </c>
      <c r="C8" s="14" t="str">
        <f>IFERROR(VLOOKUP(B8,'Data Aset'!$B$4:$L$1048576,2,FALSE),"")</f>
        <v/>
      </c>
      <c r="D8" s="28" t="str">
        <f>IFERROR(VLOOKUP(B8,'Data Aset'!$B$4:$L$1048576,3,FALSE),"")</f>
        <v/>
      </c>
      <c r="E8" s="38" t="str">
        <f>IFERROR(VLOOKUP(B8,'Data Aset'!$B$4:$L$1048576,4,FALSE),"")</f>
        <v/>
      </c>
      <c r="F8" s="38" t="str">
        <f>IFERROR(VLOOKUP(B8,'Data Aset'!$B$4:$L$1048576,5,FALSE),"")</f>
        <v/>
      </c>
      <c r="G8" s="26" t="str">
        <f>IFERROR(VLOOKUP(B8,'Data Aset'!$B$4:$L$1048576,6,FALSE),"")</f>
        <v/>
      </c>
      <c r="H8" s="26" t="str">
        <f>IFERROR(VLOOKUP(B8,'Data Aset'!$B$4:$L$1048576,7,FALSE),"")</f>
        <v/>
      </c>
      <c r="I8" s="26" t="str">
        <f>IFERROR(VLOOKUP(B8,'Data Aset'!$B$4:$L$1048576,8,FALSE),"")</f>
        <v/>
      </c>
      <c r="J8" s="26" t="str">
        <f>IFERROR(VLOOKUP(B8,'Data Aset'!$B$4:$L$1048576,9,FALSE),"")</f>
        <v/>
      </c>
      <c r="K8" s="31" t="str">
        <f>IFERROR(VLOOKUP(B8,'Data Aset'!$B$4:$L$1048576,11,FALSE),"")</f>
        <v/>
      </c>
    </row>
    <row r="9" spans="1:11 16383:16383" ht="28.5" customHeight="1">
      <c r="A9" s="16">
        <v>6</v>
      </c>
      <c r="B9" s="17" t="str">
        <f t="shared" si="0"/>
        <v>Dealing 26</v>
      </c>
      <c r="C9" s="14" t="str">
        <f>IFERROR(VLOOKUP(B9,'Data Aset'!$B$4:$L$1048576,2,FALSE),"")</f>
        <v/>
      </c>
      <c r="D9" s="28" t="str">
        <f>IFERROR(VLOOKUP(B9,'Data Aset'!$B$4:$L$1048576,3,FALSE),"")</f>
        <v/>
      </c>
      <c r="E9" s="38" t="str">
        <f>IFERROR(VLOOKUP(B9,'Data Aset'!$B$4:$L$1048576,4,FALSE),"")</f>
        <v/>
      </c>
      <c r="F9" s="38" t="str">
        <f>IFERROR(VLOOKUP(B9,'Data Aset'!$B$4:$L$1048576,5,FALSE),"")</f>
        <v/>
      </c>
      <c r="G9" s="26" t="str">
        <f>IFERROR(VLOOKUP(B9,'Data Aset'!$B$4:$L$1048576,6,FALSE),"")</f>
        <v/>
      </c>
      <c r="H9" s="26" t="str">
        <f>IFERROR(VLOOKUP(B9,'Data Aset'!$B$4:$L$1048576,7,FALSE),"")</f>
        <v/>
      </c>
      <c r="I9" s="26" t="str">
        <f>IFERROR(VLOOKUP(B9,'Data Aset'!$B$4:$L$1048576,8,FALSE),"")</f>
        <v/>
      </c>
      <c r="J9" s="26" t="str">
        <f>IFERROR(VLOOKUP(B9,'Data Aset'!$B$4:$L$1048576,9,FALSE),"")</f>
        <v/>
      </c>
      <c r="K9" s="31" t="str">
        <f>IFERROR(VLOOKUP(B9,'Data Aset'!$B$4:$L$1048576,11,FALSE),"")</f>
        <v/>
      </c>
    </row>
    <row r="10" spans="1:11 16383:16383" ht="28.5" customHeight="1">
      <c r="A10" s="17">
        <v>7</v>
      </c>
      <c r="B10" s="17" t="str">
        <f t="shared" si="0"/>
        <v>Dealing 27</v>
      </c>
      <c r="C10" s="14" t="str">
        <f>IFERROR(VLOOKUP(B10,'Data Aset'!$B$4:$L$1048576,2,FALSE),"")</f>
        <v/>
      </c>
      <c r="D10" s="28" t="str">
        <f>IFERROR(VLOOKUP(B10,'Data Aset'!$B$4:$L$1048576,3,FALSE),"")</f>
        <v/>
      </c>
      <c r="E10" s="38" t="str">
        <f>IFERROR(VLOOKUP(B10,'Data Aset'!$B$4:$L$1048576,4,FALSE),"")</f>
        <v/>
      </c>
      <c r="F10" s="38" t="str">
        <f>IFERROR(VLOOKUP(B10,'Data Aset'!$B$4:$L$1048576,5,FALSE),"")</f>
        <v/>
      </c>
      <c r="G10" s="26" t="str">
        <f>IFERROR(VLOOKUP(B10,'Data Aset'!$B$4:$L$1048576,6,FALSE),"")</f>
        <v/>
      </c>
      <c r="H10" s="26" t="str">
        <f>IFERROR(VLOOKUP(B10,'Data Aset'!$B$4:$L$1048576,7,FALSE),"")</f>
        <v/>
      </c>
      <c r="I10" s="26" t="str">
        <f>IFERROR(VLOOKUP(B10,'Data Aset'!$B$4:$L$1048576,8,FALSE),"")</f>
        <v/>
      </c>
      <c r="J10" s="26" t="str">
        <f>IFERROR(VLOOKUP(B10,'Data Aset'!$B$4:$L$1048576,9,FALSE),"")</f>
        <v/>
      </c>
      <c r="K10" s="31" t="str">
        <f>IFERROR(VLOOKUP(B10,'Data Aset'!$B$4:$L$1048576,11,FALSE),"")</f>
        <v/>
      </c>
    </row>
    <row r="11" spans="1:11 16383:16383" ht="28.5" customHeight="1">
      <c r="A11" s="16">
        <v>8</v>
      </c>
      <c r="B11" s="17" t="str">
        <f t="shared" si="0"/>
        <v>Dealing 28</v>
      </c>
      <c r="C11" s="14" t="str">
        <f>IFERROR(VLOOKUP(B11,'Data Aset'!$B$4:$L$1048576,2,FALSE),"")</f>
        <v/>
      </c>
      <c r="D11" s="28" t="str">
        <f>IFERROR(VLOOKUP(B11,'Data Aset'!$B$4:$L$1048576,3,FALSE),"")</f>
        <v/>
      </c>
      <c r="E11" s="38" t="str">
        <f>IFERROR(VLOOKUP(B11,'Data Aset'!$B$4:$L$1048576,4,FALSE),"")</f>
        <v/>
      </c>
      <c r="F11" s="38" t="str">
        <f>IFERROR(VLOOKUP(B11,'Data Aset'!$B$4:$L$1048576,5,FALSE),"")</f>
        <v/>
      </c>
      <c r="G11" s="26" t="str">
        <f>IFERROR(VLOOKUP(B11,'Data Aset'!$B$4:$L$1048576,6,FALSE),"")</f>
        <v/>
      </c>
      <c r="H11" s="26" t="str">
        <f>IFERROR(VLOOKUP(B11,'Data Aset'!$B$4:$L$1048576,7,FALSE),"")</f>
        <v/>
      </c>
      <c r="I11" s="26" t="str">
        <f>IFERROR(VLOOKUP(B11,'Data Aset'!$B$4:$L$1048576,8,FALSE),"")</f>
        <v/>
      </c>
      <c r="J11" s="26" t="str">
        <f>IFERROR(VLOOKUP(B11,'Data Aset'!$B$4:$L$1048576,9,FALSE),"")</f>
        <v/>
      </c>
      <c r="K11" s="31" t="str">
        <f>IFERROR(VLOOKUP(B11,'Data Aset'!$B$4:$L$1048576,11,FALSE),"")</f>
        <v/>
      </c>
    </row>
    <row r="12" spans="1:11 16383:16383" ht="28.5" customHeight="1">
      <c r="A12" s="17">
        <v>9</v>
      </c>
      <c r="B12" s="17" t="str">
        <f t="shared" si="0"/>
        <v>Dealing 29</v>
      </c>
      <c r="C12" s="14" t="str">
        <f>IFERROR(VLOOKUP(B12,'Data Aset'!$B$4:$L$1048576,2,FALSE),"")</f>
        <v/>
      </c>
      <c r="D12" s="28" t="str">
        <f>IFERROR(VLOOKUP(B12,'Data Aset'!$B$4:$L$1048576,3,FALSE),"")</f>
        <v/>
      </c>
      <c r="E12" s="38" t="str">
        <f>IFERROR(VLOOKUP(B12,'Data Aset'!$B$4:$L$1048576,4,FALSE),"")</f>
        <v/>
      </c>
      <c r="F12" s="38" t="str">
        <f>IFERROR(VLOOKUP(B12,'Data Aset'!$B$4:$L$1048576,5,FALSE),"")</f>
        <v/>
      </c>
      <c r="G12" s="26" t="str">
        <f>IFERROR(VLOOKUP(B12,'Data Aset'!$B$4:$L$1048576,6,FALSE),"")</f>
        <v/>
      </c>
      <c r="H12" s="26" t="str">
        <f>IFERROR(VLOOKUP(B12,'Data Aset'!$B$4:$L$1048576,7,FALSE),"")</f>
        <v/>
      </c>
      <c r="I12" s="26" t="str">
        <f>IFERROR(VLOOKUP(B12,'Data Aset'!$B$4:$L$1048576,8,FALSE),"")</f>
        <v/>
      </c>
      <c r="J12" s="26" t="str">
        <f>IFERROR(VLOOKUP(B12,'Data Aset'!$B$4:$L$1048576,9,FALSE),"")</f>
        <v/>
      </c>
      <c r="K12" s="31" t="str">
        <f>IFERROR(VLOOKUP(B12,'Data Aset'!$B$4:$L$1048576,11,FALSE),"")</f>
        <v/>
      </c>
    </row>
    <row r="13" spans="1:11 16383:16383" ht="28.5" customHeight="1">
      <c r="A13" s="16">
        <v>10</v>
      </c>
      <c r="B13" s="17" t="str">
        <f t="shared" si="0"/>
        <v>Dealing 210</v>
      </c>
      <c r="C13" s="14" t="str">
        <f>IFERROR(VLOOKUP(B13,'Data Aset'!$B$4:$L$1048576,2,FALSE),"")</f>
        <v/>
      </c>
      <c r="D13" s="28" t="str">
        <f>IFERROR(VLOOKUP(B13,'Data Aset'!$B$4:$L$1048576,3,FALSE),"")</f>
        <v/>
      </c>
      <c r="E13" s="38" t="str">
        <f>IFERROR(VLOOKUP(B13,'Data Aset'!$B$4:$L$1048576,4,FALSE),"")</f>
        <v/>
      </c>
      <c r="F13" s="38" t="str">
        <f>IFERROR(VLOOKUP(B13,'Data Aset'!$B$4:$L$1048576,5,FALSE),"")</f>
        <v/>
      </c>
      <c r="G13" s="26" t="str">
        <f>IFERROR(VLOOKUP(B13,'Data Aset'!$B$4:$L$1048576,6,FALSE),"")</f>
        <v/>
      </c>
      <c r="H13" s="26" t="str">
        <f>IFERROR(VLOOKUP(B13,'Data Aset'!$B$4:$L$1048576,7,FALSE),"")</f>
        <v/>
      </c>
      <c r="I13" s="26" t="str">
        <f>IFERROR(VLOOKUP(B13,'Data Aset'!$B$4:$L$1048576,8,FALSE),"")</f>
        <v/>
      </c>
      <c r="J13" s="26" t="str">
        <f>IFERROR(VLOOKUP(B13,'Data Aset'!$B$4:$L$1048576,9,FALSE),"")</f>
        <v/>
      </c>
      <c r="K13" s="31" t="str">
        <f>IFERROR(VLOOKUP(B13,'Data Aset'!$B$4:$L$1048576,11,FALSE),"")</f>
        <v/>
      </c>
    </row>
    <row r="14" spans="1:11 16383:16383" ht="28.5" customHeight="1">
      <c r="A14" s="17">
        <v>11</v>
      </c>
      <c r="B14" s="17" t="str">
        <f t="shared" si="0"/>
        <v>Dealing 211</v>
      </c>
      <c r="C14" s="14" t="str">
        <f>IFERROR(VLOOKUP(B14,'Data Aset'!$B$4:$L$1048576,2,FALSE),"")</f>
        <v/>
      </c>
      <c r="D14" s="28" t="str">
        <f>IFERROR(VLOOKUP(B14,'Data Aset'!$B$4:$L$1048576,3,FALSE),"")</f>
        <v/>
      </c>
      <c r="E14" s="38" t="str">
        <f>IFERROR(VLOOKUP(B14,'Data Aset'!$B$4:$L$1048576,4,FALSE),"")</f>
        <v/>
      </c>
      <c r="F14" s="38" t="str">
        <f>IFERROR(VLOOKUP(B14,'Data Aset'!$B$4:$L$1048576,5,FALSE),"")</f>
        <v/>
      </c>
      <c r="G14" s="26" t="str">
        <f>IFERROR(VLOOKUP(B14,'Data Aset'!$B$4:$L$1048576,6,FALSE),"")</f>
        <v/>
      </c>
      <c r="H14" s="26" t="str">
        <f>IFERROR(VLOOKUP(B14,'Data Aset'!$B$4:$L$1048576,7,FALSE),"")</f>
        <v/>
      </c>
      <c r="I14" s="26" t="str">
        <f>IFERROR(VLOOKUP(B14,'Data Aset'!$B$4:$L$1048576,8,FALSE),"")</f>
        <v/>
      </c>
      <c r="J14" s="26" t="str">
        <f>IFERROR(VLOOKUP(B14,'Data Aset'!$B$4:$L$1048576,9,FALSE),"")</f>
        <v/>
      </c>
      <c r="K14" s="31" t="str">
        <f>IFERROR(VLOOKUP(B14,'Data Aset'!$B$4:$L$1048576,11,FALSE),"")</f>
        <v/>
      </c>
    </row>
    <row r="15" spans="1:11 16383:16383" ht="28.5" customHeight="1">
      <c r="A15" s="16">
        <v>12</v>
      </c>
      <c r="B15" s="17" t="str">
        <f t="shared" si="0"/>
        <v>Dealing 212</v>
      </c>
      <c r="C15" s="14" t="str">
        <f>IFERROR(VLOOKUP(B15,'Data Aset'!$B$4:$L$1048576,2,FALSE),"")</f>
        <v/>
      </c>
      <c r="D15" s="28" t="str">
        <f>IFERROR(VLOOKUP(B15,'Data Aset'!$B$4:$L$1048576,3,FALSE),"")</f>
        <v/>
      </c>
      <c r="E15" s="38" t="str">
        <f>IFERROR(VLOOKUP(B15,'Data Aset'!$B$4:$L$1048576,4,FALSE),"")</f>
        <v/>
      </c>
      <c r="F15" s="38" t="str">
        <f>IFERROR(VLOOKUP(B15,'Data Aset'!$B$4:$L$1048576,5,FALSE),"")</f>
        <v/>
      </c>
      <c r="G15" s="26" t="str">
        <f>IFERROR(VLOOKUP(B15,'Data Aset'!$B$4:$L$1048576,6,FALSE),"")</f>
        <v/>
      </c>
      <c r="H15" s="26" t="str">
        <f>IFERROR(VLOOKUP(B15,'Data Aset'!$B$4:$L$1048576,7,FALSE),"")</f>
        <v/>
      </c>
      <c r="I15" s="26" t="str">
        <f>IFERROR(VLOOKUP(B15,'Data Aset'!$B$4:$L$1048576,8,FALSE),"")</f>
        <v/>
      </c>
      <c r="J15" s="26" t="str">
        <f>IFERROR(VLOOKUP(B15,'Data Aset'!$B$4:$L$1048576,9,FALSE),"")</f>
        <v/>
      </c>
      <c r="K15" s="31" t="str">
        <f>IFERROR(VLOOKUP(B15,'Data Aset'!$B$4:$L$1048576,11,FALSE),"")</f>
        <v/>
      </c>
    </row>
    <row r="16" spans="1:11 16383:16383" ht="28.5" customHeight="1">
      <c r="A16" s="17">
        <v>13</v>
      </c>
      <c r="B16" s="17" t="str">
        <f t="shared" si="0"/>
        <v>Dealing 213</v>
      </c>
      <c r="C16" s="14" t="str">
        <f>IFERROR(VLOOKUP(B16,'Data Aset'!$B$4:$L$1048576,2,FALSE),"")</f>
        <v/>
      </c>
      <c r="D16" s="28" t="str">
        <f>IFERROR(VLOOKUP(B16,'Data Aset'!$B$4:$L$1048576,3,FALSE),"")</f>
        <v/>
      </c>
      <c r="E16" s="38" t="str">
        <f>IFERROR(VLOOKUP(B16,'Data Aset'!$B$4:$L$1048576,4,FALSE),"")</f>
        <v/>
      </c>
      <c r="F16" s="38" t="str">
        <f>IFERROR(VLOOKUP(B16,'Data Aset'!$B$4:$L$1048576,5,FALSE),"")</f>
        <v/>
      </c>
      <c r="G16" s="26" t="str">
        <f>IFERROR(VLOOKUP(B16,'Data Aset'!$B$4:$L$1048576,6,FALSE),"")</f>
        <v/>
      </c>
      <c r="H16" s="26" t="str">
        <f>IFERROR(VLOOKUP(B16,'Data Aset'!$B$4:$L$1048576,7,FALSE),"")</f>
        <v/>
      </c>
      <c r="I16" s="26" t="str">
        <f>IFERROR(VLOOKUP(B16,'Data Aset'!$B$4:$L$1048576,8,FALSE),"")</f>
        <v/>
      </c>
      <c r="J16" s="26" t="str">
        <f>IFERROR(VLOOKUP(B16,'Data Aset'!$B$4:$L$1048576,9,FALSE),"")</f>
        <v/>
      </c>
      <c r="K16" s="31" t="str">
        <f>IFERROR(VLOOKUP(B16,'Data Aset'!$B$4:$L$1048576,11,FALSE),"")</f>
        <v/>
      </c>
    </row>
    <row r="17" spans="1:11" ht="28.5" customHeight="1">
      <c r="A17" s="16">
        <v>14</v>
      </c>
      <c r="B17" s="17" t="str">
        <f t="shared" si="0"/>
        <v>Dealing 214</v>
      </c>
      <c r="C17" s="14" t="str">
        <f>IFERROR(VLOOKUP(B17,'Data Aset'!$B$4:$L$1048576,2,FALSE),"")</f>
        <v/>
      </c>
      <c r="D17" s="28" t="str">
        <f>IFERROR(VLOOKUP(B17,'Data Aset'!$B$4:$L$1048576,3,FALSE),"")</f>
        <v/>
      </c>
      <c r="E17" s="38" t="str">
        <f>IFERROR(VLOOKUP(B17,'Data Aset'!$B$4:$L$1048576,4,FALSE),"")</f>
        <v/>
      </c>
      <c r="F17" s="38" t="str">
        <f>IFERROR(VLOOKUP(B17,'Data Aset'!$B$4:$L$1048576,5,FALSE),"")</f>
        <v/>
      </c>
      <c r="G17" s="26" t="str">
        <f>IFERROR(VLOOKUP(B17,'Data Aset'!$B$4:$L$1048576,6,FALSE),"")</f>
        <v/>
      </c>
      <c r="H17" s="26" t="str">
        <f>IFERROR(VLOOKUP(B17,'Data Aset'!$B$4:$L$1048576,7,FALSE),"")</f>
        <v/>
      </c>
      <c r="I17" s="26" t="str">
        <f>IFERROR(VLOOKUP(B17,'Data Aset'!$B$4:$L$1048576,8,FALSE),"")</f>
        <v/>
      </c>
      <c r="J17" s="26" t="str">
        <f>IFERROR(VLOOKUP(B17,'Data Aset'!$B$4:$L$1048576,9,FALSE),"")</f>
        <v/>
      </c>
      <c r="K17" s="31" t="str">
        <f>IFERROR(VLOOKUP(B17,'Data Aset'!$B$4:$L$1048576,11,FALSE),"")</f>
        <v/>
      </c>
    </row>
    <row r="18" spans="1:11" ht="28.5" customHeight="1">
      <c r="A18" s="17">
        <v>15</v>
      </c>
      <c r="B18" s="17" t="str">
        <f t="shared" si="0"/>
        <v>Dealing 215</v>
      </c>
      <c r="C18" s="14" t="str">
        <f>IFERROR(VLOOKUP(B18,'Data Aset'!$B$4:$L$1048576,2,FALSE),"")</f>
        <v/>
      </c>
      <c r="D18" s="28" t="str">
        <f>IFERROR(VLOOKUP(B18,'Data Aset'!$B$4:$L$1048576,3,FALSE),"")</f>
        <v/>
      </c>
      <c r="E18" s="38" t="str">
        <f>IFERROR(VLOOKUP(B18,'Data Aset'!$B$4:$L$1048576,4,FALSE),"")</f>
        <v/>
      </c>
      <c r="F18" s="38" t="str">
        <f>IFERROR(VLOOKUP(B18,'Data Aset'!$B$4:$L$1048576,5,FALSE),"")</f>
        <v/>
      </c>
      <c r="G18" s="26" t="str">
        <f>IFERROR(VLOOKUP(B18,'Data Aset'!$B$4:$L$1048576,6,FALSE),"")</f>
        <v/>
      </c>
      <c r="H18" s="26" t="str">
        <f>IFERROR(VLOOKUP(B18,'Data Aset'!$B$4:$L$1048576,7,FALSE),"")</f>
        <v/>
      </c>
      <c r="I18" s="26" t="str">
        <f>IFERROR(VLOOKUP(B18,'Data Aset'!$B$4:$L$1048576,8,FALSE),"")</f>
        <v/>
      </c>
      <c r="J18" s="26" t="str">
        <f>IFERROR(VLOOKUP(B18,'Data Aset'!$B$4:$L$1048576,9,FALSE),"")</f>
        <v/>
      </c>
      <c r="K18" s="31" t="str">
        <f>IFERROR(VLOOKUP(B18,'Data Aset'!$B$4:$L$1048576,11,FALSE),"")</f>
        <v/>
      </c>
    </row>
    <row r="19" spans="1:11" ht="28.5" customHeight="1">
      <c r="A19" s="16">
        <v>16</v>
      </c>
      <c r="B19" s="17" t="str">
        <f t="shared" si="0"/>
        <v>Dealing 216</v>
      </c>
      <c r="C19" s="14" t="str">
        <f>IFERROR(VLOOKUP(B19,'Data Aset'!$B$4:$L$1048576,2,FALSE),"")</f>
        <v/>
      </c>
      <c r="D19" s="28" t="str">
        <f>IFERROR(VLOOKUP(B19,'Data Aset'!$B$4:$L$1048576,3,FALSE),"")</f>
        <v/>
      </c>
      <c r="E19" s="38" t="str">
        <f>IFERROR(VLOOKUP(B19,'Data Aset'!$B$4:$L$1048576,4,FALSE),"")</f>
        <v/>
      </c>
      <c r="F19" s="38" t="str">
        <f>IFERROR(VLOOKUP(B19,'Data Aset'!$B$4:$L$1048576,5,FALSE),"")</f>
        <v/>
      </c>
      <c r="G19" s="26" t="str">
        <f>IFERROR(VLOOKUP(B19,'Data Aset'!$B$4:$L$1048576,6,FALSE),"")</f>
        <v/>
      </c>
      <c r="H19" s="26" t="str">
        <f>IFERROR(VLOOKUP(B19,'Data Aset'!$B$4:$L$1048576,7,FALSE),"")</f>
        <v/>
      </c>
      <c r="I19" s="26" t="str">
        <f>IFERROR(VLOOKUP(B19,'Data Aset'!$B$4:$L$1048576,8,FALSE),"")</f>
        <v/>
      </c>
      <c r="J19" s="26" t="str">
        <f>IFERROR(VLOOKUP(B19,'Data Aset'!$B$4:$L$1048576,9,FALSE),"")</f>
        <v/>
      </c>
      <c r="K19" s="31" t="str">
        <f>IFERROR(VLOOKUP(B19,'Data Aset'!$B$4:$L$1048576,11,FALSE),"")</f>
        <v/>
      </c>
    </row>
    <row r="20" spans="1:11" ht="28.5" customHeight="1">
      <c r="A20" s="17">
        <v>17</v>
      </c>
      <c r="B20" s="17" t="str">
        <f t="shared" si="0"/>
        <v>Dealing 217</v>
      </c>
      <c r="C20" s="14" t="str">
        <f>IFERROR(VLOOKUP(B20,'Data Aset'!$B$4:$L$1048576,2,FALSE),"")</f>
        <v/>
      </c>
      <c r="D20" s="28" t="str">
        <f>IFERROR(VLOOKUP(B20,'Data Aset'!$B$4:$L$1048576,3,FALSE),"")</f>
        <v/>
      </c>
      <c r="E20" s="38" t="str">
        <f>IFERROR(VLOOKUP(B20,'Data Aset'!$B$4:$L$1048576,4,FALSE),"")</f>
        <v/>
      </c>
      <c r="F20" s="38" t="str">
        <f>IFERROR(VLOOKUP(B20,'Data Aset'!$B$4:$L$1048576,5,FALSE),"")</f>
        <v/>
      </c>
      <c r="G20" s="26" t="str">
        <f>IFERROR(VLOOKUP(B20,'Data Aset'!$B$4:$L$1048576,6,FALSE),"")</f>
        <v/>
      </c>
      <c r="H20" s="26" t="str">
        <f>IFERROR(VLOOKUP(B20,'Data Aset'!$B$4:$L$1048576,7,FALSE),"")</f>
        <v/>
      </c>
      <c r="I20" s="26" t="str">
        <f>IFERROR(VLOOKUP(B20,'Data Aset'!$B$4:$L$1048576,8,FALSE),"")</f>
        <v/>
      </c>
      <c r="J20" s="26" t="str">
        <f>IFERROR(VLOOKUP(B20,'Data Aset'!$B$4:$L$1048576,9,FALSE),"")</f>
        <v/>
      </c>
      <c r="K20" s="31" t="str">
        <f>IFERROR(VLOOKUP(B20,'Data Aset'!$B$4:$L$1048576,11,FALSE),"")</f>
        <v/>
      </c>
    </row>
    <row r="21" spans="1:11" ht="28.5" customHeight="1">
      <c r="A21" s="16">
        <v>18</v>
      </c>
      <c r="B21" s="17" t="str">
        <f t="shared" si="0"/>
        <v>Dealing 218</v>
      </c>
      <c r="C21" s="14" t="str">
        <f>IFERROR(VLOOKUP(B21,'Data Aset'!$B$4:$L$1048576,2,FALSE),"")</f>
        <v/>
      </c>
      <c r="D21" s="28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Dealing 219</v>
      </c>
      <c r="C22" s="14" t="str">
        <f>IFERROR(VLOOKUP(B22,'Data Aset'!$B$4:$L$1048576,2,FALSE),"")</f>
        <v/>
      </c>
      <c r="D22" s="28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16">
        <v>20</v>
      </c>
      <c r="B23" s="17" t="str">
        <f t="shared" si="0"/>
        <v>Dealing 220</v>
      </c>
      <c r="C23" s="14" t="str">
        <f>IFERROR(VLOOKUP(B23,'Data Aset'!$B$4:$L$1048576,2,FALSE),"")</f>
        <v/>
      </c>
      <c r="D23" s="28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Dealing 221</v>
      </c>
      <c r="C24" s="14" t="str">
        <f>IFERROR(VLOOKUP(B24,'Data Aset'!$B$4:$L$1048576,2,FALSE),"")</f>
        <v/>
      </c>
      <c r="D24" s="28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16">
        <v>22</v>
      </c>
      <c r="B25" s="17" t="str">
        <f t="shared" si="0"/>
        <v>Dealing 222</v>
      </c>
      <c r="C25" s="14" t="str">
        <f>IFERROR(VLOOKUP(B25,'Data Aset'!$B$4:$L$1048576,2,FALSE),"")</f>
        <v/>
      </c>
      <c r="D25" s="28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Dealing 223</v>
      </c>
      <c r="C26" s="14" t="str">
        <f>IFERROR(VLOOKUP(B26,'Data Aset'!$B$4:$L$1048576,2,FALSE),"")</f>
        <v/>
      </c>
      <c r="D26" s="28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16">
        <v>24</v>
      </c>
      <c r="B27" s="17" t="str">
        <f t="shared" si="0"/>
        <v>Dealing 224</v>
      </c>
      <c r="C27" s="14" t="str">
        <f>IFERROR(VLOOKUP(B27,'Data Aset'!$B$4:$L$1048576,2,FALSE),"")</f>
        <v/>
      </c>
      <c r="D27" s="28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Dealing 225</v>
      </c>
      <c r="C28" s="14" t="str">
        <f>IFERROR(VLOOKUP(B28,'Data Aset'!$B$4:$L$1048576,2,FALSE),"")</f>
        <v/>
      </c>
      <c r="D28" s="28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16">
        <v>26</v>
      </c>
      <c r="B29" s="17" t="str">
        <f t="shared" si="0"/>
        <v>Dealing 226</v>
      </c>
      <c r="C29" s="14" t="str">
        <f>IFERROR(VLOOKUP(B29,'Data Aset'!$B$4:$L$1048576,2,FALSE),"")</f>
        <v/>
      </c>
      <c r="D29" s="28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Dealing 227</v>
      </c>
      <c r="C30" s="14" t="str">
        <f>IFERROR(VLOOKUP(B30,'Data Aset'!$B$4:$L$1048576,2,FALSE),"")</f>
        <v/>
      </c>
      <c r="D30" s="28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16">
        <v>28</v>
      </c>
      <c r="B31" s="17" t="str">
        <f t="shared" si="0"/>
        <v>Dealing 228</v>
      </c>
      <c r="C31" s="14" t="str">
        <f>IFERROR(VLOOKUP(B31,'Data Aset'!$B$4:$L$1048576,2,FALSE),"")</f>
        <v/>
      </c>
      <c r="D31" s="28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Dealing 229</v>
      </c>
      <c r="C32" s="14" t="str">
        <f>IFERROR(VLOOKUP(B32,'Data Aset'!$B$4:$L$1048576,2,FALSE),"")</f>
        <v/>
      </c>
      <c r="D32" s="28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16">
        <v>30</v>
      </c>
      <c r="B33" s="17" t="str">
        <f t="shared" si="0"/>
        <v>Dealing 230</v>
      </c>
      <c r="C33" s="14" t="str">
        <f>IFERROR(VLOOKUP(B33,'Data Aset'!$B$4:$L$1048576,2,FALSE),"")</f>
        <v/>
      </c>
      <c r="D33" s="28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Dealing 231</v>
      </c>
      <c r="C34" s="14" t="str">
        <f>IFERROR(VLOOKUP(B34,'Data Aset'!$B$4:$L$1048576,2,FALSE),"")</f>
        <v/>
      </c>
      <c r="D34" s="28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16">
        <v>32</v>
      </c>
      <c r="B35" s="17" t="str">
        <f t="shared" si="0"/>
        <v>Dealing 232</v>
      </c>
      <c r="C35" s="14" t="str">
        <f>IFERROR(VLOOKUP(B35,'Data Aset'!$B$4:$L$1048576,2,FALSE),"")</f>
        <v/>
      </c>
      <c r="D35" s="28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Dealing 233</v>
      </c>
      <c r="C36" s="14" t="str">
        <f>IFERROR(VLOOKUP(B36,'Data Aset'!$B$4:$L$1048576,2,FALSE),"")</f>
        <v/>
      </c>
      <c r="D36" s="28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Dealing 234</v>
      </c>
      <c r="C37" s="14" t="str">
        <f>IFERROR(VLOOKUP(B37,'Data Aset'!$B$4:$L$1048576,2,FALSE),"")</f>
        <v/>
      </c>
      <c r="D37" s="28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16" activePane="bottomLeft" state="frozen"/>
      <selection pane="bottomLeft" activeCell="H63" sqref="H63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6" style="2" bestFit="1" customWidth="1"/>
    <col min="4" max="4" width="22.5703125" style="27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21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Accounting1</v>
      </c>
      <c r="C4" s="14" t="str">
        <f>IFERROR(VLOOKUP(B4,'Data Aset'!$B$4:$L$1048576,2,FALSE),"")</f>
        <v>Monitor</v>
      </c>
      <c r="D4" s="28" t="str">
        <f>IFERROR(VLOOKUP(B4,'Data Aset'!$B$4:$L$1048576,3,FALSE),"")</f>
        <v>Monitor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 t="str">
        <f>IFERROR(VLOOKUP(B4,'Data Aset'!$B$4:$L$1048576,6,FALSE),"")</f>
        <v>LG</v>
      </c>
      <c r="H4" s="26" t="str">
        <f>IFERROR(VLOOKUP(B4,'Data Aset'!$B$4:$L$1048576,7,FALSE),"")</f>
        <v>16M37A</v>
      </c>
      <c r="I4" s="26" t="str">
        <f>IFERROR(VLOOKUP(B4,'Data Aset'!$B$4:$L$1048576,8,FALSE),"")</f>
        <v>508INSE1F982</v>
      </c>
      <c r="J4" s="26" t="str">
        <f>IFERROR(VLOOKUP(B4,'Data Aset'!$B$4:$L$1048576,9,FALSE),"")</f>
        <v>Amel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37" si="0">CONCATENATE($B$2,A5)</f>
        <v>Accounting2</v>
      </c>
      <c r="C5" s="14" t="str">
        <f>IFERROR(VLOOKUP(B5,'Data Aset'!$B$4:$L$1048576,2,FALSE),"")</f>
        <v>Mouse</v>
      </c>
      <c r="D5" s="28" t="str">
        <f>IFERROR(VLOOKUP(B5,'Data Aset'!$B$4:$L$1048576,3,FALSE),"")</f>
        <v>Mouse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 t="str">
        <f>IFERROR(VLOOKUP(B5,'Data Aset'!$B$4:$L$1048576,6,FALSE),"")</f>
        <v>Logitech</v>
      </c>
      <c r="H5" s="26" t="str">
        <f>IFERROR(VLOOKUP(B5,'Data Aset'!$B$4:$L$1048576,7,FALSE),"")</f>
        <v>B100</v>
      </c>
      <c r="I5" s="26" t="str">
        <f>IFERROR(VLOOKUP(B5,'Data Aset'!$B$4:$L$1048576,8,FALSE),"")</f>
        <v>1632HS05S9Y8</v>
      </c>
      <c r="J5" s="26" t="str">
        <f>IFERROR(VLOOKUP(B5,'Data Aset'!$B$4:$L$1048576,9,FALSE),"")</f>
        <v>Amel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Accounting3</v>
      </c>
      <c r="C6" s="14" t="str">
        <f>IFERROR(VLOOKUP(B6,'Data Aset'!$B$4:$L$1048576,2,FALSE),"")</f>
        <v>Keyboard</v>
      </c>
      <c r="D6" s="28" t="str">
        <f>IFERROR(VLOOKUP(B6,'Data Aset'!$B$4:$L$1048576,3,FALSE),"")</f>
        <v>Keyboard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Logitech</v>
      </c>
      <c r="H6" s="26" t="str">
        <f>IFERROR(VLOOKUP(B6,'Data Aset'!$B$4:$L$1048576,7,FALSE),"")</f>
        <v>k100</v>
      </c>
      <c r="I6" s="26" t="str">
        <f>IFERROR(VLOOKUP(B6,'Data Aset'!$B$4:$L$1048576,8,FALSE),"")</f>
        <v>SY954UK</v>
      </c>
      <c r="J6" s="26" t="str">
        <f>IFERROR(VLOOKUP(B6,'Data Aset'!$B$4:$L$1048576,9,FALSE),"")</f>
        <v>Amel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Accounting4</v>
      </c>
      <c r="C7" s="14" t="str">
        <f>IFERROR(VLOOKUP(B7,'Data Aset'!$B$4:$L$1048576,2,FALSE),"")</f>
        <v>CPU</v>
      </c>
      <c r="D7" s="28" t="str">
        <f>IFERROR(VLOOKUP(B7,'Data Aset'!$B$4:$L$1048576,3,FALSE),"")</f>
        <v>CPU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Power Logic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 t="str">
        <f>IFERROR(VLOOKUP(B7,'Data Aset'!$B$4:$L$1048576,9,FALSE),"")</f>
        <v>Amel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Accounting5</v>
      </c>
      <c r="C8" s="14" t="str">
        <f>IFERROR(VLOOKUP(B8,'Data Aset'!$B$4:$L$1048576,2,FALSE),"")</f>
        <v>UPS</v>
      </c>
      <c r="D8" s="28" t="str">
        <f>IFERROR(VLOOKUP(B8,'Data Aset'!$B$4:$L$1048576,3,FALSE),"")</f>
        <v>UPS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Power Up</v>
      </c>
      <c r="H8" s="26" t="str">
        <f>IFERROR(VLOOKUP(B8,'Data Aset'!$B$4:$L$1048576,7,FALSE),"")</f>
        <v>600V</v>
      </c>
      <c r="I8" s="26" t="str">
        <f>IFERROR(VLOOKUP(B8,'Data Aset'!$B$4:$L$1048576,8,FALSE),"")</f>
        <v>UPS600VA611010354PU</v>
      </c>
      <c r="J8" s="26" t="str">
        <f>IFERROR(VLOOKUP(B8,'Data Aset'!$B$4:$L$1048576,9,FALSE),"")</f>
        <v>Amel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Accounting6</v>
      </c>
      <c r="C9" s="14" t="str">
        <f>IFERROR(VLOOKUP(B9,'Data Aset'!$B$4:$L$1048576,2,FALSE),"")</f>
        <v>Dongle Zahir</v>
      </c>
      <c r="D9" s="28" t="str">
        <f>IFERROR(VLOOKUP(B9,'Data Aset'!$B$4:$L$1048576,3,FALSE),"")</f>
        <v>Dongle Zahir</v>
      </c>
      <c r="E9" s="38">
        <f>IFERROR(VLOOKUP(B9,'Data Aset'!$B$4:$L$1048576,4,FALSE),"")</f>
        <v>1</v>
      </c>
      <c r="F9" s="38" t="str">
        <f>IFERROR(VLOOKUP(B9,'Data Aset'!$B$4:$L$1048576,5,FALSE),"")</f>
        <v>Unit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8080602</v>
      </c>
      <c r="J9" s="26" t="str">
        <f>IFERROR(VLOOKUP(B9,'Data Aset'!$B$4:$L$1048576,9,FALSE),"")</f>
        <v>Amel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Accounting7</v>
      </c>
      <c r="C10" s="14" t="str">
        <f>IFERROR(VLOOKUP(B10,'Data Aset'!$B$4:$L$1048576,2,FALSE),"")</f>
        <v>Laptop</v>
      </c>
      <c r="D10" s="28" t="str">
        <f>IFERROR(VLOOKUP(B10,'Data Aset'!$B$4:$L$1048576,3,FALSE),"")</f>
        <v>Laptop</v>
      </c>
      <c r="E10" s="38">
        <f>IFERROR(VLOOKUP(B10,'Data Aset'!$B$4:$L$1048576,4,FALSE),"")</f>
        <v>1</v>
      </c>
      <c r="F10" s="38" t="str">
        <f>IFERROR(VLOOKUP(B10,'Data Aset'!$B$4:$L$1048576,5,FALSE),"")</f>
        <v>Unit</v>
      </c>
      <c r="G10" s="26" t="str">
        <f>IFERROR(VLOOKUP(B10,'Data Aset'!$B$4:$L$1048576,6,FALSE),"")</f>
        <v>Asus</v>
      </c>
      <c r="H10" s="26" t="str">
        <f>IFERROR(VLOOKUP(B10,'Data Aset'!$B$4:$L$1048576,7,FALSE),"")</f>
        <v>A442U</v>
      </c>
      <c r="I10" s="26" t="str">
        <f>IFERROR(VLOOKUP(B10,'Data Aset'!$B$4:$L$1048576,8,FALSE),"")</f>
        <v>J3N0CV08H47312B</v>
      </c>
      <c r="J10" s="26" t="str">
        <f>IFERROR(VLOOKUP(B10,'Data Aset'!$B$4:$L$1048576,9,FALSE),"")</f>
        <v>Server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Accounting8</v>
      </c>
      <c r="C11" s="14" t="str">
        <f>IFERROR(VLOOKUP(B11,'Data Aset'!$B$4:$L$1048576,2,FALSE),"")</f>
        <v>CPU</v>
      </c>
      <c r="D11" s="28" t="str">
        <f>IFERROR(VLOOKUP(B11,'Data Aset'!$B$4:$L$1048576,3,FALSE),"")</f>
        <v>CPU</v>
      </c>
      <c r="E11" s="38">
        <f>IFERROR(VLOOKUP(B11,'Data Aset'!$B$4:$L$1048576,4,FALSE),"")</f>
        <v>1</v>
      </c>
      <c r="F11" s="38" t="str">
        <f>IFERROR(VLOOKUP(B11,'Data Aset'!$B$4:$L$1048576,5,FALSE),"")</f>
        <v>Unit</v>
      </c>
      <c r="G11" s="26" t="str">
        <f>IFERROR(VLOOKUP(B11,'Data Aset'!$B$4:$L$1048576,6,FALSE),"")</f>
        <v>Simbadda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 t="str">
        <f>IFERROR(VLOOKUP(B11,'Data Aset'!$B$4:$L$1048576,9,FALSE),"")</f>
        <v>Vacant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Accounting9</v>
      </c>
      <c r="C12" s="14" t="str">
        <f>IFERROR(VLOOKUP(B12,'Data Aset'!$B$4:$L$1048576,2,FALSE),"")</f>
        <v>Ups</v>
      </c>
      <c r="D12" s="28" t="str">
        <f>IFERROR(VLOOKUP(B12,'Data Aset'!$B$4:$L$1048576,3,FALSE),"")</f>
        <v>Ups</v>
      </c>
      <c r="E12" s="38">
        <f>IFERROR(VLOOKUP(B12,'Data Aset'!$B$4:$L$1048576,4,FALSE),"")</f>
        <v>1</v>
      </c>
      <c r="F12" s="38" t="str">
        <f>IFERROR(VLOOKUP(B12,'Data Aset'!$B$4:$L$1048576,5,FALSE),"")</f>
        <v>Unit</v>
      </c>
      <c r="G12" s="26" t="str">
        <f>IFERROR(VLOOKUP(B12,'Data Aset'!$B$4:$L$1048576,6,FALSE),"")</f>
        <v>Power Up</v>
      </c>
      <c r="H12" s="26" t="str">
        <f>IFERROR(VLOOKUP(B12,'Data Aset'!$B$4:$L$1048576,7,FALSE),"")</f>
        <v>600VA</v>
      </c>
      <c r="I12" s="26" t="str">
        <f>IFERROR(VLOOKUP(B12,'Data Aset'!$B$4:$L$1048576,8,FALSE),"")</f>
        <v>UPS600VA606031672B</v>
      </c>
      <c r="J12" s="26" t="str">
        <f>IFERROR(VLOOKUP(B12,'Data Aset'!$B$4:$L$1048576,9,FALSE),"")</f>
        <v>Vacant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Accounting10</v>
      </c>
      <c r="C13" s="14" t="str">
        <f>IFERROR(VLOOKUP(B13,'Data Aset'!$B$4:$L$1048576,2,FALSE),"")</f>
        <v>Monitor</v>
      </c>
      <c r="D13" s="28" t="str">
        <f>IFERROR(VLOOKUP(B13,'Data Aset'!$B$4:$L$1048576,3,FALSE),"")</f>
        <v>Monitor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 t="str">
        <f>IFERROR(VLOOKUP(B13,'Data Aset'!$B$4:$L$1048576,6,FALSE),"")</f>
        <v>Benq</v>
      </c>
      <c r="H13" s="26" t="str">
        <f>IFERROR(VLOOKUP(B13,'Data Aset'!$B$4:$L$1048576,7,FALSE),"")</f>
        <v>SC615HDPL</v>
      </c>
      <c r="I13" s="26" t="str">
        <f>IFERROR(VLOOKUP(B13,'Data Aset'!$B$4:$L$1048576,8,FALSE),"")</f>
        <v>ETV606197019</v>
      </c>
      <c r="J13" s="26" t="str">
        <f>IFERROR(VLOOKUP(B13,'Data Aset'!$B$4:$L$1048576,9,FALSE),"")</f>
        <v>Vacant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Accounting11</v>
      </c>
      <c r="C14" s="14" t="str">
        <f>IFERROR(VLOOKUP(B14,'Data Aset'!$B$4:$L$1048576,2,FALSE),"")</f>
        <v>Monitor</v>
      </c>
      <c r="D14" s="28" t="str">
        <f>IFERROR(VLOOKUP(B14,'Data Aset'!$B$4:$L$1048576,3,FALSE),"")</f>
        <v>Monitor</v>
      </c>
      <c r="E14" s="38">
        <f>IFERROR(VLOOKUP(B14,'Data Aset'!$B$4:$L$1048576,4,FALSE),"")</f>
        <v>1</v>
      </c>
      <c r="F14" s="38" t="str">
        <f>IFERROR(VLOOKUP(B14,'Data Aset'!$B$4:$L$1048576,5,FALSE),"")</f>
        <v>Unit</v>
      </c>
      <c r="G14" s="26" t="str">
        <f>IFERROR(VLOOKUP(B14,'Data Aset'!$B$4:$L$1048576,6,FALSE),"")</f>
        <v>Samsung</v>
      </c>
      <c r="H14" s="26" t="str">
        <f>IFERROR(VLOOKUP(B14,'Data Aset'!$B$4:$L$1048576,7,FALSE),"")</f>
        <v>LS200D300</v>
      </c>
      <c r="I14" s="26" t="str">
        <f>IFERROR(VLOOKUP(B14,'Data Aset'!$B$4:$L$1048576,8,FALSE),"")</f>
        <v>ZZZLH4ZJB000838F</v>
      </c>
      <c r="J14" s="26" t="str">
        <f>IFERROR(VLOOKUP(B14,'Data Aset'!$B$4:$L$1048576,9,FALSE),"")</f>
        <v>Sursi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Accounting12</v>
      </c>
      <c r="C15" s="14" t="str">
        <f>IFERROR(VLOOKUP(B15,'Data Aset'!$B$4:$L$1048576,2,FALSE),"")</f>
        <v>CPU</v>
      </c>
      <c r="D15" s="28" t="str">
        <f>IFERROR(VLOOKUP(B15,'Data Aset'!$B$4:$L$1048576,3,FALSE),"")</f>
        <v>CPU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 t="str">
        <f>IFERROR(VLOOKUP(B15,'Data Aset'!$B$4:$L$1048576,6,FALSE),"")</f>
        <v>Simbadda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 t="str">
        <f>IFERROR(VLOOKUP(B15,'Data Aset'!$B$4:$L$1048576,9,FALSE),"")</f>
        <v>Sursi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Accounting13</v>
      </c>
      <c r="C16" s="14" t="str">
        <f>IFERROR(VLOOKUP(B16,'Data Aset'!$B$4:$L$1048576,2,FALSE),"")</f>
        <v>Keyboard</v>
      </c>
      <c r="D16" s="28" t="str">
        <f>IFERROR(VLOOKUP(B16,'Data Aset'!$B$4:$L$1048576,3,FALSE),"")</f>
        <v>Keyboard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 t="str">
        <f>IFERROR(VLOOKUP(B16,'Data Aset'!$B$4:$L$1048576,6,FALSE),"")</f>
        <v>Logitech</v>
      </c>
      <c r="H16" s="26" t="str">
        <f>IFERROR(VLOOKUP(B16,'Data Aset'!$B$4:$L$1048576,7,FALSE),"")</f>
        <v>K220</v>
      </c>
      <c r="I16" s="26" t="str">
        <f>IFERROR(VLOOKUP(B16,'Data Aset'!$B$4:$L$1048576,8,FALSE),"")</f>
        <v>1842SC102X88</v>
      </c>
      <c r="J16" s="26" t="str">
        <f>IFERROR(VLOOKUP(B16,'Data Aset'!$B$4:$L$1048576,9,FALSE),"")</f>
        <v>Sursi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Accounting14</v>
      </c>
      <c r="C17" s="14" t="str">
        <f>IFERROR(VLOOKUP(B17,'Data Aset'!$B$4:$L$1048576,2,FALSE),"")</f>
        <v>Mouse</v>
      </c>
      <c r="D17" s="28" t="str">
        <f>IFERROR(VLOOKUP(B17,'Data Aset'!$B$4:$L$1048576,3,FALSE),"")</f>
        <v>Mouse</v>
      </c>
      <c r="E17" s="38">
        <f>IFERROR(VLOOKUP(B17,'Data Aset'!$B$4:$L$1048576,4,FALSE),"")</f>
        <v>1</v>
      </c>
      <c r="F17" s="38" t="str">
        <f>IFERROR(VLOOKUP(B17,'Data Aset'!$B$4:$L$1048576,5,FALSE),"")</f>
        <v>Unit</v>
      </c>
      <c r="G17" s="26" t="str">
        <f>IFERROR(VLOOKUP(B17,'Data Aset'!$B$4:$L$1048576,6,FALSE),"")</f>
        <v>Logitech</v>
      </c>
      <c r="H17" s="26" t="str">
        <f>IFERROR(VLOOKUP(B17,'Data Aset'!$B$4:$L$1048576,7,FALSE),"")</f>
        <v>M90</v>
      </c>
      <c r="I17" s="26" t="str">
        <f>IFERROR(VLOOKUP(B17,'Data Aset'!$B$4:$L$1048576,8,FALSE),"")</f>
        <v>1243HC01AP88</v>
      </c>
      <c r="J17" s="26" t="str">
        <f>IFERROR(VLOOKUP(B17,'Data Aset'!$B$4:$L$1048576,9,FALSE),"")</f>
        <v>Sursi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Accounting15</v>
      </c>
      <c r="C18" s="14" t="str">
        <f>IFERROR(VLOOKUP(B18,'Data Aset'!$B$4:$L$1048576,2,FALSE),"")</f>
        <v>Dongle Zahir</v>
      </c>
      <c r="D18" s="28" t="str">
        <f>IFERROR(VLOOKUP(B18,'Data Aset'!$B$4:$L$1048576,3,FALSE),"")</f>
        <v>Dongle Zahir</v>
      </c>
      <c r="E18" s="38">
        <f>IFERROR(VLOOKUP(B18,'Data Aset'!$B$4:$L$1048576,4,FALSE),"")</f>
        <v>1</v>
      </c>
      <c r="F18" s="38" t="str">
        <f>IFERROR(VLOOKUP(B18,'Data Aset'!$B$4:$L$1048576,5,FALSE),"")</f>
        <v>Unit</v>
      </c>
      <c r="G18" s="26">
        <f>IFERROR(VLOOKUP(B18,'Data Aset'!$B$4:$L$1048576,6,FALSE),"")</f>
        <v>0</v>
      </c>
      <c r="H18" s="26">
        <f>IFERROR(VLOOKUP(B18,'Data Aset'!$B$4:$L$1048576,7,FALSE),"")</f>
        <v>0</v>
      </c>
      <c r="I18" s="26">
        <f>IFERROR(VLOOKUP(B18,'Data Aset'!$B$4:$L$1048576,8,FALSE),"")</f>
        <v>8091243</v>
      </c>
      <c r="J18" s="26" t="str">
        <f>IFERROR(VLOOKUP(B18,'Data Aset'!$B$4:$L$1048576,9,FALSE),"")</f>
        <v>Sursi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Accounting16</v>
      </c>
      <c r="C19" s="14" t="str">
        <f>IFERROR(VLOOKUP(B19,'Data Aset'!$B$4:$L$1048576,2,FALSE),"")</f>
        <v>Monitor</v>
      </c>
      <c r="D19" s="28" t="str">
        <f>IFERROR(VLOOKUP(B19,'Data Aset'!$B$4:$L$1048576,3,FALSE),"")</f>
        <v>Monitor</v>
      </c>
      <c r="E19" s="38">
        <f>IFERROR(VLOOKUP(B19,'Data Aset'!$B$4:$L$1048576,4,FALSE),"")</f>
        <v>1</v>
      </c>
      <c r="F19" s="38" t="str">
        <f>IFERROR(VLOOKUP(B19,'Data Aset'!$B$4:$L$1048576,5,FALSE),"")</f>
        <v>Unit</v>
      </c>
      <c r="G19" s="26" t="str">
        <f>IFERROR(VLOOKUP(B19,'Data Aset'!$B$4:$L$1048576,6,FALSE),"")</f>
        <v>Benq</v>
      </c>
      <c r="H19" s="26" t="str">
        <f>IFERROR(VLOOKUP(B19,'Data Aset'!$B$4:$L$1048576,7,FALSE),"")</f>
        <v>C165HDPL</v>
      </c>
      <c r="I19" s="26" t="str">
        <f>IFERROR(VLOOKUP(B19,'Data Aset'!$B$4:$L$1048576,8,FALSE),"")</f>
        <v>ETX6C05281019</v>
      </c>
      <c r="J19" s="26" t="str">
        <f>IFERROR(VLOOKUP(B19,'Data Aset'!$B$4:$L$1048576,9,FALSE),"")</f>
        <v>Lutfi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Accounting17</v>
      </c>
      <c r="C20" s="14" t="str">
        <f>IFERROR(VLOOKUP(B20,'Data Aset'!$B$4:$L$1048576,2,FALSE),"")</f>
        <v>Mouse</v>
      </c>
      <c r="D20" s="28" t="str">
        <f>IFERROR(VLOOKUP(B20,'Data Aset'!$B$4:$L$1048576,3,FALSE),"")</f>
        <v>Mouse</v>
      </c>
      <c r="E20" s="38">
        <f>IFERROR(VLOOKUP(B20,'Data Aset'!$B$4:$L$1048576,4,FALSE),"")</f>
        <v>1</v>
      </c>
      <c r="F20" s="38" t="str">
        <f>IFERROR(VLOOKUP(B20,'Data Aset'!$B$4:$L$1048576,5,FALSE),"")</f>
        <v>Unit</v>
      </c>
      <c r="G20" s="26" t="str">
        <f>IFERROR(VLOOKUP(B20,'Data Aset'!$B$4:$L$1048576,6,FALSE),"")</f>
        <v>Logitech</v>
      </c>
      <c r="H20" s="26" t="str">
        <f>IFERROR(VLOOKUP(B20,'Data Aset'!$B$4:$L$1048576,7,FALSE),"")</f>
        <v>M90</v>
      </c>
      <c r="I20" s="26" t="str">
        <f>IFERROR(VLOOKUP(B20,'Data Aset'!$B$4:$L$1048576,8,FALSE),"")</f>
        <v>1243HC01AP88</v>
      </c>
      <c r="J20" s="26" t="str">
        <f>IFERROR(VLOOKUP(B20,'Data Aset'!$B$4:$L$1048576,9,FALSE),"")</f>
        <v>Lutfi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Accounting18</v>
      </c>
      <c r="C21" s="14" t="str">
        <f>IFERROR(VLOOKUP(B21,'Data Aset'!$B$4:$L$1048576,2,FALSE),"")</f>
        <v>Keyboard</v>
      </c>
      <c r="D21" s="28" t="str">
        <f>IFERROR(VLOOKUP(B21,'Data Aset'!$B$4:$L$1048576,3,FALSE),"")</f>
        <v>Keyboard</v>
      </c>
      <c r="E21" s="38">
        <f>IFERROR(VLOOKUP(B21,'Data Aset'!$B$4:$L$1048576,4,FALSE),"")</f>
        <v>1</v>
      </c>
      <c r="F21" s="38" t="str">
        <f>IFERROR(VLOOKUP(B21,'Data Aset'!$B$4:$L$1048576,5,FALSE),"")</f>
        <v>Unit</v>
      </c>
      <c r="G21" s="26" t="str">
        <f>IFERROR(VLOOKUP(B21,'Data Aset'!$B$4:$L$1048576,6,FALSE),"")</f>
        <v>HP</v>
      </c>
      <c r="H21" s="26">
        <f>IFERROR(VLOOKUP(B21,'Data Aset'!$B$4:$L$1048576,7,FALSE),"")</f>
        <v>0</v>
      </c>
      <c r="I21" s="26" t="str">
        <f>IFERROR(VLOOKUP(B21,'Data Aset'!$B$4:$L$1048576,8,FALSE),"")</f>
        <v>PKH0824001777</v>
      </c>
      <c r="J21" s="26" t="str">
        <f>IFERROR(VLOOKUP(B21,'Data Aset'!$B$4:$L$1048576,9,FALSE),"")</f>
        <v>Lutfi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Accounting19</v>
      </c>
      <c r="C22" s="14" t="str">
        <f>IFERROR(VLOOKUP(B22,'Data Aset'!$B$4:$L$1048576,2,FALSE),"")</f>
        <v>HD External</v>
      </c>
      <c r="D22" s="28" t="str">
        <f>IFERROR(VLOOKUP(B22,'Data Aset'!$B$4:$L$1048576,3,FALSE),"")</f>
        <v>HD External</v>
      </c>
      <c r="E22" s="38">
        <f>IFERROR(VLOOKUP(B22,'Data Aset'!$B$4:$L$1048576,4,FALSE),"")</f>
        <v>1</v>
      </c>
      <c r="F22" s="38" t="str">
        <f>IFERROR(VLOOKUP(B22,'Data Aset'!$B$4:$L$1048576,5,FALSE),"")</f>
        <v>Unit</v>
      </c>
      <c r="G22" s="26" t="str">
        <f>IFERROR(VLOOKUP(B22,'Data Aset'!$B$4:$L$1048576,6,FALSE),"")</f>
        <v>Seagate</v>
      </c>
      <c r="H22" s="26" t="str">
        <f>IFERROR(VLOOKUP(B22,'Data Aset'!$B$4:$L$1048576,7,FALSE),"")</f>
        <v>500GB</v>
      </c>
      <c r="I22" s="26" t="str">
        <f>IFERROR(VLOOKUP(B22,'Data Aset'!$B$4:$L$1048576,8,FALSE),"")</f>
        <v>NA848JTR</v>
      </c>
      <c r="J22" s="26" t="str">
        <f>IFERROR(VLOOKUP(B22,'Data Aset'!$B$4:$L$1048576,9,FALSE),"")</f>
        <v>All</v>
      </c>
      <c r="K22" s="31">
        <f>IFERROR(VLOOKUP(B22,'Data Aset'!$B$4:$L$1048576,11,FALSE),"")</f>
        <v>0</v>
      </c>
    </row>
    <row r="23" spans="1:11" ht="28.5" customHeight="1">
      <c r="A23" s="48">
        <v>20</v>
      </c>
      <c r="B23" s="17" t="str">
        <f t="shared" si="0"/>
        <v>Accounting20</v>
      </c>
      <c r="C23" s="14" t="str">
        <f>IFERROR(VLOOKUP(B23,'Data Aset'!$B$4:$L$1048576,2,FALSE),"")</f>
        <v>UPS</v>
      </c>
      <c r="D23" s="28" t="str">
        <f>IFERROR(VLOOKUP(B23,'Data Aset'!$B$4:$L$1048576,3,FALSE),"")</f>
        <v>UPS</v>
      </c>
      <c r="E23" s="38">
        <f>IFERROR(VLOOKUP(B23,'Data Aset'!$B$4:$L$1048576,4,FALSE),"")</f>
        <v>1</v>
      </c>
      <c r="F23" s="38" t="str">
        <f>IFERROR(VLOOKUP(B23,'Data Aset'!$B$4:$L$1048576,5,FALSE),"")</f>
        <v>Unit</v>
      </c>
      <c r="G23" s="26" t="str">
        <f>IFERROR(VLOOKUP(B23,'Data Aset'!$B$4:$L$1048576,6,FALSE),"")</f>
        <v>Prolink</v>
      </c>
      <c r="H23" s="26" t="str">
        <f>IFERROR(VLOOKUP(B23,'Data Aset'!$B$4:$L$1048576,7,FALSE),"")</f>
        <v>Pro700</v>
      </c>
      <c r="I23" s="26" t="str">
        <f>IFERROR(VLOOKUP(B23,'Data Aset'!$B$4:$L$1048576,8,FALSE),"")</f>
        <v>S07701111801951</v>
      </c>
      <c r="J23" s="26" t="str">
        <f>IFERROR(VLOOKUP(B23,'Data Aset'!$B$4:$L$1048576,9,FALSE),"")</f>
        <v>Lutfi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Accounting21</v>
      </c>
      <c r="C24" s="14" t="str">
        <f>IFERROR(VLOOKUP(B24,'Data Aset'!$B$4:$L$1048576,2,FALSE),"")</f>
        <v>Scanner</v>
      </c>
      <c r="D24" s="28" t="str">
        <f>IFERROR(VLOOKUP(B24,'Data Aset'!$B$4:$L$1048576,3,FALSE),"")</f>
        <v>Scanner</v>
      </c>
      <c r="E24" s="38">
        <f>IFERROR(VLOOKUP(B24,'Data Aset'!$B$4:$L$1048576,4,FALSE),"")</f>
        <v>1</v>
      </c>
      <c r="F24" s="38" t="str">
        <f>IFERROR(VLOOKUP(B24,'Data Aset'!$B$4:$L$1048576,5,FALSE),"")</f>
        <v>Unit</v>
      </c>
      <c r="G24" s="26" t="str">
        <f>IFERROR(VLOOKUP(B24,'Data Aset'!$B$4:$L$1048576,6,FALSE),"")</f>
        <v>Canon</v>
      </c>
      <c r="H24" s="26" t="str">
        <f>IFERROR(VLOOKUP(B24,'Data Aset'!$B$4:$L$1048576,7,FALSE),"")</f>
        <v>Lide 120</v>
      </c>
      <c r="I24" s="26" t="str">
        <f>IFERROR(VLOOKUP(B24,'Data Aset'!$B$4:$L$1048576,8,FALSE),"")</f>
        <v>KKRB21064</v>
      </c>
      <c r="J24" s="26" t="str">
        <f>IFERROR(VLOOKUP(B24,'Data Aset'!$B$4:$L$1048576,9,FALSE),"")</f>
        <v>All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Accounting22</v>
      </c>
      <c r="C25" s="14" t="str">
        <f>IFERROR(VLOOKUP(B25,'Data Aset'!$B$4:$L$1048576,2,FALSE),"")</f>
        <v>Monitor</v>
      </c>
      <c r="D25" s="28" t="str">
        <f>IFERROR(VLOOKUP(B25,'Data Aset'!$B$4:$L$1048576,3,FALSE),"")</f>
        <v>Monitor</v>
      </c>
      <c r="E25" s="38">
        <f>IFERROR(VLOOKUP(B25,'Data Aset'!$B$4:$L$1048576,4,FALSE),"")</f>
        <v>1</v>
      </c>
      <c r="F25" s="38" t="str">
        <f>IFERROR(VLOOKUP(B25,'Data Aset'!$B$4:$L$1048576,5,FALSE),"")</f>
        <v>Unit</v>
      </c>
      <c r="G25" s="26" t="str">
        <f>IFERROR(VLOOKUP(B25,'Data Aset'!$B$4:$L$1048576,6,FALSE),"")</f>
        <v>Samsung</v>
      </c>
      <c r="H25" s="26" t="str">
        <f>IFERROR(VLOOKUP(B25,'Data Aset'!$B$4:$L$1048576,7,FALSE),"")</f>
        <v>SA700</v>
      </c>
      <c r="I25" s="26" t="str">
        <f>IFERROR(VLOOKUP(B25,'Data Aset'!$B$4:$L$1048576,8,FALSE),"")</f>
        <v>ZTP5HPLC20290IX</v>
      </c>
      <c r="J25" s="26" t="str">
        <f>IFERROR(VLOOKUP(B25,'Data Aset'!$B$4:$L$1048576,9,FALSE),"")</f>
        <v>Tri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Accounting23</v>
      </c>
      <c r="C26" s="14" t="str">
        <f>IFERROR(VLOOKUP(B26,'Data Aset'!$B$4:$L$1048576,2,FALSE),"")</f>
        <v>Keyboard</v>
      </c>
      <c r="D26" s="28" t="str">
        <f>IFERROR(VLOOKUP(B26,'Data Aset'!$B$4:$L$1048576,3,FALSE),"")</f>
        <v>Keyboard</v>
      </c>
      <c r="E26" s="38">
        <f>IFERROR(VLOOKUP(B26,'Data Aset'!$B$4:$L$1048576,4,FALSE),"")</f>
        <v>1</v>
      </c>
      <c r="F26" s="38" t="str">
        <f>IFERROR(VLOOKUP(B26,'Data Aset'!$B$4:$L$1048576,5,FALSE),"")</f>
        <v>Unit</v>
      </c>
      <c r="G26" s="26" t="str">
        <f>IFERROR(VLOOKUP(B26,'Data Aset'!$B$4:$L$1048576,6,FALSE),"")</f>
        <v>Obamba</v>
      </c>
      <c r="H26" s="26">
        <f>IFERROR(VLOOKUP(B26,'Data Aset'!$B$4:$L$1048576,7,FALSE),"")</f>
        <v>0</v>
      </c>
      <c r="I26" s="26">
        <f>IFERROR(VLOOKUP(B26,'Data Aset'!$B$4:$L$1048576,8,FALSE),"")</f>
        <v>0</v>
      </c>
      <c r="J26" s="26" t="str">
        <f>IFERROR(VLOOKUP(B26,'Data Aset'!$B$4:$L$1048576,9,FALSE),"")</f>
        <v>Tri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Accounting24</v>
      </c>
      <c r="C27" s="14" t="str">
        <f>IFERROR(VLOOKUP(B27,'Data Aset'!$B$4:$L$1048576,2,FALSE),"")</f>
        <v>Mouse</v>
      </c>
      <c r="D27" s="28" t="str">
        <f>IFERROR(VLOOKUP(B27,'Data Aset'!$B$4:$L$1048576,3,FALSE),"")</f>
        <v>Mouse</v>
      </c>
      <c r="E27" s="38">
        <f>IFERROR(VLOOKUP(B27,'Data Aset'!$B$4:$L$1048576,4,FALSE),"")</f>
        <v>1</v>
      </c>
      <c r="F27" s="38" t="str">
        <f>IFERROR(VLOOKUP(B27,'Data Aset'!$B$4:$L$1048576,5,FALSE),"")</f>
        <v>Unit</v>
      </c>
      <c r="G27" s="26" t="str">
        <f>IFERROR(VLOOKUP(B27,'Data Aset'!$B$4:$L$1048576,6,FALSE),"")</f>
        <v>Logitech</v>
      </c>
      <c r="H27" s="26" t="str">
        <f>IFERROR(VLOOKUP(B27,'Data Aset'!$B$4:$L$1048576,7,FALSE),"")</f>
        <v>B100</v>
      </c>
      <c r="I27" s="26" t="str">
        <f>IFERROR(VLOOKUP(B27,'Data Aset'!$B$4:$L$1048576,8,FALSE),"")</f>
        <v>1750HS0IWUP8</v>
      </c>
      <c r="J27" s="26" t="str">
        <f>IFERROR(VLOOKUP(B27,'Data Aset'!$B$4:$L$1048576,9,FALSE),"")</f>
        <v>Tri</v>
      </c>
      <c r="K27" s="31">
        <f>IFERROR(VLOOKUP(B27,'Data Aset'!$B$4:$L$1048576,11,FALSE),"")</f>
        <v>0</v>
      </c>
    </row>
    <row r="28" spans="1:11" ht="28.5" customHeight="1">
      <c r="A28" s="17">
        <v>25</v>
      </c>
      <c r="B28" s="17" t="str">
        <f t="shared" si="0"/>
        <v>Accounting25</v>
      </c>
      <c r="C28" s="14" t="str">
        <f>IFERROR(VLOOKUP(B28,'Data Aset'!$B$4:$L$1048576,2,FALSE),"")</f>
        <v>CPU</v>
      </c>
      <c r="D28" s="28" t="str">
        <f>IFERROR(VLOOKUP(B28,'Data Aset'!$B$4:$L$1048576,3,FALSE),"")</f>
        <v>CPU</v>
      </c>
      <c r="E28" s="38">
        <f>IFERROR(VLOOKUP(B28,'Data Aset'!$B$4:$L$1048576,4,FALSE),"")</f>
        <v>1</v>
      </c>
      <c r="F28" s="38" t="str">
        <f>IFERROR(VLOOKUP(B28,'Data Aset'!$B$4:$L$1048576,5,FALSE),"")</f>
        <v>Unit</v>
      </c>
      <c r="G28" s="26" t="str">
        <f>IFERROR(VLOOKUP(B28,'Data Aset'!$B$4:$L$1048576,6,FALSE),"")</f>
        <v>SIMX</v>
      </c>
      <c r="H28" s="26">
        <f>IFERROR(VLOOKUP(B28,'Data Aset'!$B$4:$L$1048576,7,FALSE),"")</f>
        <v>0</v>
      </c>
      <c r="I28" s="26">
        <f>IFERROR(VLOOKUP(B28,'Data Aset'!$B$4:$L$1048576,8,FALSE),"")</f>
        <v>0</v>
      </c>
      <c r="J28" s="26" t="str">
        <f>IFERROR(VLOOKUP(B28,'Data Aset'!$B$4:$L$1048576,9,FALSE),"")</f>
        <v>Tri</v>
      </c>
      <c r="K28" s="31">
        <f>IFERROR(VLOOKUP(B28,'Data Aset'!$B$4:$L$1048576,11,FALSE),"")</f>
        <v>0</v>
      </c>
    </row>
    <row r="29" spans="1:11" ht="28.5" customHeight="1">
      <c r="A29" s="48">
        <v>26</v>
      </c>
      <c r="B29" s="17" t="str">
        <f t="shared" si="0"/>
        <v>Accounting26</v>
      </c>
      <c r="C29" s="14" t="str">
        <f>IFERROR(VLOOKUP(B29,'Data Aset'!$B$4:$L$1048576,2,FALSE),"")</f>
        <v>UPS</v>
      </c>
      <c r="D29" s="28" t="str">
        <f>IFERROR(VLOOKUP(B29,'Data Aset'!$B$4:$L$1048576,3,FALSE),"")</f>
        <v>UPS</v>
      </c>
      <c r="E29" s="38">
        <f>IFERROR(VLOOKUP(B29,'Data Aset'!$B$4:$L$1048576,4,FALSE),"")</f>
        <v>1</v>
      </c>
      <c r="F29" s="38" t="str">
        <f>IFERROR(VLOOKUP(B29,'Data Aset'!$B$4:$L$1048576,5,FALSE),"")</f>
        <v>Unit</v>
      </c>
      <c r="G29" s="26" t="str">
        <f>IFERROR(VLOOKUP(B29,'Data Aset'!$B$4:$L$1048576,6,FALSE),"")</f>
        <v>Octo Global</v>
      </c>
      <c r="H29" s="26" t="str">
        <f>IFERROR(VLOOKUP(B29,'Data Aset'!$B$4:$L$1048576,7,FALSE),"")</f>
        <v>Xk600VA</v>
      </c>
      <c r="I29" s="26">
        <f>IFERROR(VLOOKUP(B29,'Data Aset'!$B$4:$L$1048576,8,FALSE),"")</f>
        <v>7703290158</v>
      </c>
      <c r="J29" s="26" t="str">
        <f>IFERROR(VLOOKUP(B29,'Data Aset'!$B$4:$L$1048576,9,FALSE),"")</f>
        <v>Tri</v>
      </c>
      <c r="K29" s="31">
        <f>IFERROR(VLOOKUP(B29,'Data Aset'!$B$4:$L$1048576,11,FALSE),"")</f>
        <v>0</v>
      </c>
    </row>
    <row r="30" spans="1:11" ht="28.5" customHeight="1">
      <c r="A30" s="17">
        <v>27</v>
      </c>
      <c r="B30" s="17" t="str">
        <f t="shared" si="0"/>
        <v>Accounting27</v>
      </c>
      <c r="C30" s="14" t="str">
        <f>IFERROR(VLOOKUP(B30,'Data Aset'!$B$4:$L$1048576,2,FALSE),"")</f>
        <v>Dongle Zahir</v>
      </c>
      <c r="D30" s="28" t="str">
        <f>IFERROR(VLOOKUP(B30,'Data Aset'!$B$4:$L$1048576,3,FALSE),"")</f>
        <v>Dongle Zahir</v>
      </c>
      <c r="E30" s="38">
        <f>IFERROR(VLOOKUP(B30,'Data Aset'!$B$4:$L$1048576,4,FALSE),"")</f>
        <v>1</v>
      </c>
      <c r="F30" s="38" t="str">
        <f>IFERROR(VLOOKUP(B30,'Data Aset'!$B$4:$L$1048576,5,FALSE),"")</f>
        <v>Unit</v>
      </c>
      <c r="G30" s="26">
        <f>IFERROR(VLOOKUP(B30,'Data Aset'!$B$4:$L$1048576,6,FALSE),"")</f>
        <v>0</v>
      </c>
      <c r="H30" s="26">
        <f>IFERROR(VLOOKUP(B30,'Data Aset'!$B$4:$L$1048576,7,FALSE),"")</f>
        <v>0</v>
      </c>
      <c r="I30" s="26">
        <f>IFERROR(VLOOKUP(B30,'Data Aset'!$B$4:$L$1048576,8,FALSE),"")</f>
        <v>8081842</v>
      </c>
      <c r="J30" s="26" t="str">
        <f>IFERROR(VLOOKUP(B30,'Data Aset'!$B$4:$L$1048576,9,FALSE),"")</f>
        <v>Tri</v>
      </c>
      <c r="K30" s="31">
        <f>IFERROR(VLOOKUP(B30,'Data Aset'!$B$4:$L$1048576,11,FALSE),"")</f>
        <v>0</v>
      </c>
    </row>
    <row r="31" spans="1:11" ht="28.5" customHeight="1">
      <c r="A31" s="48">
        <v>28</v>
      </c>
      <c r="B31" s="17" t="str">
        <f t="shared" si="0"/>
        <v>Accounting28</v>
      </c>
      <c r="C31" s="14" t="str">
        <f>IFERROR(VLOOKUP(B31,'Data Aset'!$B$4:$L$1048576,2,FALSE),"")</f>
        <v>Switch 5P</v>
      </c>
      <c r="D31" s="28" t="str">
        <f>IFERROR(VLOOKUP(B31,'Data Aset'!$B$4:$L$1048576,3,FALSE),"")</f>
        <v>Switch</v>
      </c>
      <c r="E31" s="38">
        <f>IFERROR(VLOOKUP(B31,'Data Aset'!$B$4:$L$1048576,4,FALSE),"")</f>
        <v>1</v>
      </c>
      <c r="F31" s="38" t="str">
        <f>IFERROR(VLOOKUP(B31,'Data Aset'!$B$4:$L$1048576,5,FALSE),"")</f>
        <v>Unit</v>
      </c>
      <c r="G31" s="26" t="str">
        <f>IFERROR(VLOOKUP(B31,'Data Aset'!$B$4:$L$1048576,6,FALSE),"")</f>
        <v>TP-Link</v>
      </c>
      <c r="H31" s="26">
        <f>IFERROR(VLOOKUP(B31,'Data Aset'!$B$4:$L$1048576,7,FALSE),"")</f>
        <v>0</v>
      </c>
      <c r="I31" s="26">
        <f>IFERROR(VLOOKUP(B31,'Data Aset'!$B$4:$L$1048576,8,FALSE),"")</f>
        <v>2161696011458</v>
      </c>
      <c r="J31" s="26" t="str">
        <f>IFERROR(VLOOKUP(B31,'Data Aset'!$B$4:$L$1048576,9,FALSE),"")</f>
        <v>All</v>
      </c>
      <c r="K31" s="31" t="str">
        <f>IFERROR(VLOOKUP(B31,'Data Aset'!$B$4:$L$1048576,11,FALSE),"")</f>
        <v>5 Port</v>
      </c>
    </row>
    <row r="32" spans="1:11" ht="28.5" customHeight="1">
      <c r="A32" s="17">
        <v>29</v>
      </c>
      <c r="B32" s="17" t="str">
        <f t="shared" si="0"/>
        <v>Accounting29</v>
      </c>
      <c r="C32" s="14" t="str">
        <f>IFERROR(VLOOKUP(B32,'Data Aset'!$B$4:$L$1048576,2,FALSE),"")</f>
        <v>Switch 5p</v>
      </c>
      <c r="D32" s="28" t="str">
        <f>IFERROR(VLOOKUP(B32,'Data Aset'!$B$4:$L$1048576,3,FALSE),"")</f>
        <v>Switch</v>
      </c>
      <c r="E32" s="38">
        <f>IFERROR(VLOOKUP(B32,'Data Aset'!$B$4:$L$1048576,4,FALSE),"")</f>
        <v>1</v>
      </c>
      <c r="F32" s="38" t="str">
        <f>IFERROR(VLOOKUP(B32,'Data Aset'!$B$4:$L$1048576,5,FALSE),"")</f>
        <v>Unit</v>
      </c>
      <c r="G32" s="26" t="str">
        <f>IFERROR(VLOOKUP(B32,'Data Aset'!$B$4:$L$1048576,6,FALSE),"")</f>
        <v>Dlink</v>
      </c>
      <c r="H32" s="26" t="str">
        <f>IFERROR(VLOOKUP(B32,'Data Aset'!$B$4:$L$1048576,7,FALSE),"")</f>
        <v>DU-1005C</v>
      </c>
      <c r="I32" s="26" t="str">
        <f>IFERROR(VLOOKUP(B32,'Data Aset'!$B$4:$L$1048576,8,FALSE),"")</f>
        <v>Q57N1G4003059</v>
      </c>
      <c r="J32" s="26" t="str">
        <f>IFERROR(VLOOKUP(B32,'Data Aset'!$B$4:$L$1048576,9,FALSE),"")</f>
        <v>All</v>
      </c>
      <c r="K32" s="31" t="str">
        <f>IFERROR(VLOOKUP(B32,'Data Aset'!$B$4:$L$1048576,11,FALSE),"")</f>
        <v>5 Port</v>
      </c>
    </row>
    <row r="33" spans="1:11" ht="28.5" customHeight="1">
      <c r="A33" s="48">
        <v>30</v>
      </c>
      <c r="B33" s="17" t="str">
        <f t="shared" si="0"/>
        <v>Accounting30</v>
      </c>
      <c r="C33" s="14" t="str">
        <f>IFERROR(VLOOKUP(B33,'Data Aset'!$B$4:$L$1048576,2,FALSE),"")</f>
        <v>CPU</v>
      </c>
      <c r="D33" s="28" t="str">
        <f>IFERROR(VLOOKUP(B33,'Data Aset'!$B$4:$L$1048576,3,FALSE),"")</f>
        <v>CPU</v>
      </c>
      <c r="E33" s="38">
        <f>IFERROR(VLOOKUP(B33,'Data Aset'!$B$4:$L$1048576,4,FALSE),"")</f>
        <v>1</v>
      </c>
      <c r="F33" s="38" t="str">
        <f>IFERROR(VLOOKUP(B33,'Data Aset'!$B$4:$L$1048576,5,FALSE),"")</f>
        <v>Unit</v>
      </c>
      <c r="G33" s="26" t="str">
        <f>IFERROR(VLOOKUP(B33,'Data Aset'!$B$4:$L$1048576,6,FALSE),"")</f>
        <v>Daromba</v>
      </c>
      <c r="H33" s="26">
        <f>IFERROR(VLOOKUP(B33,'Data Aset'!$B$4:$L$1048576,7,FALSE),"")</f>
        <v>0</v>
      </c>
      <c r="I33" s="26">
        <f>IFERROR(VLOOKUP(B33,'Data Aset'!$B$4:$L$1048576,8,FALSE),"")</f>
        <v>0</v>
      </c>
      <c r="J33" s="26" t="str">
        <f>IFERROR(VLOOKUP(B33,'Data Aset'!$B$4:$L$1048576,9,FALSE),"")</f>
        <v>Indra</v>
      </c>
      <c r="K33" s="31">
        <f>IFERROR(VLOOKUP(B33,'Data Aset'!$B$4:$L$1048576,11,FALSE),"")</f>
        <v>0</v>
      </c>
    </row>
    <row r="34" spans="1:11" ht="28.5" customHeight="1">
      <c r="A34" s="17">
        <v>31</v>
      </c>
      <c r="B34" s="17" t="str">
        <f t="shared" si="0"/>
        <v>Accounting31</v>
      </c>
      <c r="C34" s="14" t="str">
        <f>IFERROR(VLOOKUP(B34,'Data Aset'!$B$4:$L$1048576,2,FALSE),"")</f>
        <v>Monitor</v>
      </c>
      <c r="D34" s="28" t="str">
        <f>IFERROR(VLOOKUP(B34,'Data Aset'!$B$4:$L$1048576,3,FALSE),"")</f>
        <v>Monitor</v>
      </c>
      <c r="E34" s="38">
        <f>IFERROR(VLOOKUP(B34,'Data Aset'!$B$4:$L$1048576,4,FALSE),"")</f>
        <v>1</v>
      </c>
      <c r="F34" s="38" t="str">
        <f>IFERROR(VLOOKUP(B34,'Data Aset'!$B$4:$L$1048576,5,FALSE),"")</f>
        <v>Unit</v>
      </c>
      <c r="G34" s="26" t="str">
        <f>IFERROR(VLOOKUP(B34,'Data Aset'!$B$4:$L$1048576,6,FALSE),"")</f>
        <v>Samsung</v>
      </c>
      <c r="H34" s="26" t="str">
        <f>IFERROR(VLOOKUP(B34,'Data Aset'!$B$4:$L$1048576,7,FALSE),"")</f>
        <v>SF20D300</v>
      </c>
      <c r="I34" s="26" t="str">
        <f>IFERROR(VLOOKUP(B34,'Data Aset'!$B$4:$L$1048576,8,FALSE),"")</f>
        <v>ZZZLH42JB01315V</v>
      </c>
      <c r="J34" s="26" t="str">
        <f>IFERROR(VLOOKUP(B34,'Data Aset'!$B$4:$L$1048576,9,FALSE),"")</f>
        <v>Indra</v>
      </c>
      <c r="K34" s="31">
        <f>IFERROR(VLOOKUP(B34,'Data Aset'!$B$4:$L$1048576,11,FALSE),"")</f>
        <v>0</v>
      </c>
    </row>
    <row r="35" spans="1:11" ht="28.5" customHeight="1">
      <c r="A35" s="48">
        <v>32</v>
      </c>
      <c r="B35" s="17" t="str">
        <f t="shared" si="0"/>
        <v>Accounting32</v>
      </c>
      <c r="C35" s="14" t="str">
        <f>IFERROR(VLOOKUP(B35,'Data Aset'!$B$4:$L$1048576,2,FALSE),"")</f>
        <v>Keyboard</v>
      </c>
      <c r="D35" s="28" t="str">
        <f>IFERROR(VLOOKUP(B35,'Data Aset'!$B$4:$L$1048576,3,FALSE),"")</f>
        <v>Keyboard</v>
      </c>
      <c r="E35" s="38">
        <f>IFERROR(VLOOKUP(B35,'Data Aset'!$B$4:$L$1048576,4,FALSE),"")</f>
        <v>1</v>
      </c>
      <c r="F35" s="38" t="str">
        <f>IFERROR(VLOOKUP(B35,'Data Aset'!$B$4:$L$1048576,5,FALSE),"")</f>
        <v>Unit</v>
      </c>
      <c r="G35" s="26" t="str">
        <f>IFERROR(VLOOKUP(B35,'Data Aset'!$B$4:$L$1048576,6,FALSE),"")</f>
        <v>Logitech</v>
      </c>
      <c r="H35" s="26" t="str">
        <f>IFERROR(VLOOKUP(B35,'Data Aset'!$B$4:$L$1048576,7,FALSE),"")</f>
        <v>K100</v>
      </c>
      <c r="I35" s="26" t="str">
        <f>IFERROR(VLOOKUP(B35,'Data Aset'!$B$4:$L$1048576,8,FALSE),"")</f>
        <v>12465Y03HV28</v>
      </c>
      <c r="J35" s="26" t="str">
        <f>IFERROR(VLOOKUP(B35,'Data Aset'!$B$4:$L$1048576,9,FALSE),"")</f>
        <v>Indra</v>
      </c>
      <c r="K35" s="31">
        <f>IFERROR(VLOOKUP(B35,'Data Aset'!$B$4:$L$1048576,11,FALSE),"")</f>
        <v>0</v>
      </c>
    </row>
    <row r="36" spans="1:11" ht="28.5" customHeight="1">
      <c r="A36" s="17">
        <v>33</v>
      </c>
      <c r="B36" s="17" t="str">
        <f t="shared" si="0"/>
        <v>Accounting33</v>
      </c>
      <c r="C36" s="14" t="str">
        <f>IFERROR(VLOOKUP(B36,'Data Aset'!$B$4:$L$1048576,2,FALSE),"")</f>
        <v>Mouse</v>
      </c>
      <c r="D36" s="28" t="str">
        <f>IFERROR(VLOOKUP(B36,'Data Aset'!$B$4:$L$1048576,3,FALSE),"")</f>
        <v>Mouse</v>
      </c>
      <c r="E36" s="38">
        <f>IFERROR(VLOOKUP(B36,'Data Aset'!$B$4:$L$1048576,4,FALSE),"")</f>
        <v>1</v>
      </c>
      <c r="F36" s="38" t="str">
        <f>IFERROR(VLOOKUP(B36,'Data Aset'!$B$4:$L$1048576,5,FALSE),"")</f>
        <v>Unit</v>
      </c>
      <c r="G36" s="26" t="str">
        <f>IFERROR(VLOOKUP(B36,'Data Aset'!$B$4:$L$1048576,6,FALSE),"")</f>
        <v>Logitech</v>
      </c>
      <c r="H36" s="26" t="str">
        <f>IFERROR(VLOOKUP(B36,'Data Aset'!$B$4:$L$1048576,7,FALSE),"")</f>
        <v>B100</v>
      </c>
      <c r="I36" s="26" t="str">
        <f>IFERROR(VLOOKUP(B36,'Data Aset'!$B$4:$L$1048576,8,FALSE),"")</f>
        <v>HS20IHB05QT</v>
      </c>
      <c r="J36" s="26" t="str">
        <f>IFERROR(VLOOKUP(B36,'Data Aset'!$B$4:$L$1048576,9,FALSE),"")</f>
        <v>Indra</v>
      </c>
      <c r="K36" s="31">
        <f>IFERROR(VLOOKUP(B36,'Data Aset'!$B$4:$L$1048576,11,FALSE),"")</f>
        <v>0</v>
      </c>
    </row>
    <row r="37" spans="1:11" ht="28.5" customHeight="1">
      <c r="A37" s="17">
        <v>34</v>
      </c>
      <c r="B37" s="17" t="str">
        <f t="shared" si="0"/>
        <v>Accounting34</v>
      </c>
      <c r="C37" s="14" t="str">
        <f>IFERROR(VLOOKUP(B37,'Data Aset'!$B$4:$L$1048576,2,FALSE),"")</f>
        <v>Dongle Zahir</v>
      </c>
      <c r="D37" s="28" t="str">
        <f>IFERROR(VLOOKUP(B37,'Data Aset'!$B$4:$L$1048576,3,FALSE),"")</f>
        <v>Dongle Zahir</v>
      </c>
      <c r="E37" s="38">
        <f>IFERROR(VLOOKUP(B37,'Data Aset'!$B$4:$L$1048576,4,FALSE),"")</f>
        <v>1</v>
      </c>
      <c r="F37" s="38" t="str">
        <f>IFERROR(VLOOKUP(B37,'Data Aset'!$B$4:$L$1048576,5,FALSE),"")</f>
        <v>Unit</v>
      </c>
      <c r="G37" s="26">
        <f>IFERROR(VLOOKUP(B37,'Data Aset'!$B$4:$L$1048576,6,FALSE),"")</f>
        <v>0</v>
      </c>
      <c r="H37" s="26">
        <f>IFERROR(VLOOKUP(B37,'Data Aset'!$B$4:$L$1048576,7,FALSE),"")</f>
        <v>0</v>
      </c>
      <c r="I37" s="26">
        <f>IFERROR(VLOOKUP(B37,'Data Aset'!$B$4:$L$1048576,8,FALSE),"")</f>
        <v>8081834</v>
      </c>
      <c r="J37" s="26" t="str">
        <f>IFERROR(VLOOKUP(B37,'Data Aset'!$B$4:$L$1048576,9,FALSE),"")</f>
        <v>Indra</v>
      </c>
      <c r="K37" s="31">
        <f>IFERROR(VLOOKUP(B37,'Data Aset'!$B$4:$L$1048576,11,FALSE),"")</f>
        <v>0</v>
      </c>
    </row>
    <row r="38" spans="1:11" ht="28.5" customHeight="1">
      <c r="A38" s="17">
        <v>35</v>
      </c>
      <c r="B38" s="17" t="str">
        <f t="shared" ref="B38:B59" si="1">CONCATENATE($B$2,A38)</f>
        <v>Accounting35</v>
      </c>
      <c r="C38" s="14" t="str">
        <f>IFERROR(VLOOKUP(B38,'Data Aset'!$B$4:$L$1048576,2,FALSE),"")</f>
        <v>UPS</v>
      </c>
      <c r="D38" s="28" t="str">
        <f>IFERROR(VLOOKUP(B38,'Data Aset'!$B$4:$L$1048576,3,FALSE),"")</f>
        <v>UPS</v>
      </c>
      <c r="E38" s="38">
        <f>IFERROR(VLOOKUP(B38,'Data Aset'!$B$4:$L$1048576,4,FALSE),"")</f>
        <v>1</v>
      </c>
      <c r="F38" s="38" t="str">
        <f>IFERROR(VLOOKUP(B38,'Data Aset'!$B$4:$L$1048576,5,FALSE),"")</f>
        <v>Unit</v>
      </c>
      <c r="G38" s="26" t="str">
        <f>IFERROR(VLOOKUP(B38,'Data Aset'!$B$4:$L$1048576,6,FALSE),"")</f>
        <v>Power Up</v>
      </c>
      <c r="H38" s="26">
        <f>IFERROR(VLOOKUP(B38,'Data Aset'!$B$4:$L$1048576,7,FALSE),"")</f>
        <v>0</v>
      </c>
      <c r="I38" s="26">
        <f>IFERROR(VLOOKUP(B38,'Data Aset'!$B$4:$L$1048576,8,FALSE),"")</f>
        <v>0</v>
      </c>
      <c r="J38" s="26" t="str">
        <f>IFERROR(VLOOKUP(B38,'Data Aset'!$B$4:$L$1048576,9,FALSE),"")</f>
        <v>Indra</v>
      </c>
      <c r="K38" s="31">
        <f>IFERROR(VLOOKUP(B38,'Data Aset'!$B$4:$L$1048576,11,FALSE),"")</f>
        <v>0</v>
      </c>
    </row>
    <row r="39" spans="1:11" ht="28.5" customHeight="1">
      <c r="A39" s="17">
        <v>36</v>
      </c>
      <c r="B39" s="17" t="str">
        <f t="shared" si="1"/>
        <v>Accounting36</v>
      </c>
      <c r="C39" s="14" t="str">
        <f>IFERROR(VLOOKUP(B39,'Data Aset'!$B$4:$L$1048576,2,FALSE),"")</f>
        <v>Printer</v>
      </c>
      <c r="D39" s="28" t="str">
        <f>IFERROR(VLOOKUP(B39,'Data Aset'!$B$4:$L$1048576,3,FALSE),"")</f>
        <v>Printer Dot Metric</v>
      </c>
      <c r="E39" s="38">
        <f>IFERROR(VLOOKUP(B39,'Data Aset'!$B$4:$L$1048576,4,FALSE),"")</f>
        <v>1</v>
      </c>
      <c r="F39" s="38" t="str">
        <f>IFERROR(VLOOKUP(B39,'Data Aset'!$B$4:$L$1048576,5,FALSE),"")</f>
        <v>Unit</v>
      </c>
      <c r="G39" s="26" t="str">
        <f>IFERROR(VLOOKUP(B39,'Data Aset'!$B$4:$L$1048576,6,FALSE),"")</f>
        <v>Epson</v>
      </c>
      <c r="H39" s="26" t="str">
        <f>IFERROR(VLOOKUP(B39,'Data Aset'!$B$4:$L$1048576,7,FALSE),"")</f>
        <v>LX-310</v>
      </c>
      <c r="I39" s="26" t="str">
        <f>IFERROR(VLOOKUP(B39,'Data Aset'!$B$4:$L$1048576,8,FALSE),"")</f>
        <v>Q7FY495804</v>
      </c>
      <c r="J39" s="26" t="str">
        <f>IFERROR(VLOOKUP(B39,'Data Aset'!$B$4:$L$1048576,9,FALSE),"")</f>
        <v>All</v>
      </c>
      <c r="K39" s="31">
        <f>IFERROR(VLOOKUP(B39,'Data Aset'!$B$4:$L$1048576,11,FALSE),"")</f>
        <v>0</v>
      </c>
    </row>
    <row r="40" spans="1:11" ht="28.5" customHeight="1">
      <c r="A40" s="17">
        <v>37</v>
      </c>
      <c r="B40" s="17" t="str">
        <f t="shared" si="1"/>
        <v>Accounting37</v>
      </c>
      <c r="C40" s="14" t="str">
        <f>IFERROR(VLOOKUP(B40,'Data Aset'!$B$4:$L$1048576,2,FALSE),"")</f>
        <v>Telepon</v>
      </c>
      <c r="D40" s="28" t="str">
        <f>IFERROR(VLOOKUP(B40,'Data Aset'!$B$4:$L$1048576,3,FALSE),"")</f>
        <v>Peswat Telepon</v>
      </c>
      <c r="E40" s="38">
        <f>IFERROR(VLOOKUP(B40,'Data Aset'!$B$4:$L$1048576,4,FALSE),"")</f>
        <v>1</v>
      </c>
      <c r="F40" s="38" t="str">
        <f>IFERROR(VLOOKUP(B40,'Data Aset'!$B$4:$L$1048576,5,FALSE),"")</f>
        <v>Unit</v>
      </c>
      <c r="G40" s="26" t="str">
        <f>IFERROR(VLOOKUP(B40,'Data Aset'!$B$4:$L$1048576,6,FALSE),"")</f>
        <v>Panasonic</v>
      </c>
      <c r="H40" s="26" t="str">
        <f>IFERROR(VLOOKUP(B40,'Data Aset'!$B$4:$L$1048576,7,FALSE),"")</f>
        <v>KX-TS505MXR</v>
      </c>
      <c r="I40" s="26" t="str">
        <f>IFERROR(VLOOKUP(B40,'Data Aset'!$B$4:$L$1048576,8,FALSE),"")</f>
        <v>4JCK11497731</v>
      </c>
      <c r="J40" s="26" t="str">
        <f>IFERROR(VLOOKUP(B40,'Data Aset'!$B$4:$L$1048576,9,FALSE),"")</f>
        <v>All</v>
      </c>
      <c r="K40" s="31">
        <f>IFERROR(VLOOKUP(B40,'Data Aset'!$B$4:$L$1048576,11,FALSE),"")</f>
        <v>0</v>
      </c>
    </row>
    <row r="41" spans="1:11" ht="28.5" customHeight="1">
      <c r="A41" s="17">
        <v>38</v>
      </c>
      <c r="B41" s="17" t="str">
        <f t="shared" si="1"/>
        <v>Accounting38</v>
      </c>
      <c r="C41" s="14" t="str">
        <f>IFERROR(VLOOKUP(B41,'Data Aset'!$B$4:$L$1048576,2,FALSE),"")</f>
        <v>Printer</v>
      </c>
      <c r="D41" s="28" t="str">
        <f>IFERROR(VLOOKUP(B41,'Data Aset'!$B$4:$L$1048576,3,FALSE),"")</f>
        <v>Printer Inkjet</v>
      </c>
      <c r="E41" s="38">
        <f>IFERROR(VLOOKUP(B41,'Data Aset'!$B$4:$L$1048576,4,FALSE),"")</f>
        <v>1</v>
      </c>
      <c r="F41" s="38" t="str">
        <f>IFERROR(VLOOKUP(B41,'Data Aset'!$B$4:$L$1048576,5,FALSE),"")</f>
        <v>Unit</v>
      </c>
      <c r="G41" s="26" t="str">
        <f>IFERROR(VLOOKUP(B41,'Data Aset'!$B$4:$L$1048576,6,FALSE),"")</f>
        <v>Epson</v>
      </c>
      <c r="H41" s="26" t="str">
        <f>IFERROR(VLOOKUP(B41,'Data Aset'!$B$4:$L$1048576,7,FALSE),"")</f>
        <v>L3110</v>
      </c>
      <c r="I41" s="26" t="str">
        <f>IFERROR(VLOOKUP(B41,'Data Aset'!$B$4:$L$1048576,8,FALSE),"")</f>
        <v>X5DX197008</v>
      </c>
      <c r="J41" s="26" t="str">
        <f>IFERROR(VLOOKUP(B41,'Data Aset'!$B$4:$L$1048576,9,FALSE),"")</f>
        <v>All</v>
      </c>
      <c r="K41" s="31">
        <f>IFERROR(VLOOKUP(B41,'Data Aset'!$B$4:$L$1048576,11,FALSE),"")</f>
        <v>0</v>
      </c>
    </row>
    <row r="42" spans="1:11" ht="28.5" customHeight="1">
      <c r="A42" s="17">
        <v>39</v>
      </c>
      <c r="B42" s="17" t="str">
        <f t="shared" si="1"/>
        <v>Accounting39</v>
      </c>
      <c r="C42" s="14" t="str">
        <f>IFERROR(VLOOKUP(B42,'Data Aset'!$B$4:$L$1048576,2,FALSE),"")</f>
        <v>Handphone</v>
      </c>
      <c r="D42" s="28" t="str">
        <f>IFERROR(VLOOKUP(B42,'Data Aset'!$B$4:$L$1048576,3,FALSE),"")</f>
        <v>Handphone</v>
      </c>
      <c r="E42" s="38">
        <f>IFERROR(VLOOKUP(B42,'Data Aset'!$B$4:$L$1048576,4,FALSE),"")</f>
        <v>1</v>
      </c>
      <c r="F42" s="38" t="str">
        <f>IFERROR(VLOOKUP(B42,'Data Aset'!$B$4:$L$1048576,5,FALSE),"")</f>
        <v>Unit</v>
      </c>
      <c r="G42" s="26" t="str">
        <f>IFERROR(VLOOKUP(B42,'Data Aset'!$B$4:$L$1048576,6,FALSE),"")</f>
        <v>Xiaomi</v>
      </c>
      <c r="H42" s="26">
        <f>IFERROR(VLOOKUP(B42,'Data Aset'!$B$4:$L$1048576,7,FALSE),"")</f>
        <v>0</v>
      </c>
      <c r="I42" s="26">
        <f>IFERROR(VLOOKUP(B42,'Data Aset'!$B$4:$L$1048576,8,FALSE),"")</f>
        <v>0</v>
      </c>
      <c r="J42" s="26" t="str">
        <f>IFERROR(VLOOKUP(B42,'Data Aset'!$B$4:$L$1048576,9,FALSE),"")</f>
        <v>Tri</v>
      </c>
      <c r="K42" s="31">
        <f>IFERROR(VLOOKUP(B42,'Data Aset'!$B$4:$L$1048576,11,FALSE),"")</f>
        <v>0</v>
      </c>
    </row>
    <row r="43" spans="1:11" ht="28.5" customHeight="1">
      <c r="A43" s="17">
        <v>40</v>
      </c>
      <c r="B43" s="17" t="str">
        <f t="shared" si="1"/>
        <v>Accounting40</v>
      </c>
      <c r="C43" s="14" t="str">
        <f>IFERROR(VLOOKUP(B43,'Data Aset'!$B$4:$L$1048576,2,FALSE),"")</f>
        <v>Bohlam Lampu</v>
      </c>
      <c r="D43" s="28" t="str">
        <f>IFERROR(VLOOKUP(B43,'Data Aset'!$B$4:$L$1048576,3,FALSE),"")</f>
        <v>Lampu</v>
      </c>
      <c r="E43" s="38">
        <f>IFERROR(VLOOKUP(B43,'Data Aset'!$B$4:$L$1048576,4,FALSE),"")</f>
        <v>5</v>
      </c>
      <c r="F43" s="38" t="str">
        <f>IFERROR(VLOOKUP(B43,'Data Aset'!$B$4:$L$1048576,5,FALSE),"")</f>
        <v>PCS</v>
      </c>
      <c r="G43" s="26">
        <f>IFERROR(VLOOKUP(B43,'Data Aset'!$B$4:$L$1048576,6,FALSE),"")</f>
        <v>0</v>
      </c>
      <c r="H43" s="26">
        <f>IFERROR(VLOOKUP(B43,'Data Aset'!$B$4:$L$1048576,7,FALSE),"")</f>
        <v>0</v>
      </c>
      <c r="I43" s="26">
        <f>IFERROR(VLOOKUP(B43,'Data Aset'!$B$4:$L$1048576,8,FALSE),"")</f>
        <v>0</v>
      </c>
      <c r="J43" s="26" t="str">
        <f>IFERROR(VLOOKUP(B43,'Data Aset'!$B$4:$L$1048576,9,FALSE),"")</f>
        <v>All</v>
      </c>
      <c r="K43" s="31">
        <f>IFERROR(VLOOKUP(B43,'Data Aset'!$B$4:$L$1048576,11,FALSE),"")</f>
        <v>0</v>
      </c>
    </row>
    <row r="44" spans="1:11" ht="28.5" customHeight="1">
      <c r="A44" s="17">
        <v>41</v>
      </c>
      <c r="B44" s="17" t="str">
        <f t="shared" si="1"/>
        <v>Accounting41</v>
      </c>
      <c r="C44" s="14" t="str">
        <f>IFERROR(VLOOKUP(B44,'Data Aset'!$B$4:$L$1048576,2,FALSE),"")</f>
        <v>Jam Sticker Dinding</v>
      </c>
      <c r="D44" s="28" t="str">
        <f>IFERROR(VLOOKUP(B44,'Data Aset'!$B$4:$L$1048576,3,FALSE),"")</f>
        <v>Jam Sticker Dinding</v>
      </c>
      <c r="E44" s="38">
        <f>IFERROR(VLOOKUP(B44,'Data Aset'!$B$4:$L$1048576,4,FALSE),"")</f>
        <v>1</v>
      </c>
      <c r="F44" s="38" t="str">
        <f>IFERROR(VLOOKUP(B44,'Data Aset'!$B$4:$L$1048576,5,FALSE),"")</f>
        <v>Unit</v>
      </c>
      <c r="G44" s="26">
        <f>IFERROR(VLOOKUP(B44,'Data Aset'!$B$4:$L$1048576,6,FALSE),"")</f>
        <v>0</v>
      </c>
      <c r="H44" s="26">
        <f>IFERROR(VLOOKUP(B44,'Data Aset'!$B$4:$L$1048576,7,FALSE),"")</f>
        <v>0</v>
      </c>
      <c r="I44" s="26">
        <f>IFERROR(VLOOKUP(B44,'Data Aset'!$B$4:$L$1048576,8,FALSE),"")</f>
        <v>0</v>
      </c>
      <c r="J44" s="26" t="str">
        <f>IFERROR(VLOOKUP(B44,'Data Aset'!$B$4:$L$1048576,9,FALSE),"")</f>
        <v>All</v>
      </c>
      <c r="K44" s="31">
        <f>IFERROR(VLOOKUP(B44,'Data Aset'!$B$4:$L$1048576,11,FALSE),"")</f>
        <v>0</v>
      </c>
    </row>
    <row r="45" spans="1:11" ht="28.5" customHeight="1">
      <c r="A45" s="17">
        <v>42</v>
      </c>
      <c r="B45" s="17" t="str">
        <f t="shared" si="1"/>
        <v>Accounting42</v>
      </c>
      <c r="C45" s="14" t="str">
        <f>IFERROR(VLOOKUP(B45,'Data Aset'!$B$4:$L$1048576,2,FALSE),"")</f>
        <v>AC</v>
      </c>
      <c r="D45" s="28" t="str">
        <f>IFERROR(VLOOKUP(B45,'Data Aset'!$B$4:$L$1048576,3,FALSE),"")</f>
        <v>AC</v>
      </c>
      <c r="E45" s="38">
        <f>IFERROR(VLOOKUP(B45,'Data Aset'!$B$4:$L$1048576,4,FALSE),"")</f>
        <v>1</v>
      </c>
      <c r="F45" s="38" t="str">
        <f>IFERROR(VLOOKUP(B45,'Data Aset'!$B$4:$L$1048576,5,FALSE),"")</f>
        <v>Unit</v>
      </c>
      <c r="G45" s="26" t="str">
        <f>IFERROR(VLOOKUP(B45,'Data Aset'!$B$4:$L$1048576,6,FALSE),"")</f>
        <v>Sharp</v>
      </c>
      <c r="H45" s="26">
        <f>IFERROR(VLOOKUP(B45,'Data Aset'!$B$4:$L$1048576,7,FALSE),"")</f>
        <v>0</v>
      </c>
      <c r="I45" s="26">
        <f>IFERROR(VLOOKUP(B45,'Data Aset'!$B$4:$L$1048576,8,FALSE),"")</f>
        <v>0</v>
      </c>
      <c r="J45" s="26" t="str">
        <f>IFERROR(VLOOKUP(B45,'Data Aset'!$B$4:$L$1048576,9,FALSE),"")</f>
        <v>All</v>
      </c>
      <c r="K45" s="31">
        <f>IFERROR(VLOOKUP(B45,'Data Aset'!$B$4:$L$1048576,11,FALSE),"")</f>
        <v>0</v>
      </c>
    </row>
    <row r="46" spans="1:11" ht="28.5" customHeight="1">
      <c r="A46" s="17">
        <v>43</v>
      </c>
      <c r="B46" s="17" t="str">
        <f t="shared" si="1"/>
        <v>Accounting43</v>
      </c>
      <c r="C46" s="14" t="str">
        <f>IFERROR(VLOOKUP(B46,'Data Aset'!$B$4:$L$1048576,2,FALSE),"")</f>
        <v>Remote AC</v>
      </c>
      <c r="D46" s="28" t="str">
        <f>IFERROR(VLOOKUP(B46,'Data Aset'!$B$4:$L$1048576,3,FALSE),"")</f>
        <v>Remote AC</v>
      </c>
      <c r="E46" s="38">
        <f>IFERROR(VLOOKUP(B46,'Data Aset'!$B$4:$L$1048576,4,FALSE),"")</f>
        <v>1</v>
      </c>
      <c r="F46" s="38" t="str">
        <f>IFERROR(VLOOKUP(B46,'Data Aset'!$B$4:$L$1048576,5,FALSE),"")</f>
        <v>Unit</v>
      </c>
      <c r="G46" s="26" t="str">
        <f>IFERROR(VLOOKUP(B46,'Data Aset'!$B$4:$L$1048576,6,FALSE),"")</f>
        <v>Sharp</v>
      </c>
      <c r="H46" s="26">
        <f>IFERROR(VLOOKUP(B46,'Data Aset'!$B$4:$L$1048576,7,FALSE),"")</f>
        <v>0</v>
      </c>
      <c r="I46" s="26">
        <f>IFERROR(VLOOKUP(B46,'Data Aset'!$B$4:$L$1048576,8,FALSE),"")</f>
        <v>0</v>
      </c>
      <c r="J46" s="26" t="str">
        <f>IFERROR(VLOOKUP(B46,'Data Aset'!$B$4:$L$1048576,9,FALSE),"")</f>
        <v>All</v>
      </c>
      <c r="K46" s="31">
        <f>IFERROR(VLOOKUP(B46,'Data Aset'!$B$4:$L$1048576,11,FALSE),"")</f>
        <v>0</v>
      </c>
    </row>
    <row r="47" spans="1:11" ht="28.5" customHeight="1">
      <c r="A47" s="17">
        <v>44</v>
      </c>
      <c r="B47" s="17" t="str">
        <f t="shared" si="1"/>
        <v>Accounting44</v>
      </c>
      <c r="C47" s="14" t="str">
        <f>IFERROR(VLOOKUP(B47,'Data Aset'!$B$4:$L$1048576,2,FALSE),"")</f>
        <v>Laci Besi</v>
      </c>
      <c r="D47" s="28" t="str">
        <f>IFERROR(VLOOKUP(B47,'Data Aset'!$B$4:$L$1048576,3,FALSE),"")</f>
        <v>Laci Besi</v>
      </c>
      <c r="E47" s="38">
        <f>IFERROR(VLOOKUP(B47,'Data Aset'!$B$4:$L$1048576,4,FALSE),"")</f>
        <v>4</v>
      </c>
      <c r="F47" s="38" t="str">
        <f>IFERROR(VLOOKUP(B47,'Data Aset'!$B$4:$L$1048576,5,FALSE),"")</f>
        <v>Unit</v>
      </c>
      <c r="G47" s="26" t="str">
        <f>IFERROR(VLOOKUP(B47,'Data Aset'!$B$4:$L$1048576,6,FALSE),"")</f>
        <v>Frontline</v>
      </c>
      <c r="H47" s="26">
        <f>IFERROR(VLOOKUP(B47,'Data Aset'!$B$4:$L$1048576,7,FALSE),"")</f>
        <v>0</v>
      </c>
      <c r="I47" s="26">
        <f>IFERROR(VLOOKUP(B47,'Data Aset'!$B$4:$L$1048576,8,FALSE),"")</f>
        <v>0</v>
      </c>
      <c r="J47" s="26" t="str">
        <f>IFERROR(VLOOKUP(B47,'Data Aset'!$B$4:$L$1048576,9,FALSE),"")</f>
        <v>All</v>
      </c>
      <c r="K47" s="31">
        <f>IFERROR(VLOOKUP(B47,'Data Aset'!$B$4:$L$1048576,11,FALSE),"")</f>
        <v>0</v>
      </c>
    </row>
    <row r="48" spans="1:11" ht="28.5" customHeight="1">
      <c r="A48" s="17">
        <v>45</v>
      </c>
      <c r="B48" s="17" t="str">
        <f t="shared" si="1"/>
        <v>Accounting45</v>
      </c>
      <c r="C48" s="14" t="str">
        <f>IFERROR(VLOOKUP(B48,'Data Aset'!$B$4:$L$1048576,2,FALSE),"")</f>
        <v>Lemari Kayu Besar</v>
      </c>
      <c r="D48" s="28" t="str">
        <f>IFERROR(VLOOKUP(B48,'Data Aset'!$B$4:$L$1048576,3,FALSE),"")</f>
        <v>Lemari Kayu Besar</v>
      </c>
      <c r="E48" s="38">
        <f>IFERROR(VLOOKUP(B48,'Data Aset'!$B$4:$L$1048576,4,FALSE),"")</f>
        <v>1</v>
      </c>
      <c r="F48" s="38" t="str">
        <f>IFERROR(VLOOKUP(B48,'Data Aset'!$B$4:$L$1048576,5,FALSE),"")</f>
        <v>Sisi</v>
      </c>
      <c r="G48" s="26">
        <f>IFERROR(VLOOKUP(B48,'Data Aset'!$B$4:$L$1048576,6,FALSE),"")</f>
        <v>0</v>
      </c>
      <c r="H48" s="26">
        <f>IFERROR(VLOOKUP(B48,'Data Aset'!$B$4:$L$1048576,7,FALSE),"")</f>
        <v>0</v>
      </c>
      <c r="I48" s="26">
        <f>IFERROR(VLOOKUP(B48,'Data Aset'!$B$4:$L$1048576,8,FALSE),"")</f>
        <v>0</v>
      </c>
      <c r="J48" s="26" t="str">
        <f>IFERROR(VLOOKUP(B48,'Data Aset'!$B$4:$L$1048576,9,FALSE),"")</f>
        <v>All</v>
      </c>
      <c r="K48" s="31" t="str">
        <f>IFERROR(VLOOKUP(B48,'Data Aset'!$B$4:$L$1048576,11,FALSE),"")</f>
        <v>Pembatas ruangan Acc &amp; Audit</v>
      </c>
    </row>
    <row r="49" spans="1:11" ht="28.5" customHeight="1">
      <c r="A49" s="17">
        <v>46</v>
      </c>
      <c r="B49" s="17" t="str">
        <f t="shared" si="1"/>
        <v>Accounting46</v>
      </c>
      <c r="C49" s="14" t="str">
        <f>IFERROR(VLOOKUP(B49,'Data Aset'!$B$4:$L$1048576,2,FALSE),"")</f>
        <v>Dispenser</v>
      </c>
      <c r="D49" s="28" t="str">
        <f>IFERROR(VLOOKUP(B49,'Data Aset'!$B$4:$L$1048576,3,FALSE),"")</f>
        <v>Dispenser</v>
      </c>
      <c r="E49" s="38">
        <f>IFERROR(VLOOKUP(B49,'Data Aset'!$B$4:$L$1048576,4,FALSE),"")</f>
        <v>1</v>
      </c>
      <c r="F49" s="38" t="str">
        <f>IFERROR(VLOOKUP(B49,'Data Aset'!$B$4:$L$1048576,5,FALSE),"")</f>
        <v>Unit</v>
      </c>
      <c r="G49" s="26" t="str">
        <f>IFERROR(VLOOKUP(B49,'Data Aset'!$B$4:$L$1048576,6,FALSE),"")</f>
        <v>Sanken</v>
      </c>
      <c r="H49" s="26">
        <f>IFERROR(VLOOKUP(B49,'Data Aset'!$B$4:$L$1048576,7,FALSE),"")</f>
        <v>0</v>
      </c>
      <c r="I49" s="26">
        <f>IFERROR(VLOOKUP(B49,'Data Aset'!$B$4:$L$1048576,8,FALSE),"")</f>
        <v>0</v>
      </c>
      <c r="J49" s="26" t="str">
        <f>IFERROR(VLOOKUP(B49,'Data Aset'!$B$4:$L$1048576,9,FALSE),"")</f>
        <v>All</v>
      </c>
      <c r="K49" s="31">
        <f>IFERROR(VLOOKUP(B49,'Data Aset'!$B$4:$L$1048576,11,FALSE),"")</f>
        <v>0</v>
      </c>
    </row>
    <row r="50" spans="1:11" ht="28.5" customHeight="1">
      <c r="A50" s="17">
        <v>47</v>
      </c>
      <c r="B50" s="17" t="str">
        <f t="shared" si="1"/>
        <v>Accounting47</v>
      </c>
      <c r="C50" s="14" t="str">
        <f>IFERROR(VLOOKUP(B50,'Data Aset'!$B$4:$L$1048576,2,FALSE),"")</f>
        <v>Galon Air</v>
      </c>
      <c r="D50" s="28" t="str">
        <f>IFERROR(VLOOKUP(B50,'Data Aset'!$B$4:$L$1048576,3,FALSE),"")</f>
        <v>Galon Air</v>
      </c>
      <c r="E50" s="38">
        <f>IFERROR(VLOOKUP(B50,'Data Aset'!$B$4:$L$1048576,4,FALSE),"")</f>
        <v>1</v>
      </c>
      <c r="F50" s="38" t="str">
        <f>IFERROR(VLOOKUP(B50,'Data Aset'!$B$4:$L$1048576,5,FALSE),"")</f>
        <v>Pcs</v>
      </c>
      <c r="G50" s="26" t="str">
        <f>IFERROR(VLOOKUP(B50,'Data Aset'!$B$4:$L$1048576,6,FALSE),"")</f>
        <v>Aqua</v>
      </c>
      <c r="H50" s="26">
        <f>IFERROR(VLOOKUP(B50,'Data Aset'!$B$4:$L$1048576,7,FALSE),"")</f>
        <v>0</v>
      </c>
      <c r="I50" s="26">
        <f>IFERROR(VLOOKUP(B50,'Data Aset'!$B$4:$L$1048576,8,FALSE),"")</f>
        <v>0</v>
      </c>
      <c r="J50" s="26" t="str">
        <f>IFERROR(VLOOKUP(B50,'Data Aset'!$B$4:$L$1048576,9,FALSE),"")</f>
        <v>All</v>
      </c>
      <c r="K50" s="31">
        <f>IFERROR(VLOOKUP(B50,'Data Aset'!$B$4:$L$1048576,11,FALSE),"")</f>
        <v>0</v>
      </c>
    </row>
    <row r="51" spans="1:11" ht="28.5" customHeight="1">
      <c r="A51" s="17">
        <v>48</v>
      </c>
      <c r="B51" s="17" t="str">
        <f t="shared" si="1"/>
        <v>Accounting48</v>
      </c>
      <c r="C51" s="14" t="str">
        <f>IFERROR(VLOOKUP(B51,'Data Aset'!$B$4:$L$1048576,2,FALSE),"")</f>
        <v>Pengki</v>
      </c>
      <c r="D51" s="28" t="str">
        <f>IFERROR(VLOOKUP(B51,'Data Aset'!$B$4:$L$1048576,3,FALSE),"")</f>
        <v>Pengki</v>
      </c>
      <c r="E51" s="38">
        <f>IFERROR(VLOOKUP(B51,'Data Aset'!$B$4:$L$1048576,4,FALSE),"")</f>
        <v>1</v>
      </c>
      <c r="F51" s="38" t="str">
        <f>IFERROR(VLOOKUP(B51,'Data Aset'!$B$4:$L$1048576,5,FALSE),"")</f>
        <v>Pcs</v>
      </c>
      <c r="G51" s="26" t="str">
        <f>IFERROR(VLOOKUP(B51,'Data Aset'!$B$4:$L$1048576,6,FALSE),"")</f>
        <v>Lion Star</v>
      </c>
      <c r="H51" s="26">
        <f>IFERROR(VLOOKUP(B51,'Data Aset'!$B$4:$L$1048576,7,FALSE),"")</f>
        <v>0</v>
      </c>
      <c r="I51" s="26">
        <f>IFERROR(VLOOKUP(B51,'Data Aset'!$B$4:$L$1048576,8,FALSE),"")</f>
        <v>0</v>
      </c>
      <c r="J51" s="26" t="str">
        <f>IFERROR(VLOOKUP(B51,'Data Aset'!$B$4:$L$1048576,9,FALSE),"")</f>
        <v>All</v>
      </c>
      <c r="K51" s="31">
        <f>IFERROR(VLOOKUP(B51,'Data Aset'!$B$4:$L$1048576,11,FALSE),"")</f>
        <v>0</v>
      </c>
    </row>
    <row r="52" spans="1:11" ht="28.5" customHeight="1">
      <c r="A52" s="17">
        <v>49</v>
      </c>
      <c r="B52" s="17" t="str">
        <f t="shared" si="1"/>
        <v>Accounting49</v>
      </c>
      <c r="C52" s="14" t="str">
        <f>IFERROR(VLOOKUP(B52,'Data Aset'!$B$4:$L$1048576,2,FALSE),"")</f>
        <v>Sapu Lantai</v>
      </c>
      <c r="D52" s="28" t="str">
        <f>IFERROR(VLOOKUP(B52,'Data Aset'!$B$4:$L$1048576,3,FALSE),"")</f>
        <v>Sapu Lantai</v>
      </c>
      <c r="E52" s="38">
        <f>IFERROR(VLOOKUP(B52,'Data Aset'!$B$4:$L$1048576,4,FALSE),"")</f>
        <v>1</v>
      </c>
      <c r="F52" s="38" t="str">
        <f>IFERROR(VLOOKUP(B52,'Data Aset'!$B$4:$L$1048576,5,FALSE),"")</f>
        <v>Pcs</v>
      </c>
      <c r="G52" s="26">
        <f>IFERROR(VLOOKUP(B52,'Data Aset'!$B$4:$L$1048576,6,FALSE),"")</f>
        <v>0</v>
      </c>
      <c r="H52" s="26">
        <f>IFERROR(VLOOKUP(B52,'Data Aset'!$B$4:$L$1048576,7,FALSE),"")</f>
        <v>0</v>
      </c>
      <c r="I52" s="26">
        <f>IFERROR(VLOOKUP(B52,'Data Aset'!$B$4:$L$1048576,8,FALSE),"")</f>
        <v>0</v>
      </c>
      <c r="J52" s="26" t="str">
        <f>IFERROR(VLOOKUP(B52,'Data Aset'!$B$4:$L$1048576,9,FALSE),"")</f>
        <v>All</v>
      </c>
      <c r="K52" s="31">
        <f>IFERROR(VLOOKUP(B52,'Data Aset'!$B$4:$L$1048576,11,FALSE),"")</f>
        <v>0</v>
      </c>
    </row>
    <row r="53" spans="1:11" ht="28.5" customHeight="1">
      <c r="A53" s="17">
        <v>50</v>
      </c>
      <c r="B53" s="17" t="str">
        <f t="shared" si="1"/>
        <v>Accounting50</v>
      </c>
      <c r="C53" s="14" t="str">
        <f>IFERROR(VLOOKUP(B53,'Data Aset'!$B$4:$L$1048576,2,FALSE),"")</f>
        <v>Rak Kaca</v>
      </c>
      <c r="D53" s="28" t="str">
        <f>IFERROR(VLOOKUP(B53,'Data Aset'!$B$4:$L$1048576,3,FALSE),"")</f>
        <v>Rak Kaca</v>
      </c>
      <c r="E53" s="38">
        <f>IFERROR(VLOOKUP(B53,'Data Aset'!$B$4:$L$1048576,4,FALSE),"")</f>
        <v>1</v>
      </c>
      <c r="F53" s="38" t="str">
        <f>IFERROR(VLOOKUP(B53,'Data Aset'!$B$4:$L$1048576,5,FALSE),"")</f>
        <v>Set</v>
      </c>
      <c r="G53" s="26">
        <f>IFERROR(VLOOKUP(B53,'Data Aset'!$B$4:$L$1048576,6,FALSE),"")</f>
        <v>0</v>
      </c>
      <c r="H53" s="26">
        <f>IFERROR(VLOOKUP(B53,'Data Aset'!$B$4:$L$1048576,7,FALSE),"")</f>
        <v>0</v>
      </c>
      <c r="I53" s="26">
        <f>IFERROR(VLOOKUP(B53,'Data Aset'!$B$4:$L$1048576,8,FALSE),"")</f>
        <v>0</v>
      </c>
      <c r="J53" s="26" t="str">
        <f>IFERROR(VLOOKUP(B53,'Data Aset'!$B$4:$L$1048576,9,FALSE),"")</f>
        <v>All</v>
      </c>
      <c r="K53" s="31">
        <f>IFERROR(VLOOKUP(B53,'Data Aset'!$B$4:$L$1048576,11,FALSE),"")</f>
        <v>0</v>
      </c>
    </row>
    <row r="54" spans="1:11" ht="28.5" customHeight="1">
      <c r="A54" s="17">
        <v>51</v>
      </c>
      <c r="B54" s="17" t="str">
        <f t="shared" si="1"/>
        <v>Accounting51</v>
      </c>
      <c r="C54" s="14" t="str">
        <f>IFERROR(VLOOKUP(B54,'Data Aset'!$B$4:$L$1048576,2,FALSE),"")</f>
        <v>Brankas</v>
      </c>
      <c r="D54" s="28" t="str">
        <f>IFERROR(VLOOKUP(B54,'Data Aset'!$B$4:$L$1048576,3,FALSE),"")</f>
        <v>Brankas</v>
      </c>
      <c r="E54" s="38">
        <f>IFERROR(VLOOKUP(B54,'Data Aset'!$B$4:$L$1048576,4,FALSE),"")</f>
        <v>1</v>
      </c>
      <c r="F54" s="38" t="str">
        <f>IFERROR(VLOOKUP(B54,'Data Aset'!$B$4:$L$1048576,5,FALSE),"")</f>
        <v>Unit</v>
      </c>
      <c r="G54" s="26" t="str">
        <f>IFERROR(VLOOKUP(B54,'Data Aset'!$B$4:$L$1048576,6,FALSE),"")</f>
        <v>Galant</v>
      </c>
      <c r="H54" s="26">
        <f>IFERROR(VLOOKUP(B54,'Data Aset'!$B$4:$L$1048576,7,FALSE),"")</f>
        <v>0</v>
      </c>
      <c r="I54" s="26">
        <f>IFERROR(VLOOKUP(B54,'Data Aset'!$B$4:$L$1048576,8,FALSE),"")</f>
        <v>0</v>
      </c>
      <c r="J54" s="26" t="str">
        <f>IFERROR(VLOOKUP(B54,'Data Aset'!$B$4:$L$1048576,9,FALSE),"")</f>
        <v>Amel</v>
      </c>
      <c r="K54" s="31">
        <f>IFERROR(VLOOKUP(B54,'Data Aset'!$B$4:$L$1048576,11,FALSE),"")</f>
        <v>0</v>
      </c>
    </row>
    <row r="55" spans="1:11" ht="28.5" customHeight="1">
      <c r="A55" s="17">
        <v>52</v>
      </c>
      <c r="B55" s="17" t="str">
        <f t="shared" si="1"/>
        <v>Accounting52</v>
      </c>
      <c r="C55" s="14" t="str">
        <f>IFERROR(VLOOKUP(B55,'Data Aset'!$B$4:$L$1048576,2,FALSE),"")</f>
        <v>Tangga</v>
      </c>
      <c r="D55" s="28" t="str">
        <f>IFERROR(VLOOKUP(B55,'Data Aset'!$B$4:$L$1048576,3,FALSE),"")</f>
        <v>Tangga</v>
      </c>
      <c r="E55" s="38">
        <f>IFERROR(VLOOKUP(B55,'Data Aset'!$B$4:$L$1048576,4,FALSE),"")</f>
        <v>1</v>
      </c>
      <c r="F55" s="38" t="str">
        <f>IFERROR(VLOOKUP(B55,'Data Aset'!$B$4:$L$1048576,5,FALSE),"")</f>
        <v>Unit</v>
      </c>
      <c r="G55" s="26" t="str">
        <f>IFERROR(VLOOKUP(B55,'Data Aset'!$B$4:$L$1048576,6,FALSE),"")</f>
        <v>Krisbow</v>
      </c>
      <c r="H55" s="26">
        <f>IFERROR(VLOOKUP(B55,'Data Aset'!$B$4:$L$1048576,7,FALSE),"")</f>
        <v>0</v>
      </c>
      <c r="I55" s="26">
        <f>IFERROR(VLOOKUP(B55,'Data Aset'!$B$4:$L$1048576,8,FALSE),"")</f>
        <v>0</v>
      </c>
      <c r="J55" s="26" t="str">
        <f>IFERROR(VLOOKUP(B55,'Data Aset'!$B$4:$L$1048576,9,FALSE),"")</f>
        <v>All</v>
      </c>
      <c r="K55" s="31">
        <f>IFERROR(VLOOKUP(B55,'Data Aset'!$B$4:$L$1048576,11,FALSE),"")</f>
        <v>0</v>
      </c>
    </row>
    <row r="56" spans="1:11" ht="28.5" customHeight="1">
      <c r="A56" s="17">
        <v>53</v>
      </c>
      <c r="B56" s="17" t="str">
        <f t="shared" si="1"/>
        <v>Accounting53</v>
      </c>
      <c r="C56" s="14" t="str">
        <f>IFERROR(VLOOKUP(B56,'Data Aset'!$B$4:$L$1048576,2,FALSE),"")</f>
        <v>Stopkontak L4</v>
      </c>
      <c r="D56" s="28" t="str">
        <f>IFERROR(VLOOKUP(B56,'Data Aset'!$B$4:$L$1048576,3,FALSE),"")</f>
        <v>Stop Kontak</v>
      </c>
      <c r="E56" s="38">
        <f>IFERROR(VLOOKUP(B56,'Data Aset'!$B$4:$L$1048576,4,FALSE),"")</f>
        <v>8</v>
      </c>
      <c r="F56" s="38" t="str">
        <f>IFERROR(VLOOKUP(B56,'Data Aset'!$B$4:$L$1048576,5,FALSE),"")</f>
        <v>Pcs</v>
      </c>
      <c r="G56" s="26">
        <f>IFERROR(VLOOKUP(B56,'Data Aset'!$B$4:$L$1048576,6,FALSE),"")</f>
        <v>0</v>
      </c>
      <c r="H56" s="26">
        <f>IFERROR(VLOOKUP(B56,'Data Aset'!$B$4:$L$1048576,7,FALSE),"")</f>
        <v>0</v>
      </c>
      <c r="I56" s="26">
        <f>IFERROR(VLOOKUP(B56,'Data Aset'!$B$4:$L$1048576,8,FALSE),"")</f>
        <v>0</v>
      </c>
      <c r="J56" s="26" t="str">
        <f>IFERROR(VLOOKUP(B56,'Data Aset'!$B$4:$L$1048576,9,FALSE),"")</f>
        <v>All</v>
      </c>
      <c r="K56" s="31" t="str">
        <f>IFERROR(VLOOKUP(B56,'Data Aset'!$B$4:$L$1048576,11,FALSE),"")</f>
        <v>Lubang 4</v>
      </c>
    </row>
    <row r="57" spans="1:11" ht="28.5" customHeight="1">
      <c r="A57" s="17">
        <v>54</v>
      </c>
      <c r="B57" s="17" t="str">
        <f t="shared" si="1"/>
        <v>Accounting54</v>
      </c>
      <c r="C57" s="14" t="str">
        <f>IFERROR(VLOOKUP(B57,'Data Aset'!$B$4:$L$1048576,2,FALSE),"")</f>
        <v>Stop Kontak L1</v>
      </c>
      <c r="D57" s="28" t="str">
        <f>IFERROR(VLOOKUP(B57,'Data Aset'!$B$4:$L$1048576,3,FALSE),"")</f>
        <v>Stop Kontak</v>
      </c>
      <c r="E57" s="38">
        <f>IFERROR(VLOOKUP(B57,'Data Aset'!$B$4:$L$1048576,4,FALSE),"")</f>
        <v>5</v>
      </c>
      <c r="F57" s="38" t="str">
        <f>IFERROR(VLOOKUP(B57,'Data Aset'!$B$4:$L$1048576,5,FALSE),"")</f>
        <v>Pcs</v>
      </c>
      <c r="G57" s="26">
        <f>IFERROR(VLOOKUP(B57,'Data Aset'!$B$4:$L$1048576,6,FALSE),"")</f>
        <v>0</v>
      </c>
      <c r="H57" s="26">
        <f>IFERROR(VLOOKUP(B57,'Data Aset'!$B$4:$L$1048576,7,FALSE),"")</f>
        <v>0</v>
      </c>
      <c r="I57" s="26">
        <f>IFERROR(VLOOKUP(B57,'Data Aset'!$B$4:$L$1048576,8,FALSE),"")</f>
        <v>0</v>
      </c>
      <c r="J57" s="26" t="str">
        <f>IFERROR(VLOOKUP(B57,'Data Aset'!$B$4:$L$1048576,9,FALSE),"")</f>
        <v>All</v>
      </c>
      <c r="K57" s="31" t="str">
        <f>IFERROR(VLOOKUP(B57,'Data Aset'!$B$4:$L$1048576,11,FALSE),"")</f>
        <v>Lubang 1</v>
      </c>
    </row>
    <row r="58" spans="1:11" ht="28.5" customHeight="1">
      <c r="A58" s="17">
        <v>55</v>
      </c>
      <c r="B58" s="17" t="str">
        <f t="shared" si="1"/>
        <v>Accounting55</v>
      </c>
      <c r="C58" s="14" t="str">
        <f>IFERROR(VLOOKUP(B58,'Data Aset'!$B$4:$L$1048576,2,FALSE),"")</f>
        <v xml:space="preserve">Meja Kerja </v>
      </c>
      <c r="D58" s="28" t="str">
        <f>IFERROR(VLOOKUP(B58,'Data Aset'!$B$4:$L$1048576,3,FALSE),"")</f>
        <v>Meja Kerja</v>
      </c>
      <c r="E58" s="38">
        <f>IFERROR(VLOOKUP(B58,'Data Aset'!$B$4:$L$1048576,4,FALSE),"")</f>
        <v>10</v>
      </c>
      <c r="F58" s="38" t="str">
        <f>IFERROR(VLOOKUP(B58,'Data Aset'!$B$4:$L$1048576,5,FALSE),"")</f>
        <v>Unit</v>
      </c>
      <c r="G58" s="26" t="str">
        <f>IFERROR(VLOOKUP(B58,'Data Aset'!$B$4:$L$1048576,6,FALSE),"")</f>
        <v>Olympic</v>
      </c>
      <c r="H58" s="26">
        <f>IFERROR(VLOOKUP(B58,'Data Aset'!$B$4:$L$1048576,7,FALSE),"")</f>
        <v>0</v>
      </c>
      <c r="I58" s="26">
        <f>IFERROR(VLOOKUP(B58,'Data Aset'!$B$4:$L$1048576,8,FALSE),"")</f>
        <v>0</v>
      </c>
      <c r="J58" s="26" t="str">
        <f>IFERROR(VLOOKUP(B58,'Data Aset'!$B$4:$L$1048576,9,FALSE),"")</f>
        <v>All</v>
      </c>
      <c r="K58" s="31">
        <f>IFERROR(VLOOKUP(B58,'Data Aset'!$B$4:$L$1048576,11,FALSE),"")</f>
        <v>0</v>
      </c>
    </row>
    <row r="59" spans="1:11" ht="28.5" customHeight="1">
      <c r="A59" s="17">
        <v>56</v>
      </c>
      <c r="B59" s="17" t="str">
        <f t="shared" si="1"/>
        <v>Accounting56</v>
      </c>
      <c r="C59" s="14" t="str">
        <f>IFERROR(VLOOKUP(B59,'Data Aset'!$B$4:$L$1048576,2,FALSE),"")</f>
        <v>CCTV</v>
      </c>
      <c r="D59" s="28" t="str">
        <f>IFERROR(VLOOKUP(B59,'Data Aset'!$B$4:$L$1048576,3,FALSE),"")</f>
        <v>CCTV</v>
      </c>
      <c r="E59" s="38">
        <f>IFERROR(VLOOKUP(B59,'Data Aset'!$B$4:$L$1048576,4,FALSE),"")</f>
        <v>1</v>
      </c>
      <c r="F59" s="38" t="str">
        <f>IFERROR(VLOOKUP(B59,'Data Aset'!$B$4:$L$1048576,5,FALSE),"")</f>
        <v>Unit</v>
      </c>
      <c r="G59" s="26">
        <f>IFERROR(VLOOKUP(B59,'Data Aset'!$B$4:$L$1048576,6,FALSE),"")</f>
        <v>0</v>
      </c>
      <c r="H59" s="26">
        <f>IFERROR(VLOOKUP(B59,'Data Aset'!$B$4:$L$1048576,7,FALSE),"")</f>
        <v>0</v>
      </c>
      <c r="I59" s="26">
        <f>IFERROR(VLOOKUP(B59,'Data Aset'!$B$4:$L$1048576,8,FALSE),"")</f>
        <v>0</v>
      </c>
      <c r="J59" s="26" t="str">
        <f>IFERROR(VLOOKUP(B59,'Data Aset'!$B$4:$L$1048576,9,FALSE),"")</f>
        <v>All</v>
      </c>
      <c r="K59" s="31">
        <f>IFERROR(VLOOKUP(B59,'Data Aset'!$B$4:$L$1048576,11,FALSE),"")</f>
        <v>0</v>
      </c>
    </row>
    <row r="60" spans="1:11" ht="28.5" customHeight="1">
      <c r="A60" s="17">
        <v>57</v>
      </c>
      <c r="B60" s="17" t="str">
        <f t="shared" ref="B60:B65" si="2">CONCATENATE($B$2,A60)</f>
        <v>Accounting57</v>
      </c>
      <c r="C60" s="14" t="str">
        <f>IFERROR(VLOOKUP(B60,'Data Aset'!$B$4:$L$1048576,2,FALSE),"")</f>
        <v>Saklar Double</v>
      </c>
      <c r="D60" s="28" t="str">
        <f>IFERROR(VLOOKUP(B60,'Data Aset'!$B$4:$L$1048576,3,FALSE),"")</f>
        <v>Saklar Double</v>
      </c>
      <c r="E60" s="38">
        <f>IFERROR(VLOOKUP(B60,'Data Aset'!$B$4:$L$1048576,4,FALSE),"")</f>
        <v>1</v>
      </c>
      <c r="F60" s="38" t="str">
        <f>IFERROR(VLOOKUP(B60,'Data Aset'!$B$4:$L$1048576,5,FALSE),"")</f>
        <v>Pcs</v>
      </c>
      <c r="G60" s="26">
        <f>IFERROR(VLOOKUP(B60,'Data Aset'!$B$4:$L$1048576,6,FALSE),"")</f>
        <v>0</v>
      </c>
      <c r="H60" s="26">
        <f>IFERROR(VLOOKUP(B60,'Data Aset'!$B$4:$L$1048576,7,FALSE),"")</f>
        <v>0</v>
      </c>
      <c r="I60" s="26">
        <f>IFERROR(VLOOKUP(B60,'Data Aset'!$B$4:$L$1048576,8,FALSE),"")</f>
        <v>0</v>
      </c>
      <c r="J60" s="26" t="str">
        <f>IFERROR(VLOOKUP(B60,'Data Aset'!$B$4:$L$1048576,9,FALSE),"")</f>
        <v>All</v>
      </c>
      <c r="K60" s="31">
        <f>IFERROR(VLOOKUP(B60,'Data Aset'!$B$4:$L$1048576,11,FALSE),"")</f>
        <v>0</v>
      </c>
    </row>
    <row r="61" spans="1:11" ht="28.5" customHeight="1">
      <c r="A61" s="17">
        <v>58</v>
      </c>
      <c r="B61" s="17" t="str">
        <f t="shared" si="2"/>
        <v>Accounting58</v>
      </c>
      <c r="C61" s="14" t="str">
        <f>IFERROR(VLOOKUP(B61,'Data Aset'!$B$4:$L$1048576,2,FALSE),"")</f>
        <v>Saklar Engkel</v>
      </c>
      <c r="D61" s="28" t="str">
        <f>IFERROR(VLOOKUP(B61,'Data Aset'!$B$4:$L$1048576,3,FALSE),"")</f>
        <v>Saklar Engkel</v>
      </c>
      <c r="E61" s="38">
        <f>IFERROR(VLOOKUP(B61,'Data Aset'!$B$4:$L$1048576,4,FALSE),"")</f>
        <v>1</v>
      </c>
      <c r="F61" s="38" t="str">
        <f>IFERROR(VLOOKUP(B61,'Data Aset'!$B$4:$L$1048576,5,FALSE),"")</f>
        <v>PCS</v>
      </c>
      <c r="G61" s="26">
        <f>IFERROR(VLOOKUP(B61,'Data Aset'!$B$4:$L$1048576,6,FALSE),"")</f>
        <v>0</v>
      </c>
      <c r="H61" s="26">
        <f>IFERROR(VLOOKUP(B61,'Data Aset'!$B$4:$L$1048576,7,FALSE),"")</f>
        <v>0</v>
      </c>
      <c r="I61" s="26">
        <f>IFERROR(VLOOKUP(B61,'Data Aset'!$B$4:$L$1048576,8,FALSE),"")</f>
        <v>0</v>
      </c>
      <c r="J61" s="26" t="str">
        <f>IFERROR(VLOOKUP(B61,'Data Aset'!$B$4:$L$1048576,9,FALSE),"")</f>
        <v>All</v>
      </c>
      <c r="K61" s="31">
        <f>IFERROR(VLOOKUP(B61,'Data Aset'!$B$4:$L$1048576,11,FALSE),"")</f>
        <v>0</v>
      </c>
    </row>
    <row r="62" spans="1:11" ht="28.5" customHeight="1">
      <c r="A62" s="17">
        <v>59</v>
      </c>
      <c r="B62" s="17" t="str">
        <f t="shared" si="2"/>
        <v>Accounting59</v>
      </c>
      <c r="C62" s="14" t="str">
        <f>IFERROR(VLOOKUP(B62,'Data Aset'!$B$4:$L$1048576,2,FALSE),"")</f>
        <v>Kursi Hidrolik</v>
      </c>
      <c r="D62" s="28" t="str">
        <f>IFERROR(VLOOKUP(B62,'Data Aset'!$B$4:$L$1048576,3,FALSE),"")</f>
        <v>Kursi Hidrolik</v>
      </c>
      <c r="E62" s="38">
        <f>IFERROR(VLOOKUP(B62,'Data Aset'!$B$4:$L$1048576,4,FALSE),"")</f>
        <v>6</v>
      </c>
      <c r="F62" s="38" t="str">
        <f>IFERROR(VLOOKUP(B62,'Data Aset'!$B$4:$L$1048576,5,FALSE),"")</f>
        <v>Unit</v>
      </c>
      <c r="G62" s="26">
        <f>IFERROR(VLOOKUP(B62,'Data Aset'!$B$4:$L$1048576,6,FALSE),"")</f>
        <v>0</v>
      </c>
      <c r="H62" s="26">
        <f>IFERROR(VLOOKUP(B62,'Data Aset'!$B$4:$L$1048576,7,FALSE),"")</f>
        <v>0</v>
      </c>
      <c r="I62" s="26">
        <f>IFERROR(VLOOKUP(B62,'Data Aset'!$B$4:$L$1048576,8,FALSE),"")</f>
        <v>0</v>
      </c>
      <c r="J62" s="26" t="str">
        <f>IFERROR(VLOOKUP(B62,'Data Aset'!$B$4:$L$1048576,9,FALSE),"")</f>
        <v>All</v>
      </c>
      <c r="K62" s="31">
        <f>IFERROR(VLOOKUP(B62,'Data Aset'!$B$4:$L$1048576,11,FALSE),"")</f>
        <v>0</v>
      </c>
    </row>
    <row r="63" spans="1:11" ht="28.5" customHeight="1">
      <c r="A63" s="17">
        <v>60</v>
      </c>
      <c r="B63" s="17" t="str">
        <f t="shared" si="2"/>
        <v>Accounting60</v>
      </c>
      <c r="C63" s="14" t="str">
        <f>IFERROR(VLOOKUP(B63,'Data Aset'!$B$4:$L$1048576,2,FALSE),"")</f>
        <v>HD External</v>
      </c>
      <c r="D63" s="28" t="str">
        <f>IFERROR(VLOOKUP(B63,'Data Aset'!$B$4:$L$1048576,3,FALSE),"")</f>
        <v>HD External</v>
      </c>
      <c r="E63" s="38">
        <f>IFERROR(VLOOKUP(B63,'Data Aset'!$B$4:$L$1048576,4,FALSE),"")</f>
        <v>1</v>
      </c>
      <c r="F63" s="38" t="str">
        <f>IFERROR(VLOOKUP(B63,'Data Aset'!$B$4:$L$1048576,5,FALSE),"")</f>
        <v>Unit</v>
      </c>
      <c r="G63" s="26">
        <f>IFERROR(VLOOKUP(B63,'Data Aset'!$B$4:$L$1048576,6,FALSE),"")</f>
        <v>0</v>
      </c>
      <c r="H63" s="26">
        <f>IFERROR(VLOOKUP(B63,'Data Aset'!$B$4:$L$1048576,7,FALSE),"")</f>
        <v>0</v>
      </c>
      <c r="I63" s="26">
        <f>IFERROR(VLOOKUP(B63,'Data Aset'!$B$4:$L$1048576,8,FALSE),"")</f>
        <v>0</v>
      </c>
      <c r="J63" s="26" t="str">
        <f>IFERROR(VLOOKUP(B63,'Data Aset'!$B$4:$L$1048576,9,FALSE),"")</f>
        <v>Server</v>
      </c>
      <c r="K63" s="31">
        <f>IFERROR(VLOOKUP(B63,'Data Aset'!$B$4:$L$1048576,11,FALSE),"")</f>
        <v>0</v>
      </c>
    </row>
    <row r="64" spans="1:11" ht="28.5" customHeight="1">
      <c r="A64" s="17">
        <v>61</v>
      </c>
      <c r="B64" s="17" t="str">
        <f t="shared" si="2"/>
        <v>Accounting61</v>
      </c>
      <c r="C64" s="14" t="str">
        <f>IFERROR(VLOOKUP(B64,'Data Aset'!$B$4:$L$1048576,2,FALSE),"")</f>
        <v>Fax</v>
      </c>
      <c r="D64" s="28" t="str">
        <f>IFERROR(VLOOKUP(B64,'Data Aset'!$B$4:$L$1048576,3,FALSE),"")</f>
        <v>Fax</v>
      </c>
      <c r="E64" s="38">
        <f>IFERROR(VLOOKUP(B64,'Data Aset'!$B$4:$L$1048576,4,FALSE),"")</f>
        <v>1</v>
      </c>
      <c r="F64" s="38" t="str">
        <f>IFERROR(VLOOKUP(B64,'Data Aset'!$B$4:$L$1048576,5,FALSE),"")</f>
        <v>Unit</v>
      </c>
      <c r="G64" s="26">
        <f>IFERROR(VLOOKUP(B64,'Data Aset'!$B$4:$L$1048576,6,FALSE),"")</f>
        <v>0</v>
      </c>
      <c r="H64" s="26">
        <f>IFERROR(VLOOKUP(B64,'Data Aset'!$B$4:$L$1048576,7,FALSE),"")</f>
        <v>0</v>
      </c>
      <c r="I64" s="26">
        <f>IFERROR(VLOOKUP(B64,'Data Aset'!$B$4:$L$1048576,8,FALSE),"")</f>
        <v>0</v>
      </c>
      <c r="J64" s="26">
        <f>IFERROR(VLOOKUP(B64,'Data Aset'!$B$4:$L$1048576,9,FALSE),"")</f>
        <v>0</v>
      </c>
      <c r="K64" s="31">
        <f>IFERROR(VLOOKUP(B64,'Data Aset'!$B$4:$L$1048576,11,FALSE),"")</f>
        <v>0</v>
      </c>
    </row>
    <row r="65" spans="1:11" ht="28.5" customHeight="1">
      <c r="A65" s="17">
        <v>62</v>
      </c>
      <c r="B65" s="17" t="str">
        <f t="shared" si="2"/>
        <v>Accounting62</v>
      </c>
      <c r="C65" s="14" t="str">
        <f>IFERROR(VLOOKUP(B65,'Data Aset'!$B$4:$L$1048576,2,FALSE),"")</f>
        <v/>
      </c>
      <c r="D65" s="28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21" activePane="bottomLeft" state="frozen"/>
      <selection pane="bottomLeft" activeCell="D28" sqref="D28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6" style="2" bestFit="1" customWidth="1"/>
    <col min="4" max="4" width="22.5703125" style="27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23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Audit1</v>
      </c>
      <c r="C4" s="14" t="str">
        <f>IFERROR(VLOOKUP(B4,'Data Aset'!$B$4:$L$1048576,2,FALSE),"")</f>
        <v>Meja kerja</v>
      </c>
      <c r="D4" s="28" t="str">
        <f>IFERROR(VLOOKUP(B4,'Data Aset'!$B$4:$L$1048576,3,FALSE),"")</f>
        <v>Meja Kerja</v>
      </c>
      <c r="E4" s="38">
        <f>IFERROR(VLOOKUP(B4,'Data Aset'!$B$4:$L$1048576,4,FALSE),"")</f>
        <v>4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Audit2</v>
      </c>
      <c r="C5" s="14" t="str">
        <f>IFERROR(VLOOKUP(B5,'Data Aset'!$B$4:$L$1048576,2,FALSE),"")</f>
        <v>Kursi Hidrolik</v>
      </c>
      <c r="D5" s="28" t="str">
        <f>IFERROR(VLOOKUP(B5,'Data Aset'!$B$4:$L$1048576,3,FALSE),"")</f>
        <v>Kursi Hidrolik</v>
      </c>
      <c r="E5" s="38">
        <f>IFERROR(VLOOKUP(B5,'Data Aset'!$B$4:$L$1048576,4,FALSE),"")</f>
        <v>4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Audit3</v>
      </c>
      <c r="C6" s="14" t="str">
        <f>IFERROR(VLOOKUP(B6,'Data Aset'!$B$4:$L$1048576,2,FALSE),"")</f>
        <v>AC</v>
      </c>
      <c r="D6" s="28" t="str">
        <f>IFERROR(VLOOKUP(B6,'Data Aset'!$B$4:$L$1048576,3,FALSE),"")</f>
        <v>AC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Audit4</v>
      </c>
      <c r="C7" s="14" t="str">
        <f>IFERROR(VLOOKUP(B7,'Data Aset'!$B$4:$L$1048576,2,FALSE),"")</f>
        <v>Remote AC</v>
      </c>
      <c r="D7" s="28" t="str">
        <f>IFERROR(VLOOKUP(B7,'Data Aset'!$B$4:$L$1048576,3,FALSE),"")</f>
        <v>Remote AC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Sharp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Audit5</v>
      </c>
      <c r="C8" s="14" t="str">
        <f>IFERROR(VLOOKUP(B8,'Data Aset'!$B$4:$L$1048576,2,FALSE),"")</f>
        <v>Lemari Kayu Besar</v>
      </c>
      <c r="D8" s="28" t="str">
        <f>IFERROR(VLOOKUP(B8,'Data Aset'!$B$4:$L$1048576,3,FALSE),"")</f>
        <v>Lemari Kayu Besar</v>
      </c>
      <c r="E8" s="38">
        <f>IFERROR(VLOOKUP(B8,'Data Aset'!$B$4:$L$1048576,4,FALSE),"")</f>
        <v>1</v>
      </c>
      <c r="F8" s="38" t="str">
        <f>IFERROR(VLOOKUP(B8,'Data Aset'!$B$4:$L$1048576,5,FALSE),"")</f>
        <v>Sisi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 t="str">
        <f>IFERROR(VLOOKUP(B8,'Data Aset'!$B$4:$L$1048576,11,FALSE),"")</f>
        <v>Pembatas ruangan Audit &amp; Accounting</v>
      </c>
    </row>
    <row r="9" spans="1:11 16383:16383" ht="28.5" customHeight="1">
      <c r="A9" s="48">
        <v>6</v>
      </c>
      <c r="B9" s="17" t="str">
        <f t="shared" si="0"/>
        <v>Audit6</v>
      </c>
      <c r="C9" s="14" t="str">
        <f>IFERROR(VLOOKUP(B9,'Data Aset'!$B$4:$L$1048576,2,FALSE),"")</f>
        <v>Stop Kontak</v>
      </c>
      <c r="D9" s="28" t="str">
        <f>IFERROR(VLOOKUP(B9,'Data Aset'!$B$4:$L$1048576,3,FALSE),"")</f>
        <v>Stop Kontak</v>
      </c>
      <c r="E9" s="38">
        <f>IFERROR(VLOOKUP(B9,'Data Aset'!$B$4:$L$1048576,4,FALSE),"")</f>
        <v>1</v>
      </c>
      <c r="F9" s="38" t="str">
        <f>IFERROR(VLOOKUP(B9,'Data Aset'!$B$4:$L$1048576,5,FALSE),"")</f>
        <v>pcs</v>
      </c>
      <c r="G9" s="26" t="str">
        <f>IFERROR(VLOOKUP(B9,'Data Aset'!$B$4:$L$1048576,6,FALSE),"")</f>
        <v>Supreme cable</v>
      </c>
      <c r="H9" s="26">
        <f>IFERROR(VLOOKUP(B9,'Data Aset'!$B$4:$L$1048576,7,FALSE),"")</f>
        <v>0</v>
      </c>
      <c r="I9" s="26" t="str">
        <f>IFERROR(VLOOKUP(B9,'Data Aset'!$B$4:$L$1048576,8,FALSE),"")</f>
        <v>SNI-04-6629.5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Audit7</v>
      </c>
      <c r="C10" s="14" t="str">
        <f>IFERROR(VLOOKUP(B10,'Data Aset'!$B$4:$L$1048576,2,FALSE),"")</f>
        <v>Telepon</v>
      </c>
      <c r="D10" s="28" t="str">
        <f>IFERROR(VLOOKUP(B10,'Data Aset'!$B$4:$L$1048576,3,FALSE),"")</f>
        <v>Pesawat Telepon</v>
      </c>
      <c r="E10" s="38">
        <f>IFERROR(VLOOKUP(B10,'Data Aset'!$B$4:$L$1048576,4,FALSE),"")</f>
        <v>1</v>
      </c>
      <c r="F10" s="38" t="str">
        <f>IFERROR(VLOOKUP(B10,'Data Aset'!$B$4:$L$1048576,5,FALSE),"")</f>
        <v>PCS</v>
      </c>
      <c r="G10" s="26" t="str">
        <f>IFERROR(VLOOKUP(B10,'Data Aset'!$B$4:$L$1048576,6,FALSE),"")</f>
        <v>panasonic</v>
      </c>
      <c r="H10" s="26" t="str">
        <f>IFERROR(VLOOKUP(B10,'Data Aset'!$B$4:$L$1048576,7,FALSE),"")</f>
        <v>KX-TS-505</v>
      </c>
      <c r="I10" s="26" t="str">
        <f>IFERROR(VLOOKUP(B10,'Data Aset'!$B$4:$L$1048576,8,FALSE),"")</f>
        <v>MXW/1DBKE478887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Audit8</v>
      </c>
      <c r="C11" s="14" t="str">
        <f>IFERROR(VLOOKUP(B11,'Data Aset'!$B$4:$L$1048576,2,FALSE),"")</f>
        <v>Printer</v>
      </c>
      <c r="D11" s="28" t="str">
        <f>IFERROR(VLOOKUP(B11,'Data Aset'!$B$4:$L$1048576,3,FALSE),"")</f>
        <v>Printer Laserjet</v>
      </c>
      <c r="E11" s="38">
        <f>IFERROR(VLOOKUP(B11,'Data Aset'!$B$4:$L$1048576,4,FALSE),"")</f>
        <v>1</v>
      </c>
      <c r="F11" s="38" t="str">
        <f>IFERROR(VLOOKUP(B11,'Data Aset'!$B$4:$L$1048576,5,FALSE),"")</f>
        <v>Pcs</v>
      </c>
      <c r="G11" s="26" t="str">
        <f>IFERROR(VLOOKUP(B11,'Data Aset'!$B$4:$L$1048576,6,FALSE),"")</f>
        <v>Fuji Xerox</v>
      </c>
      <c r="H11" s="26" t="str">
        <f>IFERROR(VLOOKUP(B11,'Data Aset'!$B$4:$L$1048576,7,FALSE),"")</f>
        <v>Document P115W</v>
      </c>
      <c r="I11" s="26" t="str">
        <f>IFERROR(VLOOKUP(B11,'Data Aset'!$B$4:$L$1048576,8,FALSE),"")</f>
        <v>TL 300885/742638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Audit9</v>
      </c>
      <c r="C12" s="14" t="str">
        <f>IFERROR(VLOOKUP(B12,'Data Aset'!$B$4:$L$1048576,2,FALSE),"")</f>
        <v>UPS</v>
      </c>
      <c r="D12" s="28" t="str">
        <f>IFERROR(VLOOKUP(B12,'Data Aset'!$B$4:$L$1048576,3,FALSE),"")</f>
        <v>UPS</v>
      </c>
      <c r="E12" s="38">
        <f>IFERROR(VLOOKUP(B12,'Data Aset'!$B$4:$L$1048576,4,FALSE),"")</f>
        <v>1</v>
      </c>
      <c r="F12" s="38" t="str">
        <f>IFERROR(VLOOKUP(B12,'Data Aset'!$B$4:$L$1048576,5,FALSE),"")</f>
        <v>PCS</v>
      </c>
      <c r="G12" s="26" t="str">
        <f>IFERROR(VLOOKUP(B12,'Data Aset'!$B$4:$L$1048576,6,FALSE),"")</f>
        <v>Power Up</v>
      </c>
      <c r="H12" s="26">
        <f>IFERROR(VLOOKUP(B12,'Data Aset'!$B$4:$L$1048576,7,FALSE),"")</f>
        <v>0</v>
      </c>
      <c r="I12" s="26" t="str">
        <f>IFERROR(VLOOKUP(B12,'Data Aset'!$B$4:$L$1048576,8,FALSE),"")</f>
        <v>UPS600VA611010353PV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Audit10</v>
      </c>
      <c r="C13" s="14" t="str">
        <f>IFERROR(VLOOKUP(B13,'Data Aset'!$B$4:$L$1048576,2,FALSE),"")</f>
        <v>CPU</v>
      </c>
      <c r="D13" s="28" t="str">
        <f>IFERROR(VLOOKUP(B13,'Data Aset'!$B$4:$L$1048576,3,FALSE),"")</f>
        <v>CPU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 t="str">
        <f>IFERROR(VLOOKUP(B13,'Data Aset'!$B$4:$L$1048576,6,FALSE),"")</f>
        <v>Power Logic</v>
      </c>
      <c r="H13" s="26">
        <f>IFERROR(VLOOKUP(B13,'Data Aset'!$B$4:$L$1048576,7,FALSE),"")</f>
        <v>0</v>
      </c>
      <c r="I13" s="26" t="str">
        <f>IFERROR(VLOOKUP(B13,'Data Aset'!$B$4:$L$1048576,8,FALSE),"")</f>
        <v>AC/220V</v>
      </c>
      <c r="J13" s="26">
        <f>IFERROR(VLOOKUP(B13,'Data Aset'!$B$4:$L$1048576,9,FALSE),"")</f>
        <v>0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Audit11</v>
      </c>
      <c r="C14" s="14" t="str">
        <f>IFERROR(VLOOKUP(B14,'Data Aset'!$B$4:$L$1048576,2,FALSE),"")</f>
        <v>Pengki</v>
      </c>
      <c r="D14" s="28" t="str">
        <f>IFERROR(VLOOKUP(B14,'Data Aset'!$B$4:$L$1048576,3,FALSE),"")</f>
        <v>Pengki</v>
      </c>
      <c r="E14" s="38">
        <f>IFERROR(VLOOKUP(B14,'Data Aset'!$B$4:$L$1048576,4,FALSE),"")</f>
        <v>1</v>
      </c>
      <c r="F14" s="38" t="str">
        <f>IFERROR(VLOOKUP(B14,'Data Aset'!$B$4:$L$1048576,5,FALSE),"")</f>
        <v>Pcs</v>
      </c>
      <c r="G14" s="26" t="str">
        <f>IFERROR(VLOOKUP(B14,'Data Aset'!$B$4:$L$1048576,6,FALSE),"")</f>
        <v>Lionstar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>
        <f>IFERROR(VLOOKUP(B14,'Data Aset'!$B$4:$L$1048576,9,FALSE),"")</f>
        <v>0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Audit12</v>
      </c>
      <c r="C15" s="14" t="str">
        <f>IFERROR(VLOOKUP(B15,'Data Aset'!$B$4:$L$1048576,2,FALSE),"")</f>
        <v>Dispenser</v>
      </c>
      <c r="D15" s="28" t="str">
        <f>IFERROR(VLOOKUP(B15,'Data Aset'!$B$4:$L$1048576,3,FALSE),"")</f>
        <v>Dispenser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 t="str">
        <f>IFERROR(VLOOKUP(B15,'Data Aset'!$B$4:$L$1048576,6,FALSE),"")</f>
        <v>Miyako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>
        <f>IFERROR(VLOOKUP(B15,'Data Aset'!$B$4:$L$1048576,9,FALSE),"")</f>
        <v>0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Audit13</v>
      </c>
      <c r="C16" s="14" t="str">
        <f>IFERROR(VLOOKUP(B16,'Data Aset'!$B$4:$L$1048576,2,FALSE),"")</f>
        <v>Rak dispenser</v>
      </c>
      <c r="D16" s="28" t="str">
        <f>IFERROR(VLOOKUP(B16,'Data Aset'!$B$4:$L$1048576,3,FALSE),"")</f>
        <v>Rak Dispenser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Audit14</v>
      </c>
      <c r="C17" s="14" t="str">
        <f>IFERROR(VLOOKUP(B17,'Data Aset'!$B$4:$L$1048576,2,FALSE),"")</f>
        <v>Monitor</v>
      </c>
      <c r="D17" s="28" t="str">
        <f>IFERROR(VLOOKUP(B17,'Data Aset'!$B$4:$L$1048576,3,FALSE),"")</f>
        <v>Monitor</v>
      </c>
      <c r="E17" s="38">
        <f>IFERROR(VLOOKUP(B17,'Data Aset'!$B$4:$L$1048576,4,FALSE),"")</f>
        <v>1</v>
      </c>
      <c r="F17" s="38" t="str">
        <f>IFERROR(VLOOKUP(B17,'Data Aset'!$B$4:$L$1048576,5,FALSE),"")</f>
        <v>Pcs</v>
      </c>
      <c r="G17" s="26" t="str">
        <f>IFERROR(VLOOKUP(B17,'Data Aset'!$B$4:$L$1048576,6,FALSE),"")</f>
        <v>Samsung</v>
      </c>
      <c r="H17" s="26" t="str">
        <f>IFERROR(VLOOKUP(B17,'Data Aset'!$B$4:$L$1048576,7,FALSE),"")</f>
        <v>LS-19D300</v>
      </c>
      <c r="I17" s="26" t="str">
        <f>IFERROR(VLOOKUP(B17,'Data Aset'!$B$4:$L$1048576,8,FALSE),"")</f>
        <v>22A8H4LH100394R</v>
      </c>
      <c r="J17" s="26" t="str">
        <f>IFERROR(VLOOKUP(B17,'Data Aset'!$B$4:$L$1048576,9,FALSE),"")</f>
        <v>Lala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Audit15</v>
      </c>
      <c r="C18" s="14" t="str">
        <f>IFERROR(VLOOKUP(B18,'Data Aset'!$B$4:$L$1048576,2,FALSE),"")</f>
        <v>Keyboard</v>
      </c>
      <c r="D18" s="28" t="str">
        <f>IFERROR(VLOOKUP(B18,'Data Aset'!$B$4:$L$1048576,3,FALSE),"")</f>
        <v>Keyboard</v>
      </c>
      <c r="E18" s="38">
        <f>IFERROR(VLOOKUP(B18,'Data Aset'!$B$4:$L$1048576,4,FALSE),"")</f>
        <v>1</v>
      </c>
      <c r="F18" s="38" t="str">
        <f>IFERROR(VLOOKUP(B18,'Data Aset'!$B$4:$L$1048576,5,FALSE),"")</f>
        <v>Pcs</v>
      </c>
      <c r="G18" s="26" t="str">
        <f>IFERROR(VLOOKUP(B18,'Data Aset'!$B$4:$L$1048576,6,FALSE),"")</f>
        <v>Logitech</v>
      </c>
      <c r="H18" s="26" t="str">
        <f>IFERROR(VLOOKUP(B18,'Data Aset'!$B$4:$L$1048576,7,FALSE),"")</f>
        <v>K-120</v>
      </c>
      <c r="I18" s="26" t="str">
        <f>IFERROR(VLOOKUP(B18,'Data Aset'!$B$4:$L$1048576,8,FALSE),"")</f>
        <v>1744SC50PQK8</v>
      </c>
      <c r="J18" s="26" t="str">
        <f>IFERROR(VLOOKUP(B18,'Data Aset'!$B$4:$L$1048576,9,FALSE),"")</f>
        <v>Lala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Audit16</v>
      </c>
      <c r="C19" s="14" t="str">
        <f>IFERROR(VLOOKUP(B19,'Data Aset'!$B$4:$L$1048576,2,FALSE),"")</f>
        <v>Mouse</v>
      </c>
      <c r="D19" s="28" t="str">
        <f>IFERROR(VLOOKUP(B19,'Data Aset'!$B$4:$L$1048576,3,FALSE),"")</f>
        <v>Mouse</v>
      </c>
      <c r="E19" s="38">
        <f>IFERROR(VLOOKUP(B19,'Data Aset'!$B$4:$L$1048576,4,FALSE),"")</f>
        <v>1</v>
      </c>
      <c r="F19" s="38" t="str">
        <f>IFERROR(VLOOKUP(B19,'Data Aset'!$B$4:$L$1048576,5,FALSE),"")</f>
        <v>PCS</v>
      </c>
      <c r="G19" s="26" t="str">
        <f>IFERROR(VLOOKUP(B19,'Data Aset'!$B$4:$L$1048576,6,FALSE),"")</f>
        <v>Logitech</v>
      </c>
      <c r="H19" s="26" t="str">
        <f>IFERROR(VLOOKUP(B19,'Data Aset'!$B$4:$L$1048576,7,FALSE),"")</f>
        <v>B-100</v>
      </c>
      <c r="I19" s="26" t="str">
        <f>IFERROR(VLOOKUP(B19,'Data Aset'!$B$4:$L$1048576,8,FALSE),"")</f>
        <v>1811HS029UTB</v>
      </c>
      <c r="J19" s="26" t="str">
        <f>IFERROR(VLOOKUP(B19,'Data Aset'!$B$4:$L$1048576,9,FALSE),"")</f>
        <v>Lala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Audit17</v>
      </c>
      <c r="C20" s="14" t="str">
        <f>IFERROR(VLOOKUP(B20,'Data Aset'!$B$4:$L$1048576,2,FALSE),"")</f>
        <v>Laptop</v>
      </c>
      <c r="D20" s="28" t="str">
        <f>IFERROR(VLOOKUP(B20,'Data Aset'!$B$4:$L$1048576,3,FALSE),"")</f>
        <v>Laptop</v>
      </c>
      <c r="E20" s="38">
        <f>IFERROR(VLOOKUP(B20,'Data Aset'!$B$4:$L$1048576,4,FALSE),"")</f>
        <v>1</v>
      </c>
      <c r="F20" s="38" t="str">
        <f>IFERROR(VLOOKUP(B20,'Data Aset'!$B$4:$L$1048576,5,FALSE),"")</f>
        <v>unit</v>
      </c>
      <c r="G20" s="26" t="str">
        <f>IFERROR(VLOOKUP(B20,'Data Aset'!$B$4:$L$1048576,6,FALSE),"")</f>
        <v>HP</v>
      </c>
      <c r="H20" s="26" t="str">
        <f>IFERROR(VLOOKUP(B20,'Data Aset'!$B$4:$L$1048576,7,FALSE),"")</f>
        <v>Pavilion</v>
      </c>
      <c r="I20" s="26" t="str">
        <f>IFERROR(VLOOKUP(B20,'Data Aset'!$B$4:$L$1048576,8,FALSE),"")</f>
        <v>SN-CND450133R</v>
      </c>
      <c r="J20" s="26" t="str">
        <f>IFERROR(VLOOKUP(B20,'Data Aset'!$B$4:$L$1048576,9,FALSE),"")</f>
        <v>Yoga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Audit18</v>
      </c>
      <c r="C21" s="14" t="str">
        <f>IFERROR(VLOOKUP(B21,'Data Aset'!$B$4:$L$1048576,2,FALSE),"")</f>
        <v>Switch</v>
      </c>
      <c r="D21" s="28" t="str">
        <f>IFERROR(VLOOKUP(B21,'Data Aset'!$B$4:$L$1048576,3,FALSE),"")</f>
        <v>Switch</v>
      </c>
      <c r="E21" s="38">
        <f>IFERROR(VLOOKUP(B21,'Data Aset'!$B$4:$L$1048576,4,FALSE),"")</f>
        <v>1</v>
      </c>
      <c r="F21" s="38" t="str">
        <f>IFERROR(VLOOKUP(B21,'Data Aset'!$B$4:$L$1048576,5,FALSE),"")</f>
        <v>pcs</v>
      </c>
      <c r="G21" s="26" t="str">
        <f>IFERROR(VLOOKUP(B21,'Data Aset'!$B$4:$L$1048576,6,FALSE),"")</f>
        <v>TP-LINK</v>
      </c>
      <c r="H21" s="26" t="str">
        <f>IFERROR(VLOOKUP(B21,'Data Aset'!$B$4:$L$1048576,7,FALSE),"")</f>
        <v>TL-SF1008P</v>
      </c>
      <c r="I21" s="26" t="str">
        <f>IFERROR(VLOOKUP(B21,'Data Aset'!$B$4:$L$1048576,8,FALSE),"")</f>
        <v>S/N: 2176516008000</v>
      </c>
      <c r="J21" s="26" t="str">
        <f>IFERROR(VLOOKUP(B21,'Data Aset'!$B$4:$L$1048576,9,FALSE),"")</f>
        <v>All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Audit19</v>
      </c>
      <c r="C22" s="14" t="str">
        <f>IFERROR(VLOOKUP(B22,'Data Aset'!$B$4:$L$1048576,2,FALSE),"")</f>
        <v>Keranjang Sampah</v>
      </c>
      <c r="D22" s="28" t="str">
        <f>IFERROR(VLOOKUP(B22,'Data Aset'!$B$4:$L$1048576,3,FALSE),"")</f>
        <v>Tempat Sampah</v>
      </c>
      <c r="E22" s="38">
        <f>IFERROR(VLOOKUP(B22,'Data Aset'!$B$4:$L$1048576,4,FALSE),"")</f>
        <v>1</v>
      </c>
      <c r="F22" s="38" t="str">
        <f>IFERROR(VLOOKUP(B22,'Data Aset'!$B$4:$L$1048576,5,FALSE),"")</f>
        <v>pcs</v>
      </c>
      <c r="G22" s="26">
        <f>IFERROR(VLOOKUP(B22,'Data Aset'!$B$4:$L$1048576,6,FALSE),"")</f>
        <v>0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26" t="str">
        <f>IFERROR(VLOOKUP(B22,'Data Aset'!$B$4:$L$1048576,9,FALSE),"")</f>
        <v>All</v>
      </c>
      <c r="K22" s="31">
        <f>IFERROR(VLOOKUP(B22,'Data Aset'!$B$4:$L$1048576,11,FALSE),"")</f>
        <v>0</v>
      </c>
    </row>
    <row r="23" spans="1:11" ht="28.5" customHeight="1">
      <c r="A23" s="48">
        <v>20</v>
      </c>
      <c r="B23" s="17" t="str">
        <f t="shared" si="0"/>
        <v>Audit20</v>
      </c>
      <c r="C23" s="14" t="str">
        <f>IFERROR(VLOOKUP(B23,'Data Aset'!$B$4:$L$1048576,2,FALSE),"")</f>
        <v>Bohlam Lampu</v>
      </c>
      <c r="D23" s="28" t="str">
        <f>IFERROR(VLOOKUP(B23,'Data Aset'!$B$4:$L$1048576,3,FALSE),"")</f>
        <v>Lampu</v>
      </c>
      <c r="E23" s="38">
        <f>IFERROR(VLOOKUP(B23,'Data Aset'!$B$4:$L$1048576,4,FALSE),"")</f>
        <v>3</v>
      </c>
      <c r="F23" s="38" t="str">
        <f>IFERROR(VLOOKUP(B23,'Data Aset'!$B$4:$L$1048576,5,FALSE),"")</f>
        <v>pcs</v>
      </c>
      <c r="G23" s="26">
        <f>IFERROR(VLOOKUP(B23,'Data Aset'!$B$4:$L$1048576,6,FALSE),"")</f>
        <v>0</v>
      </c>
      <c r="H23" s="26">
        <f>IFERROR(VLOOKUP(B23,'Data Aset'!$B$4:$L$1048576,7,FALSE),"")</f>
        <v>0</v>
      </c>
      <c r="I23" s="26">
        <f>IFERROR(VLOOKUP(B23,'Data Aset'!$B$4:$L$1048576,8,FALSE),"")</f>
        <v>0</v>
      </c>
      <c r="J23" s="26" t="str">
        <f>IFERROR(VLOOKUP(B23,'Data Aset'!$B$4:$L$1048576,9,FALSE),"")</f>
        <v>All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Audit21</v>
      </c>
      <c r="C24" s="14" t="str">
        <f>IFERROR(VLOOKUP(B24,'Data Aset'!$B$4:$L$1048576,2,FALSE),"")</f>
        <v>CCTV</v>
      </c>
      <c r="D24" s="28" t="str">
        <f>IFERROR(VLOOKUP(B24,'Data Aset'!$B$4:$L$1048576,3,FALSE),"")</f>
        <v>CCTV</v>
      </c>
      <c r="E24" s="38">
        <f>IFERROR(VLOOKUP(B24,'Data Aset'!$B$4:$L$1048576,4,FALSE),"")</f>
        <v>1</v>
      </c>
      <c r="F24" s="38" t="str">
        <f>IFERROR(VLOOKUP(B24,'Data Aset'!$B$4:$L$1048576,5,FALSE),"")</f>
        <v>unit</v>
      </c>
      <c r="G24" s="26">
        <f>IFERROR(VLOOKUP(B24,'Data Aset'!$B$4:$L$1048576,6,FALSE),"")</f>
        <v>0</v>
      </c>
      <c r="H24" s="26">
        <f>IFERROR(VLOOKUP(B24,'Data Aset'!$B$4:$L$1048576,7,FALSE),"")</f>
        <v>0</v>
      </c>
      <c r="I24" s="26">
        <f>IFERROR(VLOOKUP(B24,'Data Aset'!$B$4:$L$1048576,8,FALSE),"")</f>
        <v>0</v>
      </c>
      <c r="J24" s="26" t="str">
        <f>IFERROR(VLOOKUP(B24,'Data Aset'!$B$4:$L$1048576,9,FALSE),"")</f>
        <v>All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Audit22</v>
      </c>
      <c r="C25" s="14" t="str">
        <f>IFERROR(VLOOKUP(B25,'Data Aset'!$B$4:$L$1048576,2,FALSE),"")</f>
        <v>Mouse</v>
      </c>
      <c r="D25" s="28" t="str">
        <f>IFERROR(VLOOKUP(B25,'Data Aset'!$B$4:$L$1048576,3,FALSE),"")</f>
        <v>Mouse</v>
      </c>
      <c r="E25" s="38">
        <f>IFERROR(VLOOKUP(B25,'Data Aset'!$B$4:$L$1048576,4,FALSE),"")</f>
        <v>1</v>
      </c>
      <c r="F25" s="38" t="str">
        <f>IFERROR(VLOOKUP(B25,'Data Aset'!$B$4:$L$1048576,5,FALSE),"")</f>
        <v>unit</v>
      </c>
      <c r="G25" s="26" t="str">
        <f>IFERROR(VLOOKUP(B25,'Data Aset'!$B$4:$L$1048576,6,FALSE),"")</f>
        <v>Logitech</v>
      </c>
      <c r="H25" s="26">
        <f>IFERROR(VLOOKUP(B25,'Data Aset'!$B$4:$L$1048576,7,FALSE),"")</f>
        <v>0</v>
      </c>
      <c r="I25" s="26">
        <f>IFERROR(VLOOKUP(B25,'Data Aset'!$B$4:$L$1048576,8,FALSE),"")</f>
        <v>0</v>
      </c>
      <c r="J25" s="26" t="str">
        <f>IFERROR(VLOOKUP(B25,'Data Aset'!$B$4:$L$1048576,9,FALSE),"")</f>
        <v>Yoga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Audit23</v>
      </c>
      <c r="C26" s="14" t="str">
        <f>IFERROR(VLOOKUP(B26,'Data Aset'!$B$4:$L$1048576,2,FALSE),"")</f>
        <v>Keyboard</v>
      </c>
      <c r="D26" s="28" t="str">
        <f>IFERROR(VLOOKUP(B26,'Data Aset'!$B$4:$L$1048576,3,FALSE),"")</f>
        <v>Keyboard</v>
      </c>
      <c r="E26" s="38">
        <f>IFERROR(VLOOKUP(B26,'Data Aset'!$B$4:$L$1048576,4,FALSE),"")</f>
        <v>1</v>
      </c>
      <c r="F26" s="38" t="str">
        <f>IFERROR(VLOOKUP(B26,'Data Aset'!$B$4:$L$1048576,5,FALSE),"")</f>
        <v>unit</v>
      </c>
      <c r="G26" s="26" t="str">
        <f>IFERROR(VLOOKUP(B26,'Data Aset'!$B$4:$L$1048576,6,FALSE),"")</f>
        <v>Logitech</v>
      </c>
      <c r="H26" s="26">
        <f>IFERROR(VLOOKUP(B26,'Data Aset'!$B$4:$L$1048576,7,FALSE),"")</f>
        <v>0</v>
      </c>
      <c r="I26" s="26">
        <f>IFERROR(VLOOKUP(B26,'Data Aset'!$B$4:$L$1048576,8,FALSE),"")</f>
        <v>0</v>
      </c>
      <c r="J26" s="26" t="str">
        <f>IFERROR(VLOOKUP(B26,'Data Aset'!$B$4:$L$1048576,9,FALSE),"")</f>
        <v>Yoga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Audit24</v>
      </c>
      <c r="C27" s="14" t="str">
        <f>IFERROR(VLOOKUP(B27,'Data Aset'!$B$4:$L$1048576,2,FALSE),"")</f>
        <v>Sapu Lantai</v>
      </c>
      <c r="D27" s="28" t="str">
        <f>IFERROR(VLOOKUP(B27,'Data Aset'!$B$4:$L$1048576,3,FALSE),"")</f>
        <v>Sapu Lantai</v>
      </c>
      <c r="E27" s="38">
        <f>IFERROR(VLOOKUP(B27,'Data Aset'!$B$4:$L$1048576,4,FALSE),"")</f>
        <v>1</v>
      </c>
      <c r="F27" s="38" t="str">
        <f>IFERROR(VLOOKUP(B27,'Data Aset'!$B$4:$L$1048576,5,FALSE),"")</f>
        <v>Unit</v>
      </c>
      <c r="G27" s="26" t="str">
        <f>IFERROR(VLOOKUP(B27,'Data Aset'!$B$4:$L$1048576,6,FALSE),"")</f>
        <v>Lion Star</v>
      </c>
      <c r="H27" s="26">
        <f>IFERROR(VLOOKUP(B27,'Data Aset'!$B$4:$L$1048576,7,FALSE),"")</f>
        <v>0</v>
      </c>
      <c r="I27" s="26">
        <f>IFERROR(VLOOKUP(B27,'Data Aset'!$B$4:$L$1048576,8,FALSE),"")</f>
        <v>0</v>
      </c>
      <c r="J27" s="26" t="str">
        <f>IFERROR(VLOOKUP(B27,'Data Aset'!$B$4:$L$1048576,9,FALSE),"")</f>
        <v>All</v>
      </c>
      <c r="K27" s="31">
        <f>IFERROR(VLOOKUP(B27,'Data Aset'!$B$4:$L$1048576,11,FALSE),"")</f>
        <v>0</v>
      </c>
    </row>
    <row r="28" spans="1:11" ht="28.5" customHeight="1">
      <c r="A28" s="17">
        <v>25</v>
      </c>
      <c r="B28" s="17" t="str">
        <f t="shared" si="0"/>
        <v>Audit25</v>
      </c>
      <c r="C28" s="14" t="str">
        <f>IFERROR(VLOOKUP(B28,'Data Aset'!$B$4:$L$1048576,2,FALSE),"")</f>
        <v>HD External</v>
      </c>
      <c r="D28" s="28" t="str">
        <f>IFERROR(VLOOKUP(B28,'Data Aset'!$B$4:$L$1048576,3,FALSE),"")</f>
        <v>HD External</v>
      </c>
      <c r="E28" s="38">
        <f>IFERROR(VLOOKUP(B28,'Data Aset'!$B$4:$L$1048576,4,FALSE),"")</f>
        <v>2</v>
      </c>
      <c r="F28" s="38" t="str">
        <f>IFERROR(VLOOKUP(B28,'Data Aset'!$B$4:$L$1048576,5,FALSE),"")</f>
        <v>Unit</v>
      </c>
      <c r="G28" s="26">
        <f>IFERROR(VLOOKUP(B28,'Data Aset'!$B$4:$L$1048576,6,FALSE),"")</f>
        <v>0</v>
      </c>
      <c r="H28" s="26">
        <f>IFERROR(VLOOKUP(B28,'Data Aset'!$B$4:$L$1048576,7,FALSE),"")</f>
        <v>0</v>
      </c>
      <c r="I28" s="26">
        <f>IFERROR(VLOOKUP(B28,'Data Aset'!$B$4:$L$1048576,8,FALSE),"")</f>
        <v>0</v>
      </c>
      <c r="J28" s="26" t="str">
        <f>IFERROR(VLOOKUP(B28,'Data Aset'!$B$4:$L$1048576,9,FALSE),"")</f>
        <v>All</v>
      </c>
      <c r="K28" s="31">
        <f>IFERROR(VLOOKUP(B28,'Data Aset'!$B$4:$L$1048576,11,FALSE),"")</f>
        <v>0</v>
      </c>
    </row>
    <row r="29" spans="1:11" ht="28.5" customHeight="1">
      <c r="A29" s="48">
        <v>26</v>
      </c>
      <c r="B29" s="17" t="str">
        <f t="shared" si="0"/>
        <v>Audit26</v>
      </c>
      <c r="C29" s="14" t="str">
        <f>IFERROR(VLOOKUP(B29,'Data Aset'!$B$4:$L$1048576,2,FALSE),"")</f>
        <v/>
      </c>
      <c r="D29" s="28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Audit27</v>
      </c>
      <c r="C30" s="14" t="str">
        <f>IFERROR(VLOOKUP(B30,'Data Aset'!$B$4:$L$1048576,2,FALSE),"")</f>
        <v/>
      </c>
      <c r="D30" s="28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Audit28</v>
      </c>
      <c r="C31" s="14" t="str">
        <f>IFERROR(VLOOKUP(B31,'Data Aset'!$B$4:$L$1048576,2,FALSE),"")</f>
        <v/>
      </c>
      <c r="D31" s="28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Audit29</v>
      </c>
      <c r="C32" s="14" t="str">
        <f>IFERROR(VLOOKUP(B32,'Data Aset'!$B$4:$L$1048576,2,FALSE),"")</f>
        <v/>
      </c>
      <c r="D32" s="28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Audit30</v>
      </c>
      <c r="C33" s="14" t="str">
        <f>IFERROR(VLOOKUP(B33,'Data Aset'!$B$4:$L$1048576,2,FALSE),"")</f>
        <v/>
      </c>
      <c r="D33" s="28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Audit31</v>
      </c>
      <c r="C34" s="14" t="str">
        <f>IFERROR(VLOOKUP(B34,'Data Aset'!$B$4:$L$1048576,2,FALSE),"")</f>
        <v/>
      </c>
      <c r="D34" s="28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Audit32</v>
      </c>
      <c r="C35" s="14" t="str">
        <f>IFERROR(VLOOKUP(B35,'Data Aset'!$B$4:$L$1048576,2,FALSE),"")</f>
        <v/>
      </c>
      <c r="D35" s="28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Audit33</v>
      </c>
      <c r="C36" s="14" t="str">
        <f>IFERROR(VLOOKUP(B36,'Data Aset'!$B$4:$L$1048576,2,FALSE),"")</f>
        <v/>
      </c>
      <c r="D36" s="28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Audit34</v>
      </c>
      <c r="C37" s="14" t="str">
        <f>IFERROR(VLOOKUP(B37,'Data Aset'!$B$4:$L$1048576,2,FALSE),"")</f>
        <v/>
      </c>
      <c r="D37" s="28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Audit35</v>
      </c>
      <c r="C38" s="14" t="str">
        <f>IFERROR(VLOOKUP(B38,'Data Aset'!$B$4:$L$1048576,2,FALSE),"")</f>
        <v/>
      </c>
      <c r="D38" s="28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Audit36</v>
      </c>
      <c r="C39" s="14" t="str">
        <f>IFERROR(VLOOKUP(B39,'Data Aset'!$B$4:$L$1048576,2,FALSE),"")</f>
        <v/>
      </c>
      <c r="D39" s="28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Audit37</v>
      </c>
      <c r="C40" s="14" t="str">
        <f>IFERROR(VLOOKUP(B40,'Data Aset'!$B$4:$L$1048576,2,FALSE),"")</f>
        <v/>
      </c>
      <c r="D40" s="28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Audit38</v>
      </c>
      <c r="C41" s="14" t="str">
        <f>IFERROR(VLOOKUP(B41,'Data Aset'!$B$4:$L$1048576,2,FALSE),"")</f>
        <v/>
      </c>
      <c r="D41" s="28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Audit39</v>
      </c>
      <c r="C42" s="14" t="str">
        <f>IFERROR(VLOOKUP(B42,'Data Aset'!$B$4:$L$1048576,2,FALSE),"")</f>
        <v/>
      </c>
      <c r="D42" s="28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Audit40</v>
      </c>
      <c r="C43" s="14" t="str">
        <f>IFERROR(VLOOKUP(B43,'Data Aset'!$B$4:$L$1048576,2,FALSE),"")</f>
        <v/>
      </c>
      <c r="D43" s="28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Audit41</v>
      </c>
      <c r="C44" s="14" t="str">
        <f>IFERROR(VLOOKUP(B44,'Data Aset'!$B$4:$L$1048576,2,FALSE),"")</f>
        <v/>
      </c>
      <c r="D44" s="28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Audit42</v>
      </c>
      <c r="C45" s="14" t="str">
        <f>IFERROR(VLOOKUP(B45,'Data Aset'!$B$4:$L$1048576,2,FALSE),"")</f>
        <v/>
      </c>
      <c r="D45" s="28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Audit43</v>
      </c>
      <c r="C46" s="14" t="str">
        <f>IFERROR(VLOOKUP(B46,'Data Aset'!$B$4:$L$1048576,2,FALSE),"")</f>
        <v/>
      </c>
      <c r="D46" s="28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Audit44</v>
      </c>
      <c r="C47" s="14" t="str">
        <f>IFERROR(VLOOKUP(B47,'Data Aset'!$B$4:$L$1048576,2,FALSE),"")</f>
        <v/>
      </c>
      <c r="D47" s="28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Audit45</v>
      </c>
      <c r="C48" s="14" t="str">
        <f>IFERROR(VLOOKUP(B48,'Data Aset'!$B$4:$L$1048576,2,FALSE),"")</f>
        <v/>
      </c>
      <c r="D48" s="28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Audit46</v>
      </c>
      <c r="C49" s="14" t="str">
        <f>IFERROR(VLOOKUP(B49,'Data Aset'!$B$4:$L$1048576,2,FALSE),"")</f>
        <v/>
      </c>
      <c r="D49" s="28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Audit47</v>
      </c>
      <c r="C50" s="14" t="str">
        <f>IFERROR(VLOOKUP(B50,'Data Aset'!$B$4:$L$1048576,2,FALSE),"")</f>
        <v/>
      </c>
      <c r="D50" s="28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Audit48</v>
      </c>
      <c r="C51" s="14" t="str">
        <f>IFERROR(VLOOKUP(B51,'Data Aset'!$B$4:$L$1048576,2,FALSE),"")</f>
        <v/>
      </c>
      <c r="D51" s="28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Audit49</v>
      </c>
      <c r="C52" s="14" t="str">
        <f>IFERROR(VLOOKUP(B52,'Data Aset'!$B$4:$L$1048576,2,FALSE),"")</f>
        <v/>
      </c>
      <c r="D52" s="28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Audit50</v>
      </c>
      <c r="C53" s="14" t="str">
        <f>IFERROR(VLOOKUP(B53,'Data Aset'!$B$4:$L$1048576,2,FALSE),"")</f>
        <v/>
      </c>
      <c r="D53" s="28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Audit51</v>
      </c>
      <c r="C54" s="14" t="str">
        <f>IFERROR(VLOOKUP(B54,'Data Aset'!$B$4:$L$1048576,2,FALSE),"")</f>
        <v/>
      </c>
      <c r="D54" s="28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Audit52</v>
      </c>
      <c r="C55" s="14" t="str">
        <f>IFERROR(VLOOKUP(B55,'Data Aset'!$B$4:$L$1048576,2,FALSE),"")</f>
        <v/>
      </c>
      <c r="D55" s="28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Audit53</v>
      </c>
      <c r="C56" s="14" t="str">
        <f>IFERROR(VLOOKUP(B56,'Data Aset'!$B$4:$L$1048576,2,FALSE),"")</f>
        <v/>
      </c>
      <c r="D56" s="28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Audit54</v>
      </c>
      <c r="C57" s="14" t="str">
        <f>IFERROR(VLOOKUP(B57,'Data Aset'!$B$4:$L$1048576,2,FALSE),"")</f>
        <v/>
      </c>
      <c r="D57" s="28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Audit55</v>
      </c>
      <c r="C58" s="14" t="str">
        <f>IFERROR(VLOOKUP(B58,'Data Aset'!$B$4:$L$1048576,2,FALSE),"")</f>
        <v/>
      </c>
      <c r="D58" s="28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Audit56</v>
      </c>
      <c r="C59" s="14" t="str">
        <f>IFERROR(VLOOKUP(B59,'Data Aset'!$B$4:$L$1048576,2,FALSE),"")</f>
        <v/>
      </c>
      <c r="D59" s="28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Audit57</v>
      </c>
      <c r="C60" s="14" t="str">
        <f>IFERROR(VLOOKUP(B60,'Data Aset'!$B$4:$L$1048576,2,FALSE),"")</f>
        <v/>
      </c>
      <c r="D60" s="28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Audit58</v>
      </c>
      <c r="C61" s="14" t="str">
        <f>IFERROR(VLOOKUP(B61,'Data Aset'!$B$4:$L$1048576,2,FALSE),"")</f>
        <v/>
      </c>
      <c r="D61" s="28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Audit59</v>
      </c>
      <c r="C62" s="14" t="str">
        <f>IFERROR(VLOOKUP(B62,'Data Aset'!$B$4:$L$1048576,2,FALSE),"")</f>
        <v/>
      </c>
      <c r="D62" s="28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Audit60</v>
      </c>
      <c r="C63" s="14" t="str">
        <f>IFERROR(VLOOKUP(B63,'Data Aset'!$B$4:$L$1048576,2,FALSE),"")</f>
        <v/>
      </c>
      <c r="D63" s="28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Audit61</v>
      </c>
      <c r="C64" s="14" t="str">
        <f>IFERROR(VLOOKUP(B64,'Data Aset'!$B$4:$L$1048576,2,FALSE),"")</f>
        <v/>
      </c>
      <c r="D64" s="28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Audit62</v>
      </c>
      <c r="C65" s="14" t="str">
        <f>IFERROR(VLOOKUP(B65,'Data Aset'!$B$4:$L$1048576,2,FALSE),"")</f>
        <v/>
      </c>
      <c r="D65" s="28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16" activePane="bottomLeft" state="frozen"/>
      <selection pane="bottomLeft" activeCell="C19" sqref="C19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326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R.David1</v>
      </c>
      <c r="C4" s="54" t="str">
        <f>IFERROR(VLOOKUP(B4,'Data Aset'!$B$4:$L$1048576,2,FALSE),"")</f>
        <v>Bohlam Lampu</v>
      </c>
      <c r="D4" s="31" t="str">
        <f>IFERROR(VLOOKUP(B4,'Data Aset'!$B$4:$L$1048576,3,FALSE),"")</f>
        <v>Lampu</v>
      </c>
      <c r="E4" s="38">
        <f>IFERROR(VLOOKUP(B4,'Data Aset'!$B$4:$L$1048576,4,FALSE),"")</f>
        <v>4</v>
      </c>
      <c r="F4" s="38" t="str">
        <f>IFERROR(VLOOKUP(B4,'Data Aset'!$B$4:$L$1048576,5,FALSE),"")</f>
        <v>Pcs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 t="str">
        <f>IFERROR(VLOOKUP(B4,'Data Aset'!$B$4:$L$1048576,9,FALSE),"")</f>
        <v>David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R.David2</v>
      </c>
      <c r="C5" s="54" t="str">
        <f>IFERROR(VLOOKUP(B5,'Data Aset'!$B$4:$L$1048576,2,FALSE),"")</f>
        <v>AC</v>
      </c>
      <c r="D5" s="31" t="str">
        <f>IFERROR(VLOOKUP(B5,'Data Aset'!$B$4:$L$1048576,3,FALSE),"")</f>
        <v>AC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 t="str">
        <f>IFERROR(VLOOKUP(B5,'Data Aset'!$B$4:$L$1048576,6,FALSE),"")</f>
        <v>Sharp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 t="str">
        <f>IFERROR(VLOOKUP(B5,'Data Aset'!$B$4:$L$1048576,9,FALSE),"")</f>
        <v>David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R.David3</v>
      </c>
      <c r="C6" s="54" t="str">
        <f>IFERROR(VLOOKUP(B6,'Data Aset'!$B$4:$L$1048576,2,FALSE),"")</f>
        <v>Jam Sticker Dinding</v>
      </c>
      <c r="D6" s="31" t="str">
        <f>IFERROR(VLOOKUP(B6,'Data Aset'!$B$4:$L$1048576,3,FALSE),"")</f>
        <v>Jam Sticker Dinding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 t="str">
        <f>IFERROR(VLOOKUP(B6,'Data Aset'!$B$4:$L$1048576,9,FALSE),"")</f>
        <v>David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R.David4</v>
      </c>
      <c r="C7" s="54" t="str">
        <f>IFERROR(VLOOKUP(B7,'Data Aset'!$B$4:$L$1048576,2,FALSE),"")</f>
        <v>Rak Besi</v>
      </c>
      <c r="D7" s="31" t="str">
        <f>IFERROR(VLOOKUP(B7,'Data Aset'!$B$4:$L$1048576,3,FALSE),"")</f>
        <v>Rak Besi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 t="str">
        <f>IFERROR(VLOOKUP(B7,'Data Aset'!$B$4:$L$1048576,9,FALSE),"")</f>
        <v>David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R.David5</v>
      </c>
      <c r="C8" s="54" t="str">
        <f>IFERROR(VLOOKUP(B8,'Data Aset'!$B$4:$L$1048576,2,FALSE),"")</f>
        <v>Dispenser</v>
      </c>
      <c r="D8" s="31" t="str">
        <f>IFERROR(VLOOKUP(B8,'Data Aset'!$B$4:$L$1048576,3,FALSE),"")</f>
        <v>Dispenser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Glicklich</v>
      </c>
      <c r="H8" s="26" t="str">
        <f>IFERROR(VLOOKUP(B8,'Data Aset'!$B$4:$L$1048576,7,FALSE),"")</f>
        <v>BD1169</v>
      </c>
      <c r="I8" s="26" t="str">
        <f>IFERROR(VLOOKUP(B8,'Data Aset'!$B$4:$L$1048576,8,FALSE),"")</f>
        <v>BD116919060372</v>
      </c>
      <c r="J8" s="26" t="str">
        <f>IFERROR(VLOOKUP(B8,'Data Aset'!$B$4:$L$1048576,9,FALSE),"")</f>
        <v>David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R.David6</v>
      </c>
      <c r="C9" s="54" t="str">
        <f>IFERROR(VLOOKUP(B9,'Data Aset'!$B$4:$L$1048576,2,FALSE),"")</f>
        <v>Galon Air</v>
      </c>
      <c r="D9" s="31" t="str">
        <f>IFERROR(VLOOKUP(B9,'Data Aset'!$B$4:$L$1048576,3,FALSE),"")</f>
        <v>Galon Air</v>
      </c>
      <c r="E9" s="38">
        <f>IFERROR(VLOOKUP(B9,'Data Aset'!$B$4:$L$1048576,4,FALSE),"")</f>
        <v>1</v>
      </c>
      <c r="F9" s="38" t="str">
        <f>IFERROR(VLOOKUP(B9,'Data Aset'!$B$4:$L$1048576,5,FALSE),"")</f>
        <v>Galon</v>
      </c>
      <c r="G9" s="26" t="str">
        <f>IFERROR(VLOOKUP(B9,'Data Aset'!$B$4:$L$1048576,6,FALSE),"")</f>
        <v>Aqua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 t="str">
        <f>IFERROR(VLOOKUP(B9,'Data Aset'!$B$4:$L$1048576,9,FALSE),"")</f>
        <v>David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R.David7</v>
      </c>
      <c r="C10" s="54" t="str">
        <f>IFERROR(VLOOKUP(B10,'Data Aset'!$B$4:$L$1048576,2,FALSE),"")</f>
        <v>Keranjang Sampah</v>
      </c>
      <c r="D10" s="31" t="str">
        <f>IFERROR(VLOOKUP(B10,'Data Aset'!$B$4:$L$1048576,3,FALSE),"")</f>
        <v>Tempat Sampah</v>
      </c>
      <c r="E10" s="38">
        <f>IFERROR(VLOOKUP(B10,'Data Aset'!$B$4:$L$1048576,4,FALSE),"")</f>
        <v>2</v>
      </c>
      <c r="F10" s="38" t="str">
        <f>IFERROR(VLOOKUP(B10,'Data Aset'!$B$4:$L$1048576,5,FALSE),"")</f>
        <v>Pcs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 t="str">
        <f>IFERROR(VLOOKUP(B10,'Data Aset'!$B$4:$L$1048576,9,FALSE),"")</f>
        <v>David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R.David8</v>
      </c>
      <c r="C11" s="54" t="str">
        <f>IFERROR(VLOOKUP(B11,'Data Aset'!$B$4:$L$1048576,2,FALSE),"")</f>
        <v>Meja Kerja Besar</v>
      </c>
      <c r="D11" s="31" t="str">
        <f>IFERROR(VLOOKUP(B11,'Data Aset'!$B$4:$L$1048576,3,FALSE),"")</f>
        <v>Meja Kerja Besar</v>
      </c>
      <c r="E11" s="38">
        <f>IFERROR(VLOOKUP(B11,'Data Aset'!$B$4:$L$1048576,4,FALSE),"")</f>
        <v>2</v>
      </c>
      <c r="F11" s="38" t="str">
        <f>IFERROR(VLOOKUP(B11,'Data Aset'!$B$4:$L$1048576,5,FALSE),"")</f>
        <v>Unit</v>
      </c>
      <c r="G11" s="26" t="str">
        <f>IFERROR(VLOOKUP(B11,'Data Aset'!$B$4:$L$1048576,6,FALSE),"")</f>
        <v>Informa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 t="str">
        <f>IFERROR(VLOOKUP(B11,'Data Aset'!$B$4:$L$1048576,9,FALSE),"")</f>
        <v>David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R.David9</v>
      </c>
      <c r="C12" s="54" t="str">
        <f>IFERROR(VLOOKUP(B12,'Data Aset'!$B$4:$L$1048576,2,FALSE),"")</f>
        <v>Kursi Hidrolik</v>
      </c>
      <c r="D12" s="31" t="str">
        <f>IFERROR(VLOOKUP(B12,'Data Aset'!$B$4:$L$1048576,3,FALSE),"")</f>
        <v>Kursi Hidrolik</v>
      </c>
      <c r="E12" s="38">
        <f>IFERROR(VLOOKUP(B12,'Data Aset'!$B$4:$L$1048576,4,FALSE),"")</f>
        <v>2</v>
      </c>
      <c r="F12" s="38" t="str">
        <f>IFERROR(VLOOKUP(B12,'Data Aset'!$B$4:$L$1048576,5,FALSE),"")</f>
        <v>Unit</v>
      </c>
      <c r="G12" s="26" t="str">
        <f>IFERROR(VLOOKUP(B12,'Data Aset'!$B$4:$L$1048576,6,FALSE),"")</f>
        <v>Zecus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 t="str">
        <f>IFERROR(VLOOKUP(B12,'Data Aset'!$B$4:$L$1048576,9,FALSE),"")</f>
        <v>David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R.David10</v>
      </c>
      <c r="C13" s="54" t="str">
        <f>IFERROR(VLOOKUP(B13,'Data Aset'!$B$4:$L$1048576,2,FALSE),"")</f>
        <v>Telepon</v>
      </c>
      <c r="D13" s="31" t="str">
        <f>IFERROR(VLOOKUP(B13,'Data Aset'!$B$4:$L$1048576,3,FALSE),"")</f>
        <v>Pesawat Telepon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 t="str">
        <f>IFERROR(VLOOKUP(B13,'Data Aset'!$B$4:$L$1048576,6,FALSE),"")</f>
        <v>panasonic</v>
      </c>
      <c r="H13" s="26" t="str">
        <f>IFERROR(VLOOKUP(B13,'Data Aset'!$B$4:$L$1048576,7,FALSE),"")</f>
        <v>KX-TS-505</v>
      </c>
      <c r="I13" s="26" t="str">
        <f>IFERROR(VLOOKUP(B13,'Data Aset'!$B$4:$L$1048576,8,FALSE),"")</f>
        <v>BKAK1857132</v>
      </c>
      <c r="J13" s="26" t="str">
        <f>IFERROR(VLOOKUP(B13,'Data Aset'!$B$4:$L$1048576,9,FALSE),"")</f>
        <v>David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R.David11</v>
      </c>
      <c r="C14" s="54" t="str">
        <f>IFERROR(VLOOKUP(B14,'Data Aset'!$B$4:$L$1048576,2,FALSE),"")</f>
        <v>Televisi 40 inch</v>
      </c>
      <c r="D14" s="31" t="str">
        <f>IFERROR(VLOOKUP(B14,'Data Aset'!$B$4:$L$1048576,3,FALSE),"")</f>
        <v>Televisi</v>
      </c>
      <c r="E14" s="38">
        <f>IFERROR(VLOOKUP(B14,'Data Aset'!$B$4:$L$1048576,4,FALSE),"")</f>
        <v>1</v>
      </c>
      <c r="F14" s="38" t="str">
        <f>IFERROR(VLOOKUP(B14,'Data Aset'!$B$4:$L$1048576,5,FALSE),"")</f>
        <v>Unit</v>
      </c>
      <c r="G14" s="26" t="str">
        <f>IFERROR(VLOOKUP(B14,'Data Aset'!$B$4:$L$1048576,6,FALSE),"")</f>
        <v>Sharp</v>
      </c>
      <c r="H14" s="26" t="str">
        <f>IFERROR(VLOOKUP(B14,'Data Aset'!$B$4:$L$1048576,7,FALSE),"")</f>
        <v>21-C32BA11</v>
      </c>
      <c r="I14" s="26">
        <f>IFERROR(VLOOKUP(B14,'Data Aset'!$B$4:$L$1048576,8,FALSE),"")</f>
        <v>0</v>
      </c>
      <c r="J14" s="26" t="str">
        <f>IFERROR(VLOOKUP(B14,'Data Aset'!$B$4:$L$1048576,9,FALSE),"")</f>
        <v>David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R.David12</v>
      </c>
      <c r="C15" s="54" t="str">
        <f>IFERROR(VLOOKUP(B15,'Data Aset'!$B$4:$L$1048576,2,FALSE),"")</f>
        <v>Kursi Tamu</v>
      </c>
      <c r="D15" s="31" t="str">
        <f>IFERROR(VLOOKUP(B15,'Data Aset'!$B$4:$L$1048576,3,FALSE),"")</f>
        <v>Kursi Tamu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 t="str">
        <f>IFERROR(VLOOKUP(B15,'Data Aset'!$B$4:$L$1048576,9,FALSE),"")</f>
        <v>David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R.David13</v>
      </c>
      <c r="C16" s="54" t="str">
        <f>IFERROR(VLOOKUP(B16,'Data Aset'!$B$4:$L$1048576,2,FALSE),"")</f>
        <v>Meja Besi Bulat</v>
      </c>
      <c r="D16" s="31" t="str">
        <f>IFERROR(VLOOKUP(B16,'Data Aset'!$B$4:$L$1048576,3,FALSE),"")</f>
        <v>Meja Besi Bulat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 t="str">
        <f>IFERROR(VLOOKUP(B16,'Data Aset'!$B$4:$L$1048576,9,FALSE),"")</f>
        <v>David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R.David14</v>
      </c>
      <c r="C17" s="54" t="str">
        <f>IFERROR(VLOOKUP(B17,'Data Aset'!$B$4:$L$1048576,2,FALSE),"")</f>
        <v>Tempat Tisu Kayu</v>
      </c>
      <c r="D17" s="31" t="str">
        <f>IFERROR(VLOOKUP(B17,'Data Aset'!$B$4:$L$1048576,3,FALSE),"")</f>
        <v>Tempat Tisu</v>
      </c>
      <c r="E17" s="38">
        <f>IFERROR(VLOOKUP(B17,'Data Aset'!$B$4:$L$1048576,4,FALSE),"")</f>
        <v>1</v>
      </c>
      <c r="F17" s="38" t="str">
        <f>IFERROR(VLOOKUP(B17,'Data Aset'!$B$4:$L$1048576,5,FALSE),"")</f>
        <v>Unit</v>
      </c>
      <c r="G17" s="26">
        <f>IFERROR(VLOOKUP(B17,'Data Aset'!$B$4:$L$1048576,6,FALSE),"")</f>
        <v>0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 t="str">
        <f>IFERROR(VLOOKUP(B17,'Data Aset'!$B$4:$L$1048576,9,FALSE),"")</f>
        <v>David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R.David15</v>
      </c>
      <c r="C18" s="54" t="str">
        <f>IFERROR(VLOOKUP(B18,'Data Aset'!$B$4:$L$1048576,2,FALSE),"")</f>
        <v>Tempat Pewangi</v>
      </c>
      <c r="D18" s="31" t="str">
        <f>IFERROR(VLOOKUP(B18,'Data Aset'!$B$4:$L$1048576,3,FALSE),"")</f>
        <v>Tempat Pewangi</v>
      </c>
      <c r="E18" s="38">
        <f>IFERROR(VLOOKUP(B18,'Data Aset'!$B$4:$L$1048576,4,FALSE),"")</f>
        <v>1</v>
      </c>
      <c r="F18" s="38" t="str">
        <f>IFERROR(VLOOKUP(B18,'Data Aset'!$B$4:$L$1048576,5,FALSE),"")</f>
        <v>Pcs</v>
      </c>
      <c r="G18" s="26">
        <f>IFERROR(VLOOKUP(B18,'Data Aset'!$B$4:$L$1048576,6,FALSE),"")</f>
        <v>0</v>
      </c>
      <c r="H18" s="26">
        <f>IFERROR(VLOOKUP(B18,'Data Aset'!$B$4:$L$1048576,7,FALSE),"")</f>
        <v>0</v>
      </c>
      <c r="I18" s="26">
        <f>IFERROR(VLOOKUP(B18,'Data Aset'!$B$4:$L$1048576,8,FALSE),"")</f>
        <v>0</v>
      </c>
      <c r="J18" s="26" t="str">
        <f>IFERROR(VLOOKUP(B18,'Data Aset'!$B$4:$L$1048576,9,FALSE),"")</f>
        <v>David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R.David16</v>
      </c>
      <c r="C19" s="54" t="str">
        <f>IFERROR(VLOOKUP(B19,'Data Aset'!$B$4:$L$1048576,2,FALSE),"")</f>
        <v>Stop Kontak L4</v>
      </c>
      <c r="D19" s="31" t="str">
        <f>IFERROR(VLOOKUP(B19,'Data Aset'!$B$4:$L$1048576,3,FALSE),"")</f>
        <v>Stop Kontak</v>
      </c>
      <c r="E19" s="38">
        <f>IFERROR(VLOOKUP(B19,'Data Aset'!$B$4:$L$1048576,4,FALSE),"")</f>
        <v>1</v>
      </c>
      <c r="F19" s="38" t="str">
        <f>IFERROR(VLOOKUP(B19,'Data Aset'!$B$4:$L$1048576,5,FALSE),"")</f>
        <v>Pcs</v>
      </c>
      <c r="G19" s="26">
        <f>IFERROR(VLOOKUP(B19,'Data Aset'!$B$4:$L$1048576,6,FALSE),"")</f>
        <v>0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 t="str">
        <f>IFERROR(VLOOKUP(B19,'Data Aset'!$B$4:$L$1048576,9,FALSE),"")</f>
        <v>David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R.David17</v>
      </c>
      <c r="C20" s="54" t="str">
        <f>IFERROR(VLOOKUP(B20,'Data Aset'!$B$4:$L$1048576,2,FALSE),"")</f>
        <v>Meja Kayu Panjang</v>
      </c>
      <c r="D20" s="31" t="str">
        <f>IFERROR(VLOOKUP(B20,'Data Aset'!$B$4:$L$1048576,3,FALSE),"")</f>
        <v>Meja Kayu Panjang</v>
      </c>
      <c r="E20" s="38">
        <f>IFERROR(VLOOKUP(B20,'Data Aset'!$B$4:$L$1048576,4,FALSE),"")</f>
        <v>1</v>
      </c>
      <c r="F20" s="38" t="str">
        <f>IFERROR(VLOOKUP(B20,'Data Aset'!$B$4:$L$1048576,5,FALSE),"")</f>
        <v>Unit</v>
      </c>
      <c r="G20" s="26">
        <f>IFERROR(VLOOKUP(B20,'Data Aset'!$B$4:$L$1048576,6,FALSE),"")</f>
        <v>0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 t="str">
        <f>IFERROR(VLOOKUP(B20,'Data Aset'!$B$4:$L$1048576,9,FALSE),"")</f>
        <v>David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R.David18</v>
      </c>
      <c r="C21" s="54" t="str">
        <f>IFERROR(VLOOKUP(B21,'Data Aset'!$B$4:$L$1048576,2,FALSE),"")</f>
        <v>Lemari Rak</v>
      </c>
      <c r="D21" s="31" t="str">
        <f>IFERROR(VLOOKUP(B21,'Data Aset'!$B$4:$L$1048576,3,FALSE),"")</f>
        <v>Lemari Rak</v>
      </c>
      <c r="E21" s="38">
        <f>IFERROR(VLOOKUP(B21,'Data Aset'!$B$4:$L$1048576,4,FALSE),"")</f>
        <v>1</v>
      </c>
      <c r="F21" s="38" t="str">
        <f>IFERROR(VLOOKUP(B21,'Data Aset'!$B$4:$L$1048576,5,FALSE),"")</f>
        <v>Unit</v>
      </c>
      <c r="G21" s="26">
        <f>IFERROR(VLOOKUP(B21,'Data Aset'!$B$4:$L$1048576,6,FALSE),"")</f>
        <v>0</v>
      </c>
      <c r="H21" s="26">
        <f>IFERROR(VLOOKUP(B21,'Data Aset'!$B$4:$L$1048576,7,FALSE),"")</f>
        <v>0</v>
      </c>
      <c r="I21" s="26">
        <f>IFERROR(VLOOKUP(B21,'Data Aset'!$B$4:$L$1048576,8,FALSE),"")</f>
        <v>0</v>
      </c>
      <c r="J21" s="26" t="str">
        <f>IFERROR(VLOOKUP(B21,'Data Aset'!$B$4:$L$1048576,9,FALSE),"")</f>
        <v>David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R.David19</v>
      </c>
      <c r="C22" s="54" t="str">
        <f>IFERROR(VLOOKUP(B22,'Data Aset'!$B$4:$L$1048576,2,FALSE),"")</f>
        <v>Keyboard</v>
      </c>
      <c r="D22" s="31" t="str">
        <f>IFERROR(VLOOKUP(B22,'Data Aset'!$B$4:$L$1048576,3,FALSE),"")</f>
        <v>Keyboard</v>
      </c>
      <c r="E22" s="38">
        <f>IFERROR(VLOOKUP(B22,'Data Aset'!$B$4:$L$1048576,4,FALSE),"")</f>
        <v>1</v>
      </c>
      <c r="F22" s="38" t="str">
        <f>IFERROR(VLOOKUP(B22,'Data Aset'!$B$4:$L$1048576,5,FALSE),"")</f>
        <v>Unit</v>
      </c>
      <c r="G22" s="26">
        <f>IFERROR(VLOOKUP(B22,'Data Aset'!$B$4:$L$1048576,6,FALSE),"")</f>
        <v>0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26" t="str">
        <f>IFERROR(VLOOKUP(B22,'Data Aset'!$B$4:$L$1048576,9,FALSE),"")</f>
        <v>David</v>
      </c>
      <c r="K22" s="31">
        <f>IFERROR(VLOOKUP(B22,'Data Aset'!$B$4:$L$1048576,11,FALSE),"")</f>
        <v>0</v>
      </c>
    </row>
    <row r="23" spans="1:11" ht="28.5" customHeight="1">
      <c r="A23" s="48">
        <v>20</v>
      </c>
      <c r="B23" s="17" t="str">
        <f t="shared" si="0"/>
        <v>R.David20</v>
      </c>
      <c r="C23" s="54" t="str">
        <f>IFERROR(VLOOKUP(B23,'Data Aset'!$B$4:$L$1048576,2,FALSE),"")</f>
        <v>Mouse</v>
      </c>
      <c r="D23" s="31" t="str">
        <f>IFERROR(VLOOKUP(B23,'Data Aset'!$B$4:$L$1048576,3,FALSE),"")</f>
        <v>Mouse</v>
      </c>
      <c r="E23" s="38">
        <f>IFERROR(VLOOKUP(B23,'Data Aset'!$B$4:$L$1048576,4,FALSE),"")</f>
        <v>1</v>
      </c>
      <c r="F23" s="38" t="str">
        <f>IFERROR(VLOOKUP(B23,'Data Aset'!$B$4:$L$1048576,5,FALSE),"")</f>
        <v>Unit</v>
      </c>
      <c r="G23" s="26">
        <f>IFERROR(VLOOKUP(B23,'Data Aset'!$B$4:$L$1048576,6,FALSE),"")</f>
        <v>0</v>
      </c>
      <c r="H23" s="26">
        <f>IFERROR(VLOOKUP(B23,'Data Aset'!$B$4:$L$1048576,7,FALSE),"")</f>
        <v>0</v>
      </c>
      <c r="I23" s="26">
        <f>IFERROR(VLOOKUP(B23,'Data Aset'!$B$4:$L$1048576,8,FALSE),"")</f>
        <v>0</v>
      </c>
      <c r="J23" s="26" t="str">
        <f>IFERROR(VLOOKUP(B23,'Data Aset'!$B$4:$L$1048576,9,FALSE),"")</f>
        <v>David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R.David21</v>
      </c>
      <c r="C24" s="54" t="str">
        <f>IFERROR(VLOOKUP(B24,'Data Aset'!$B$4:$L$1048576,2,FALSE),"")</f>
        <v>Remote AC</v>
      </c>
      <c r="D24" s="31" t="str">
        <f>IFERROR(VLOOKUP(B24,'Data Aset'!$B$4:$L$1048576,3,FALSE),"")</f>
        <v>Remote AC</v>
      </c>
      <c r="E24" s="38">
        <f>IFERROR(VLOOKUP(B24,'Data Aset'!$B$4:$L$1048576,4,FALSE),"")</f>
        <v>1</v>
      </c>
      <c r="F24" s="38" t="str">
        <f>IFERROR(VLOOKUP(B24,'Data Aset'!$B$4:$L$1048576,5,FALSE),"")</f>
        <v>Unit</v>
      </c>
      <c r="G24" s="26" t="str">
        <f>IFERROR(VLOOKUP(B24,'Data Aset'!$B$4:$L$1048576,6,FALSE),"")</f>
        <v>Sharp</v>
      </c>
      <c r="H24" s="26">
        <f>IFERROR(VLOOKUP(B24,'Data Aset'!$B$4:$L$1048576,7,FALSE),"")</f>
        <v>0</v>
      </c>
      <c r="I24" s="26">
        <f>IFERROR(VLOOKUP(B24,'Data Aset'!$B$4:$L$1048576,8,FALSE),"")</f>
        <v>0</v>
      </c>
      <c r="J24" s="26" t="str">
        <f>IFERROR(VLOOKUP(B24,'Data Aset'!$B$4:$L$1048576,9,FALSE),"")</f>
        <v>David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R.David22</v>
      </c>
      <c r="C25" s="54" t="str">
        <f>IFERROR(VLOOKUP(B25,'Data Aset'!$B$4:$L$1048576,2,FALSE),"")</f>
        <v>Remote TV</v>
      </c>
      <c r="D25" s="31" t="str">
        <f>IFERROR(VLOOKUP(B25,'Data Aset'!$B$4:$L$1048576,3,FALSE),"")</f>
        <v>Remote TV</v>
      </c>
      <c r="E25" s="38">
        <f>IFERROR(VLOOKUP(B25,'Data Aset'!$B$4:$L$1048576,4,FALSE),"")</f>
        <v>1</v>
      </c>
      <c r="F25" s="38" t="str">
        <f>IFERROR(VLOOKUP(B25,'Data Aset'!$B$4:$L$1048576,5,FALSE),"")</f>
        <v>Unit</v>
      </c>
      <c r="G25" s="26" t="str">
        <f>IFERROR(VLOOKUP(B25,'Data Aset'!$B$4:$L$1048576,6,FALSE),"")</f>
        <v>Sharp</v>
      </c>
      <c r="H25" s="26">
        <f>IFERROR(VLOOKUP(B25,'Data Aset'!$B$4:$L$1048576,7,FALSE),"")</f>
        <v>0</v>
      </c>
      <c r="I25" s="26">
        <f>IFERROR(VLOOKUP(B25,'Data Aset'!$B$4:$L$1048576,8,FALSE),"")</f>
        <v>0</v>
      </c>
      <c r="J25" s="26" t="str">
        <f>IFERROR(VLOOKUP(B25,'Data Aset'!$B$4:$L$1048576,9,FALSE),"")</f>
        <v>David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R.David23</v>
      </c>
      <c r="C26" s="54" t="str">
        <f>IFERROR(VLOOKUP(B26,'Data Aset'!$B$4:$L$1048576,2,FALSE),"")</f>
        <v>CPU</v>
      </c>
      <c r="D26" s="31" t="str">
        <f>IFERROR(VLOOKUP(B26,'Data Aset'!$B$4:$L$1048576,3,FALSE),"")</f>
        <v>CPU</v>
      </c>
      <c r="E26" s="38">
        <f>IFERROR(VLOOKUP(B26,'Data Aset'!$B$4:$L$1048576,4,FALSE),"")</f>
        <v>1</v>
      </c>
      <c r="F26" s="38" t="str">
        <f>IFERROR(VLOOKUP(B26,'Data Aset'!$B$4:$L$1048576,5,FALSE),"")</f>
        <v>Unit</v>
      </c>
      <c r="G26" s="26" t="str">
        <f>IFERROR(VLOOKUP(B26,'Data Aset'!$B$4:$L$1048576,6,FALSE),"")</f>
        <v>Infinity</v>
      </c>
      <c r="H26" s="26">
        <f>IFERROR(VLOOKUP(B26,'Data Aset'!$B$4:$L$1048576,7,FALSE),"")</f>
        <v>0</v>
      </c>
      <c r="I26" s="26">
        <f>IFERROR(VLOOKUP(B26,'Data Aset'!$B$4:$L$1048576,8,FALSE),"")</f>
        <v>0</v>
      </c>
      <c r="J26" s="26" t="str">
        <f>IFERROR(VLOOKUP(B26,'Data Aset'!$B$4:$L$1048576,9,FALSE),"")</f>
        <v>David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R.David24</v>
      </c>
      <c r="C27" s="54" t="str">
        <f>IFERROR(VLOOKUP(B27,'Data Aset'!$B$4:$L$1048576,2,FALSE),"")</f>
        <v>Kursi Besi</v>
      </c>
      <c r="D27" s="31" t="str">
        <f>IFERROR(VLOOKUP(B27,'Data Aset'!$B$4:$L$1048576,3,FALSE),"")</f>
        <v>Kursi Besi</v>
      </c>
      <c r="E27" s="38">
        <f>IFERROR(VLOOKUP(B27,'Data Aset'!$B$4:$L$1048576,4,FALSE),"")</f>
        <v>1</v>
      </c>
      <c r="F27" s="38" t="str">
        <f>IFERROR(VLOOKUP(B27,'Data Aset'!$B$4:$L$1048576,5,FALSE),"")</f>
        <v>Unit</v>
      </c>
      <c r="G27" s="26">
        <f>IFERROR(VLOOKUP(B27,'Data Aset'!$B$4:$L$1048576,6,FALSE),"")</f>
        <v>0</v>
      </c>
      <c r="H27" s="26">
        <f>IFERROR(VLOOKUP(B27,'Data Aset'!$B$4:$L$1048576,7,FALSE),"")</f>
        <v>0</v>
      </c>
      <c r="I27" s="26">
        <f>IFERROR(VLOOKUP(B27,'Data Aset'!$B$4:$L$1048576,8,FALSE),"")</f>
        <v>0</v>
      </c>
      <c r="J27" s="26" t="str">
        <f>IFERROR(VLOOKUP(B27,'Data Aset'!$B$4:$L$1048576,9,FALSE),"")</f>
        <v>David</v>
      </c>
      <c r="K27" s="31">
        <f>IFERROR(VLOOKUP(B27,'Data Aset'!$B$4:$L$1048576,11,FALSE),"")</f>
        <v>0</v>
      </c>
    </row>
    <row r="28" spans="1:11" ht="28.5" customHeight="1">
      <c r="A28" s="17">
        <v>25</v>
      </c>
      <c r="B28" s="17" t="str">
        <f t="shared" si="0"/>
        <v>R.David25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R.David26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R.David27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R.David28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R.David29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R.David30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R.David31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R.David32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R.David33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R.David34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R.David35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R.David36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R.David37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R.David38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R.David39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R.David40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R.David41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R.David42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R.David43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R.David44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R.David45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R.David46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R.David47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R.David48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R.David49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R.David50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R.David51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R.David52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R.David53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R.David54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R.David55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R.David56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R.David57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R.David58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R.David59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R.David60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R.David61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R.David62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22" activePane="bottomLeft" state="frozen"/>
      <selection pane="bottomLeft" activeCell="C24" sqref="C24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309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R.Sample1</v>
      </c>
      <c r="C4" s="54" t="str">
        <f>IFERROR(VLOOKUP(B4,'Data Aset'!$B$4:$L$1048576,2,FALSE),"")</f>
        <v>Meja Sample</v>
      </c>
      <c r="D4" s="31" t="str">
        <f>IFERROR(VLOOKUP(B4,'Data Aset'!$B$4:$L$1048576,3,FALSE),"")</f>
        <v>Meja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 t="str">
        <f>IFERROR(VLOOKUP(B4,'Data Aset'!$B$4:$L$1048576,9,FALSE),"")</f>
        <v>Juan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R.Sample2</v>
      </c>
      <c r="C5" s="54" t="str">
        <f>IFERROR(VLOOKUP(B5,'Data Aset'!$B$4:$L$1048576,2,FALSE),"")</f>
        <v>Kursi Besi</v>
      </c>
      <c r="D5" s="31" t="str">
        <f>IFERROR(VLOOKUP(B5,'Data Aset'!$B$4:$L$1048576,3,FALSE),"")</f>
        <v>Kursi Besi</v>
      </c>
      <c r="E5" s="38">
        <f>IFERROR(VLOOKUP(B5,'Data Aset'!$B$4:$L$1048576,4,FALSE),"")</f>
        <v>4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 t="str">
        <f>IFERROR(VLOOKUP(B5,'Data Aset'!$B$4:$L$1048576,9,FALSE),"")</f>
        <v>Juan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R.Sample3</v>
      </c>
      <c r="C6" s="54" t="str">
        <f>IFERROR(VLOOKUP(B6,'Data Aset'!$B$4:$L$1048576,2,FALSE),"")</f>
        <v>Heckter Kain</v>
      </c>
      <c r="D6" s="31" t="str">
        <f>IFERROR(VLOOKUP(B6,'Data Aset'!$B$4:$L$1048576,3,FALSE),"")</f>
        <v>Heckter Kain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 t="str">
        <f>IFERROR(VLOOKUP(B6,'Data Aset'!$B$4:$L$1048576,9,FALSE),"")</f>
        <v>Juan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R.Sample4</v>
      </c>
      <c r="C7" s="54" t="str">
        <f>IFERROR(VLOOKUP(B7,'Data Aset'!$B$4:$L$1048576,2,FALSE),"")</f>
        <v>AC</v>
      </c>
      <c r="D7" s="31" t="str">
        <f>IFERROR(VLOOKUP(B7,'Data Aset'!$B$4:$L$1048576,3,FALSE),"")</f>
        <v>AC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Sharp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 t="str">
        <f>IFERROR(VLOOKUP(B7,'Data Aset'!$B$4:$L$1048576,9,FALSE),"")</f>
        <v>Juan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R.Sample5</v>
      </c>
      <c r="C8" s="54" t="str">
        <f>IFERROR(VLOOKUP(B8,'Data Aset'!$B$4:$L$1048576,2,FALSE),"")</f>
        <v>Remote AC</v>
      </c>
      <c r="D8" s="31" t="str">
        <f>IFERROR(VLOOKUP(B8,'Data Aset'!$B$4:$L$1048576,3,FALSE),"")</f>
        <v>AC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Sharp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 t="str">
        <f>IFERROR(VLOOKUP(B8,'Data Aset'!$B$4:$L$1048576,9,FALSE),"")</f>
        <v>Juan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R.Sample6</v>
      </c>
      <c r="C9" s="54" t="str">
        <f>IFERROR(VLOOKUP(B9,'Data Aset'!$B$4:$L$1048576,2,FALSE),"")</f>
        <v>Papan Tulis</v>
      </c>
      <c r="D9" s="31" t="str">
        <f>IFERROR(VLOOKUP(B9,'Data Aset'!$B$4:$L$1048576,3,FALSE),"")</f>
        <v>Papan Tulis</v>
      </c>
      <c r="E9" s="38">
        <f>IFERROR(VLOOKUP(B9,'Data Aset'!$B$4:$L$1048576,4,FALSE),"")</f>
        <v>1</v>
      </c>
      <c r="F9" s="38" t="str">
        <f>IFERROR(VLOOKUP(B9,'Data Aset'!$B$4:$L$1048576,5,FALSE),"")</f>
        <v>Unit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 t="str">
        <f>IFERROR(VLOOKUP(B9,'Data Aset'!$B$4:$L$1048576,9,FALSE),"")</f>
        <v>Juan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R.Sample7</v>
      </c>
      <c r="C10" s="54" t="str">
        <f>IFERROR(VLOOKUP(B10,'Data Aset'!$B$4:$L$1048576,2,FALSE),"")</f>
        <v>Bohlam Lampu</v>
      </c>
      <c r="D10" s="31" t="str">
        <f>IFERROR(VLOOKUP(B10,'Data Aset'!$B$4:$L$1048576,3,FALSE),"")</f>
        <v>Lampu</v>
      </c>
      <c r="E10" s="38">
        <f>IFERROR(VLOOKUP(B10,'Data Aset'!$B$4:$L$1048576,4,FALSE),"")</f>
        <v>3</v>
      </c>
      <c r="F10" s="38" t="str">
        <f>IFERROR(VLOOKUP(B10,'Data Aset'!$B$4:$L$1048576,5,FALSE),"")</f>
        <v>Pcs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 t="str">
        <f>IFERROR(VLOOKUP(B10,'Data Aset'!$B$4:$L$1048576,9,FALSE),"")</f>
        <v>Juan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R.Sample8</v>
      </c>
      <c r="C11" s="54" t="str">
        <f>IFERROR(VLOOKUP(B11,'Data Aset'!$B$4:$L$1048576,2,FALSE),"")</f>
        <v>Lampu Sorot</v>
      </c>
      <c r="D11" s="31" t="str">
        <f>IFERROR(VLOOKUP(B11,'Data Aset'!$B$4:$L$1048576,3,FALSE),"")</f>
        <v>Lampu Sorot</v>
      </c>
      <c r="E11" s="38">
        <f>IFERROR(VLOOKUP(B11,'Data Aset'!$B$4:$L$1048576,4,FALSE),"")</f>
        <v>37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 t="str">
        <f>IFERROR(VLOOKUP(B11,'Data Aset'!$B$4:$L$1048576,9,FALSE),"")</f>
        <v>Juan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R.Sample9</v>
      </c>
      <c r="C12" s="54" t="str">
        <f>IFERROR(VLOOKUP(B12,'Data Aset'!$B$4:$L$1048576,2,FALSE),"")</f>
        <v>Tangga</v>
      </c>
      <c r="D12" s="31" t="str">
        <f>IFERROR(VLOOKUP(B12,'Data Aset'!$B$4:$L$1048576,3,FALSE),"")</f>
        <v>Tangga</v>
      </c>
      <c r="E12" s="38">
        <f>IFERROR(VLOOKUP(B12,'Data Aset'!$B$4:$L$1048576,4,FALSE),"")</f>
        <v>1</v>
      </c>
      <c r="F12" s="38" t="str">
        <f>IFERROR(VLOOKUP(B12,'Data Aset'!$B$4:$L$1048576,5,FALSE),"")</f>
        <v>Unit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 t="str">
        <f>IFERROR(VLOOKUP(B12,'Data Aset'!$B$4:$L$1048576,9,FALSE),"")</f>
        <v>Juan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R.Sample10</v>
      </c>
      <c r="C13" s="54" t="str">
        <f>IFERROR(VLOOKUP(B13,'Data Aset'!$B$4:$L$1048576,2,FALSE),"")</f>
        <v>Tripot</v>
      </c>
      <c r="D13" s="31" t="str">
        <f>IFERROR(VLOOKUP(B13,'Data Aset'!$B$4:$L$1048576,3,FALSE),"")</f>
        <v>Tripod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 t="str">
        <f>IFERROR(VLOOKUP(B13,'Data Aset'!$B$4:$L$1048576,9,FALSE),"")</f>
        <v>Juan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R.Sample11</v>
      </c>
      <c r="C14" s="54" t="str">
        <f>IFERROR(VLOOKUP(B14,'Data Aset'!$B$4:$L$1048576,2,FALSE),"")</f>
        <v>Kamera Dslr</v>
      </c>
      <c r="D14" s="31" t="str">
        <f>IFERROR(VLOOKUP(B14,'Data Aset'!$B$4:$L$1048576,3,FALSE),"")</f>
        <v>Kamera Dslr</v>
      </c>
      <c r="E14" s="38">
        <f>IFERROR(VLOOKUP(B14,'Data Aset'!$B$4:$L$1048576,4,FALSE),"")</f>
        <v>1</v>
      </c>
      <c r="F14" s="38" t="str">
        <f>IFERROR(VLOOKUP(B14,'Data Aset'!$B$4:$L$1048576,5,FALSE),"")</f>
        <v>Unit</v>
      </c>
      <c r="G14" s="26" t="str">
        <f>IFERROR(VLOOKUP(B14,'Data Aset'!$B$4:$L$1048576,6,FALSE),"")</f>
        <v>Canon</v>
      </c>
      <c r="H14" s="26" t="str">
        <f>IFERROR(VLOOKUP(B14,'Data Aset'!$B$4:$L$1048576,7,FALSE),"")</f>
        <v>Eos550D</v>
      </c>
      <c r="I14" s="26">
        <f>IFERROR(VLOOKUP(B14,'Data Aset'!$B$4:$L$1048576,8,FALSE),"")</f>
        <v>0</v>
      </c>
      <c r="J14" s="26" t="str">
        <f>IFERROR(VLOOKUP(B14,'Data Aset'!$B$4:$L$1048576,9,FALSE),"")</f>
        <v>Juan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R.Sample12</v>
      </c>
      <c r="C15" s="54" t="str">
        <f>IFERROR(VLOOKUP(B15,'Data Aset'!$B$4:$L$1048576,2,FALSE),"")</f>
        <v>Baterai Kamera</v>
      </c>
      <c r="D15" s="31" t="str">
        <f>IFERROR(VLOOKUP(B15,'Data Aset'!$B$4:$L$1048576,3,FALSE),"")</f>
        <v>Baterai Kamera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 t="str">
        <f>IFERROR(VLOOKUP(B15,'Data Aset'!$B$4:$L$1048576,6,FALSE),"")</f>
        <v>Canon</v>
      </c>
      <c r="H15" s="26" t="str">
        <f>IFERROR(VLOOKUP(B15,'Data Aset'!$B$4:$L$1048576,7,FALSE),"")</f>
        <v>Eos550D</v>
      </c>
      <c r="I15" s="26">
        <f>IFERROR(VLOOKUP(B15,'Data Aset'!$B$4:$L$1048576,8,FALSE),"")</f>
        <v>0</v>
      </c>
      <c r="J15" s="26" t="str">
        <f>IFERROR(VLOOKUP(B15,'Data Aset'!$B$4:$L$1048576,9,FALSE),"")</f>
        <v>Juan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R.Sample13</v>
      </c>
      <c r="C16" s="54" t="str">
        <f>IFERROR(VLOOKUP(B16,'Data Aset'!$B$4:$L$1048576,2,FALSE),"")</f>
        <v>Pembersih Kamera</v>
      </c>
      <c r="D16" s="31" t="str">
        <f>IFERROR(VLOOKUP(B16,'Data Aset'!$B$4:$L$1048576,3,FALSE),"")</f>
        <v>Pembersih Kamera</v>
      </c>
      <c r="E16" s="38">
        <f>IFERROR(VLOOKUP(B16,'Data Aset'!$B$4:$L$1048576,4,FALSE),"")</f>
        <v>1</v>
      </c>
      <c r="F16" s="38" t="str">
        <f>IFERROR(VLOOKUP(B16,'Data Aset'!$B$4:$L$1048576,5,FALSE),"")</f>
        <v>Pcs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 t="str">
        <f>IFERROR(VLOOKUP(B16,'Data Aset'!$B$4:$L$1048576,9,FALSE),"")</f>
        <v>Juan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R.Sample14</v>
      </c>
      <c r="C17" s="54" t="str">
        <f>IFERROR(VLOOKUP(B17,'Data Aset'!$B$4:$L$1048576,2,FALSE),"")</f>
        <v>Charger Kamera</v>
      </c>
      <c r="D17" s="31" t="str">
        <f>IFERROR(VLOOKUP(B17,'Data Aset'!$B$4:$L$1048576,3,FALSE),"")</f>
        <v>Charger Kamera</v>
      </c>
      <c r="E17" s="38">
        <f>IFERROR(VLOOKUP(B17,'Data Aset'!$B$4:$L$1048576,4,FALSE),"")</f>
        <v>1</v>
      </c>
      <c r="F17" s="38" t="str">
        <f>IFERROR(VLOOKUP(B17,'Data Aset'!$B$4:$L$1048576,5,FALSE),"")</f>
        <v>Unit</v>
      </c>
      <c r="G17" s="26" t="str">
        <f>IFERROR(VLOOKUP(B17,'Data Aset'!$B$4:$L$1048576,6,FALSE),"")</f>
        <v>Canon</v>
      </c>
      <c r="H17" s="26" t="str">
        <f>IFERROR(VLOOKUP(B17,'Data Aset'!$B$4:$L$1048576,7,FALSE),"")</f>
        <v>Eos550D</v>
      </c>
      <c r="I17" s="26">
        <f>IFERROR(VLOOKUP(B17,'Data Aset'!$B$4:$L$1048576,8,FALSE),"")</f>
        <v>0</v>
      </c>
      <c r="J17" s="26" t="str">
        <f>IFERROR(VLOOKUP(B17,'Data Aset'!$B$4:$L$1048576,9,FALSE),"")</f>
        <v>Juan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R.Sample15</v>
      </c>
      <c r="C18" s="54" t="str">
        <f>IFERROR(VLOOKUP(B18,'Data Aset'!$B$4:$L$1048576,2,FALSE),"")</f>
        <v>Tas Kamera</v>
      </c>
      <c r="D18" s="31" t="str">
        <f>IFERROR(VLOOKUP(B18,'Data Aset'!$B$4:$L$1048576,3,FALSE),"")</f>
        <v>Tas Kamera</v>
      </c>
      <c r="E18" s="38">
        <f>IFERROR(VLOOKUP(B18,'Data Aset'!$B$4:$L$1048576,4,FALSE),"")</f>
        <v>1</v>
      </c>
      <c r="F18" s="38" t="str">
        <f>IFERROR(VLOOKUP(B18,'Data Aset'!$B$4:$L$1048576,5,FALSE),"")</f>
        <v>Pcs</v>
      </c>
      <c r="G18" s="26" t="str">
        <f>IFERROR(VLOOKUP(B18,'Data Aset'!$B$4:$L$1048576,6,FALSE),"")</f>
        <v>Canon</v>
      </c>
      <c r="H18" s="26" t="str">
        <f>IFERROR(VLOOKUP(B18,'Data Aset'!$B$4:$L$1048576,7,FALSE),"")</f>
        <v>Eos550D</v>
      </c>
      <c r="I18" s="26">
        <f>IFERROR(VLOOKUP(B18,'Data Aset'!$B$4:$L$1048576,8,FALSE),"")</f>
        <v>0</v>
      </c>
      <c r="J18" s="26" t="str">
        <f>IFERROR(VLOOKUP(B18,'Data Aset'!$B$4:$L$1048576,9,FALSE),"")</f>
        <v>Juan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R.Sample16</v>
      </c>
      <c r="C19" s="54" t="str">
        <f>IFERROR(VLOOKUP(B19,'Data Aset'!$B$4:$L$1048576,2,FALSE),"")</f>
        <v>Rak Display Kain</v>
      </c>
      <c r="D19" s="31" t="str">
        <f>IFERROR(VLOOKUP(B19,'Data Aset'!$B$4:$L$1048576,3,FALSE),"")</f>
        <v>Rak DisplaY Kain</v>
      </c>
      <c r="E19" s="38">
        <f>IFERROR(VLOOKUP(B19,'Data Aset'!$B$4:$L$1048576,4,FALSE),"")</f>
        <v>4</v>
      </c>
      <c r="F19" s="38" t="str">
        <f>IFERROR(VLOOKUP(B19,'Data Aset'!$B$4:$L$1048576,5,FALSE),"")</f>
        <v>Set</v>
      </c>
      <c r="G19" s="26">
        <f>IFERROR(VLOOKUP(B19,'Data Aset'!$B$4:$L$1048576,6,FALSE),"")</f>
        <v>0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 t="str">
        <f>IFERROR(VLOOKUP(B19,'Data Aset'!$B$4:$L$1048576,9,FALSE),"")</f>
        <v>Juan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R.Sample17</v>
      </c>
      <c r="C20" s="54" t="str">
        <f>IFERROR(VLOOKUP(B20,'Data Aset'!$B$4:$L$1048576,2,FALSE),"")</f>
        <v>Rak Display BB</v>
      </c>
      <c r="D20" s="31" t="str">
        <f>IFERROR(VLOOKUP(B20,'Data Aset'!$B$4:$L$1048576,3,FALSE),"")</f>
        <v>Rak Display BB</v>
      </c>
      <c r="E20" s="38">
        <f>IFERROR(VLOOKUP(B20,'Data Aset'!$B$4:$L$1048576,4,FALSE),"")</f>
        <v>1</v>
      </c>
      <c r="F20" s="38" t="str">
        <f>IFERROR(VLOOKUP(B20,'Data Aset'!$B$4:$L$1048576,5,FALSE),"")</f>
        <v>Set</v>
      </c>
      <c r="G20" s="26">
        <f>IFERROR(VLOOKUP(B20,'Data Aset'!$B$4:$L$1048576,6,FALSE),"")</f>
        <v>0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 t="str">
        <f>IFERROR(VLOOKUP(B20,'Data Aset'!$B$4:$L$1048576,9,FALSE),"")</f>
        <v>Juan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R.Sample18</v>
      </c>
      <c r="C21" s="54" t="str">
        <f>IFERROR(VLOOKUP(B21,'Data Aset'!$B$4:$L$1048576,2,FALSE),"")</f>
        <v>Sapu Lantai</v>
      </c>
      <c r="D21" s="31" t="str">
        <f>IFERROR(VLOOKUP(B21,'Data Aset'!$B$4:$L$1048576,3,FALSE),"")</f>
        <v>Sapu Lantai</v>
      </c>
      <c r="E21" s="38">
        <f>IFERROR(VLOOKUP(B21,'Data Aset'!$B$4:$L$1048576,4,FALSE),"")</f>
        <v>1</v>
      </c>
      <c r="F21" s="38" t="str">
        <f>IFERROR(VLOOKUP(B21,'Data Aset'!$B$4:$L$1048576,5,FALSE),"")</f>
        <v>Pcs</v>
      </c>
      <c r="G21" s="26">
        <f>IFERROR(VLOOKUP(B21,'Data Aset'!$B$4:$L$1048576,6,FALSE),"")</f>
        <v>0</v>
      </c>
      <c r="H21" s="26">
        <f>IFERROR(VLOOKUP(B21,'Data Aset'!$B$4:$L$1048576,7,FALSE),"")</f>
        <v>0</v>
      </c>
      <c r="I21" s="26">
        <f>IFERROR(VLOOKUP(B21,'Data Aset'!$B$4:$L$1048576,8,FALSE),"")</f>
        <v>0</v>
      </c>
      <c r="J21" s="26" t="str">
        <f>IFERROR(VLOOKUP(B21,'Data Aset'!$B$4:$L$1048576,9,FALSE),"")</f>
        <v>Juan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R.Sample19</v>
      </c>
      <c r="C22" s="54" t="str">
        <f>IFERROR(VLOOKUP(B22,'Data Aset'!$B$4:$L$1048576,2,FALSE),"")</f>
        <v>SETRIKA UAP</v>
      </c>
      <c r="D22" s="31" t="str">
        <f>IFERROR(VLOOKUP(B22,'Data Aset'!$B$4:$L$1048576,3,FALSE),"")</f>
        <v>Setrika Uap</v>
      </c>
      <c r="E22" s="38">
        <f>IFERROR(VLOOKUP(B22,'Data Aset'!$B$4:$L$1048576,4,FALSE),"")</f>
        <v>1</v>
      </c>
      <c r="F22" s="38" t="str">
        <f>IFERROR(VLOOKUP(B22,'Data Aset'!$B$4:$L$1048576,5,FALSE),"")</f>
        <v>Unit</v>
      </c>
      <c r="G22" s="26">
        <f>IFERROR(VLOOKUP(B22,'Data Aset'!$B$4:$L$1048576,6,FALSE),"")</f>
        <v>0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26" t="str">
        <f>IFERROR(VLOOKUP(B22,'Data Aset'!$B$4:$L$1048576,9,FALSE),"")</f>
        <v>Juan</v>
      </c>
      <c r="K22" s="31">
        <f>IFERROR(VLOOKUP(B22,'Data Aset'!$B$4:$L$1048576,11,FALSE),"")</f>
        <v>0</v>
      </c>
    </row>
    <row r="23" spans="1:11" ht="28.5" customHeight="1">
      <c r="A23" s="48">
        <v>20</v>
      </c>
      <c r="B23" s="17" t="str">
        <f t="shared" si="0"/>
        <v>R.Sample20</v>
      </c>
      <c r="C23" s="54" t="str">
        <f>IFERROR(VLOOKUP(B23,'Data Aset'!$B$4:$L$1048576,2,FALSE),"")</f>
        <v>CCTV</v>
      </c>
      <c r="D23" s="31" t="str">
        <f>IFERROR(VLOOKUP(B23,'Data Aset'!$B$4:$L$1048576,3,FALSE),"")</f>
        <v>CCTV</v>
      </c>
      <c r="E23" s="38">
        <f>IFERROR(VLOOKUP(B23,'Data Aset'!$B$4:$L$1048576,4,FALSE),"")</f>
        <v>1</v>
      </c>
      <c r="F23" s="38" t="str">
        <f>IFERROR(VLOOKUP(B23,'Data Aset'!$B$4:$L$1048576,5,FALSE),"")</f>
        <v>Unit</v>
      </c>
      <c r="G23" s="26">
        <f>IFERROR(VLOOKUP(B23,'Data Aset'!$B$4:$L$1048576,6,FALSE),"")</f>
        <v>0</v>
      </c>
      <c r="H23" s="26">
        <f>IFERROR(VLOOKUP(B23,'Data Aset'!$B$4:$L$1048576,7,FALSE),"")</f>
        <v>0</v>
      </c>
      <c r="I23" s="26">
        <f>IFERROR(VLOOKUP(B23,'Data Aset'!$B$4:$L$1048576,8,FALSE),"")</f>
        <v>0</v>
      </c>
      <c r="J23" s="26" t="str">
        <f>IFERROR(VLOOKUP(B23,'Data Aset'!$B$4:$L$1048576,9,FALSE),"")</f>
        <v>Juan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R.Sample21</v>
      </c>
      <c r="C24" s="54" t="str">
        <f>IFERROR(VLOOKUP(B24,'Data Aset'!$B$4:$L$1048576,2,FALSE),"")</f>
        <v>Timbangan Barang</v>
      </c>
      <c r="D24" s="31" t="str">
        <f>IFERROR(VLOOKUP(B24,'Data Aset'!$B$4:$L$1048576,3,FALSE),"")</f>
        <v>Timbangan Barang</v>
      </c>
      <c r="E24" s="38">
        <f>IFERROR(VLOOKUP(B24,'Data Aset'!$B$4:$L$1048576,4,FALSE),"")</f>
        <v>1</v>
      </c>
      <c r="F24" s="38" t="str">
        <f>IFERROR(VLOOKUP(B24,'Data Aset'!$B$4:$L$1048576,5,FALSE),"")</f>
        <v>Unit</v>
      </c>
      <c r="G24" s="26">
        <f>IFERROR(VLOOKUP(B24,'Data Aset'!$B$4:$L$1048576,6,FALSE),"")</f>
        <v>0</v>
      </c>
      <c r="H24" s="26">
        <f>IFERROR(VLOOKUP(B24,'Data Aset'!$B$4:$L$1048576,7,FALSE),"")</f>
        <v>0</v>
      </c>
      <c r="I24" s="26">
        <f>IFERROR(VLOOKUP(B24,'Data Aset'!$B$4:$L$1048576,8,FALSE),"")</f>
        <v>0</v>
      </c>
      <c r="J24" s="26" t="str">
        <f>IFERROR(VLOOKUP(B24,'Data Aset'!$B$4:$L$1048576,9,FALSE),"")</f>
        <v>Juan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R.Sample22</v>
      </c>
      <c r="C25" s="54" t="str">
        <f>IFERROR(VLOOKUP(B25,'Data Aset'!$B$4:$L$1048576,2,FALSE),"")</f>
        <v/>
      </c>
      <c r="D25" s="31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R.Sample23</v>
      </c>
      <c r="C26" s="54" t="str">
        <f>IFERROR(VLOOKUP(B26,'Data Aset'!$B$4:$L$1048576,2,FALSE),"")</f>
        <v/>
      </c>
      <c r="D26" s="31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48">
        <v>24</v>
      </c>
      <c r="B27" s="17" t="str">
        <f t="shared" si="0"/>
        <v>R.Sample24</v>
      </c>
      <c r="C27" s="54" t="str">
        <f>IFERROR(VLOOKUP(B27,'Data Aset'!$B$4:$L$1048576,2,FALSE),"")</f>
        <v/>
      </c>
      <c r="D27" s="31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R.Sample25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R.Sample26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R.Sample27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R.Sample28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R.Sample29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R.Sample30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R.Sample31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R.Sample32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R.Sample33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R.Sample34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R.Sample35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R.Sample36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R.Sample37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R.Sample38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R.Sample39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R.Sample40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R.Sample41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R.Sample42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R.Sample43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R.Sample44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R.Sample45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R.Sample46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R.Sample47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R.Sample48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R.Sample49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R.Sample50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R.Sample51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R.Sample52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R.Sample53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R.Sample54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R.Sample55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R.Sample56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R.Sample57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R.Sample58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R.Sample59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R.Sample60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R.Sample61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R.Sample62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13" activePane="bottomLeft" state="frozen"/>
      <selection pane="bottomLeft" activeCell="C7" sqref="C7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352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R.Meeting1</v>
      </c>
      <c r="C4" s="54" t="str">
        <f>IFERROR(VLOOKUP(B4,'Data Aset'!$B$4:$L$1048576,2,FALSE),"")</f>
        <v>Bohlam Lampu</v>
      </c>
      <c r="D4" s="31" t="str">
        <f>IFERROR(VLOOKUP(B4,'Data Aset'!$B$4:$L$1048576,3,FALSE),"")</f>
        <v>Lampu</v>
      </c>
      <c r="E4" s="38">
        <f>IFERROR(VLOOKUP(B4,'Data Aset'!$B$4:$L$1048576,4,FALSE),"")</f>
        <v>11</v>
      </c>
      <c r="F4" s="38" t="str">
        <f>IFERROR(VLOOKUP(B4,'Data Aset'!$B$4:$L$1048576,5,FALSE),"")</f>
        <v>Pcs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R.Meeting2</v>
      </c>
      <c r="C5" s="54" t="str">
        <f>IFERROR(VLOOKUP(B5,'Data Aset'!$B$4:$L$1048576,2,FALSE),"")</f>
        <v>Jam Sticker Dinding</v>
      </c>
      <c r="D5" s="31" t="str">
        <f>IFERROR(VLOOKUP(B5,'Data Aset'!$B$4:$L$1048576,3,FALSE),"")</f>
        <v>Jam Sticker Dinding</v>
      </c>
      <c r="E5" s="38">
        <f>IFERROR(VLOOKUP(B5,'Data Aset'!$B$4:$L$1048576,4,FALSE),"")</f>
        <v>1</v>
      </c>
      <c r="F5" s="38" t="str">
        <f>IFERROR(VLOOKUP(B5,'Data Aset'!$B$4:$L$1048576,5,FALSE),"")</f>
        <v>Pcs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R.Meeting3</v>
      </c>
      <c r="C6" s="54" t="str">
        <f>IFERROR(VLOOKUP(B6,'Data Aset'!$B$4:$L$1048576,2,FALSE),"")</f>
        <v>AC</v>
      </c>
      <c r="D6" s="31" t="str">
        <f>IFERROR(VLOOKUP(B6,'Data Aset'!$B$4:$L$1048576,3,FALSE),"")</f>
        <v>AC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R.Meeting4</v>
      </c>
      <c r="C7" s="54" t="str">
        <f>IFERROR(VLOOKUP(B7,'Data Aset'!$B$4:$L$1048576,2,FALSE),"")</f>
        <v>Meja Meeting</v>
      </c>
      <c r="D7" s="31" t="str">
        <f>IFERROR(VLOOKUP(B7,'Data Aset'!$B$4:$L$1048576,3,FALSE),"")</f>
        <v>Meja Meeting</v>
      </c>
      <c r="E7" s="38">
        <f>IFERROR(VLOOKUP(B7,'Data Aset'!$B$4:$L$1048576,4,FALSE),"")</f>
        <v>2</v>
      </c>
      <c r="F7" s="38" t="str">
        <f>IFERROR(VLOOKUP(B7,'Data Aset'!$B$4:$L$1048576,5,FALSE),"")</f>
        <v>Set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R.Meeting5</v>
      </c>
      <c r="C8" s="54" t="str">
        <f>IFERROR(VLOOKUP(B8,'Data Aset'!$B$4:$L$1048576,2,FALSE),"")</f>
        <v>Kursi Hidrolik</v>
      </c>
      <c r="D8" s="31" t="str">
        <f>IFERROR(VLOOKUP(B8,'Data Aset'!$B$4:$L$1048576,3,FALSE),"")</f>
        <v>Kursi Hidrolik</v>
      </c>
      <c r="E8" s="38">
        <f>IFERROR(VLOOKUP(B8,'Data Aset'!$B$4:$L$1048576,4,FALSE),"")</f>
        <v>8</v>
      </c>
      <c r="F8" s="38" t="str">
        <f>IFERROR(VLOOKUP(B8,'Data Aset'!$B$4:$L$1048576,5,FALSE),"")</f>
        <v>unit</v>
      </c>
      <c r="G8" s="26" t="str">
        <f>IFERROR(VLOOKUP(B8,'Data Aset'!$B$4:$L$1048576,6,FALSE),"")</f>
        <v>Frontline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R.Meeting6</v>
      </c>
      <c r="C9" s="54" t="str">
        <f>IFERROR(VLOOKUP(B9,'Data Aset'!$B$4:$L$1048576,2,FALSE),"")</f>
        <v>Baki Gelas</v>
      </c>
      <c r="D9" s="31" t="str">
        <f>IFERROR(VLOOKUP(B9,'Data Aset'!$B$4:$L$1048576,3,FALSE),"")</f>
        <v>Baki Gelas</v>
      </c>
      <c r="E9" s="38">
        <f>IFERROR(VLOOKUP(B9,'Data Aset'!$B$4:$L$1048576,4,FALSE),"")</f>
        <v>1</v>
      </c>
      <c r="F9" s="38" t="str">
        <f>IFERROR(VLOOKUP(B9,'Data Aset'!$B$4:$L$1048576,5,FALSE),"")</f>
        <v>Pcs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R.Meeting7</v>
      </c>
      <c r="C10" s="54" t="str">
        <f>IFERROR(VLOOKUP(B10,'Data Aset'!$B$4:$L$1048576,2,FALSE),"")</f>
        <v>Tempat Tisu</v>
      </c>
      <c r="D10" s="31" t="str">
        <f>IFERROR(VLOOKUP(B10,'Data Aset'!$B$4:$L$1048576,3,FALSE),"")</f>
        <v>Tempat Tisu</v>
      </c>
      <c r="E10" s="38">
        <f>IFERROR(VLOOKUP(B10,'Data Aset'!$B$4:$L$1048576,4,FALSE),"")</f>
        <v>1</v>
      </c>
      <c r="F10" s="38" t="str">
        <f>IFERROR(VLOOKUP(B10,'Data Aset'!$B$4:$L$1048576,5,FALSE),"")</f>
        <v>Pcs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R.Meeting8</v>
      </c>
      <c r="C11" s="54" t="str">
        <f>IFERROR(VLOOKUP(B11,'Data Aset'!$B$4:$L$1048576,2,FALSE),"")</f>
        <v>Saklar Single</v>
      </c>
      <c r="D11" s="31" t="str">
        <f>IFERROR(VLOOKUP(B11,'Data Aset'!$B$4:$L$1048576,3,FALSE),"")</f>
        <v>Saklar Single</v>
      </c>
      <c r="E11" s="38">
        <f>IFERROR(VLOOKUP(B11,'Data Aset'!$B$4:$L$1048576,4,FALSE),"")</f>
        <v>2</v>
      </c>
      <c r="F11" s="38" t="str">
        <f>IFERROR(VLOOKUP(B11,'Data Aset'!$B$4:$L$1048576,5,FALSE),"")</f>
        <v>Unit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R.Meeting9</v>
      </c>
      <c r="C12" s="54" t="str">
        <f>IFERROR(VLOOKUP(B12,'Data Aset'!$B$4:$L$1048576,2,FALSE),"")</f>
        <v>Saklar Double</v>
      </c>
      <c r="D12" s="31" t="str">
        <f>IFERROR(VLOOKUP(B12,'Data Aset'!$B$4:$L$1048576,3,FALSE),"")</f>
        <v>Saklar Double</v>
      </c>
      <c r="E12" s="38">
        <f>IFERROR(VLOOKUP(B12,'Data Aset'!$B$4:$L$1048576,4,FALSE),"")</f>
        <v>2</v>
      </c>
      <c r="F12" s="38" t="str">
        <f>IFERROR(VLOOKUP(B12,'Data Aset'!$B$4:$L$1048576,5,FALSE),"")</f>
        <v>Unit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R.Meeting10</v>
      </c>
      <c r="C13" s="54" t="str">
        <f>IFERROR(VLOOKUP(B13,'Data Aset'!$B$4:$L$1048576,2,FALSE),"")</f>
        <v>Papan tulis Kaca</v>
      </c>
      <c r="D13" s="31" t="str">
        <f>IFERROR(VLOOKUP(B13,'Data Aset'!$B$4:$L$1048576,3,FALSE),"")</f>
        <v>Papan Tulis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>
        <f>IFERROR(VLOOKUP(B13,'Data Aset'!$B$4:$L$1048576,9,FALSE),"")</f>
        <v>0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R.Meeting11</v>
      </c>
      <c r="C14" s="54" t="str">
        <f>IFERROR(VLOOKUP(B14,'Data Aset'!$B$4:$L$1048576,2,FALSE),"")</f>
        <v>Speaker Portabe</v>
      </c>
      <c r="D14" s="31" t="str">
        <f>IFERROR(VLOOKUP(B14,'Data Aset'!$B$4:$L$1048576,3,FALSE),"")</f>
        <v>Speaker Portable</v>
      </c>
      <c r="E14" s="38">
        <f>IFERROR(VLOOKUP(B14,'Data Aset'!$B$4:$L$1048576,4,FALSE),"")</f>
        <v>1</v>
      </c>
      <c r="F14" s="38" t="str">
        <f>IFERROR(VLOOKUP(B14,'Data Aset'!$B$4:$L$1048576,5,FALSE),"")</f>
        <v>Unit</v>
      </c>
      <c r="G14" s="26" t="str">
        <f>IFERROR(VLOOKUP(B14,'Data Aset'!$B$4:$L$1048576,6,FALSE),"")</f>
        <v>Boston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>
        <f>IFERROR(VLOOKUP(B14,'Data Aset'!$B$4:$L$1048576,9,FALSE),"")</f>
        <v>0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R.Meeting12</v>
      </c>
      <c r="C15" s="54" t="str">
        <f>IFERROR(VLOOKUP(B15,'Data Aset'!$B$4:$L$1048576,2,FALSE),"")</f>
        <v>Toples</v>
      </c>
      <c r="D15" s="31" t="str">
        <f>IFERROR(VLOOKUP(B15,'Data Aset'!$B$4:$L$1048576,3,FALSE),"")</f>
        <v>Toples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>
        <f>IFERROR(VLOOKUP(B15,'Data Aset'!$B$4:$L$1048576,9,FALSE),"")</f>
        <v>0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R.Meeting13</v>
      </c>
      <c r="C16" s="54" t="str">
        <f>IFERROR(VLOOKUP(B16,'Data Aset'!$B$4:$L$1048576,2,FALSE),"")</f>
        <v>Proyektor</v>
      </c>
      <c r="D16" s="31" t="str">
        <f>IFERROR(VLOOKUP(B16,'Data Aset'!$B$4:$L$1048576,3,FALSE),"")</f>
        <v>Proyektor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 t="str">
        <f>IFERROR(VLOOKUP(B16,'Data Aset'!$B$4:$L$1048576,6,FALSE),"")</f>
        <v>Epson</v>
      </c>
      <c r="H16" s="26" t="str">
        <f>IFERROR(VLOOKUP(B16,'Data Aset'!$B$4:$L$1048576,7,FALSE),"")</f>
        <v>EB-X450</v>
      </c>
      <c r="I16" s="26">
        <f>IFERROR(VLOOKUP(B16,'Data Aset'!$B$4:$L$1048576,8,FALSE),"")</f>
        <v>0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R.Meeting14</v>
      </c>
      <c r="C17" s="54" t="str">
        <f>IFERROR(VLOOKUP(B17,'Data Aset'!$B$4:$L$1048576,2,FALSE),"")</f>
        <v>Remote AC</v>
      </c>
      <c r="D17" s="31" t="str">
        <f>IFERROR(VLOOKUP(B17,'Data Aset'!$B$4:$L$1048576,3,FALSE),"")</f>
        <v>Remote AC</v>
      </c>
      <c r="E17" s="38">
        <f>IFERROR(VLOOKUP(B17,'Data Aset'!$B$4:$L$1048576,4,FALSE),"")</f>
        <v>1</v>
      </c>
      <c r="F17" s="38" t="str">
        <f>IFERROR(VLOOKUP(B17,'Data Aset'!$B$4:$L$1048576,5,FALSE),"")</f>
        <v>Unit</v>
      </c>
      <c r="G17" s="26" t="str">
        <f>IFERROR(VLOOKUP(B17,'Data Aset'!$B$4:$L$1048576,6,FALSE),"")</f>
        <v>Sharp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>
        <f>IFERROR(VLOOKUP(B17,'Data Aset'!$B$4:$L$1048576,9,FALSE),"")</f>
        <v>0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R.Meeting15</v>
      </c>
      <c r="C18" s="54" t="str">
        <f>IFERROR(VLOOKUP(B18,'Data Aset'!$B$4:$L$1048576,2,FALSE),"")</f>
        <v>Remote Proyektor</v>
      </c>
      <c r="D18" s="31" t="str">
        <f>IFERROR(VLOOKUP(B18,'Data Aset'!$B$4:$L$1048576,3,FALSE),"")</f>
        <v>Remote Proyektor</v>
      </c>
      <c r="E18" s="38">
        <f>IFERROR(VLOOKUP(B18,'Data Aset'!$B$4:$L$1048576,4,FALSE),"")</f>
        <v>1</v>
      </c>
      <c r="F18" s="38" t="str">
        <f>IFERROR(VLOOKUP(B18,'Data Aset'!$B$4:$L$1048576,5,FALSE),"")</f>
        <v>Unit</v>
      </c>
      <c r="G18" s="26" t="str">
        <f>IFERROR(VLOOKUP(B18,'Data Aset'!$B$4:$L$1048576,6,FALSE),"")</f>
        <v>Epson</v>
      </c>
      <c r="H18" s="26" t="str">
        <f>IFERROR(VLOOKUP(B18,'Data Aset'!$B$4:$L$1048576,7,FALSE),"")</f>
        <v>EB-X450</v>
      </c>
      <c r="I18" s="26">
        <f>IFERROR(VLOOKUP(B18,'Data Aset'!$B$4:$L$1048576,8,FALSE),"")</f>
        <v>0</v>
      </c>
      <c r="J18" s="26">
        <f>IFERROR(VLOOKUP(B18,'Data Aset'!$B$4:$L$1048576,9,FALSE),"")</f>
        <v>0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R.Meeting16</v>
      </c>
      <c r="C19" s="54" t="str">
        <f>IFERROR(VLOOKUP(B19,'Data Aset'!$B$4:$L$1048576,2,FALSE),"")</f>
        <v>Stopkontak L3</v>
      </c>
      <c r="D19" s="31" t="str">
        <f>IFERROR(VLOOKUP(B19,'Data Aset'!$B$4:$L$1048576,3,FALSE),"")</f>
        <v>Stop Kontak</v>
      </c>
      <c r="E19" s="38">
        <f>IFERROR(VLOOKUP(B19,'Data Aset'!$B$4:$L$1048576,4,FALSE),"")</f>
        <v>2</v>
      </c>
      <c r="F19" s="38" t="str">
        <f>IFERROR(VLOOKUP(B19,'Data Aset'!$B$4:$L$1048576,5,FALSE),"")</f>
        <v>Pcs</v>
      </c>
      <c r="G19" s="26">
        <f>IFERROR(VLOOKUP(B19,'Data Aset'!$B$4:$L$1048576,6,FALSE),"")</f>
        <v>0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>
        <f>IFERROR(VLOOKUP(B19,'Data Aset'!$B$4:$L$1048576,9,FALSE),"")</f>
        <v>0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R.Meeting17</v>
      </c>
      <c r="C20" s="54" t="str">
        <f>IFERROR(VLOOKUP(B20,'Data Aset'!$B$4:$L$1048576,2,FALSE),"")</f>
        <v>Keranjang Sampah</v>
      </c>
      <c r="D20" s="31" t="str">
        <f>IFERROR(VLOOKUP(B20,'Data Aset'!$B$4:$L$1048576,3,FALSE),"")</f>
        <v>Tempat Sampah</v>
      </c>
      <c r="E20" s="38">
        <f>IFERROR(VLOOKUP(B20,'Data Aset'!$B$4:$L$1048576,4,FALSE),"")</f>
        <v>2</v>
      </c>
      <c r="F20" s="38" t="str">
        <f>IFERROR(VLOOKUP(B20,'Data Aset'!$B$4:$L$1048576,5,FALSE),"")</f>
        <v>Pcs</v>
      </c>
      <c r="G20" s="26">
        <f>IFERROR(VLOOKUP(B20,'Data Aset'!$B$4:$L$1048576,6,FALSE),"")</f>
        <v>0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>
        <f>IFERROR(VLOOKUP(B20,'Data Aset'!$B$4:$L$1048576,9,FALSE),"")</f>
        <v>0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R.Meeting18</v>
      </c>
      <c r="C21" s="54" t="str">
        <f>IFERROR(VLOOKUP(B21,'Data Aset'!$B$4:$L$1048576,2,FALSE),"")</f>
        <v>Laptop</v>
      </c>
      <c r="D21" s="31" t="str">
        <f>IFERROR(VLOOKUP(B21,'Data Aset'!$B$4:$L$1048576,3,FALSE),"")</f>
        <v>Laptop</v>
      </c>
      <c r="E21" s="38">
        <f>IFERROR(VLOOKUP(B21,'Data Aset'!$B$4:$L$1048576,4,FALSE),"")</f>
        <v>1</v>
      </c>
      <c r="F21" s="38" t="str">
        <f>IFERROR(VLOOKUP(B21,'Data Aset'!$B$4:$L$1048576,5,FALSE),"")</f>
        <v>Unit</v>
      </c>
      <c r="G21" s="26" t="str">
        <f>IFERROR(VLOOKUP(B21,'Data Aset'!$B$4:$L$1048576,6,FALSE),"")</f>
        <v>HP</v>
      </c>
      <c r="H21" s="26" t="str">
        <f>IFERROR(VLOOKUP(B21,'Data Aset'!$B$4:$L$1048576,7,FALSE),"")</f>
        <v>14s-DK0005AU</v>
      </c>
      <c r="I21" s="26" t="str">
        <f>IFERROR(VLOOKUP(B21,'Data Aset'!$B$4:$L$1048576,8,FALSE),"")</f>
        <v>5CG9422DTP</v>
      </c>
      <c r="J21" s="26" t="str">
        <f>IFERROR(VLOOKUP(B21,'Data Aset'!$B$4:$L$1048576,9,FALSE),"")</f>
        <v>GA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R.Meeting19</v>
      </c>
      <c r="C22" s="54" t="str">
        <f>IFERROR(VLOOKUP(B22,'Data Aset'!$B$4:$L$1048576,2,FALSE),"")</f>
        <v/>
      </c>
      <c r="D22" s="31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48">
        <v>20</v>
      </c>
      <c r="B23" s="17" t="str">
        <f t="shared" si="0"/>
        <v>R.Meeting20</v>
      </c>
      <c r="C23" s="54" t="str">
        <f>IFERROR(VLOOKUP(B23,'Data Aset'!$B$4:$L$1048576,2,FALSE),"")</f>
        <v/>
      </c>
      <c r="D23" s="31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R.Meeting21</v>
      </c>
      <c r="C24" s="54" t="str">
        <f>IFERROR(VLOOKUP(B24,'Data Aset'!$B$4:$L$1048576,2,FALSE),"")</f>
        <v/>
      </c>
      <c r="D24" s="31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48">
        <v>22</v>
      </c>
      <c r="B25" s="17" t="str">
        <f t="shared" si="0"/>
        <v>R.Meeting22</v>
      </c>
      <c r="C25" s="54" t="str">
        <f>IFERROR(VLOOKUP(B25,'Data Aset'!$B$4:$L$1048576,2,FALSE),"")</f>
        <v/>
      </c>
      <c r="D25" s="31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R.Meeting23</v>
      </c>
      <c r="C26" s="54" t="str">
        <f>IFERROR(VLOOKUP(B26,'Data Aset'!$B$4:$L$1048576,2,FALSE),"")</f>
        <v/>
      </c>
      <c r="D26" s="31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48">
        <v>24</v>
      </c>
      <c r="B27" s="17" t="str">
        <f t="shared" si="0"/>
        <v>R.Meeting24</v>
      </c>
      <c r="C27" s="54" t="str">
        <f>IFERROR(VLOOKUP(B27,'Data Aset'!$B$4:$L$1048576,2,FALSE),"")</f>
        <v/>
      </c>
      <c r="D27" s="31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R.Meeting25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R.Meeting26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R.Meeting27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R.Meeting28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R.Meeting29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R.Meeting30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R.Meeting31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R.Meeting32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R.Meeting33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R.Meeting34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R.Meeting35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R.Meeting36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R.Meeting37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R.Meeting38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R.Meeting39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R.Meeting40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R.Meeting41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R.Meeting42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R.Meeting43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R.Meeting44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R.Meeting45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R.Meeting46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R.Meeting47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R.Meeting48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R.Meeting49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R.Meeting50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R.Meeting51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R.Meeting52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R.Meeting53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R.Meeting54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R.Meeting55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R.Meeting56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R.Meeting57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R.Meeting58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R.Meeting59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R.Meeting60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R.Meeting61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R.Meeting62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4" activePane="bottomLeft" state="frozen"/>
      <selection pane="bottomLeft" activeCell="E11" sqref="E11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22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Lantai 31</v>
      </c>
      <c r="C4" s="54" t="str">
        <f>IFERROR(VLOOKUP(B4,'Data Aset'!$B$4:$L$1048576,2,FALSE),"")</f>
        <v>Bohlam Lampu</v>
      </c>
      <c r="D4" s="31" t="str">
        <f>IFERROR(VLOOKUP(B4,'Data Aset'!$B$4:$L$1048576,3,FALSE),"")</f>
        <v>Lampu</v>
      </c>
      <c r="E4" s="38">
        <f>IFERROR(VLOOKUP(B4,'Data Aset'!$B$4:$L$1048576,4,FALSE),"")</f>
        <v>16</v>
      </c>
      <c r="F4" s="38" t="str">
        <f>IFERROR(VLOOKUP(B4,'Data Aset'!$B$4:$L$1048576,5,FALSE),"")</f>
        <v>Pcs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 t="str">
        <f>IFERROR(VLOOKUP(B4,'Data Aset'!$B$4:$L$1048576,9,FALSE),"")</f>
        <v>Dalam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Lantai 32</v>
      </c>
      <c r="C5" s="54" t="str">
        <f>IFERROR(VLOOKUP(B5,'Data Aset'!$B$4:$L$1048576,2,FALSE),"")</f>
        <v>CCTV</v>
      </c>
      <c r="D5" s="31" t="str">
        <f>IFERROR(VLOOKUP(B5,'Data Aset'!$B$4:$L$1048576,3,FALSE),"")</f>
        <v>CCTV</v>
      </c>
      <c r="E5" s="38">
        <f>IFERROR(VLOOKUP(B5,'Data Aset'!$B$4:$L$1048576,4,FALSE),"")</f>
        <v>2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Lantai 33</v>
      </c>
      <c r="C6" s="54" t="str">
        <f>IFERROR(VLOOKUP(B6,'Data Aset'!$B$4:$L$1048576,2,FALSE),"")</f>
        <v>AC</v>
      </c>
      <c r="D6" s="31" t="str">
        <f>IFERROR(VLOOKUP(B6,'Data Aset'!$B$4:$L$1048576,3,FALSE),"")</f>
        <v>AC</v>
      </c>
      <c r="E6" s="38">
        <f>IFERROR(VLOOKUP(B6,'Data Aset'!$B$4:$L$1048576,4,FALSE),"")</f>
        <v>4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 t="str">
        <f>IFERROR(VLOOKUP(B6,'Data Aset'!$B$4:$L$1048576,7,FALSE),"")</f>
        <v>AHA184CY</v>
      </c>
      <c r="I6" s="26">
        <f>IFERROR(VLOOKUP(B6,'Data Aset'!$B$4:$L$1048576,8,FALSE),"")</f>
        <v>4974019928616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Lantai 34</v>
      </c>
      <c r="C7" s="54" t="str">
        <f>IFERROR(VLOOKUP(B7,'Data Aset'!$B$4:$L$1048576,2,FALSE),"")</f>
        <v>Bohlam Lampu</v>
      </c>
      <c r="D7" s="31" t="str">
        <f>IFERROR(VLOOKUP(B7,'Data Aset'!$B$4:$L$1048576,3,FALSE),"")</f>
        <v>Lampu</v>
      </c>
      <c r="E7" s="38">
        <f>IFERROR(VLOOKUP(B7,'Data Aset'!$B$4:$L$1048576,4,FALSE),"")</f>
        <v>1</v>
      </c>
      <c r="F7" s="38" t="str">
        <f>IFERROR(VLOOKUP(B7,'Data Aset'!$B$4:$L$1048576,5,FALSE),"")</f>
        <v>Pcs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 t="str">
        <f>IFERROR(VLOOKUP(B7,'Data Aset'!$B$4:$L$1048576,9,FALSE),"")</f>
        <v>Teras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Lantai 35</v>
      </c>
      <c r="C8" s="54" t="str">
        <f>IFERROR(VLOOKUP(B8,'Data Aset'!$B$4:$L$1048576,2,FALSE),"")</f>
        <v>Wastafel</v>
      </c>
      <c r="D8" s="31" t="str">
        <f>IFERROR(VLOOKUP(B8,'Data Aset'!$B$4:$L$1048576,3,FALSE),"")</f>
        <v>Wastafel</v>
      </c>
      <c r="E8" s="38">
        <f>IFERROR(VLOOKUP(B8,'Data Aset'!$B$4:$L$1048576,4,FALSE),"")</f>
        <v>1</v>
      </c>
      <c r="F8" s="38" t="str">
        <f>IFERROR(VLOOKUP(B8,'Data Aset'!$B$4:$L$1048576,5,FALSE),"")</f>
        <v xml:space="preserve"> Set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 t="str">
        <f>IFERROR(VLOOKUP(B8,'Data Aset'!$B$4:$L$1048576,9,FALSE),"")</f>
        <v>Dalam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Lantai 36</v>
      </c>
      <c r="C9" s="54" t="str">
        <f>IFERROR(VLOOKUP(B9,'Data Aset'!$B$4:$L$1048576,2,FALSE),"")</f>
        <v>Saklar Double</v>
      </c>
      <c r="D9" s="31" t="str">
        <f>IFERROR(VLOOKUP(B9,'Data Aset'!$B$4:$L$1048576,3,FALSE),"")</f>
        <v>Saklar Double</v>
      </c>
      <c r="E9" s="38">
        <f>IFERROR(VLOOKUP(B9,'Data Aset'!$B$4:$L$1048576,4,FALSE),"")</f>
        <v>5</v>
      </c>
      <c r="F9" s="38" t="str">
        <f>IFERROR(VLOOKUP(B9,'Data Aset'!$B$4:$L$1048576,5,FALSE),"")</f>
        <v>Pcs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 t="str">
        <f>IFERROR(VLOOKUP(B9,'Data Aset'!$B$4:$L$1048576,9,FALSE),"")</f>
        <v>Dalam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Lantai 37</v>
      </c>
      <c r="C10" s="54" t="str">
        <f>IFERROR(VLOOKUP(B10,'Data Aset'!$B$4:$L$1048576,2,FALSE),"")</f>
        <v>Saklar Single</v>
      </c>
      <c r="D10" s="31" t="str">
        <f>IFERROR(VLOOKUP(B10,'Data Aset'!$B$4:$L$1048576,3,FALSE),"")</f>
        <v>Single Single</v>
      </c>
      <c r="E10" s="38">
        <f>IFERROR(VLOOKUP(B10,'Data Aset'!$B$4:$L$1048576,4,FALSE),"")</f>
        <v>3</v>
      </c>
      <c r="F10" s="38" t="str">
        <f>IFERROR(VLOOKUP(B10,'Data Aset'!$B$4:$L$1048576,5,FALSE),"")</f>
        <v>Pcs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 t="str">
        <f>IFERROR(VLOOKUP(B10,'Data Aset'!$B$4:$L$1048576,9,FALSE),"")</f>
        <v>Dalam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Lantai 38</v>
      </c>
      <c r="C11" s="54" t="str">
        <f>IFERROR(VLOOKUP(B11,'Data Aset'!$B$4:$L$1048576,2,FALSE),"")</f>
        <v>Keranjang Sampah</v>
      </c>
      <c r="D11" s="31" t="str">
        <f>IFERROR(VLOOKUP(B11,'Data Aset'!$B$4:$L$1048576,3,FALSE),"")</f>
        <v>Tempat Sampah</v>
      </c>
      <c r="E11" s="38">
        <f>IFERROR(VLOOKUP(B11,'Data Aset'!$B$4:$L$1048576,4,FALSE),"")</f>
        <v>1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 t="str">
        <f>IFERROR(VLOOKUP(B11,'Data Aset'!$B$4:$L$1048576,9,FALSE),"")</f>
        <v>Dalam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Lantai 39</v>
      </c>
      <c r="C12" s="54" t="str">
        <f>IFERROR(VLOOKUP(B12,'Data Aset'!$B$4:$L$1048576,2,FALSE),"")</f>
        <v>APAR</v>
      </c>
      <c r="D12" s="31" t="str">
        <f>IFERROR(VLOOKUP(B12,'Data Aset'!$B$4:$L$1048576,3,FALSE),"")</f>
        <v>Apar</v>
      </c>
      <c r="E12" s="38">
        <f>IFERROR(VLOOKUP(B12,'Data Aset'!$B$4:$L$1048576,4,FALSE),"")</f>
        <v>1</v>
      </c>
      <c r="F12" s="38" t="str">
        <f>IFERROR(VLOOKUP(B12,'Data Aset'!$B$4:$L$1048576,5,FALSE),"")</f>
        <v>Unit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 t="str">
        <f>IFERROR(VLOOKUP(B12,'Data Aset'!$B$4:$L$1048576,9,FALSE),"")</f>
        <v>Dalam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Lantai 310</v>
      </c>
      <c r="C13" s="54" t="str">
        <f>IFERROR(VLOOKUP(B13,'Data Aset'!$B$4:$L$1048576,2,FALSE),"")</f>
        <v>AC</v>
      </c>
      <c r="D13" s="31" t="str">
        <f>IFERROR(VLOOKUP(B13,'Data Aset'!$B$4:$L$1048576,3,FALSE),"")</f>
        <v>AC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 t="str">
        <f>IFERROR(VLOOKUP(B13,'Data Aset'!$B$4:$L$1048576,6,FALSE),"")</f>
        <v>Sharp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 t="str">
        <f>IFERROR(VLOOKUP(B13,'Data Aset'!$B$4:$L$1048576,9,FALSE),"")</f>
        <v>Ruangan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Lantai 311</v>
      </c>
      <c r="C14" s="54" t="str">
        <f>IFERROR(VLOOKUP(B14,'Data Aset'!$B$4:$L$1048576,2,FALSE),"")</f>
        <v>Bohlam Lampu</v>
      </c>
      <c r="D14" s="31" t="str">
        <f>IFERROR(VLOOKUP(B14,'Data Aset'!$B$4:$L$1048576,3,FALSE),"")</f>
        <v>Lampu</v>
      </c>
      <c r="E14" s="38">
        <f>IFERROR(VLOOKUP(B14,'Data Aset'!$B$4:$L$1048576,4,FALSE),"")</f>
        <v>2</v>
      </c>
      <c r="F14" s="38" t="str">
        <f>IFERROR(VLOOKUP(B14,'Data Aset'!$B$4:$L$1048576,5,FALSE),"")</f>
        <v>Pcs</v>
      </c>
      <c r="G14" s="26">
        <f>IFERROR(VLOOKUP(B14,'Data Aset'!$B$4:$L$1048576,6,FALSE),"")</f>
        <v>0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 t="str">
        <f>IFERROR(VLOOKUP(B14,'Data Aset'!$B$4:$L$1048576,9,FALSE),"")</f>
        <v>Ruangan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Lantai 312</v>
      </c>
      <c r="C15" s="54" t="str">
        <f>IFERROR(VLOOKUP(B15,'Data Aset'!$B$4:$L$1048576,2,FALSE),"")</f>
        <v>Saklar Double</v>
      </c>
      <c r="D15" s="31" t="str">
        <f>IFERROR(VLOOKUP(B15,'Data Aset'!$B$4:$L$1048576,3,FALSE),"")</f>
        <v>Saklar Double</v>
      </c>
      <c r="E15" s="38">
        <f>IFERROR(VLOOKUP(B15,'Data Aset'!$B$4:$L$1048576,4,FALSE),"")</f>
        <v>1</v>
      </c>
      <c r="F15" s="38" t="str">
        <f>IFERROR(VLOOKUP(B15,'Data Aset'!$B$4:$L$1048576,5,FALSE),"")</f>
        <v>Pcs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 t="str">
        <f>IFERROR(VLOOKUP(B15,'Data Aset'!$B$4:$L$1048576,9,FALSE),"")</f>
        <v>Ruangan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Lantai 313</v>
      </c>
      <c r="C16" s="54" t="str">
        <f>IFERROR(VLOOKUP(B16,'Data Aset'!$B$4:$L$1048576,2,FALSE),"")</f>
        <v>Closeat</v>
      </c>
      <c r="D16" s="31" t="str">
        <f>IFERROR(VLOOKUP(B16,'Data Aset'!$B$4:$L$1048576,3,FALSE),"")</f>
        <v>Closeat</v>
      </c>
      <c r="E16" s="38">
        <f>IFERROR(VLOOKUP(B16,'Data Aset'!$B$4:$L$1048576,4,FALSE),"")</f>
        <v>1</v>
      </c>
      <c r="F16" s="38" t="str">
        <f>IFERROR(VLOOKUP(B16,'Data Aset'!$B$4:$L$1048576,5,FALSE),"")</f>
        <v>Pcs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 t="str">
        <f>IFERROR(VLOOKUP(B16,'Data Aset'!$B$4:$L$1048576,9,FALSE),"")</f>
        <v>Toilet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Lantai 314</v>
      </c>
      <c r="C17" s="54" t="str">
        <f>IFERROR(VLOOKUP(B17,'Data Aset'!$B$4:$L$1048576,2,FALSE),"")</f>
        <v>Tempat Tisu Roll</v>
      </c>
      <c r="D17" s="31" t="str">
        <f>IFERROR(VLOOKUP(B17,'Data Aset'!$B$4:$L$1048576,3,FALSE),"")</f>
        <v>Tempat Tisu Roll</v>
      </c>
      <c r="E17" s="38">
        <f>IFERROR(VLOOKUP(B17,'Data Aset'!$B$4:$L$1048576,4,FALSE),"")</f>
        <v>2</v>
      </c>
      <c r="F17" s="38" t="str">
        <f>IFERROR(VLOOKUP(B17,'Data Aset'!$B$4:$L$1048576,5,FALSE),"")</f>
        <v>Pcs</v>
      </c>
      <c r="G17" s="26">
        <f>IFERROR(VLOOKUP(B17,'Data Aset'!$B$4:$L$1048576,6,FALSE),"")</f>
        <v>0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 t="str">
        <f>IFERROR(VLOOKUP(B17,'Data Aset'!$B$4:$L$1048576,9,FALSE),"")</f>
        <v>Toilet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Lantai 315</v>
      </c>
      <c r="C18" s="54" t="str">
        <f>IFERROR(VLOOKUP(B18,'Data Aset'!$B$4:$L$1048576,2,FALSE),"")</f>
        <v>Sikat Bulat</v>
      </c>
      <c r="D18" s="31" t="str">
        <f>IFERROR(VLOOKUP(B18,'Data Aset'!$B$4:$L$1048576,3,FALSE),"")</f>
        <v>Sikat Bulat</v>
      </c>
      <c r="E18" s="38">
        <f>IFERROR(VLOOKUP(B18,'Data Aset'!$B$4:$L$1048576,4,FALSE),"")</f>
        <v>1</v>
      </c>
      <c r="F18" s="38" t="str">
        <f>IFERROR(VLOOKUP(B18,'Data Aset'!$B$4:$L$1048576,5,FALSE),"")</f>
        <v>Pcs</v>
      </c>
      <c r="G18" s="26">
        <f>IFERROR(VLOOKUP(B18,'Data Aset'!$B$4:$L$1048576,6,FALSE),"")</f>
        <v>0</v>
      </c>
      <c r="H18" s="26">
        <f>IFERROR(VLOOKUP(B18,'Data Aset'!$B$4:$L$1048576,7,FALSE),"")</f>
        <v>0</v>
      </c>
      <c r="I18" s="26">
        <f>IFERROR(VLOOKUP(B18,'Data Aset'!$B$4:$L$1048576,8,FALSE),"")</f>
        <v>0</v>
      </c>
      <c r="J18" s="26" t="str">
        <f>IFERROR(VLOOKUP(B18,'Data Aset'!$B$4:$L$1048576,9,FALSE),"")</f>
        <v>Toilet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Lantai 316</v>
      </c>
      <c r="C19" s="54" t="str">
        <f>IFERROR(VLOOKUP(B19,'Data Aset'!$B$4:$L$1048576,2,FALSE),"")</f>
        <v>Keset Kaki Kecil</v>
      </c>
      <c r="D19" s="31" t="str">
        <f>IFERROR(VLOOKUP(B19,'Data Aset'!$B$4:$L$1048576,3,FALSE),"")</f>
        <v>Keset Kaki</v>
      </c>
      <c r="E19" s="38">
        <f>IFERROR(VLOOKUP(B19,'Data Aset'!$B$4:$L$1048576,4,FALSE),"")</f>
        <v>2</v>
      </c>
      <c r="F19" s="38" t="str">
        <f>IFERROR(VLOOKUP(B19,'Data Aset'!$B$4:$L$1048576,5,FALSE),"")</f>
        <v>Pcs</v>
      </c>
      <c r="G19" s="26">
        <f>IFERROR(VLOOKUP(B19,'Data Aset'!$B$4:$L$1048576,6,FALSE),"")</f>
        <v>0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 t="str">
        <f>IFERROR(VLOOKUP(B19,'Data Aset'!$B$4:$L$1048576,9,FALSE),"")</f>
        <v>Toilet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Lantai 317</v>
      </c>
      <c r="C20" s="54" t="str">
        <f>IFERROR(VLOOKUP(B20,'Data Aset'!$B$4:$L$1048576,2,FALSE),"")</f>
        <v>Sapu Lantai</v>
      </c>
      <c r="D20" s="31" t="str">
        <f>IFERROR(VLOOKUP(B20,'Data Aset'!$B$4:$L$1048576,3,FALSE),"")</f>
        <v>Sapu Lantai</v>
      </c>
      <c r="E20" s="38">
        <f>IFERROR(VLOOKUP(B20,'Data Aset'!$B$4:$L$1048576,4,FALSE),"")</f>
        <v>1</v>
      </c>
      <c r="F20" s="38" t="str">
        <f>IFERROR(VLOOKUP(B20,'Data Aset'!$B$4:$L$1048576,5,FALSE),"")</f>
        <v>Pcs</v>
      </c>
      <c r="G20" s="26">
        <f>IFERROR(VLOOKUP(B20,'Data Aset'!$B$4:$L$1048576,6,FALSE),"")</f>
        <v>0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 t="str">
        <f>IFERROR(VLOOKUP(B20,'Data Aset'!$B$4:$L$1048576,9,FALSE),"")</f>
        <v>Toilet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Lantai 318</v>
      </c>
      <c r="C21" s="54" t="str">
        <f>IFERROR(VLOOKUP(B21,'Data Aset'!$B$4:$L$1048576,2,FALSE),"")</f>
        <v/>
      </c>
      <c r="D21" s="31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Lantai 319</v>
      </c>
      <c r="C22" s="54" t="str">
        <f>IFERROR(VLOOKUP(B22,'Data Aset'!$B$4:$L$1048576,2,FALSE),"")</f>
        <v/>
      </c>
      <c r="D22" s="31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48">
        <v>20</v>
      </c>
      <c r="B23" s="17" t="str">
        <f t="shared" si="0"/>
        <v>Lantai 320</v>
      </c>
      <c r="C23" s="54" t="str">
        <f>IFERROR(VLOOKUP(B23,'Data Aset'!$B$4:$L$1048576,2,FALSE),"")</f>
        <v/>
      </c>
      <c r="D23" s="31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Lantai 321</v>
      </c>
      <c r="C24" s="54" t="str">
        <f>IFERROR(VLOOKUP(B24,'Data Aset'!$B$4:$L$1048576,2,FALSE),"")</f>
        <v/>
      </c>
      <c r="D24" s="31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48">
        <v>22</v>
      </c>
      <c r="B25" s="17" t="str">
        <f t="shared" si="0"/>
        <v>Lantai 322</v>
      </c>
      <c r="C25" s="54" t="str">
        <f>IFERROR(VLOOKUP(B25,'Data Aset'!$B$4:$L$1048576,2,FALSE),"")</f>
        <v/>
      </c>
      <c r="D25" s="31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Lantai 323</v>
      </c>
      <c r="C26" s="54" t="str">
        <f>IFERROR(VLOOKUP(B26,'Data Aset'!$B$4:$L$1048576,2,FALSE),"")</f>
        <v/>
      </c>
      <c r="D26" s="31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48">
        <v>24</v>
      </c>
      <c r="B27" s="17" t="str">
        <f t="shared" si="0"/>
        <v>Lantai 324</v>
      </c>
      <c r="C27" s="54" t="str">
        <f>IFERROR(VLOOKUP(B27,'Data Aset'!$B$4:$L$1048576,2,FALSE),"")</f>
        <v/>
      </c>
      <c r="D27" s="31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Lantai 325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Lantai 326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Lantai 327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Lantai 328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Lantai 329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Lantai 330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Lantai 331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Lantai 332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Lantai 333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Lantai 334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Lantai 335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Lantai 336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Lantai 337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Lantai 338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Lantai 339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Lantai 340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Lantai 341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Lantai 342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Lantai 343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Lantai 344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Lantai 345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Lantai 346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Lantai 347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Lantai 348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Lantai 349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Lantai 350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Lantai 351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Lantai 352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Lantai 353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Lantai 354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Lantai 355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Lantai 356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Lantai 357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Lantai 358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Lantai 359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Lantai 360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Lantai 361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Lantai 362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4" activePane="bottomLeft" state="frozen"/>
      <selection pane="bottomLeft" activeCell="F7" sqref="F7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378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Koridor Lt 21</v>
      </c>
      <c r="C4" s="54" t="str">
        <f>IFERROR(VLOOKUP(B4,'Data Aset'!$B$4:$L$1048576,2,FALSE),"")</f>
        <v>Lemari Besi</v>
      </c>
      <c r="D4" s="31" t="str">
        <f>IFERROR(VLOOKUP(B4,'Data Aset'!$B$4:$L$1048576,3,FALSE),"")</f>
        <v>Lemari Besi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 t="str">
        <f>IFERROR(VLOOKUP(B4,'Data Aset'!$B$4:$L$1048576,11,FALSE),"")</f>
        <v>8 Pintu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Koridor Lt 22</v>
      </c>
      <c r="C5" s="54" t="str">
        <f>IFERROR(VLOOKUP(B5,'Data Aset'!$B$4:$L$1048576,2,FALSE),"")</f>
        <v>Kursi Kayu Panjang</v>
      </c>
      <c r="D5" s="31" t="str">
        <f>IFERROR(VLOOKUP(B5,'Data Aset'!$B$4:$L$1048576,3,FALSE),"")</f>
        <v>Kursi Kayu Panjang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Koridor Lt 23</v>
      </c>
      <c r="C6" s="54" t="str">
        <f>IFERROR(VLOOKUP(B6,'Data Aset'!$B$4:$L$1048576,2,FALSE),"")</f>
        <v>Box Sampah</v>
      </c>
      <c r="D6" s="31" t="str">
        <f>IFERROR(VLOOKUP(B6,'Data Aset'!$B$4:$L$1048576,3,FALSE),"")</f>
        <v>Tempat Sampah</v>
      </c>
      <c r="E6" s="38">
        <f>IFERROR(VLOOKUP(B6,'Data Aset'!$B$4:$L$1048576,4,FALSE),"")</f>
        <v>2</v>
      </c>
      <c r="F6" s="38" t="str">
        <f>IFERROR(VLOOKUP(B6,'Data Aset'!$B$4:$L$1048576,5,FALSE),"")</f>
        <v>Pcs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Koridor Lt 24</v>
      </c>
      <c r="C7" s="54" t="str">
        <f>IFERROR(VLOOKUP(B7,'Data Aset'!$B$4:$L$1048576,2,FALSE),"")</f>
        <v>APAR</v>
      </c>
      <c r="D7" s="31" t="str">
        <f>IFERROR(VLOOKUP(B7,'Data Aset'!$B$4:$L$1048576,3,FALSE),"")</f>
        <v>APAR</v>
      </c>
      <c r="E7" s="38">
        <f>IFERROR(VLOOKUP(B7,'Data Aset'!$B$4:$L$1048576,4,FALSE),"")</f>
        <v>1</v>
      </c>
      <c r="F7" s="38" t="str">
        <f>IFERROR(VLOOKUP(B7,'Data Aset'!$B$4:$L$1048576,5,FALSE),"")</f>
        <v>Pcs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Koridor Lt 25</v>
      </c>
      <c r="C8" s="54" t="str">
        <f>IFERROR(VLOOKUP(B8,'Data Aset'!$B$4:$L$1048576,2,FALSE),"")</f>
        <v>Keset Kaki Kecil</v>
      </c>
      <c r="D8" s="31" t="str">
        <f>IFERROR(VLOOKUP(B8,'Data Aset'!$B$4:$L$1048576,3,FALSE),"")</f>
        <v>Keset Kaki</v>
      </c>
      <c r="E8" s="38">
        <f>IFERROR(VLOOKUP(B8,'Data Aset'!$B$4:$L$1048576,4,FALSE),"")</f>
        <v>2</v>
      </c>
      <c r="F8" s="38" t="str">
        <f>IFERROR(VLOOKUP(B8,'Data Aset'!$B$4:$L$1048576,5,FALSE),"")</f>
        <v>Pcs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Koridor Lt 26</v>
      </c>
      <c r="C9" s="54" t="str">
        <f>IFERROR(VLOOKUP(B9,'Data Aset'!$B$4:$L$1048576,2,FALSE),"")</f>
        <v>Bohlam Lampu</v>
      </c>
      <c r="D9" s="31" t="str">
        <f>IFERROR(VLOOKUP(B9,'Data Aset'!$B$4:$L$1048576,3,FALSE),"")</f>
        <v>Lampu</v>
      </c>
      <c r="E9" s="38">
        <f>IFERROR(VLOOKUP(B9,'Data Aset'!$B$4:$L$1048576,4,FALSE),"")</f>
        <v>5</v>
      </c>
      <c r="F9" s="38" t="str">
        <f>IFERROR(VLOOKUP(B9,'Data Aset'!$B$4:$L$1048576,5,FALSE),"")</f>
        <v>Pcs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Koridor Lt 27</v>
      </c>
      <c r="C10" s="54" t="str">
        <f>IFERROR(VLOOKUP(B10,'Data Aset'!$B$4:$L$1048576,2,FALSE),"")</f>
        <v>CCTV</v>
      </c>
      <c r="D10" s="31" t="str">
        <f>IFERROR(VLOOKUP(B10,'Data Aset'!$B$4:$L$1048576,3,FALSE),"")</f>
        <v>CCTV</v>
      </c>
      <c r="E10" s="38">
        <f>IFERROR(VLOOKUP(B10,'Data Aset'!$B$4:$L$1048576,4,FALSE),"")</f>
        <v>1</v>
      </c>
      <c r="F10" s="38" t="str">
        <f>IFERROR(VLOOKUP(B10,'Data Aset'!$B$4:$L$1048576,5,FALSE),"")</f>
        <v>Unit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Koridor Lt 28</v>
      </c>
      <c r="C11" s="54" t="str">
        <f>IFERROR(VLOOKUP(B11,'Data Aset'!$B$4:$L$1048576,2,FALSE),"")</f>
        <v>Saklar Double</v>
      </c>
      <c r="D11" s="31" t="str">
        <f>IFERROR(VLOOKUP(B11,'Data Aset'!$B$4:$L$1048576,3,FALSE),"")</f>
        <v>Saklar Double</v>
      </c>
      <c r="E11" s="38">
        <f>IFERROR(VLOOKUP(B11,'Data Aset'!$B$4:$L$1048576,4,FALSE),"")</f>
        <v>1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Koridor Lt 29</v>
      </c>
      <c r="C12" s="54" t="str">
        <f>IFERROR(VLOOKUP(B12,'Data Aset'!$B$4:$L$1048576,2,FALSE),"")</f>
        <v>Saklar Single</v>
      </c>
      <c r="D12" s="31" t="str">
        <f>IFERROR(VLOOKUP(B12,'Data Aset'!$B$4:$L$1048576,3,FALSE),"")</f>
        <v>Saklar Single</v>
      </c>
      <c r="E12" s="38">
        <f>IFERROR(VLOOKUP(B12,'Data Aset'!$B$4:$L$1048576,4,FALSE),"")</f>
        <v>1</v>
      </c>
      <c r="F12" s="38" t="str">
        <f>IFERROR(VLOOKUP(B12,'Data Aset'!$B$4:$L$1048576,5,FALSE),"")</f>
        <v>Pcs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Koridor Lt 210</v>
      </c>
      <c r="C13" s="54" t="str">
        <f>IFERROR(VLOOKUP(B13,'Data Aset'!$B$4:$L$1048576,2,FALSE),"")</f>
        <v/>
      </c>
      <c r="D13" s="31" t="str">
        <f>IFERROR(VLOOKUP(B13,'Data Aset'!$B$4:$L$1048576,3,FALSE),"")</f>
        <v/>
      </c>
      <c r="E13" s="38" t="str">
        <f>IFERROR(VLOOKUP(B13,'Data Aset'!$B$4:$L$1048576,4,FALSE),"")</f>
        <v/>
      </c>
      <c r="F13" s="38" t="str">
        <f>IFERROR(VLOOKUP(B13,'Data Aset'!$B$4:$L$1048576,5,FALSE),"")</f>
        <v/>
      </c>
      <c r="G13" s="26" t="str">
        <f>IFERROR(VLOOKUP(B13,'Data Aset'!$B$4:$L$1048576,6,FALSE),"")</f>
        <v/>
      </c>
      <c r="H13" s="26" t="str">
        <f>IFERROR(VLOOKUP(B13,'Data Aset'!$B$4:$L$1048576,7,FALSE),"")</f>
        <v/>
      </c>
      <c r="I13" s="26" t="str">
        <f>IFERROR(VLOOKUP(B13,'Data Aset'!$B$4:$L$1048576,8,FALSE),"")</f>
        <v/>
      </c>
      <c r="J13" s="26" t="str">
        <f>IFERROR(VLOOKUP(B13,'Data Aset'!$B$4:$L$1048576,9,FALSE),"")</f>
        <v/>
      </c>
      <c r="K13" s="31" t="str">
        <f>IFERROR(VLOOKUP(B13,'Data Aset'!$B$4:$L$1048576,11,FALSE),"")</f>
        <v/>
      </c>
    </row>
    <row r="14" spans="1:11 16383:16383" ht="28.5" customHeight="1">
      <c r="A14" s="17">
        <v>11</v>
      </c>
      <c r="B14" s="17" t="str">
        <f t="shared" si="0"/>
        <v>Koridor Lt 211</v>
      </c>
      <c r="C14" s="54" t="str">
        <f>IFERROR(VLOOKUP(B14,'Data Aset'!$B$4:$L$1048576,2,FALSE),"")</f>
        <v/>
      </c>
      <c r="D14" s="31" t="str">
        <f>IFERROR(VLOOKUP(B14,'Data Aset'!$B$4:$L$1048576,3,FALSE),"")</f>
        <v/>
      </c>
      <c r="E14" s="38" t="str">
        <f>IFERROR(VLOOKUP(B14,'Data Aset'!$B$4:$L$1048576,4,FALSE),"")</f>
        <v/>
      </c>
      <c r="F14" s="38" t="str">
        <f>IFERROR(VLOOKUP(B14,'Data Aset'!$B$4:$L$1048576,5,FALSE),"")</f>
        <v/>
      </c>
      <c r="G14" s="26" t="str">
        <f>IFERROR(VLOOKUP(B14,'Data Aset'!$B$4:$L$1048576,6,FALSE),"")</f>
        <v/>
      </c>
      <c r="H14" s="26" t="str">
        <f>IFERROR(VLOOKUP(B14,'Data Aset'!$B$4:$L$1048576,7,FALSE),"")</f>
        <v/>
      </c>
      <c r="I14" s="26" t="str">
        <f>IFERROR(VLOOKUP(B14,'Data Aset'!$B$4:$L$1048576,8,FALSE),"")</f>
        <v/>
      </c>
      <c r="J14" s="26" t="str">
        <f>IFERROR(VLOOKUP(B14,'Data Aset'!$B$4:$L$1048576,9,FALSE),"")</f>
        <v/>
      </c>
      <c r="K14" s="31" t="str">
        <f>IFERROR(VLOOKUP(B14,'Data Aset'!$B$4:$L$1048576,11,FALSE),"")</f>
        <v/>
      </c>
    </row>
    <row r="15" spans="1:11 16383:16383" ht="28.5" customHeight="1">
      <c r="A15" s="48">
        <v>12</v>
      </c>
      <c r="B15" s="17" t="str">
        <f t="shared" si="0"/>
        <v>Koridor Lt 212</v>
      </c>
      <c r="C15" s="54" t="str">
        <f>IFERROR(VLOOKUP(B15,'Data Aset'!$B$4:$L$1048576,2,FALSE),"")</f>
        <v/>
      </c>
      <c r="D15" s="31" t="str">
        <f>IFERROR(VLOOKUP(B15,'Data Aset'!$B$4:$L$1048576,3,FALSE),"")</f>
        <v/>
      </c>
      <c r="E15" s="38" t="str">
        <f>IFERROR(VLOOKUP(B15,'Data Aset'!$B$4:$L$1048576,4,FALSE),"")</f>
        <v/>
      </c>
      <c r="F15" s="38" t="str">
        <f>IFERROR(VLOOKUP(B15,'Data Aset'!$B$4:$L$1048576,5,FALSE),"")</f>
        <v/>
      </c>
      <c r="G15" s="26" t="str">
        <f>IFERROR(VLOOKUP(B15,'Data Aset'!$B$4:$L$1048576,6,FALSE),"")</f>
        <v/>
      </c>
      <c r="H15" s="26" t="str">
        <f>IFERROR(VLOOKUP(B15,'Data Aset'!$B$4:$L$1048576,7,FALSE),"")</f>
        <v/>
      </c>
      <c r="I15" s="26" t="str">
        <f>IFERROR(VLOOKUP(B15,'Data Aset'!$B$4:$L$1048576,8,FALSE),"")</f>
        <v/>
      </c>
      <c r="J15" s="26" t="str">
        <f>IFERROR(VLOOKUP(B15,'Data Aset'!$B$4:$L$1048576,9,FALSE),"")</f>
        <v/>
      </c>
      <c r="K15" s="31" t="str">
        <f>IFERROR(VLOOKUP(B15,'Data Aset'!$B$4:$L$1048576,11,FALSE),"")</f>
        <v/>
      </c>
    </row>
    <row r="16" spans="1:11 16383:16383" ht="28.5" customHeight="1">
      <c r="A16" s="17">
        <v>13</v>
      </c>
      <c r="B16" s="17" t="str">
        <f t="shared" si="0"/>
        <v>Koridor Lt 213</v>
      </c>
      <c r="C16" s="54" t="str">
        <f>IFERROR(VLOOKUP(B16,'Data Aset'!$B$4:$L$1048576,2,FALSE),"")</f>
        <v/>
      </c>
      <c r="D16" s="31" t="str">
        <f>IFERROR(VLOOKUP(B16,'Data Aset'!$B$4:$L$1048576,3,FALSE),"")</f>
        <v/>
      </c>
      <c r="E16" s="38" t="str">
        <f>IFERROR(VLOOKUP(B16,'Data Aset'!$B$4:$L$1048576,4,FALSE),"")</f>
        <v/>
      </c>
      <c r="F16" s="38" t="str">
        <f>IFERROR(VLOOKUP(B16,'Data Aset'!$B$4:$L$1048576,5,FALSE),"")</f>
        <v/>
      </c>
      <c r="G16" s="26" t="str">
        <f>IFERROR(VLOOKUP(B16,'Data Aset'!$B$4:$L$1048576,6,FALSE),"")</f>
        <v/>
      </c>
      <c r="H16" s="26" t="str">
        <f>IFERROR(VLOOKUP(B16,'Data Aset'!$B$4:$L$1048576,7,FALSE),"")</f>
        <v/>
      </c>
      <c r="I16" s="26" t="str">
        <f>IFERROR(VLOOKUP(B16,'Data Aset'!$B$4:$L$1048576,8,FALSE),"")</f>
        <v/>
      </c>
      <c r="J16" s="26" t="str">
        <f>IFERROR(VLOOKUP(B16,'Data Aset'!$B$4:$L$1048576,9,FALSE),"")</f>
        <v/>
      </c>
      <c r="K16" s="31" t="str">
        <f>IFERROR(VLOOKUP(B16,'Data Aset'!$B$4:$L$1048576,11,FALSE),"")</f>
        <v/>
      </c>
    </row>
    <row r="17" spans="1:11" ht="28.5" customHeight="1">
      <c r="A17" s="48">
        <v>14</v>
      </c>
      <c r="B17" s="17" t="str">
        <f t="shared" si="0"/>
        <v>Koridor Lt 214</v>
      </c>
      <c r="C17" s="54" t="str">
        <f>IFERROR(VLOOKUP(B17,'Data Aset'!$B$4:$L$1048576,2,FALSE),"")</f>
        <v/>
      </c>
      <c r="D17" s="31" t="str">
        <f>IFERROR(VLOOKUP(B17,'Data Aset'!$B$4:$L$1048576,3,FALSE),"")</f>
        <v/>
      </c>
      <c r="E17" s="38" t="str">
        <f>IFERROR(VLOOKUP(B17,'Data Aset'!$B$4:$L$1048576,4,FALSE),"")</f>
        <v/>
      </c>
      <c r="F17" s="38" t="str">
        <f>IFERROR(VLOOKUP(B17,'Data Aset'!$B$4:$L$1048576,5,FALSE),"")</f>
        <v/>
      </c>
      <c r="G17" s="26" t="str">
        <f>IFERROR(VLOOKUP(B17,'Data Aset'!$B$4:$L$1048576,6,FALSE),"")</f>
        <v/>
      </c>
      <c r="H17" s="26" t="str">
        <f>IFERROR(VLOOKUP(B17,'Data Aset'!$B$4:$L$1048576,7,FALSE),"")</f>
        <v/>
      </c>
      <c r="I17" s="26" t="str">
        <f>IFERROR(VLOOKUP(B17,'Data Aset'!$B$4:$L$1048576,8,FALSE),"")</f>
        <v/>
      </c>
      <c r="J17" s="26" t="str">
        <f>IFERROR(VLOOKUP(B17,'Data Aset'!$B$4:$L$1048576,9,FALSE),"")</f>
        <v/>
      </c>
      <c r="K17" s="31" t="str">
        <f>IFERROR(VLOOKUP(B17,'Data Aset'!$B$4:$L$1048576,11,FALSE),"")</f>
        <v/>
      </c>
    </row>
    <row r="18" spans="1:11" ht="28.5" customHeight="1">
      <c r="A18" s="17">
        <v>15</v>
      </c>
      <c r="B18" s="17" t="str">
        <f t="shared" si="0"/>
        <v>Koridor Lt 215</v>
      </c>
      <c r="C18" s="54" t="str">
        <f>IFERROR(VLOOKUP(B18,'Data Aset'!$B$4:$L$1048576,2,FALSE),"")</f>
        <v/>
      </c>
      <c r="D18" s="31" t="str">
        <f>IFERROR(VLOOKUP(B18,'Data Aset'!$B$4:$L$1048576,3,FALSE),"")</f>
        <v/>
      </c>
      <c r="E18" s="38" t="str">
        <f>IFERROR(VLOOKUP(B18,'Data Aset'!$B$4:$L$1048576,4,FALSE),"")</f>
        <v/>
      </c>
      <c r="F18" s="38" t="str">
        <f>IFERROR(VLOOKUP(B18,'Data Aset'!$B$4:$L$1048576,5,FALSE),"")</f>
        <v/>
      </c>
      <c r="G18" s="26" t="str">
        <f>IFERROR(VLOOKUP(B18,'Data Aset'!$B$4:$L$1048576,6,FALSE),"")</f>
        <v/>
      </c>
      <c r="H18" s="26" t="str">
        <f>IFERROR(VLOOKUP(B18,'Data Aset'!$B$4:$L$1048576,7,FALSE),"")</f>
        <v/>
      </c>
      <c r="I18" s="26" t="str">
        <f>IFERROR(VLOOKUP(B18,'Data Aset'!$B$4:$L$1048576,8,FALSE),"")</f>
        <v/>
      </c>
      <c r="J18" s="26" t="str">
        <f>IFERROR(VLOOKUP(B18,'Data Aset'!$B$4:$L$1048576,9,FALSE),"")</f>
        <v/>
      </c>
      <c r="K18" s="31" t="str">
        <f>IFERROR(VLOOKUP(B18,'Data Aset'!$B$4:$L$1048576,11,FALSE),"")</f>
        <v/>
      </c>
    </row>
    <row r="19" spans="1:11" ht="28.5" customHeight="1">
      <c r="A19" s="48">
        <v>16</v>
      </c>
      <c r="B19" s="17" t="str">
        <f t="shared" si="0"/>
        <v>Koridor Lt 216</v>
      </c>
      <c r="C19" s="54" t="str">
        <f>IFERROR(VLOOKUP(B19,'Data Aset'!$B$4:$L$1048576,2,FALSE),"")</f>
        <v/>
      </c>
      <c r="D19" s="31" t="str">
        <f>IFERROR(VLOOKUP(B19,'Data Aset'!$B$4:$L$1048576,3,FALSE),"")</f>
        <v/>
      </c>
      <c r="E19" s="38" t="str">
        <f>IFERROR(VLOOKUP(B19,'Data Aset'!$B$4:$L$1048576,4,FALSE),"")</f>
        <v/>
      </c>
      <c r="F19" s="38" t="str">
        <f>IFERROR(VLOOKUP(B19,'Data Aset'!$B$4:$L$1048576,5,FALSE),"")</f>
        <v/>
      </c>
      <c r="G19" s="26" t="str">
        <f>IFERROR(VLOOKUP(B19,'Data Aset'!$B$4:$L$1048576,6,FALSE),"")</f>
        <v/>
      </c>
      <c r="H19" s="26" t="str">
        <f>IFERROR(VLOOKUP(B19,'Data Aset'!$B$4:$L$1048576,7,FALSE),"")</f>
        <v/>
      </c>
      <c r="I19" s="26" t="str">
        <f>IFERROR(VLOOKUP(B19,'Data Aset'!$B$4:$L$1048576,8,FALSE),"")</f>
        <v/>
      </c>
      <c r="J19" s="26" t="str">
        <f>IFERROR(VLOOKUP(B19,'Data Aset'!$B$4:$L$1048576,9,FALSE),"")</f>
        <v/>
      </c>
      <c r="K19" s="31" t="str">
        <f>IFERROR(VLOOKUP(B19,'Data Aset'!$B$4:$L$1048576,11,FALSE),"")</f>
        <v/>
      </c>
    </row>
    <row r="20" spans="1:11" ht="28.5" customHeight="1">
      <c r="A20" s="17">
        <v>17</v>
      </c>
      <c r="B20" s="17" t="str">
        <f t="shared" si="0"/>
        <v>Koridor Lt 217</v>
      </c>
      <c r="C20" s="54" t="str">
        <f>IFERROR(VLOOKUP(B20,'Data Aset'!$B$4:$L$1048576,2,FALSE),"")</f>
        <v/>
      </c>
      <c r="D20" s="31" t="str">
        <f>IFERROR(VLOOKUP(B20,'Data Aset'!$B$4:$L$1048576,3,FALSE),"")</f>
        <v/>
      </c>
      <c r="E20" s="38" t="str">
        <f>IFERROR(VLOOKUP(B20,'Data Aset'!$B$4:$L$1048576,4,FALSE),"")</f>
        <v/>
      </c>
      <c r="F20" s="38" t="str">
        <f>IFERROR(VLOOKUP(B20,'Data Aset'!$B$4:$L$1048576,5,FALSE),"")</f>
        <v/>
      </c>
      <c r="G20" s="26" t="str">
        <f>IFERROR(VLOOKUP(B20,'Data Aset'!$B$4:$L$1048576,6,FALSE),"")</f>
        <v/>
      </c>
      <c r="H20" s="26" t="str">
        <f>IFERROR(VLOOKUP(B20,'Data Aset'!$B$4:$L$1048576,7,FALSE),"")</f>
        <v/>
      </c>
      <c r="I20" s="26" t="str">
        <f>IFERROR(VLOOKUP(B20,'Data Aset'!$B$4:$L$1048576,8,FALSE),"")</f>
        <v/>
      </c>
      <c r="J20" s="26" t="str">
        <f>IFERROR(VLOOKUP(B20,'Data Aset'!$B$4:$L$1048576,9,FALSE),"")</f>
        <v/>
      </c>
      <c r="K20" s="31" t="str">
        <f>IFERROR(VLOOKUP(B20,'Data Aset'!$B$4:$L$1048576,11,FALSE),"")</f>
        <v/>
      </c>
    </row>
    <row r="21" spans="1:11" ht="28.5" customHeight="1">
      <c r="A21" s="48">
        <v>18</v>
      </c>
      <c r="B21" s="17" t="str">
        <f t="shared" si="0"/>
        <v>Koridor Lt 218</v>
      </c>
      <c r="C21" s="54" t="str">
        <f>IFERROR(VLOOKUP(B21,'Data Aset'!$B$4:$L$1048576,2,FALSE),"")</f>
        <v/>
      </c>
      <c r="D21" s="31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Koridor Lt 219</v>
      </c>
      <c r="C22" s="54" t="str">
        <f>IFERROR(VLOOKUP(B22,'Data Aset'!$B$4:$L$1048576,2,FALSE),"")</f>
        <v/>
      </c>
      <c r="D22" s="31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48">
        <v>20</v>
      </c>
      <c r="B23" s="17" t="str">
        <f t="shared" si="0"/>
        <v>Koridor Lt 220</v>
      </c>
      <c r="C23" s="54" t="str">
        <f>IFERROR(VLOOKUP(B23,'Data Aset'!$B$4:$L$1048576,2,FALSE),"")</f>
        <v/>
      </c>
      <c r="D23" s="31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Koridor Lt 221</v>
      </c>
      <c r="C24" s="54" t="str">
        <f>IFERROR(VLOOKUP(B24,'Data Aset'!$B$4:$L$1048576,2,FALSE),"")</f>
        <v/>
      </c>
      <c r="D24" s="31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48">
        <v>22</v>
      </c>
      <c r="B25" s="17" t="str">
        <f t="shared" si="0"/>
        <v>Koridor Lt 222</v>
      </c>
      <c r="C25" s="54" t="str">
        <f>IFERROR(VLOOKUP(B25,'Data Aset'!$B$4:$L$1048576,2,FALSE),"")</f>
        <v/>
      </c>
      <c r="D25" s="31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Koridor Lt 223</v>
      </c>
      <c r="C26" s="54" t="str">
        <f>IFERROR(VLOOKUP(B26,'Data Aset'!$B$4:$L$1048576,2,FALSE),"")</f>
        <v/>
      </c>
      <c r="D26" s="31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48">
        <v>24</v>
      </c>
      <c r="B27" s="17" t="str">
        <f t="shared" si="0"/>
        <v>Koridor Lt 224</v>
      </c>
      <c r="C27" s="54" t="str">
        <f>IFERROR(VLOOKUP(B27,'Data Aset'!$B$4:$L$1048576,2,FALSE),"")</f>
        <v/>
      </c>
      <c r="D27" s="31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Koridor Lt 225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Koridor Lt 226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Koridor Lt 227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Koridor Lt 228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Koridor Lt 229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Koridor Lt 230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Koridor Lt 231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Koridor Lt 232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Koridor Lt 233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Koridor Lt 234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Koridor Lt 235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Koridor Lt 236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Koridor Lt 237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Koridor Lt 238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Koridor Lt 239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Koridor Lt 240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Koridor Lt 241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Koridor Lt 242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Koridor Lt 243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Koridor Lt 244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Koridor Lt 245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Koridor Lt 246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Koridor Lt 247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Koridor Lt 248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Koridor Lt 249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Koridor Lt 250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Koridor Lt 251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Koridor Lt 252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Koridor Lt 253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Koridor Lt 254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Koridor Lt 255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Koridor Lt 256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Koridor Lt 257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Koridor Lt 258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Koridor Lt 259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Koridor Lt 260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Koridor Lt 261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Koridor Lt 262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4" activePane="bottomLeft" state="frozen"/>
      <selection pane="bottomLeft" activeCell="F9" sqref="F9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16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Marketing1</v>
      </c>
      <c r="C4" s="54" t="str">
        <f>IFERROR(VLOOKUP(B4,'Data Aset'!$B$4:$L$1048576,2,FALSE),"")</f>
        <v>Meja Kerja</v>
      </c>
      <c r="D4" s="31" t="str">
        <f>IFERROR(VLOOKUP(B4,'Data Aset'!$B$4:$L$1048576,3,FALSE),"")</f>
        <v>Meja Kerja</v>
      </c>
      <c r="E4" s="38">
        <f>IFERROR(VLOOKUP(B4,'Data Aset'!$B$4:$L$1048576,4,FALSE),"")</f>
        <v>8</v>
      </c>
      <c r="F4" s="38" t="str">
        <f>IFERROR(VLOOKUP(B4,'Data Aset'!$B$4:$L$1048576,5,FALSE),"")</f>
        <v>UNIT</v>
      </c>
      <c r="G4" s="26" t="str">
        <f>IFERROR(VLOOKUP(B4,'Data Aset'!$B$4:$L$1048576,6,FALSE),"")</f>
        <v>Olympic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 t="str">
        <f>IFERROR(VLOOKUP(B4,'Data Aset'!$B$4:$L$1048576,9,FALSE),"")</f>
        <v>Andin</v>
      </c>
      <c r="K4" s="31" t="str">
        <f>IFERROR(VLOOKUP(B4,'Data Aset'!$B$4:$L$1048576,11,FALSE),"")</f>
        <v>1 Rusak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Marketing2</v>
      </c>
      <c r="C5" s="54" t="str">
        <f>IFERROR(VLOOKUP(B5,'Data Aset'!$B$4:$L$1048576,2,FALSE),"")</f>
        <v>Kursi Hidrolik</v>
      </c>
      <c r="D5" s="31" t="str">
        <f>IFERROR(VLOOKUP(B5,'Data Aset'!$B$4:$L$1048576,3,FALSE),"")</f>
        <v>Kursi Hidrolik</v>
      </c>
      <c r="E5" s="38">
        <f>IFERROR(VLOOKUP(B5,'Data Aset'!$B$4:$L$1048576,4,FALSE),"")</f>
        <v>7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 t="str">
        <f>IFERROR(VLOOKUP(B5,'Data Aset'!$B$4:$L$1048576,11,FALSE),"")</f>
        <v>OK</v>
      </c>
    </row>
    <row r="6" spans="1:11 16383:16383" ht="22.5" customHeight="1">
      <c r="A6" s="17">
        <v>3</v>
      </c>
      <c r="B6" s="17" t="str">
        <f t="shared" si="0"/>
        <v>Marketing3</v>
      </c>
      <c r="C6" s="54" t="str">
        <f>IFERROR(VLOOKUP(B6,'Data Aset'!$B$4:$L$1048576,2,FALSE),"")</f>
        <v>Meja Kayu Panjang</v>
      </c>
      <c r="D6" s="31" t="str">
        <f>IFERROR(VLOOKUP(B6,'Data Aset'!$B$4:$L$1048576,3,FALSE),"")</f>
        <v>Meja Kayu Panjang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 t="str">
        <f>IFERROR(VLOOKUP(B6,'Data Aset'!$B$4:$L$1048576,11,FALSE),"")</f>
        <v>OK</v>
      </c>
    </row>
    <row r="7" spans="1:11 16383:16383" ht="28.5" customHeight="1">
      <c r="A7" s="48">
        <v>4</v>
      </c>
      <c r="B7" s="17" t="str">
        <f t="shared" si="0"/>
        <v>Marketing4</v>
      </c>
      <c r="C7" s="54" t="str">
        <f>IFERROR(VLOOKUP(B7,'Data Aset'!$B$4:$L$1048576,2,FALSE),"")</f>
        <v>Rak Besi</v>
      </c>
      <c r="D7" s="31" t="str">
        <f>IFERROR(VLOOKUP(B7,'Data Aset'!$B$4:$L$1048576,3,FALSE),"")</f>
        <v>Rak Besi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FRONLINE</v>
      </c>
      <c r="H7" s="26" t="str">
        <f>IFERROR(VLOOKUP(B7,'Data Aset'!$B$4:$L$1048576,7,FALSE),"")</f>
        <v>4 SUSUN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 t="str">
        <f>IFERROR(VLOOKUP(B7,'Data Aset'!$B$4:$L$1048576,11,FALSE),"")</f>
        <v>OK</v>
      </c>
    </row>
    <row r="8" spans="1:11 16383:16383" ht="28.5" customHeight="1">
      <c r="A8" s="17">
        <v>5</v>
      </c>
      <c r="B8" s="17" t="str">
        <f t="shared" si="0"/>
        <v>Marketing5</v>
      </c>
      <c r="C8" s="54" t="str">
        <f>IFERROR(VLOOKUP(B8,'Data Aset'!$B$4:$L$1048576,2,FALSE),"")</f>
        <v>Lemari besi</v>
      </c>
      <c r="D8" s="31" t="str">
        <f>IFERROR(VLOOKUP(B8,'Data Aset'!$B$4:$L$1048576,3,FALSE),"")</f>
        <v>Lemari Besi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ZEHN</v>
      </c>
      <c r="H8" s="26" t="str">
        <f>IFERROR(VLOOKUP(B8,'Data Aset'!$B$4:$L$1048576,7,FALSE),"")</f>
        <v>4 SUSUN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 t="str">
        <f>IFERROR(VLOOKUP(B8,'Data Aset'!$B$4:$L$1048576,11,FALSE),"")</f>
        <v>OK</v>
      </c>
    </row>
    <row r="9" spans="1:11 16383:16383" ht="28.5" customHeight="1">
      <c r="A9" s="48">
        <v>6</v>
      </c>
      <c r="B9" s="17" t="str">
        <f t="shared" si="0"/>
        <v>Marketing6</v>
      </c>
      <c r="C9" s="54" t="str">
        <f>IFERROR(VLOOKUP(B9,'Data Aset'!$B$4:$L$1048576,2,FALSE),"")</f>
        <v>Printer</v>
      </c>
      <c r="D9" s="31" t="str">
        <f>IFERROR(VLOOKUP(B9,'Data Aset'!$B$4:$L$1048576,3,FALSE),"")</f>
        <v>Printer Inkjet</v>
      </c>
      <c r="E9" s="38">
        <f>IFERROR(VLOOKUP(B9,'Data Aset'!$B$4:$L$1048576,4,FALSE),"")</f>
        <v>1</v>
      </c>
      <c r="F9" s="38" t="str">
        <f>IFERROR(VLOOKUP(B9,'Data Aset'!$B$4:$L$1048576,5,FALSE),"")</f>
        <v>PCS</v>
      </c>
      <c r="G9" s="26" t="str">
        <f>IFERROR(VLOOKUP(B9,'Data Aset'!$B$4:$L$1048576,6,FALSE),"")</f>
        <v>EPSON</v>
      </c>
      <c r="H9" s="26" t="str">
        <f>IFERROR(VLOOKUP(B9,'Data Aset'!$B$4:$L$1048576,7,FALSE),"")</f>
        <v>L3110</v>
      </c>
      <c r="I9" s="26" t="str">
        <f>IFERROR(VLOOKUP(B9,'Data Aset'!$B$4:$L$1048576,8,FALSE),"")</f>
        <v>X5DX252671</v>
      </c>
      <c r="J9" s="26">
        <f>IFERROR(VLOOKUP(B9,'Data Aset'!$B$4:$L$1048576,9,FALSE),"")</f>
        <v>0</v>
      </c>
      <c r="K9" s="31" t="str">
        <f>IFERROR(VLOOKUP(B9,'Data Aset'!$B$4:$L$1048576,11,FALSE),"")</f>
        <v>OK</v>
      </c>
    </row>
    <row r="10" spans="1:11 16383:16383" ht="28.5" customHeight="1">
      <c r="A10" s="17">
        <v>7</v>
      </c>
      <c r="B10" s="17" t="str">
        <f t="shared" si="0"/>
        <v>Marketing7</v>
      </c>
      <c r="C10" s="54" t="str">
        <f>IFERROR(VLOOKUP(B10,'Data Aset'!$B$4:$L$1048576,2,FALSE),"")</f>
        <v>Printer</v>
      </c>
      <c r="D10" s="31" t="str">
        <f>IFERROR(VLOOKUP(B10,'Data Aset'!$B$4:$L$1048576,3,FALSE),"")</f>
        <v>Printer Dot Metric</v>
      </c>
      <c r="E10" s="38">
        <f>IFERROR(VLOOKUP(B10,'Data Aset'!$B$4:$L$1048576,4,FALSE),"")</f>
        <v>1</v>
      </c>
      <c r="F10" s="38" t="str">
        <f>IFERROR(VLOOKUP(B10,'Data Aset'!$B$4:$L$1048576,5,FALSE),"")</f>
        <v>PCS</v>
      </c>
      <c r="G10" s="26" t="str">
        <f>IFERROR(VLOOKUP(B10,'Data Aset'!$B$4:$L$1048576,6,FALSE),"")</f>
        <v>EPSON</v>
      </c>
      <c r="H10" s="26" t="str">
        <f>IFERROR(VLOOKUP(B10,'Data Aset'!$B$4:$L$1048576,7,FALSE),"")</f>
        <v>LQ-300+II</v>
      </c>
      <c r="I10" s="26" t="str">
        <f>IFERROR(VLOOKUP(B10,'Data Aset'!$B$4:$L$1048576,8,FALSE),"")</f>
        <v>NJDY005614</v>
      </c>
      <c r="J10" s="26">
        <f>IFERROR(VLOOKUP(B10,'Data Aset'!$B$4:$L$1048576,9,FALSE),"")</f>
        <v>0</v>
      </c>
      <c r="K10" s="31" t="str">
        <f>IFERROR(VLOOKUP(B10,'Data Aset'!$B$4:$L$1048576,11,FALSE),"")</f>
        <v>OK</v>
      </c>
    </row>
    <row r="11" spans="1:11 16383:16383" ht="28.5" customHeight="1">
      <c r="A11" s="48">
        <v>8</v>
      </c>
      <c r="B11" s="17" t="str">
        <f t="shared" si="0"/>
        <v>Marketing8</v>
      </c>
      <c r="C11" s="54" t="str">
        <f>IFERROR(VLOOKUP(B11,'Data Aset'!$B$4:$L$1048576,2,FALSE),"")</f>
        <v>Handphone</v>
      </c>
      <c r="D11" s="31" t="str">
        <f>IFERROR(VLOOKUP(B11,'Data Aset'!$B$4:$L$1048576,3,FALSE),"")</f>
        <v>Handphone</v>
      </c>
      <c r="E11" s="38">
        <f>IFERROR(VLOOKUP(B11,'Data Aset'!$B$4:$L$1048576,4,FALSE),"")</f>
        <v>1</v>
      </c>
      <c r="F11" s="38" t="str">
        <f>IFERROR(VLOOKUP(B11,'Data Aset'!$B$4:$L$1048576,5,FALSE),"")</f>
        <v>PCS</v>
      </c>
      <c r="G11" s="26" t="str">
        <f>IFERROR(VLOOKUP(B11,'Data Aset'!$B$4:$L$1048576,6,FALSE),"")</f>
        <v>Iphone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Marketing9</v>
      </c>
      <c r="C12" s="54" t="str">
        <f>IFERROR(VLOOKUP(B12,'Data Aset'!$B$4:$L$1048576,2,FALSE),"")</f>
        <v>Charger Handphone</v>
      </c>
      <c r="D12" s="31" t="str">
        <f>IFERROR(VLOOKUP(B12,'Data Aset'!$B$4:$L$1048576,3,FALSE),"")</f>
        <v>Charger Handphone</v>
      </c>
      <c r="E12" s="38">
        <f>IFERROR(VLOOKUP(B12,'Data Aset'!$B$4:$L$1048576,4,FALSE),"")</f>
        <v>1</v>
      </c>
      <c r="F12" s="38" t="str">
        <f>IFERROR(VLOOKUP(B12,'Data Aset'!$B$4:$L$1048576,5,FALSE),"")</f>
        <v>PCS</v>
      </c>
      <c r="G12" s="26" t="str">
        <f>IFERROR(VLOOKUP(B12,'Data Aset'!$B$4:$L$1048576,6,FALSE),"")</f>
        <v>Iphone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Marketing10</v>
      </c>
      <c r="C13" s="54" t="str">
        <f>IFERROR(VLOOKUP(B13,'Data Aset'!$B$4:$L$1048576,2,FALSE),"")</f>
        <v>Laptop</v>
      </c>
      <c r="D13" s="31" t="str">
        <f>IFERROR(VLOOKUP(B13,'Data Aset'!$B$4:$L$1048576,3,FALSE),"")</f>
        <v>Laptop</v>
      </c>
      <c r="E13" s="38">
        <f>IFERROR(VLOOKUP(B13,'Data Aset'!$B$4:$L$1048576,4,FALSE),"")</f>
        <v>1</v>
      </c>
      <c r="F13" s="38" t="str">
        <f>IFERROR(VLOOKUP(B13,'Data Aset'!$B$4:$L$1048576,5,FALSE),"")</f>
        <v>PCS</v>
      </c>
      <c r="G13" s="26" t="str">
        <f>IFERROR(VLOOKUP(B13,'Data Aset'!$B$4:$L$1048576,6,FALSE),"")</f>
        <v>HP</v>
      </c>
      <c r="H13" s="26">
        <f>IFERROR(VLOOKUP(B13,'Data Aset'!$B$4:$L$1048576,7,FALSE),"")</f>
        <v>0</v>
      </c>
      <c r="I13" s="26" t="str">
        <f>IFERROR(VLOOKUP(B13,'Data Aset'!$B$4:$L$1048576,8,FALSE),"")</f>
        <v>NETEBOOK 14-AM503TU</v>
      </c>
      <c r="J13" s="26" t="str">
        <f>IFERROR(VLOOKUP(B13,'Data Aset'!$B$4:$L$1048576,9,FALSE),"")</f>
        <v>Juan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Marketing11</v>
      </c>
      <c r="C14" s="54" t="str">
        <f>IFERROR(VLOOKUP(B14,'Data Aset'!$B$4:$L$1048576,2,FALSE),"")</f>
        <v>Monitor</v>
      </c>
      <c r="D14" s="31" t="str">
        <f>IFERROR(VLOOKUP(B14,'Data Aset'!$B$4:$L$1048576,3,FALSE),"")</f>
        <v>Monitor</v>
      </c>
      <c r="E14" s="38">
        <f>IFERROR(VLOOKUP(B14,'Data Aset'!$B$4:$L$1048576,4,FALSE),"")</f>
        <v>1</v>
      </c>
      <c r="F14" s="38" t="str">
        <f>IFERROR(VLOOKUP(B14,'Data Aset'!$B$4:$L$1048576,5,FALSE),"")</f>
        <v>PCS</v>
      </c>
      <c r="G14" s="26" t="str">
        <f>IFERROR(VLOOKUP(B14,'Data Aset'!$B$4:$L$1048576,6,FALSE),"")</f>
        <v>SAMSUNG</v>
      </c>
      <c r="H14" s="26" t="str">
        <f>IFERROR(VLOOKUP(B14,'Data Aset'!$B$4:$L$1048576,7,FALSE),"")</f>
        <v>LS20D300</v>
      </c>
      <c r="I14" s="26" t="str">
        <f>IFERROR(VLOOKUP(B14,'Data Aset'!$B$4:$L$1048576,8,FALSE),"")</f>
        <v>ZZZLH42JIB00022A</v>
      </c>
      <c r="J14" s="26" t="str">
        <f>IFERROR(VLOOKUP(B14,'Data Aset'!$B$4:$L$1048576,9,FALSE),"")</f>
        <v>Andin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Marketing12</v>
      </c>
      <c r="C15" s="54" t="str">
        <f>IFERROR(VLOOKUP(B15,'Data Aset'!$B$4:$L$1048576,2,FALSE),"")</f>
        <v>Keyboard</v>
      </c>
      <c r="D15" s="31" t="str">
        <f>IFERROR(VLOOKUP(B15,'Data Aset'!$B$4:$L$1048576,3,FALSE),"")</f>
        <v>Keyboard</v>
      </c>
      <c r="E15" s="38">
        <f>IFERROR(VLOOKUP(B15,'Data Aset'!$B$4:$L$1048576,4,FALSE),"")</f>
        <v>1</v>
      </c>
      <c r="F15" s="38" t="str">
        <f>IFERROR(VLOOKUP(B15,'Data Aset'!$B$4:$L$1048576,5,FALSE),"")</f>
        <v>PCS</v>
      </c>
      <c r="G15" s="26" t="str">
        <f>IFERROR(VLOOKUP(B15,'Data Aset'!$B$4:$L$1048576,6,FALSE),"")</f>
        <v>LOGITECH</v>
      </c>
      <c r="H15" s="26" t="str">
        <f>IFERROR(VLOOKUP(B15,'Data Aset'!$B$4:$L$1048576,7,FALSE),"")</f>
        <v>K220</v>
      </c>
      <c r="I15" s="26" t="str">
        <f>IFERROR(VLOOKUP(B15,'Data Aset'!$B$4:$L$1048576,8,FALSE),"")</f>
        <v>2013DJ6343</v>
      </c>
      <c r="J15" s="26" t="str">
        <f>IFERROR(VLOOKUP(B15,'Data Aset'!$B$4:$L$1048576,9,FALSE),"")</f>
        <v>Andin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Marketing13</v>
      </c>
      <c r="C16" s="54" t="str">
        <f>IFERROR(VLOOKUP(B16,'Data Aset'!$B$4:$L$1048576,2,FALSE),"")</f>
        <v>Telepon</v>
      </c>
      <c r="D16" s="31" t="str">
        <f>IFERROR(VLOOKUP(B16,'Data Aset'!$B$4:$L$1048576,3,FALSE),"")</f>
        <v>Pesawat Telepon</v>
      </c>
      <c r="E16" s="38">
        <f>IFERROR(VLOOKUP(B16,'Data Aset'!$B$4:$L$1048576,4,FALSE),"")</f>
        <v>1</v>
      </c>
      <c r="F16" s="38" t="str">
        <f>IFERROR(VLOOKUP(B16,'Data Aset'!$B$4:$L$1048576,5,FALSE),"")</f>
        <v>PCS</v>
      </c>
      <c r="G16" s="26" t="str">
        <f>IFERROR(VLOOKUP(B16,'Data Aset'!$B$4:$L$1048576,6,FALSE),"")</f>
        <v>PANASONIC</v>
      </c>
      <c r="H16" s="26" t="str">
        <f>IFERROR(VLOOKUP(B16,'Data Aset'!$B$4:$L$1048576,7,FALSE),"")</f>
        <v>KX-TS505MXB</v>
      </c>
      <c r="I16" s="26" t="str">
        <f>IFERROR(VLOOKUP(B16,'Data Aset'!$B$4:$L$1048576,8,FALSE),"")</f>
        <v xml:space="preserve">1DAKE132572 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Marketing14</v>
      </c>
      <c r="C17" s="54" t="str">
        <f>IFERROR(VLOOKUP(B17,'Data Aset'!$B$4:$L$1048576,2,FALSE),"")</f>
        <v>Telepon</v>
      </c>
      <c r="D17" s="31" t="str">
        <f>IFERROR(VLOOKUP(B17,'Data Aset'!$B$4:$L$1048576,3,FALSE),"")</f>
        <v>Pesawat Telepon</v>
      </c>
      <c r="E17" s="38">
        <f>IFERROR(VLOOKUP(B17,'Data Aset'!$B$4:$L$1048576,4,FALSE),"")</f>
        <v>1</v>
      </c>
      <c r="F17" s="38" t="str">
        <f>IFERROR(VLOOKUP(B17,'Data Aset'!$B$4:$L$1048576,5,FALSE),"")</f>
        <v>PCS</v>
      </c>
      <c r="G17" s="26" t="str">
        <f>IFERROR(VLOOKUP(B17,'Data Aset'!$B$4:$L$1048576,6,FALSE),"")</f>
        <v>PANASONIC</v>
      </c>
      <c r="H17" s="26" t="str">
        <f>IFERROR(VLOOKUP(B17,'Data Aset'!$B$4:$L$1048576,7,FALSE),"")</f>
        <v>APPROVED</v>
      </c>
      <c r="I17" s="26" t="str">
        <f>IFERROR(VLOOKUP(B17,'Data Aset'!$B$4:$L$1048576,8,FALSE),"")</f>
        <v xml:space="preserve"> 1HABF108468</v>
      </c>
      <c r="J17" s="26">
        <f>IFERROR(VLOOKUP(B17,'Data Aset'!$B$4:$L$1048576,9,FALSE),"")</f>
        <v>0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Marketing15</v>
      </c>
      <c r="C18" s="54" t="str">
        <f>IFERROR(VLOOKUP(B18,'Data Aset'!$B$4:$L$1048576,2,FALSE),"")</f>
        <v>AC</v>
      </c>
      <c r="D18" s="31" t="str">
        <f>IFERROR(VLOOKUP(B18,'Data Aset'!$B$4:$L$1048576,3,FALSE),"")</f>
        <v>AC</v>
      </c>
      <c r="E18" s="38">
        <f>IFERROR(VLOOKUP(B18,'Data Aset'!$B$4:$L$1048576,4,FALSE),"")</f>
        <v>1</v>
      </c>
      <c r="F18" s="38" t="str">
        <f>IFERROR(VLOOKUP(B18,'Data Aset'!$B$4:$L$1048576,5,FALSE),"")</f>
        <v>UNIT</v>
      </c>
      <c r="G18" s="26" t="str">
        <f>IFERROR(VLOOKUP(B18,'Data Aset'!$B$4:$L$1048576,6,FALSE),"")</f>
        <v>SHARP</v>
      </c>
      <c r="H18" s="26">
        <f>IFERROR(VLOOKUP(B18,'Data Aset'!$B$4:$L$1048576,7,FALSE),"")</f>
        <v>0</v>
      </c>
      <c r="I18" s="26">
        <f>IFERROR(VLOOKUP(B18,'Data Aset'!$B$4:$L$1048576,8,FALSE),"")</f>
        <v>0</v>
      </c>
      <c r="J18" s="26">
        <f>IFERROR(VLOOKUP(B18,'Data Aset'!$B$4:$L$1048576,9,FALSE),"")</f>
        <v>0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Marketing16</v>
      </c>
      <c r="C19" s="54" t="str">
        <f>IFERROR(VLOOKUP(B19,'Data Aset'!$B$4:$L$1048576,2,FALSE),"")</f>
        <v>Remote AC</v>
      </c>
      <c r="D19" s="31" t="str">
        <f>IFERROR(VLOOKUP(B19,'Data Aset'!$B$4:$L$1048576,3,FALSE),"")</f>
        <v>Remote AC</v>
      </c>
      <c r="E19" s="38">
        <f>IFERROR(VLOOKUP(B19,'Data Aset'!$B$4:$L$1048576,4,FALSE),"")</f>
        <v>1</v>
      </c>
      <c r="F19" s="38" t="str">
        <f>IFERROR(VLOOKUP(B19,'Data Aset'!$B$4:$L$1048576,5,FALSE),"")</f>
        <v>PCS</v>
      </c>
      <c r="G19" s="26" t="str">
        <f>IFERROR(VLOOKUP(B19,'Data Aset'!$B$4:$L$1048576,6,FALSE),"")</f>
        <v>SHARP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>
        <f>IFERROR(VLOOKUP(B19,'Data Aset'!$B$4:$L$1048576,9,FALSE),"")</f>
        <v>0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Marketing17</v>
      </c>
      <c r="C20" s="54" t="str">
        <f>IFERROR(VLOOKUP(B20,'Data Aset'!$B$4:$L$1048576,2,FALSE),"")</f>
        <v>HT</v>
      </c>
      <c r="D20" s="31" t="str">
        <f>IFERROR(VLOOKUP(B20,'Data Aset'!$B$4:$L$1048576,3,FALSE),"")</f>
        <v>HT</v>
      </c>
      <c r="E20" s="38">
        <f>IFERROR(VLOOKUP(B20,'Data Aset'!$B$4:$L$1048576,4,FALSE),"")</f>
        <v>2</v>
      </c>
      <c r="F20" s="38" t="str">
        <f>IFERROR(VLOOKUP(B20,'Data Aset'!$B$4:$L$1048576,5,FALSE),"")</f>
        <v>PCS</v>
      </c>
      <c r="G20" s="26" t="str">
        <f>IFERROR(VLOOKUP(B20,'Data Aset'!$B$4:$L$1048576,6,FALSE),"")</f>
        <v>BAOFENG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>
        <f>IFERROR(VLOOKUP(B20,'Data Aset'!$B$4:$L$1048576,9,FALSE),"")</f>
        <v>0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Marketing18</v>
      </c>
      <c r="C21" s="54" t="str">
        <f>IFERROR(VLOOKUP(B21,'Data Aset'!$B$4:$L$1048576,2,FALSE),"")</f>
        <v>Charger HT</v>
      </c>
      <c r="D21" s="31" t="str">
        <f>IFERROR(VLOOKUP(B21,'Data Aset'!$B$4:$L$1048576,3,FALSE),"")</f>
        <v>Charger HT</v>
      </c>
      <c r="E21" s="38">
        <f>IFERROR(VLOOKUP(B21,'Data Aset'!$B$4:$L$1048576,4,FALSE),"")</f>
        <v>1</v>
      </c>
      <c r="F21" s="38" t="str">
        <f>IFERROR(VLOOKUP(B21,'Data Aset'!$B$4:$L$1048576,5,FALSE),"")</f>
        <v>PCS</v>
      </c>
      <c r="G21" s="26">
        <f>IFERROR(VLOOKUP(B21,'Data Aset'!$B$4:$L$1048576,6,FALSE),"")</f>
        <v>0</v>
      </c>
      <c r="H21" s="26">
        <f>IFERROR(VLOOKUP(B21,'Data Aset'!$B$4:$L$1048576,7,FALSE),"")</f>
        <v>0</v>
      </c>
      <c r="I21" s="26">
        <f>IFERROR(VLOOKUP(B21,'Data Aset'!$B$4:$L$1048576,8,FALSE),"")</f>
        <v>0</v>
      </c>
      <c r="J21" s="26">
        <f>IFERROR(VLOOKUP(B21,'Data Aset'!$B$4:$L$1048576,9,FALSE),"")</f>
        <v>0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Marketing19</v>
      </c>
      <c r="C22" s="54" t="str">
        <f>IFERROR(VLOOKUP(B22,'Data Aset'!$B$4:$L$1048576,2,FALSE),"")</f>
        <v>Mouse</v>
      </c>
      <c r="D22" s="31" t="str">
        <f>IFERROR(VLOOKUP(B22,'Data Aset'!$B$4:$L$1048576,3,FALSE),"")</f>
        <v>Mouse</v>
      </c>
      <c r="E22" s="38">
        <f>IFERROR(VLOOKUP(B22,'Data Aset'!$B$4:$L$1048576,4,FALSE),"")</f>
        <v>1</v>
      </c>
      <c r="F22" s="38" t="str">
        <f>IFERROR(VLOOKUP(B22,'Data Aset'!$B$4:$L$1048576,5,FALSE),"")</f>
        <v>PCS</v>
      </c>
      <c r="G22" s="26" t="str">
        <f>IFERROR(VLOOKUP(B22,'Data Aset'!$B$4:$L$1048576,6,FALSE),"")</f>
        <v>VOTRE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26" t="str">
        <f>IFERROR(VLOOKUP(B22,'Data Aset'!$B$4:$L$1048576,9,FALSE),"")</f>
        <v>Juan</v>
      </c>
      <c r="K22" s="31">
        <f>IFERROR(VLOOKUP(B22,'Data Aset'!$B$4:$L$1048576,11,FALSE),"")</f>
        <v>0</v>
      </c>
    </row>
    <row r="23" spans="1:11" ht="28.5" customHeight="1">
      <c r="A23" s="48">
        <v>20</v>
      </c>
      <c r="B23" s="17" t="str">
        <f t="shared" si="0"/>
        <v>Marketing20</v>
      </c>
      <c r="C23" s="54" t="str">
        <f>IFERROR(VLOOKUP(B23,'Data Aset'!$B$4:$L$1048576,2,FALSE),"")</f>
        <v>Mouse</v>
      </c>
      <c r="D23" s="31" t="str">
        <f>IFERROR(VLOOKUP(B23,'Data Aset'!$B$4:$L$1048576,3,FALSE),"")</f>
        <v>Mouse</v>
      </c>
      <c r="E23" s="38">
        <f>IFERROR(VLOOKUP(B23,'Data Aset'!$B$4:$L$1048576,4,FALSE),"")</f>
        <v>1</v>
      </c>
      <c r="F23" s="38" t="str">
        <f>IFERROR(VLOOKUP(B23,'Data Aset'!$B$4:$L$1048576,5,FALSE),"")</f>
        <v>PCS</v>
      </c>
      <c r="G23" s="26" t="str">
        <f>IFERROR(VLOOKUP(B23,'Data Aset'!$B$4:$L$1048576,6,FALSE),"")</f>
        <v>LOGITECH</v>
      </c>
      <c r="H23" s="26" t="str">
        <f>IFERROR(VLOOKUP(B23,'Data Aset'!$B$4:$L$1048576,7,FALSE),"")</f>
        <v>M150</v>
      </c>
      <c r="I23" s="26">
        <f>IFERROR(VLOOKUP(B23,'Data Aset'!$B$4:$L$1048576,8,FALSE),"")</f>
        <v>0</v>
      </c>
      <c r="J23" s="26" t="str">
        <f>IFERROR(VLOOKUP(B23,'Data Aset'!$B$4:$L$1048576,9,FALSE),"")</f>
        <v>Andin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Marketing21</v>
      </c>
      <c r="C24" s="54" t="str">
        <f>IFERROR(VLOOKUP(B24,'Data Aset'!$B$4:$L$1048576,2,FALSE),"")</f>
        <v>Charger Laptop</v>
      </c>
      <c r="D24" s="31" t="str">
        <f>IFERROR(VLOOKUP(B24,'Data Aset'!$B$4:$L$1048576,3,FALSE),"")</f>
        <v>Charger Laptop</v>
      </c>
      <c r="E24" s="38">
        <f>IFERROR(VLOOKUP(B24,'Data Aset'!$B$4:$L$1048576,4,FALSE),"")</f>
        <v>1</v>
      </c>
      <c r="F24" s="38" t="str">
        <f>IFERROR(VLOOKUP(B24,'Data Aset'!$B$4:$L$1048576,5,FALSE),"")</f>
        <v>PCS</v>
      </c>
      <c r="G24" s="26" t="str">
        <f>IFERROR(VLOOKUP(B24,'Data Aset'!$B$4:$L$1048576,6,FALSE),"")</f>
        <v>HP</v>
      </c>
      <c r="H24" s="26">
        <f>IFERROR(VLOOKUP(B24,'Data Aset'!$B$4:$L$1048576,7,FALSE),"")</f>
        <v>0</v>
      </c>
      <c r="I24" s="26" t="str">
        <f>IFERROR(VLOOKUP(B24,'Data Aset'!$B$4:$L$1048576,8,FALSE),"")</f>
        <v>WFTLDOCAR57JE9</v>
      </c>
      <c r="J24" s="26" t="str">
        <f>IFERROR(VLOOKUP(B24,'Data Aset'!$B$4:$L$1048576,9,FALSE),"")</f>
        <v>Juan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Marketing22</v>
      </c>
      <c r="C25" s="54" t="str">
        <f>IFERROR(VLOOKUP(B25,'Data Aset'!$B$4:$L$1048576,2,FALSE),"")</f>
        <v>CPU</v>
      </c>
      <c r="D25" s="31" t="str">
        <f>IFERROR(VLOOKUP(B25,'Data Aset'!$B$4:$L$1048576,3,FALSE),"")</f>
        <v>CPU</v>
      </c>
      <c r="E25" s="38">
        <f>IFERROR(VLOOKUP(B25,'Data Aset'!$B$4:$L$1048576,4,FALSE),"")</f>
        <v>1</v>
      </c>
      <c r="F25" s="38" t="str">
        <f>IFERROR(VLOOKUP(B25,'Data Aset'!$B$4:$L$1048576,5,FALSE),"")</f>
        <v>PCS</v>
      </c>
      <c r="G25" s="26" t="str">
        <f>IFERROR(VLOOKUP(B25,'Data Aset'!$B$4:$L$1048576,6,FALSE),"")</f>
        <v>SIMBADDA</v>
      </c>
      <c r="H25" s="26">
        <f>IFERROR(VLOOKUP(B25,'Data Aset'!$B$4:$L$1048576,7,FALSE),"")</f>
        <v>0</v>
      </c>
      <c r="I25" s="26" t="str">
        <f>IFERROR(VLOOKUP(B25,'Data Aset'!$B$4:$L$1048576,8,FALSE),"")</f>
        <v>F2922SB38018080044561</v>
      </c>
      <c r="J25" s="26">
        <f>IFERROR(VLOOKUP(B25,'Data Aset'!$B$4:$L$1048576,9,FALSE),"")</f>
        <v>0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Marketing23</v>
      </c>
      <c r="C26" s="54" t="str">
        <f>IFERROR(VLOOKUP(B26,'Data Aset'!$B$4:$L$1048576,2,FALSE),"")</f>
        <v>CCTV</v>
      </c>
      <c r="D26" s="31" t="str">
        <f>IFERROR(VLOOKUP(B26,'Data Aset'!$B$4:$L$1048576,3,FALSE),"")</f>
        <v>CCTV</v>
      </c>
      <c r="E26" s="38">
        <f>IFERROR(VLOOKUP(B26,'Data Aset'!$B$4:$L$1048576,4,FALSE),"")</f>
        <v>1</v>
      </c>
      <c r="F26" s="38" t="str">
        <f>IFERROR(VLOOKUP(B26,'Data Aset'!$B$4:$L$1048576,5,FALSE),"")</f>
        <v>PCS</v>
      </c>
      <c r="G26" s="26">
        <f>IFERROR(VLOOKUP(B26,'Data Aset'!$B$4:$L$1048576,6,FALSE),"")</f>
        <v>0</v>
      </c>
      <c r="H26" s="26">
        <f>IFERROR(VLOOKUP(B26,'Data Aset'!$B$4:$L$1048576,7,FALSE),"")</f>
        <v>0</v>
      </c>
      <c r="I26" s="26">
        <f>IFERROR(VLOOKUP(B26,'Data Aset'!$B$4:$L$1048576,8,FALSE),"")</f>
        <v>0</v>
      </c>
      <c r="J26" s="26">
        <f>IFERROR(VLOOKUP(B26,'Data Aset'!$B$4:$L$1048576,9,FALSE),"")</f>
        <v>0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Marketing24</v>
      </c>
      <c r="C27" s="54" t="str">
        <f>IFERROR(VLOOKUP(B27,'Data Aset'!$B$4:$L$1048576,2,FALSE),"")</f>
        <v>Keranjang Sampah</v>
      </c>
      <c r="D27" s="31" t="str">
        <f>IFERROR(VLOOKUP(B27,'Data Aset'!$B$4:$L$1048576,3,FALSE),"")</f>
        <v>Tempat Sampah</v>
      </c>
      <c r="E27" s="38">
        <f>IFERROR(VLOOKUP(B27,'Data Aset'!$B$4:$L$1048576,4,FALSE),"")</f>
        <v>2</v>
      </c>
      <c r="F27" s="38" t="str">
        <f>IFERROR(VLOOKUP(B27,'Data Aset'!$B$4:$L$1048576,5,FALSE),"")</f>
        <v>PCS</v>
      </c>
      <c r="G27" s="26">
        <f>IFERROR(VLOOKUP(B27,'Data Aset'!$B$4:$L$1048576,6,FALSE),"")</f>
        <v>0</v>
      </c>
      <c r="H27" s="26">
        <f>IFERROR(VLOOKUP(B27,'Data Aset'!$B$4:$L$1048576,7,FALSE),"")</f>
        <v>0</v>
      </c>
      <c r="I27" s="26">
        <f>IFERROR(VLOOKUP(B27,'Data Aset'!$B$4:$L$1048576,8,FALSE),"")</f>
        <v>0</v>
      </c>
      <c r="J27" s="26">
        <f>IFERROR(VLOOKUP(B27,'Data Aset'!$B$4:$L$1048576,9,FALSE),"")</f>
        <v>0</v>
      </c>
      <c r="K27" s="31">
        <f>IFERROR(VLOOKUP(B27,'Data Aset'!$B$4:$L$1048576,11,FALSE),"")</f>
        <v>0</v>
      </c>
    </row>
    <row r="28" spans="1:11" ht="28.5" customHeight="1">
      <c r="A28" s="17">
        <v>25</v>
      </c>
      <c r="B28" s="17" t="str">
        <f t="shared" si="0"/>
        <v>Marketing25</v>
      </c>
      <c r="C28" s="54" t="str">
        <f>IFERROR(VLOOKUP(B28,'Data Aset'!$B$4:$L$1048576,2,FALSE),"")</f>
        <v>Sapu Lantai</v>
      </c>
      <c r="D28" s="31" t="str">
        <f>IFERROR(VLOOKUP(B28,'Data Aset'!$B$4:$L$1048576,3,FALSE),"")</f>
        <v>Sapu Lantai</v>
      </c>
      <c r="E28" s="38">
        <f>IFERROR(VLOOKUP(B28,'Data Aset'!$B$4:$L$1048576,4,FALSE),"")</f>
        <v>1</v>
      </c>
      <c r="F28" s="38" t="str">
        <f>IFERROR(VLOOKUP(B28,'Data Aset'!$B$4:$L$1048576,5,FALSE),"")</f>
        <v>PCS</v>
      </c>
      <c r="G28" s="26">
        <f>IFERROR(VLOOKUP(B28,'Data Aset'!$B$4:$L$1048576,6,FALSE),"")</f>
        <v>0</v>
      </c>
      <c r="H28" s="26">
        <f>IFERROR(VLOOKUP(B28,'Data Aset'!$B$4:$L$1048576,7,FALSE),"")</f>
        <v>0</v>
      </c>
      <c r="I28" s="26">
        <f>IFERROR(VLOOKUP(B28,'Data Aset'!$B$4:$L$1048576,8,FALSE),"")</f>
        <v>0</v>
      </c>
      <c r="J28" s="26">
        <f>IFERROR(VLOOKUP(B28,'Data Aset'!$B$4:$L$1048576,9,FALSE),"")</f>
        <v>0</v>
      </c>
      <c r="K28" s="31">
        <f>IFERROR(VLOOKUP(B28,'Data Aset'!$B$4:$L$1048576,11,FALSE),"")</f>
        <v>0</v>
      </c>
    </row>
    <row r="29" spans="1:11" ht="28.5" customHeight="1">
      <c r="A29" s="48">
        <v>26</v>
      </c>
      <c r="B29" s="17" t="str">
        <f t="shared" si="0"/>
        <v>Marketing26</v>
      </c>
      <c r="C29" s="54" t="str">
        <f>IFERROR(VLOOKUP(B29,'Data Aset'!$B$4:$L$1048576,2,FALSE),"")</f>
        <v>Pengki</v>
      </c>
      <c r="D29" s="31" t="str">
        <f>IFERROR(VLOOKUP(B29,'Data Aset'!$B$4:$L$1048576,3,FALSE),"")</f>
        <v>Pengki</v>
      </c>
      <c r="E29" s="38">
        <f>IFERROR(VLOOKUP(B29,'Data Aset'!$B$4:$L$1048576,4,FALSE),"")</f>
        <v>1</v>
      </c>
      <c r="F29" s="38" t="str">
        <f>IFERROR(VLOOKUP(B29,'Data Aset'!$B$4:$L$1048576,5,FALSE),"")</f>
        <v>PCS</v>
      </c>
      <c r="G29" s="26">
        <f>IFERROR(VLOOKUP(B29,'Data Aset'!$B$4:$L$1048576,6,FALSE),"")</f>
        <v>0</v>
      </c>
      <c r="H29" s="26">
        <f>IFERROR(VLOOKUP(B29,'Data Aset'!$B$4:$L$1048576,7,FALSE),"")</f>
        <v>0</v>
      </c>
      <c r="I29" s="26">
        <f>IFERROR(VLOOKUP(B29,'Data Aset'!$B$4:$L$1048576,8,FALSE),"")</f>
        <v>0</v>
      </c>
      <c r="J29" s="26">
        <f>IFERROR(VLOOKUP(B29,'Data Aset'!$B$4:$L$1048576,9,FALSE),"")</f>
        <v>0</v>
      </c>
      <c r="K29" s="31">
        <f>IFERROR(VLOOKUP(B29,'Data Aset'!$B$4:$L$1048576,11,FALSE),"")</f>
        <v>0</v>
      </c>
    </row>
    <row r="30" spans="1:11" ht="28.5" customHeight="1">
      <c r="A30" s="17">
        <v>27</v>
      </c>
      <c r="B30" s="17" t="str">
        <f t="shared" si="0"/>
        <v>Marketing27</v>
      </c>
      <c r="C30" s="54" t="str">
        <f>IFERROR(VLOOKUP(B30,'Data Aset'!$B$4:$L$1048576,2,FALSE),"")</f>
        <v>Papan Tulis</v>
      </c>
      <c r="D30" s="31" t="str">
        <f>IFERROR(VLOOKUP(B30,'Data Aset'!$B$4:$L$1048576,3,FALSE),"")</f>
        <v>Papan Tulis</v>
      </c>
      <c r="E30" s="38">
        <f>IFERROR(VLOOKUP(B30,'Data Aset'!$B$4:$L$1048576,4,FALSE),"")</f>
        <v>1</v>
      </c>
      <c r="F30" s="38" t="str">
        <f>IFERROR(VLOOKUP(B30,'Data Aset'!$B$4:$L$1048576,5,FALSE),"")</f>
        <v>PCS</v>
      </c>
      <c r="G30" s="26">
        <f>IFERROR(VLOOKUP(B30,'Data Aset'!$B$4:$L$1048576,6,FALSE),"")</f>
        <v>0</v>
      </c>
      <c r="H30" s="26">
        <f>IFERROR(VLOOKUP(B30,'Data Aset'!$B$4:$L$1048576,7,FALSE),"")</f>
        <v>0</v>
      </c>
      <c r="I30" s="26">
        <f>IFERROR(VLOOKUP(B30,'Data Aset'!$B$4:$L$1048576,8,FALSE),"")</f>
        <v>0</v>
      </c>
      <c r="J30" s="26">
        <f>IFERROR(VLOOKUP(B30,'Data Aset'!$B$4:$L$1048576,9,FALSE),"")</f>
        <v>0</v>
      </c>
      <c r="K30" s="31">
        <f>IFERROR(VLOOKUP(B30,'Data Aset'!$B$4:$L$1048576,11,FALSE),"")</f>
        <v>0</v>
      </c>
    </row>
    <row r="31" spans="1:11" ht="28.5" customHeight="1">
      <c r="A31" s="48">
        <v>28</v>
      </c>
      <c r="B31" s="17" t="str">
        <f t="shared" si="0"/>
        <v>Marketing28</v>
      </c>
      <c r="C31" s="54" t="str">
        <f>IFERROR(VLOOKUP(B31,'Data Aset'!$B$4:$L$1048576,2,FALSE),"")</f>
        <v>Koper Sample</v>
      </c>
      <c r="D31" s="31" t="str">
        <f>IFERROR(VLOOKUP(B31,'Data Aset'!$B$4:$L$1048576,3,FALSE),"")</f>
        <v>Koper Sample</v>
      </c>
      <c r="E31" s="38">
        <f>IFERROR(VLOOKUP(B31,'Data Aset'!$B$4:$L$1048576,4,FALSE),"")</f>
        <v>1</v>
      </c>
      <c r="F31" s="38" t="str">
        <f>IFERROR(VLOOKUP(B31,'Data Aset'!$B$4:$L$1048576,5,FALSE),"")</f>
        <v>PCS</v>
      </c>
      <c r="G31" s="26">
        <f>IFERROR(VLOOKUP(B31,'Data Aset'!$B$4:$L$1048576,6,FALSE),"")</f>
        <v>0</v>
      </c>
      <c r="H31" s="26">
        <f>IFERROR(VLOOKUP(B31,'Data Aset'!$B$4:$L$1048576,7,FALSE),"")</f>
        <v>0</v>
      </c>
      <c r="I31" s="26">
        <f>IFERROR(VLOOKUP(B31,'Data Aset'!$B$4:$L$1048576,8,FALSE),"")</f>
        <v>0</v>
      </c>
      <c r="J31" s="26">
        <f>IFERROR(VLOOKUP(B31,'Data Aset'!$B$4:$L$1048576,9,FALSE),"")</f>
        <v>0</v>
      </c>
      <c r="K31" s="31">
        <f>IFERROR(VLOOKUP(B31,'Data Aset'!$B$4:$L$1048576,11,FALSE),"")</f>
        <v>0</v>
      </c>
    </row>
    <row r="32" spans="1:11" ht="28.5" customHeight="1">
      <c r="A32" s="17">
        <v>29</v>
      </c>
      <c r="B32" s="17" t="str">
        <f t="shared" si="0"/>
        <v>Marketing29</v>
      </c>
      <c r="C32" s="54" t="str">
        <f>IFERROR(VLOOKUP(B32,'Data Aset'!$B$4:$L$1048576,2,FALSE),"")</f>
        <v>Bohlam Lampu</v>
      </c>
      <c r="D32" s="31" t="str">
        <f>IFERROR(VLOOKUP(B32,'Data Aset'!$B$4:$L$1048576,3,FALSE),"")</f>
        <v>Lampu</v>
      </c>
      <c r="E32" s="38">
        <f>IFERROR(VLOOKUP(B32,'Data Aset'!$B$4:$L$1048576,4,FALSE),"")</f>
        <v>4</v>
      </c>
      <c r="F32" s="38" t="str">
        <f>IFERROR(VLOOKUP(B32,'Data Aset'!$B$4:$L$1048576,5,FALSE),"")</f>
        <v>PCS</v>
      </c>
      <c r="G32" s="26">
        <f>IFERROR(VLOOKUP(B32,'Data Aset'!$B$4:$L$1048576,6,FALSE),"")</f>
        <v>0</v>
      </c>
      <c r="H32" s="26">
        <f>IFERROR(VLOOKUP(B32,'Data Aset'!$B$4:$L$1048576,7,FALSE),"")</f>
        <v>0</v>
      </c>
      <c r="I32" s="26">
        <f>IFERROR(VLOOKUP(B32,'Data Aset'!$B$4:$L$1048576,8,FALSE),"")</f>
        <v>0</v>
      </c>
      <c r="J32" s="26">
        <f>IFERROR(VLOOKUP(B32,'Data Aset'!$B$4:$L$1048576,9,FALSE),"")</f>
        <v>0</v>
      </c>
      <c r="K32" s="31">
        <f>IFERROR(VLOOKUP(B32,'Data Aset'!$B$4:$L$1048576,11,FALSE),"")</f>
        <v>0</v>
      </c>
    </row>
    <row r="33" spans="1:11" ht="28.5" customHeight="1">
      <c r="A33" s="48">
        <v>30</v>
      </c>
      <c r="B33" s="17" t="str">
        <f t="shared" si="0"/>
        <v>Marketing30</v>
      </c>
      <c r="C33" s="54" t="str">
        <f>IFERROR(VLOOKUP(B33,'Data Aset'!$B$4:$L$1048576,2,FALSE),"")</f>
        <v>Stop Kontak</v>
      </c>
      <c r="D33" s="31" t="str">
        <f>IFERROR(VLOOKUP(B33,'Data Aset'!$B$4:$L$1048576,3,FALSE),"")</f>
        <v>Stop Kontak</v>
      </c>
      <c r="E33" s="38">
        <f>IFERROR(VLOOKUP(B33,'Data Aset'!$B$4:$L$1048576,4,FALSE),"")</f>
        <v>8</v>
      </c>
      <c r="F33" s="38" t="str">
        <f>IFERROR(VLOOKUP(B33,'Data Aset'!$B$4:$L$1048576,5,FALSE),"")</f>
        <v>PCS</v>
      </c>
      <c r="G33" s="26">
        <f>IFERROR(VLOOKUP(B33,'Data Aset'!$B$4:$L$1048576,6,FALSE),"")</f>
        <v>0</v>
      </c>
      <c r="H33" s="26">
        <f>IFERROR(VLOOKUP(B33,'Data Aset'!$B$4:$L$1048576,7,FALSE),"")</f>
        <v>0</v>
      </c>
      <c r="I33" s="26">
        <f>IFERROR(VLOOKUP(B33,'Data Aset'!$B$4:$L$1048576,8,FALSE),"")</f>
        <v>0</v>
      </c>
      <c r="J33" s="26">
        <f>IFERROR(VLOOKUP(B33,'Data Aset'!$B$4:$L$1048576,9,FALSE),"")</f>
        <v>0</v>
      </c>
      <c r="K33" s="31">
        <f>IFERROR(VLOOKUP(B33,'Data Aset'!$B$4:$L$1048576,11,FALSE),"")</f>
        <v>0</v>
      </c>
    </row>
    <row r="34" spans="1:11" ht="28.5" customHeight="1">
      <c r="A34" s="17">
        <v>31</v>
      </c>
      <c r="B34" s="17" t="str">
        <f t="shared" si="0"/>
        <v>Marketing31</v>
      </c>
      <c r="C34" s="54" t="str">
        <f>IFERROR(VLOOKUP(B34,'Data Aset'!$B$4:$L$1048576,2,FALSE),"")</f>
        <v>Fax</v>
      </c>
      <c r="D34" s="31" t="str">
        <f>IFERROR(VLOOKUP(B34,'Data Aset'!$B$4:$L$1048576,3,FALSE),"")</f>
        <v>Fax</v>
      </c>
      <c r="E34" s="38">
        <f>IFERROR(VLOOKUP(B34,'Data Aset'!$B$4:$L$1048576,4,FALSE),"")</f>
        <v>1</v>
      </c>
      <c r="F34" s="38" t="str">
        <f>IFERROR(VLOOKUP(B34,'Data Aset'!$B$4:$L$1048576,5,FALSE),"")</f>
        <v>Unit</v>
      </c>
      <c r="G34" s="26">
        <f>IFERROR(VLOOKUP(B34,'Data Aset'!$B$4:$L$1048576,6,FALSE),"")</f>
        <v>0</v>
      </c>
      <c r="H34" s="26">
        <f>IFERROR(VLOOKUP(B34,'Data Aset'!$B$4:$L$1048576,7,FALSE),"")</f>
        <v>0</v>
      </c>
      <c r="I34" s="26">
        <f>IFERROR(VLOOKUP(B34,'Data Aset'!$B$4:$L$1048576,8,FALSE),"")</f>
        <v>0</v>
      </c>
      <c r="J34" s="26">
        <f>IFERROR(VLOOKUP(B34,'Data Aset'!$B$4:$L$1048576,9,FALSE),"")</f>
        <v>0</v>
      </c>
      <c r="K34" s="31">
        <f>IFERROR(VLOOKUP(B34,'Data Aset'!$B$4:$L$1048576,11,FALSE),"")</f>
        <v>0</v>
      </c>
    </row>
    <row r="35" spans="1:11" ht="28.5" customHeight="1">
      <c r="A35" s="48">
        <v>32</v>
      </c>
      <c r="B35" s="17" t="str">
        <f t="shared" si="0"/>
        <v>Marketing32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Marketing33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Marketing34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Marketing35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Marketing36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Marketing37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Marketing38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Marketing39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Marketing40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Marketing41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Marketing42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Marketing43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Marketing44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Marketing45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Marketing46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Marketing47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Marketing48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Marketing49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Marketing50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Marketing51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Marketing52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Marketing53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Marketing54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Marketing55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Marketing56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Marketing57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Marketing58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Marketing59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Marketing60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Marketing61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Marketing62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31" activePane="bottomLeft" state="frozen"/>
      <selection pane="bottomLeft" activeCell="C39" sqref="C39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20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Pantry1</v>
      </c>
      <c r="C4" s="54" t="str">
        <f>IFERROR(VLOOKUP(B4,'Data Aset'!$B$4:$L$1048576,2,FALSE),"")</f>
        <v>Kitchen Set</v>
      </c>
      <c r="D4" s="31" t="str">
        <f>IFERROR(VLOOKUP(B4,'Data Aset'!$B$4:$L$1048576,3,FALSE),"")</f>
        <v>Kitchen Set</v>
      </c>
      <c r="E4" s="38">
        <f>IFERROR(VLOOKUP(B4,'Data Aset'!$B$4:$L$1048576,4,FALSE),"")</f>
        <v>1</v>
      </c>
      <c r="F4" s="38" t="str">
        <f>IFERROR(VLOOKUP(B4,'Data Aset'!$B$4:$L$1048576,5,FALSE),"")</f>
        <v>SET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 t="str">
        <f>IFERROR(VLOOKUP(B4,'Data Aset'!$B$4:$L$1048576,11,FALSE),"")</f>
        <v>Atas Bawah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Pantry2</v>
      </c>
      <c r="C5" s="54" t="str">
        <f>IFERROR(VLOOKUP(B5,'Data Aset'!$B$4:$L$1048576,2,FALSE),"")</f>
        <v>Wastafel</v>
      </c>
      <c r="D5" s="31" t="str">
        <f>IFERROR(VLOOKUP(B5,'Data Aset'!$B$4:$L$1048576,3,FALSE),"")</f>
        <v>Wastafel</v>
      </c>
      <c r="E5" s="38">
        <f>IFERROR(VLOOKUP(B5,'Data Aset'!$B$4:$L$1048576,4,FALSE),"")</f>
        <v>1</v>
      </c>
      <c r="F5" s="38" t="str">
        <f>IFERROR(VLOOKUP(B5,'Data Aset'!$B$4:$L$1048576,5,FALSE),"")</f>
        <v>SET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Pantry3</v>
      </c>
      <c r="C6" s="54" t="str">
        <f>IFERROR(VLOOKUP(B6,'Data Aset'!$B$4:$L$1048576,2,FALSE),"")</f>
        <v>Keran Air</v>
      </c>
      <c r="D6" s="31" t="str">
        <f>IFERROR(VLOOKUP(B6,'Data Aset'!$B$4:$L$1048576,3,FALSE),"")</f>
        <v>Keran Air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Pantry4</v>
      </c>
      <c r="C7" s="54" t="str">
        <f>IFERROR(VLOOKUP(B7,'Data Aset'!$B$4:$L$1048576,2,FALSE),"")</f>
        <v>Dispenser</v>
      </c>
      <c r="D7" s="31" t="str">
        <f>IFERROR(VLOOKUP(B7,'Data Aset'!$B$4:$L$1048576,3,FALSE),"")</f>
        <v>Dispenser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GLUCKLICH</v>
      </c>
      <c r="H7" s="26" t="str">
        <f>IFERROR(VLOOKUP(B7,'Data Aset'!$B$4:$L$1048576,7,FALSE),"")</f>
        <v>BD1169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Pantry5</v>
      </c>
      <c r="C8" s="54" t="str">
        <f>IFERROR(VLOOKUP(B8,'Data Aset'!$B$4:$L$1048576,2,FALSE),"")</f>
        <v>Rak Piring</v>
      </c>
      <c r="D8" s="31" t="str">
        <f>IFERROR(VLOOKUP(B8,'Data Aset'!$B$4:$L$1048576,3,FALSE),"")</f>
        <v>Rak Piring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ROVEGA</v>
      </c>
      <c r="H8" s="26" t="str">
        <f>IFERROR(VLOOKUP(B8,'Data Aset'!$B$4:$L$1048576,7,FALSE),"")</f>
        <v>DCB2568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Pantry6</v>
      </c>
      <c r="C9" s="54" t="str">
        <f>IFERROR(VLOOKUP(B9,'Data Aset'!$B$4:$L$1048576,2,FALSE),"")</f>
        <v>Hexos Fan</v>
      </c>
      <c r="D9" s="31" t="str">
        <f>IFERROR(VLOOKUP(B9,'Data Aset'!$B$4:$L$1048576,3,FALSE),"")</f>
        <v>Hexos Fan</v>
      </c>
      <c r="E9" s="38">
        <f>IFERROR(VLOOKUP(B9,'Data Aset'!$B$4:$L$1048576,4,FALSE),"")</f>
        <v>1</v>
      </c>
      <c r="F9" s="38" t="str">
        <f>IFERROR(VLOOKUP(B9,'Data Aset'!$B$4:$L$1048576,5,FALSE),"")</f>
        <v>UNIT</v>
      </c>
      <c r="G9" s="26" t="str">
        <f>IFERROR(VLOOKUP(B9,'Data Aset'!$B$4:$L$1048576,6,FALSE),"")</f>
        <v>PANASONIC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Pantry7</v>
      </c>
      <c r="C10" s="54" t="str">
        <f>IFERROR(VLOOKUP(B10,'Data Aset'!$B$4:$L$1048576,2,FALSE),"")</f>
        <v>KAKI GALON+KRAN</v>
      </c>
      <c r="D10" s="31">
        <f>IFERROR(VLOOKUP(B10,'Data Aset'!$B$4:$L$1048576,3,FALSE),"")</f>
        <v>0</v>
      </c>
      <c r="E10" s="38">
        <f>IFERROR(VLOOKUP(B10,'Data Aset'!$B$4:$L$1048576,4,FALSE),"")</f>
        <v>2</v>
      </c>
      <c r="F10" s="38" t="str">
        <f>IFERROR(VLOOKUP(B10,'Data Aset'!$B$4:$L$1048576,5,FALSE),"")</f>
        <v>UNIT</v>
      </c>
      <c r="G10" s="26" t="str">
        <f>IFERROR(VLOOKUP(B10,'Data Aset'!$B$4:$L$1048576,6,FALSE),"")</f>
        <v>SAP</v>
      </c>
      <c r="H10" s="26" t="str">
        <f>IFERROR(VLOOKUP(B10,'Data Aset'!$B$4:$L$1048576,7,FALSE),"")</f>
        <v>SG88</v>
      </c>
      <c r="I10" s="26">
        <f>IFERROR(VLOOKUP(B10,'Data Aset'!$B$4:$L$1048576,8,FALSE),"")</f>
        <v>0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Pantry8</v>
      </c>
      <c r="C11" s="54" t="str">
        <f>IFERROR(VLOOKUP(B11,'Data Aset'!$B$4:$L$1048576,2,FALSE),"")</f>
        <v>Sendok Makan</v>
      </c>
      <c r="D11" s="31" t="str">
        <f>IFERROR(VLOOKUP(B11,'Data Aset'!$B$4:$L$1048576,3,FALSE),"")</f>
        <v>Sendok Makan</v>
      </c>
      <c r="E11" s="38">
        <f>IFERROR(VLOOKUP(B11,'Data Aset'!$B$4:$L$1048576,4,FALSE),"")</f>
        <v>5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Pantry9</v>
      </c>
      <c r="C12" s="54" t="str">
        <f>IFERROR(VLOOKUP(B12,'Data Aset'!$B$4:$L$1048576,2,FALSE),"")</f>
        <v>Garpuh Makan</v>
      </c>
      <c r="D12" s="31" t="str">
        <f>IFERROR(VLOOKUP(B12,'Data Aset'!$B$4:$L$1048576,3,FALSE),"")</f>
        <v>Garpuh Makan</v>
      </c>
      <c r="E12" s="38">
        <f>IFERROR(VLOOKUP(B12,'Data Aset'!$B$4:$L$1048576,4,FALSE),"")</f>
        <v>9</v>
      </c>
      <c r="F12" s="38" t="str">
        <f>IFERROR(VLOOKUP(B12,'Data Aset'!$B$4:$L$1048576,5,FALSE),"")</f>
        <v>PCS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Pantry10</v>
      </c>
      <c r="C13" s="54" t="str">
        <f>IFERROR(VLOOKUP(B13,'Data Aset'!$B$4:$L$1048576,2,FALSE),"")</f>
        <v>Pisau</v>
      </c>
      <c r="D13" s="31" t="str">
        <f>IFERROR(VLOOKUP(B13,'Data Aset'!$B$4:$L$1048576,3,FALSE),"")</f>
        <v>Pisau</v>
      </c>
      <c r="E13" s="38">
        <f>IFERROR(VLOOKUP(B13,'Data Aset'!$B$4:$L$1048576,4,FALSE),"")</f>
        <v>1</v>
      </c>
      <c r="F13" s="38" t="str">
        <f>IFERROR(VLOOKUP(B13,'Data Aset'!$B$4:$L$1048576,5,FALSE),"")</f>
        <v>PCS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>
        <f>IFERROR(VLOOKUP(B13,'Data Aset'!$B$4:$L$1048576,9,FALSE),"")</f>
        <v>0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Pantry11</v>
      </c>
      <c r="C14" s="54" t="str">
        <f>IFERROR(VLOOKUP(B14,'Data Aset'!$B$4:$L$1048576,2,FALSE),"")</f>
        <v>Sendok Gula</v>
      </c>
      <c r="D14" s="31" t="str">
        <f>IFERROR(VLOOKUP(B14,'Data Aset'!$B$4:$L$1048576,3,FALSE),"")</f>
        <v>Sendok Gula</v>
      </c>
      <c r="E14" s="38">
        <f>IFERROR(VLOOKUP(B14,'Data Aset'!$B$4:$L$1048576,4,FALSE),"")</f>
        <v>1</v>
      </c>
      <c r="F14" s="38" t="str">
        <f>IFERROR(VLOOKUP(B14,'Data Aset'!$B$4:$L$1048576,5,FALSE),"")</f>
        <v>PCS</v>
      </c>
      <c r="G14" s="26">
        <f>IFERROR(VLOOKUP(B14,'Data Aset'!$B$4:$L$1048576,6,FALSE),"")</f>
        <v>0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>
        <f>IFERROR(VLOOKUP(B14,'Data Aset'!$B$4:$L$1048576,9,FALSE),"")</f>
        <v>0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Pantry12</v>
      </c>
      <c r="C15" s="54" t="str">
        <f>IFERROR(VLOOKUP(B15,'Data Aset'!$B$4:$L$1048576,2,FALSE),"")</f>
        <v>Sumpit</v>
      </c>
      <c r="D15" s="31" t="str">
        <f>IFERROR(VLOOKUP(B15,'Data Aset'!$B$4:$L$1048576,3,FALSE),"")</f>
        <v>Sumpit</v>
      </c>
      <c r="E15" s="38">
        <f>IFERROR(VLOOKUP(B15,'Data Aset'!$B$4:$L$1048576,4,FALSE),"")</f>
        <v>5</v>
      </c>
      <c r="F15" s="38" t="str">
        <f>IFERROR(VLOOKUP(B15,'Data Aset'!$B$4:$L$1048576,5,FALSE),"")</f>
        <v>PCS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>
        <f>IFERROR(VLOOKUP(B15,'Data Aset'!$B$4:$L$1048576,9,FALSE),"")</f>
        <v>0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Pantry13</v>
      </c>
      <c r="C16" s="54" t="str">
        <f>IFERROR(VLOOKUP(B16,'Data Aset'!$B$4:$L$1048576,2,FALSE),"")</f>
        <v>Serbet Handuk</v>
      </c>
      <c r="D16" s="31" t="str">
        <f>IFERROR(VLOOKUP(B16,'Data Aset'!$B$4:$L$1048576,3,FALSE),"")</f>
        <v>Serbet Handuk</v>
      </c>
      <c r="E16" s="38">
        <f>IFERROR(VLOOKUP(B16,'Data Aset'!$B$4:$L$1048576,4,FALSE),"")</f>
        <v>2</v>
      </c>
      <c r="F16" s="38" t="str">
        <f>IFERROR(VLOOKUP(B16,'Data Aset'!$B$4:$L$1048576,5,FALSE),"")</f>
        <v>LBR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Pantry14</v>
      </c>
      <c r="C17" s="54" t="str">
        <f>IFERROR(VLOOKUP(B17,'Data Aset'!$B$4:$L$1048576,2,FALSE),"")</f>
        <v>Tas Kain</v>
      </c>
      <c r="D17" s="31" t="str">
        <f>IFERROR(VLOOKUP(B17,'Data Aset'!$B$4:$L$1048576,3,FALSE),"")</f>
        <v>Tas Kain</v>
      </c>
      <c r="E17" s="38">
        <f>IFERROR(VLOOKUP(B17,'Data Aset'!$B$4:$L$1048576,4,FALSE),"")</f>
        <v>1</v>
      </c>
      <c r="F17" s="38" t="str">
        <f>IFERROR(VLOOKUP(B17,'Data Aset'!$B$4:$L$1048576,5,FALSE),"")</f>
        <v>PCS</v>
      </c>
      <c r="G17" s="26">
        <f>IFERROR(VLOOKUP(B17,'Data Aset'!$B$4:$L$1048576,6,FALSE),"")</f>
        <v>0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>
        <f>IFERROR(VLOOKUP(B17,'Data Aset'!$B$4:$L$1048576,9,FALSE),"")</f>
        <v>0</v>
      </c>
      <c r="K17" s="31" t="str">
        <f>IFERROR(VLOOKUP(B17,'Data Aset'!$B$4:$L$1048576,11,FALSE),"")</f>
        <v>KANTONG KAIN</v>
      </c>
    </row>
    <row r="18" spans="1:11" ht="28.5" customHeight="1">
      <c r="A18" s="17">
        <v>15</v>
      </c>
      <c r="B18" s="17" t="str">
        <f t="shared" si="0"/>
        <v>Pantry15</v>
      </c>
      <c r="C18" s="54" t="str">
        <f>IFERROR(VLOOKUP(B18,'Data Aset'!$B$4:$L$1048576,2,FALSE),"")</f>
        <v>Kenebo</v>
      </c>
      <c r="D18" s="31" t="str">
        <f>IFERROR(VLOOKUP(B18,'Data Aset'!$B$4:$L$1048576,3,FALSE),"")</f>
        <v>Kanebo</v>
      </c>
      <c r="E18" s="38">
        <f>IFERROR(VLOOKUP(B18,'Data Aset'!$B$4:$L$1048576,4,FALSE),"")</f>
        <v>12</v>
      </c>
      <c r="F18" s="38" t="str">
        <f>IFERROR(VLOOKUP(B18,'Data Aset'!$B$4:$L$1048576,5,FALSE),"")</f>
        <v>PCS</v>
      </c>
      <c r="G18" s="26">
        <f>IFERROR(VLOOKUP(B18,'Data Aset'!$B$4:$L$1048576,6,FALSE),"")</f>
        <v>0</v>
      </c>
      <c r="H18" s="26" t="str">
        <f>IFERROR(VLOOKUP(B18,'Data Aset'!$B$4:$L$1048576,7,FALSE),"")</f>
        <v>007138</v>
      </c>
      <c r="I18" s="26">
        <f>IFERROR(VLOOKUP(B18,'Data Aset'!$B$4:$L$1048576,8,FALSE),"")</f>
        <v>0</v>
      </c>
      <c r="J18" s="26">
        <f>IFERROR(VLOOKUP(B18,'Data Aset'!$B$4:$L$1048576,9,FALSE),"")</f>
        <v>0</v>
      </c>
      <c r="K18" s="31" t="str">
        <f>IFERROR(VLOOKUP(B18,'Data Aset'!$B$4:$L$1048576,11,FALSE),"")</f>
        <v>WARNA BIRU</v>
      </c>
    </row>
    <row r="19" spans="1:11" ht="28.5" customHeight="1">
      <c r="A19" s="48">
        <v>16</v>
      </c>
      <c r="B19" s="17" t="str">
        <f t="shared" si="0"/>
        <v>Pantry16</v>
      </c>
      <c r="C19" s="54" t="str">
        <f>IFERROR(VLOOKUP(B19,'Data Aset'!$B$4:$L$1048576,2,FALSE),"")</f>
        <v>Kain Pel</v>
      </c>
      <c r="D19" s="31" t="str">
        <f>IFERROR(VLOOKUP(B19,'Data Aset'!$B$4:$L$1048576,3,FALSE),"")</f>
        <v>Kain Pel</v>
      </c>
      <c r="E19" s="38">
        <f>IFERROR(VLOOKUP(B19,'Data Aset'!$B$4:$L$1048576,4,FALSE),"")</f>
        <v>6</v>
      </c>
      <c r="F19" s="38" t="str">
        <f>IFERROR(VLOOKUP(B19,'Data Aset'!$B$4:$L$1048576,5,FALSE),"")</f>
        <v>PCS</v>
      </c>
      <c r="G19" s="26" t="str">
        <f>IFERROR(VLOOKUP(B19,'Data Aset'!$B$4:$L$1048576,6,FALSE),"")</f>
        <v>CLAN MATIC</v>
      </c>
      <c r="H19" s="26" t="str">
        <f>IFERROR(VLOOKUP(B19,'Data Aset'!$B$4:$L$1048576,7,FALSE),"")</f>
        <v>004744</v>
      </c>
      <c r="I19" s="26">
        <f>IFERROR(VLOOKUP(B19,'Data Aset'!$B$4:$L$1048576,8,FALSE),"")</f>
        <v>0</v>
      </c>
      <c r="J19" s="26">
        <f>IFERROR(VLOOKUP(B19,'Data Aset'!$B$4:$L$1048576,9,FALSE),"")</f>
        <v>0</v>
      </c>
      <c r="K19" s="31" t="str">
        <f>IFERROR(VLOOKUP(B19,'Data Aset'!$B$4:$L$1048576,11,FALSE),"")</f>
        <v>WARNA PUTIH</v>
      </c>
    </row>
    <row r="20" spans="1:11" ht="28.5" customHeight="1">
      <c r="A20" s="17">
        <v>17</v>
      </c>
      <c r="B20" s="17" t="str">
        <f t="shared" si="0"/>
        <v>Pantry17</v>
      </c>
      <c r="C20" s="54" t="str">
        <f>IFERROR(VLOOKUP(B20,'Data Aset'!$B$4:$L$1048576,2,FALSE),"")</f>
        <v>Lap Handuk</v>
      </c>
      <c r="D20" s="31" t="str">
        <f>IFERROR(VLOOKUP(B20,'Data Aset'!$B$4:$L$1048576,3,FALSE),"")</f>
        <v>Lap Handuk</v>
      </c>
      <c r="E20" s="38">
        <f>IFERROR(VLOOKUP(B20,'Data Aset'!$B$4:$L$1048576,4,FALSE),"")</f>
        <v>6</v>
      </c>
      <c r="F20" s="38" t="str">
        <f>IFERROR(VLOOKUP(B20,'Data Aset'!$B$4:$L$1048576,5,FALSE),"")</f>
        <v>PCS</v>
      </c>
      <c r="G20" s="26" t="str">
        <f>IFERROR(VLOOKUP(B20,'Data Aset'!$B$4:$L$1048576,6,FALSE),"")</f>
        <v>CHALMER</v>
      </c>
      <c r="H20" s="26" t="str">
        <f>IFERROR(VLOOKUP(B20,'Data Aset'!$B$4:$L$1048576,7,FALSE),"")</f>
        <v>007409</v>
      </c>
      <c r="I20" s="26">
        <f>IFERROR(VLOOKUP(B20,'Data Aset'!$B$4:$L$1048576,8,FALSE),"")</f>
        <v>0</v>
      </c>
      <c r="J20" s="26">
        <f>IFERROR(VLOOKUP(B20,'Data Aset'!$B$4:$L$1048576,9,FALSE),"")</f>
        <v>0</v>
      </c>
      <c r="K20" s="31" t="str">
        <f>IFERROR(VLOOKUP(B20,'Data Aset'!$B$4:$L$1048576,11,FALSE),"")</f>
        <v>HANDUK</v>
      </c>
    </row>
    <row r="21" spans="1:11" ht="28.5" customHeight="1">
      <c r="A21" s="48">
        <v>18</v>
      </c>
      <c r="B21" s="17" t="str">
        <f t="shared" si="0"/>
        <v>Pantry18</v>
      </c>
      <c r="C21" s="54" t="str">
        <f>IFERROR(VLOOKUP(B21,'Data Aset'!$B$4:$L$1048576,2,FALSE),"")</f>
        <v xml:space="preserve">Lap Tangan </v>
      </c>
      <c r="D21" s="31" t="str">
        <f>IFERROR(VLOOKUP(B21,'Data Aset'!$B$4:$L$1048576,3,FALSE),"")</f>
        <v xml:space="preserve">Lap Tangan </v>
      </c>
      <c r="E21" s="38">
        <f>IFERROR(VLOOKUP(B21,'Data Aset'!$B$4:$L$1048576,4,FALSE),"")</f>
        <v>5</v>
      </c>
      <c r="F21" s="38" t="str">
        <f>IFERROR(VLOOKUP(B21,'Data Aset'!$B$4:$L$1048576,5,FALSE),"")</f>
        <v>PCS</v>
      </c>
      <c r="G21" s="26">
        <f>IFERROR(VLOOKUP(B21,'Data Aset'!$B$4:$L$1048576,6,FALSE),"")</f>
        <v>0</v>
      </c>
      <c r="H21" s="26" t="str">
        <f>IFERROR(VLOOKUP(B21,'Data Aset'!$B$4:$L$1048576,7,FALSE),"")</f>
        <v>007410</v>
      </c>
      <c r="I21" s="26">
        <f>IFERROR(VLOOKUP(B21,'Data Aset'!$B$4:$L$1048576,8,FALSE),"")</f>
        <v>0</v>
      </c>
      <c r="J21" s="26">
        <f>IFERROR(VLOOKUP(B21,'Data Aset'!$B$4:$L$1048576,9,FALSE),"")</f>
        <v>0</v>
      </c>
      <c r="K21" s="31" t="str">
        <f>IFERROR(VLOOKUP(B21,'Data Aset'!$B$4:$L$1048576,11,FALSE),"")</f>
        <v>TANGAN GANTUNG</v>
      </c>
    </row>
    <row r="22" spans="1:11" ht="28.5" customHeight="1">
      <c r="A22" s="17">
        <v>19</v>
      </c>
      <c r="B22" s="17" t="str">
        <f t="shared" si="0"/>
        <v>Pantry19</v>
      </c>
      <c r="C22" s="54" t="str">
        <f>IFERROR(VLOOKUP(B22,'Data Aset'!$B$4:$L$1048576,2,FALSE),"")</f>
        <v>Spons Cuci Piring</v>
      </c>
      <c r="D22" s="31" t="str">
        <f>IFERROR(VLOOKUP(B22,'Data Aset'!$B$4:$L$1048576,3,FALSE),"")</f>
        <v>Spons Cuci Piring</v>
      </c>
      <c r="E22" s="38">
        <f>IFERROR(VLOOKUP(B22,'Data Aset'!$B$4:$L$1048576,4,FALSE),"")</f>
        <v>8</v>
      </c>
      <c r="F22" s="38" t="str">
        <f>IFERROR(VLOOKUP(B22,'Data Aset'!$B$4:$L$1048576,5,FALSE),"")</f>
        <v>PCS</v>
      </c>
      <c r="G22" s="26" t="str">
        <f>IFERROR(VLOOKUP(B22,'Data Aset'!$B$4:$L$1048576,6,FALSE),"")</f>
        <v>SCOTH BRITE</v>
      </c>
      <c r="H22" s="26" t="str">
        <f>IFERROR(VLOOKUP(B22,'Data Aset'!$B$4:$L$1048576,7,FALSE),"")</f>
        <v>003201</v>
      </c>
      <c r="I22" s="26">
        <f>IFERROR(VLOOKUP(B22,'Data Aset'!$B$4:$L$1048576,8,FALSE),"")</f>
        <v>0</v>
      </c>
      <c r="J22" s="26">
        <f>IFERROR(VLOOKUP(B22,'Data Aset'!$B$4:$L$1048576,9,FALSE),"")</f>
        <v>0</v>
      </c>
      <c r="K22" s="31" t="str">
        <f>IFERROR(VLOOKUP(B22,'Data Aset'!$B$4:$L$1048576,11,FALSE),"")</f>
        <v>CUCI PIRING</v>
      </c>
    </row>
    <row r="23" spans="1:11" ht="28.5" customHeight="1">
      <c r="A23" s="48">
        <v>20</v>
      </c>
      <c r="B23" s="17" t="str">
        <f t="shared" si="0"/>
        <v>Pantry20</v>
      </c>
      <c r="C23" s="54" t="str">
        <f>IFERROR(VLOOKUP(B23,'Data Aset'!$B$4:$L$1048576,2,FALSE),"")</f>
        <v>Sikat Lantai</v>
      </c>
      <c r="D23" s="31" t="str">
        <f>IFERROR(VLOOKUP(B23,'Data Aset'!$B$4:$L$1048576,3,FALSE),"")</f>
        <v>Sikat Lantai</v>
      </c>
      <c r="E23" s="38">
        <f>IFERROR(VLOOKUP(B23,'Data Aset'!$B$4:$L$1048576,4,FALSE),"")</f>
        <v>4</v>
      </c>
      <c r="F23" s="38" t="str">
        <f>IFERROR(VLOOKUP(B23,'Data Aset'!$B$4:$L$1048576,5,FALSE),"")</f>
        <v>UNIT</v>
      </c>
      <c r="G23" s="26" t="str">
        <f>IFERROR(VLOOKUP(B23,'Data Aset'!$B$4:$L$1048576,6,FALSE),"")</f>
        <v>DRAGON</v>
      </c>
      <c r="H23" s="26" t="str">
        <f>IFERROR(VLOOKUP(B23,'Data Aset'!$B$4:$L$1048576,7,FALSE),"")</f>
        <v>001057</v>
      </c>
      <c r="I23" s="26">
        <f>IFERROR(VLOOKUP(B23,'Data Aset'!$B$4:$L$1048576,8,FALSE),"")</f>
        <v>0</v>
      </c>
      <c r="J23" s="26">
        <f>IFERROR(VLOOKUP(B23,'Data Aset'!$B$4:$L$1048576,9,FALSE),"")</f>
        <v>0</v>
      </c>
      <c r="K23" s="31" t="str">
        <f>IFERROR(VLOOKUP(B23,'Data Aset'!$B$4:$L$1048576,11,FALSE),"")</f>
        <v>PLASTIK</v>
      </c>
    </row>
    <row r="24" spans="1:11" ht="28.5" customHeight="1">
      <c r="A24" s="17">
        <v>21</v>
      </c>
      <c r="B24" s="17" t="str">
        <f t="shared" si="0"/>
        <v>Pantry21</v>
      </c>
      <c r="C24" s="54" t="str">
        <f>IFERROR(VLOOKUP(B24,'Data Aset'!$B$4:$L$1048576,2,FALSE),"")</f>
        <v>Sabun Cuci Piring</v>
      </c>
      <c r="D24" s="31" t="str">
        <f>IFERROR(VLOOKUP(B24,'Data Aset'!$B$4:$L$1048576,3,FALSE),"")</f>
        <v>Kamper</v>
      </c>
      <c r="E24" s="38">
        <f>IFERROR(VLOOKUP(B24,'Data Aset'!$B$4:$L$1048576,4,FALSE),"")</f>
        <v>3</v>
      </c>
      <c r="F24" s="38" t="str">
        <f>IFERROR(VLOOKUP(B24,'Data Aset'!$B$4:$L$1048576,5,FALSE),"")</f>
        <v>KANTONG</v>
      </c>
      <c r="G24" s="26" t="str">
        <f>IFERROR(VLOOKUP(B24,'Data Aset'!$B$4:$L$1048576,6,FALSE),"")</f>
        <v>DAHLIA</v>
      </c>
      <c r="H24" s="26" t="str">
        <f>IFERROR(VLOOKUP(B24,'Data Aset'!$B$4:$L$1048576,7,FALSE),"")</f>
        <v>MF6090819</v>
      </c>
      <c r="I24" s="26">
        <f>IFERROR(VLOOKUP(B24,'Data Aset'!$B$4:$L$1048576,8,FALSE),"")</f>
        <v>0</v>
      </c>
      <c r="J24" s="26">
        <f>IFERROR(VLOOKUP(B24,'Data Aset'!$B$4:$L$1048576,9,FALSE),"")</f>
        <v>0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Pantry22</v>
      </c>
      <c r="C25" s="54" t="str">
        <f>IFERROR(VLOOKUP(B25,'Data Aset'!$B$4:$L$1048576,2,FALSE),"")</f>
        <v>Sabun Cuci Piring</v>
      </c>
      <c r="D25" s="31" t="str">
        <f>IFERROR(VLOOKUP(B25,'Data Aset'!$B$4:$L$1048576,3,FALSE),"")</f>
        <v>Sabun Cuci Piring</v>
      </c>
      <c r="E25" s="38">
        <f>IFERROR(VLOOKUP(B25,'Data Aset'!$B$4:$L$1048576,4,FALSE),"")</f>
        <v>1</v>
      </c>
      <c r="F25" s="38" t="str">
        <f>IFERROR(VLOOKUP(B25,'Data Aset'!$B$4:$L$1048576,5,FALSE),"")</f>
        <v>BOTOL</v>
      </c>
      <c r="G25" s="26" t="str">
        <f>IFERROR(VLOOKUP(B25,'Data Aset'!$B$4:$L$1048576,6,FALSE),"")</f>
        <v>SUNLIGHT</v>
      </c>
      <c r="H25" s="26">
        <f>IFERROR(VLOOKUP(B25,'Data Aset'!$B$4:$L$1048576,7,FALSE),"")</f>
        <v>67694087</v>
      </c>
      <c r="I25" s="26">
        <f>IFERROR(VLOOKUP(B25,'Data Aset'!$B$4:$L$1048576,8,FALSE),"")</f>
        <v>0</v>
      </c>
      <c r="J25" s="26">
        <f>IFERROR(VLOOKUP(B25,'Data Aset'!$B$4:$L$1048576,9,FALSE),"")</f>
        <v>0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Pantry23</v>
      </c>
      <c r="C26" s="54" t="str">
        <f>IFERROR(VLOOKUP(B26,'Data Aset'!$B$4:$L$1048576,2,FALSE),"")</f>
        <v>Pengharum Ruangan</v>
      </c>
      <c r="D26" s="31" t="str">
        <f>IFERROR(VLOOKUP(B26,'Data Aset'!$B$4:$L$1048576,3,FALSE),"")</f>
        <v>Pengharum Ruangan</v>
      </c>
      <c r="E26" s="38">
        <f>IFERROR(VLOOKUP(B26,'Data Aset'!$B$4:$L$1048576,4,FALSE),"")</f>
        <v>1</v>
      </c>
      <c r="F26" s="38" t="str">
        <f>IFERROR(VLOOKUP(B26,'Data Aset'!$B$4:$L$1048576,5,FALSE),"")</f>
        <v>BOTOL</v>
      </c>
      <c r="G26" s="26" t="str">
        <f>IFERROR(VLOOKUP(B26,'Data Aset'!$B$4:$L$1048576,6,FALSE),"")</f>
        <v>STELLA</v>
      </c>
      <c r="H26" s="26" t="str">
        <f>IFERROR(VLOOKUP(B26,'Data Aset'!$B$4:$L$1048576,7,FALSE),"")</f>
        <v>21030CL</v>
      </c>
      <c r="I26" s="26">
        <f>IFERROR(VLOOKUP(B26,'Data Aset'!$B$4:$L$1048576,8,FALSE),"")</f>
        <v>0</v>
      </c>
      <c r="J26" s="26">
        <f>IFERROR(VLOOKUP(B26,'Data Aset'!$B$4:$L$1048576,9,FALSE),"")</f>
        <v>0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Pantry24</v>
      </c>
      <c r="C27" s="54" t="str">
        <f>IFERROR(VLOOKUP(B27,'Data Aset'!$B$4:$L$1048576,2,FALSE),"")</f>
        <v>Prostec</v>
      </c>
      <c r="D27" s="31" t="str">
        <f>IFERROR(VLOOKUP(B27,'Data Aset'!$B$4:$L$1048576,3,FALSE),"")</f>
        <v>Prostec</v>
      </c>
      <c r="E27" s="38">
        <f>IFERROR(VLOOKUP(B27,'Data Aset'!$B$4:$L$1048576,4,FALSE),"")</f>
        <v>2</v>
      </c>
      <c r="F27" s="38" t="str">
        <f>IFERROR(VLOOKUP(B27,'Data Aset'!$B$4:$L$1048576,5,FALSE),"")</f>
        <v>BOTOL</v>
      </c>
      <c r="G27" s="26" t="str">
        <f>IFERROR(VLOOKUP(B27,'Data Aset'!$B$4:$L$1048576,6,FALSE),"")</f>
        <v>YURI</v>
      </c>
      <c r="H27" s="26" t="str">
        <f>IFERROR(VLOOKUP(B27,'Data Aset'!$B$4:$L$1048576,7,FALSE),"")</f>
        <v>060120125</v>
      </c>
      <c r="I27" s="26">
        <f>IFERROR(VLOOKUP(B27,'Data Aset'!$B$4:$L$1048576,8,FALSE),"")</f>
        <v>0</v>
      </c>
      <c r="J27" s="26">
        <f>IFERROR(VLOOKUP(B27,'Data Aset'!$B$4:$L$1048576,9,FALSE),"")</f>
        <v>0</v>
      </c>
      <c r="K27" s="31" t="str">
        <f>IFERROR(VLOOKUP(B27,'Data Aset'!$B$4:$L$1048576,11,FALSE),"")</f>
        <v>PEMBERSIH LANTAI</v>
      </c>
    </row>
    <row r="28" spans="1:11" ht="28.5" customHeight="1">
      <c r="A28" s="17">
        <v>25</v>
      </c>
      <c r="B28" s="17" t="str">
        <f t="shared" si="0"/>
        <v>Pantry25</v>
      </c>
      <c r="C28" s="54" t="str">
        <f>IFERROR(VLOOKUP(B28,'Data Aset'!$B$4:$L$1048576,2,FALSE),"")</f>
        <v>Teko</v>
      </c>
      <c r="D28" s="31" t="str">
        <f>IFERROR(VLOOKUP(B28,'Data Aset'!$B$4:$L$1048576,3,FALSE),"")</f>
        <v>Teko</v>
      </c>
      <c r="E28" s="38">
        <f>IFERROR(VLOOKUP(B28,'Data Aset'!$B$4:$L$1048576,4,FALSE),"")</f>
        <v>1</v>
      </c>
      <c r="F28" s="38" t="str">
        <f>IFERROR(VLOOKUP(B28,'Data Aset'!$B$4:$L$1048576,5,FALSE),"")</f>
        <v>SET</v>
      </c>
      <c r="G28" s="26" t="str">
        <f>IFERROR(VLOOKUP(B28,'Data Aset'!$B$4:$L$1048576,6,FALSE),"")</f>
        <v>HELES</v>
      </c>
      <c r="H28" s="26" t="str">
        <f>IFERROR(VLOOKUP(B28,'Data Aset'!$B$4:$L$1048576,7,FALSE),"")</f>
        <v>MK6429</v>
      </c>
      <c r="I28" s="26">
        <f>IFERROR(VLOOKUP(B28,'Data Aset'!$B$4:$L$1048576,8,FALSE),"")</f>
        <v>0</v>
      </c>
      <c r="J28" s="26">
        <f>IFERROR(VLOOKUP(B28,'Data Aset'!$B$4:$L$1048576,9,FALSE),"")</f>
        <v>0</v>
      </c>
      <c r="K28" s="31" t="str">
        <f>IFERROR(VLOOKUP(B28,'Data Aset'!$B$4:$L$1048576,11,FALSE),"")</f>
        <v>LISTRIK</v>
      </c>
    </row>
    <row r="29" spans="1:11" ht="28.5" customHeight="1">
      <c r="A29" s="48">
        <v>26</v>
      </c>
      <c r="B29" s="17" t="str">
        <f t="shared" si="0"/>
        <v>Pantry26</v>
      </c>
      <c r="C29" s="54" t="str">
        <f>IFERROR(VLOOKUP(B29,'Data Aset'!$B$4:$L$1048576,2,FALSE),"")</f>
        <v>Teko</v>
      </c>
      <c r="D29" s="31" t="str">
        <f>IFERROR(VLOOKUP(B29,'Data Aset'!$B$4:$L$1048576,3,FALSE),"")</f>
        <v>Teko</v>
      </c>
      <c r="E29" s="38">
        <f>IFERROR(VLOOKUP(B29,'Data Aset'!$B$4:$L$1048576,4,FALSE),"")</f>
        <v>2</v>
      </c>
      <c r="F29" s="38" t="str">
        <f>IFERROR(VLOOKUP(B29,'Data Aset'!$B$4:$L$1048576,5,FALSE),"")</f>
        <v>UNIT</v>
      </c>
      <c r="G29" s="26" t="str">
        <f>IFERROR(VLOOKUP(B29,'Data Aset'!$B$4:$L$1048576,6,FALSE),"")</f>
        <v>SUNRISE</v>
      </c>
      <c r="H29" s="26">
        <f>IFERROR(VLOOKUP(B29,'Data Aset'!$B$4:$L$1048576,7,FALSE),"")</f>
        <v>6300</v>
      </c>
      <c r="I29" s="26">
        <f>IFERROR(VLOOKUP(B29,'Data Aset'!$B$4:$L$1048576,8,FALSE),"")</f>
        <v>0</v>
      </c>
      <c r="J29" s="26">
        <f>IFERROR(VLOOKUP(B29,'Data Aset'!$B$4:$L$1048576,9,FALSE),"")</f>
        <v>0</v>
      </c>
      <c r="K29" s="31" t="str">
        <f>IFERROR(VLOOKUP(B29,'Data Aset'!$B$4:$L$1048576,11,FALSE),"")</f>
        <v>PLASTIK</v>
      </c>
    </row>
    <row r="30" spans="1:11" ht="28.5" customHeight="1">
      <c r="A30" s="17">
        <v>27</v>
      </c>
      <c r="B30" s="17" t="str">
        <f t="shared" si="0"/>
        <v>Pantry27</v>
      </c>
      <c r="C30" s="54" t="str">
        <f>IFERROR(VLOOKUP(B30,'Data Aset'!$B$4:$L$1048576,2,FALSE),"")</f>
        <v>Keset Kaki Kecil</v>
      </c>
      <c r="D30" s="31" t="str">
        <f>IFERROR(VLOOKUP(B30,'Data Aset'!$B$4:$L$1048576,3,FALSE),"")</f>
        <v>Keset Kaki</v>
      </c>
      <c r="E30" s="38">
        <f>IFERROR(VLOOKUP(B30,'Data Aset'!$B$4:$L$1048576,4,FALSE),"")</f>
        <v>6</v>
      </c>
      <c r="F30" s="38" t="str">
        <f>IFERROR(VLOOKUP(B30,'Data Aset'!$B$4:$L$1048576,5,FALSE),"")</f>
        <v>LBR</v>
      </c>
      <c r="G30" s="26">
        <f>IFERROR(VLOOKUP(B30,'Data Aset'!$B$4:$L$1048576,6,FALSE),"")</f>
        <v>0</v>
      </c>
      <c r="H30" s="26" t="str">
        <f>IFERROR(VLOOKUP(B30,'Data Aset'!$B$4:$L$1048576,7,FALSE),"")</f>
        <v>003725</v>
      </c>
      <c r="I30" s="26">
        <f>IFERROR(VLOOKUP(B30,'Data Aset'!$B$4:$L$1048576,8,FALSE),"")</f>
        <v>0</v>
      </c>
      <c r="J30" s="26">
        <f>IFERROR(VLOOKUP(B30,'Data Aset'!$B$4:$L$1048576,9,FALSE),"")</f>
        <v>0</v>
      </c>
      <c r="K30" s="31" t="str">
        <f>IFERROR(VLOOKUP(B30,'Data Aset'!$B$4:$L$1048576,11,FALSE),"")</f>
        <v>40X60 BLACK</v>
      </c>
    </row>
    <row r="31" spans="1:11" ht="28.5" customHeight="1">
      <c r="A31" s="48">
        <v>28</v>
      </c>
      <c r="B31" s="17" t="str">
        <f t="shared" si="0"/>
        <v>Pantry28</v>
      </c>
      <c r="C31" s="54" t="str">
        <f>IFERROR(VLOOKUP(B31,'Data Aset'!$B$4:$L$1048576,2,FALSE),"")</f>
        <v>Piring</v>
      </c>
      <c r="D31" s="31" t="str">
        <f>IFERROR(VLOOKUP(B31,'Data Aset'!$B$4:$L$1048576,3,FALSE),"")</f>
        <v>Piring</v>
      </c>
      <c r="E31" s="38">
        <f>IFERROR(VLOOKUP(B31,'Data Aset'!$B$4:$L$1048576,4,FALSE),"")</f>
        <v>6</v>
      </c>
      <c r="F31" s="38" t="str">
        <f>IFERROR(VLOOKUP(B31,'Data Aset'!$B$4:$L$1048576,5,FALSE),"")</f>
        <v>PCS</v>
      </c>
      <c r="G31" s="26">
        <f>IFERROR(VLOOKUP(B31,'Data Aset'!$B$4:$L$1048576,6,FALSE),"")</f>
        <v>0</v>
      </c>
      <c r="H31" s="26">
        <f>IFERROR(VLOOKUP(B31,'Data Aset'!$B$4:$L$1048576,7,FALSE),"")</f>
        <v>0</v>
      </c>
      <c r="I31" s="26">
        <f>IFERROR(VLOOKUP(B31,'Data Aset'!$B$4:$L$1048576,8,FALSE),"")</f>
        <v>0</v>
      </c>
      <c r="J31" s="26">
        <f>IFERROR(VLOOKUP(B31,'Data Aset'!$B$4:$L$1048576,9,FALSE),"")</f>
        <v>0</v>
      </c>
      <c r="K31" s="31">
        <f>IFERROR(VLOOKUP(B31,'Data Aset'!$B$4:$L$1048576,11,FALSE),"")</f>
        <v>0</v>
      </c>
    </row>
    <row r="32" spans="1:11" ht="28.5" customHeight="1">
      <c r="A32" s="17">
        <v>29</v>
      </c>
      <c r="B32" s="17" t="str">
        <f t="shared" si="0"/>
        <v>Pantry29</v>
      </c>
      <c r="C32" s="54" t="str">
        <f>IFERROR(VLOOKUP(B32,'Data Aset'!$B$4:$L$1048576,2,FALSE),"")</f>
        <v>Mangkok</v>
      </c>
      <c r="D32" s="31" t="str">
        <f>IFERROR(VLOOKUP(B32,'Data Aset'!$B$4:$L$1048576,3,FALSE),"")</f>
        <v>Mangkok</v>
      </c>
      <c r="E32" s="38">
        <f>IFERROR(VLOOKUP(B32,'Data Aset'!$B$4:$L$1048576,4,FALSE),"")</f>
        <v>1</v>
      </c>
      <c r="F32" s="38" t="str">
        <f>IFERROR(VLOOKUP(B32,'Data Aset'!$B$4:$L$1048576,5,FALSE),"")</f>
        <v>PCS</v>
      </c>
      <c r="G32" s="26">
        <f>IFERROR(VLOOKUP(B32,'Data Aset'!$B$4:$L$1048576,6,FALSE),"")</f>
        <v>0</v>
      </c>
      <c r="H32" s="26">
        <f>IFERROR(VLOOKUP(B32,'Data Aset'!$B$4:$L$1048576,7,FALSE),"")</f>
        <v>0</v>
      </c>
      <c r="I32" s="26">
        <f>IFERROR(VLOOKUP(B32,'Data Aset'!$B$4:$L$1048576,8,FALSE),"")</f>
        <v>0</v>
      </c>
      <c r="J32" s="26">
        <f>IFERROR(VLOOKUP(B32,'Data Aset'!$B$4:$L$1048576,9,FALSE),"")</f>
        <v>0</v>
      </c>
      <c r="K32" s="31" t="str">
        <f>IFERROR(VLOOKUP(B32,'Data Aset'!$B$4:$L$1048576,11,FALSE),"")</f>
        <v>BESAR</v>
      </c>
    </row>
    <row r="33" spans="1:11" ht="28.5" customHeight="1">
      <c r="A33" s="48">
        <v>30</v>
      </c>
      <c r="B33" s="17" t="str">
        <f t="shared" si="0"/>
        <v>Pantry30</v>
      </c>
      <c r="C33" s="54" t="str">
        <f>IFERROR(VLOOKUP(B33,'Data Aset'!$B$4:$L$1048576,2,FALSE),"")</f>
        <v>Mangkok</v>
      </c>
      <c r="D33" s="31" t="str">
        <f>IFERROR(VLOOKUP(B33,'Data Aset'!$B$4:$L$1048576,3,FALSE),"")</f>
        <v>Mangkok</v>
      </c>
      <c r="E33" s="38">
        <f>IFERROR(VLOOKUP(B33,'Data Aset'!$B$4:$L$1048576,4,FALSE),"")</f>
        <v>2</v>
      </c>
      <c r="F33" s="38" t="str">
        <f>IFERROR(VLOOKUP(B33,'Data Aset'!$B$4:$L$1048576,5,FALSE),"")</f>
        <v>PCS</v>
      </c>
      <c r="G33" s="26">
        <f>IFERROR(VLOOKUP(B33,'Data Aset'!$B$4:$L$1048576,6,FALSE),"")</f>
        <v>0</v>
      </c>
      <c r="H33" s="26">
        <f>IFERROR(VLOOKUP(B33,'Data Aset'!$B$4:$L$1048576,7,FALSE),"")</f>
        <v>0</v>
      </c>
      <c r="I33" s="26">
        <f>IFERROR(VLOOKUP(B33,'Data Aset'!$B$4:$L$1048576,8,FALSE),"")</f>
        <v>0</v>
      </c>
      <c r="J33" s="26">
        <f>IFERROR(VLOOKUP(B33,'Data Aset'!$B$4:$L$1048576,9,FALSE),"")</f>
        <v>0</v>
      </c>
      <c r="K33" s="31" t="str">
        <f>IFERROR(VLOOKUP(B33,'Data Aset'!$B$4:$L$1048576,11,FALSE),"")</f>
        <v>KECIL</v>
      </c>
    </row>
    <row r="34" spans="1:11" ht="28.5" customHeight="1">
      <c r="A34" s="17">
        <v>31</v>
      </c>
      <c r="B34" s="17" t="str">
        <f t="shared" si="0"/>
        <v>Pantry31</v>
      </c>
      <c r="C34" s="54" t="str">
        <f>IFERROR(VLOOKUP(B34,'Data Aset'!$B$4:$L$1048576,2,FALSE),"")</f>
        <v>Mangkok</v>
      </c>
      <c r="D34" s="31" t="str">
        <f>IFERROR(VLOOKUP(B34,'Data Aset'!$B$4:$L$1048576,3,FALSE),"")</f>
        <v>Mangkok</v>
      </c>
      <c r="E34" s="38">
        <f>IFERROR(VLOOKUP(B34,'Data Aset'!$B$4:$L$1048576,4,FALSE),"")</f>
        <v>1</v>
      </c>
      <c r="F34" s="38" t="str">
        <f>IFERROR(VLOOKUP(B34,'Data Aset'!$B$4:$L$1048576,5,FALSE),"")</f>
        <v>PCS</v>
      </c>
      <c r="G34" s="26">
        <f>IFERROR(VLOOKUP(B34,'Data Aset'!$B$4:$L$1048576,6,FALSE),"")</f>
        <v>0</v>
      </c>
      <c r="H34" s="26">
        <f>IFERROR(VLOOKUP(B34,'Data Aset'!$B$4:$L$1048576,7,FALSE),"")</f>
        <v>0</v>
      </c>
      <c r="I34" s="26">
        <f>IFERROR(VLOOKUP(B34,'Data Aset'!$B$4:$L$1048576,8,FALSE),"")</f>
        <v>0</v>
      </c>
      <c r="J34" s="26">
        <f>IFERROR(VLOOKUP(B34,'Data Aset'!$B$4:$L$1048576,9,FALSE),"")</f>
        <v>0</v>
      </c>
      <c r="K34" s="31" t="str">
        <f>IFERROR(VLOOKUP(B34,'Data Aset'!$B$4:$L$1048576,11,FALSE),"")</f>
        <v>KERAMIK</v>
      </c>
    </row>
    <row r="35" spans="1:11" ht="28.5" customHeight="1">
      <c r="A35" s="48">
        <v>32</v>
      </c>
      <c r="B35" s="17" t="str">
        <f t="shared" si="0"/>
        <v>Pantry32</v>
      </c>
      <c r="C35" s="54" t="str">
        <f>IFERROR(VLOOKUP(B35,'Data Aset'!$B$4:$L$1048576,2,FALSE),"")</f>
        <v>Cangkir</v>
      </c>
      <c r="D35" s="31" t="str">
        <f>IFERROR(VLOOKUP(B35,'Data Aset'!$B$4:$L$1048576,3,FALSE),"")</f>
        <v>Cangkir</v>
      </c>
      <c r="E35" s="38">
        <f>IFERROR(VLOOKUP(B35,'Data Aset'!$B$4:$L$1048576,4,FALSE),"")</f>
        <v>1</v>
      </c>
      <c r="F35" s="38" t="str">
        <f>IFERROR(VLOOKUP(B35,'Data Aset'!$B$4:$L$1048576,5,FALSE),"")</f>
        <v>PCS</v>
      </c>
      <c r="G35" s="26">
        <f>IFERROR(VLOOKUP(B35,'Data Aset'!$B$4:$L$1048576,6,FALSE),"")</f>
        <v>0</v>
      </c>
      <c r="H35" s="26">
        <f>IFERROR(VLOOKUP(B35,'Data Aset'!$B$4:$L$1048576,7,FALSE),"")</f>
        <v>0</v>
      </c>
      <c r="I35" s="26">
        <f>IFERROR(VLOOKUP(B35,'Data Aset'!$B$4:$L$1048576,8,FALSE),"")</f>
        <v>0</v>
      </c>
      <c r="J35" s="26">
        <f>IFERROR(VLOOKUP(B35,'Data Aset'!$B$4:$L$1048576,9,FALSE),"")</f>
        <v>0</v>
      </c>
      <c r="K35" s="31">
        <f>IFERROR(VLOOKUP(B35,'Data Aset'!$B$4:$L$1048576,11,FALSE),"")</f>
        <v>0</v>
      </c>
    </row>
    <row r="36" spans="1:11" ht="28.5" customHeight="1">
      <c r="A36" s="17">
        <v>33</v>
      </c>
      <c r="B36" s="17" t="str">
        <f t="shared" si="0"/>
        <v>Pantry33</v>
      </c>
      <c r="C36" s="54" t="str">
        <f>IFERROR(VLOOKUP(B36,'Data Aset'!$B$4:$L$1048576,2,FALSE),"")</f>
        <v>Keranjang Plastik</v>
      </c>
      <c r="D36" s="31" t="str">
        <f>IFERROR(VLOOKUP(B36,'Data Aset'!$B$4:$L$1048576,3,FALSE),"")</f>
        <v>Keranjang Plastik</v>
      </c>
      <c r="E36" s="38">
        <f>IFERROR(VLOOKUP(B36,'Data Aset'!$B$4:$L$1048576,4,FALSE),"")</f>
        <v>2</v>
      </c>
      <c r="F36" s="38" t="str">
        <f>IFERROR(VLOOKUP(B36,'Data Aset'!$B$4:$L$1048576,5,FALSE),"")</f>
        <v>PCS</v>
      </c>
      <c r="G36" s="26" t="str">
        <f>IFERROR(VLOOKUP(B36,'Data Aset'!$B$4:$L$1048576,6,FALSE),"")</f>
        <v>KRISBOW</v>
      </c>
      <c r="H36" s="26">
        <f>IFERROR(VLOOKUP(B36,'Data Aset'!$B$4:$L$1048576,7,FALSE),"")</f>
        <v>247538</v>
      </c>
      <c r="I36" s="26">
        <f>IFERROR(VLOOKUP(B36,'Data Aset'!$B$4:$L$1048576,8,FALSE),"")</f>
        <v>0</v>
      </c>
      <c r="J36" s="26">
        <f>IFERROR(VLOOKUP(B36,'Data Aset'!$B$4:$L$1048576,9,FALSE),"")</f>
        <v>0</v>
      </c>
      <c r="K36" s="31">
        <f>IFERROR(VLOOKUP(B36,'Data Aset'!$B$4:$L$1048576,11,FALSE),"")</f>
        <v>0</v>
      </c>
    </row>
    <row r="37" spans="1:11" ht="28.5" customHeight="1">
      <c r="A37" s="17">
        <v>34</v>
      </c>
      <c r="B37" s="17" t="str">
        <f t="shared" si="0"/>
        <v>Pantry34</v>
      </c>
      <c r="C37" s="54" t="str">
        <f>IFERROR(VLOOKUP(B37,'Data Aset'!$B$4:$L$1048576,2,FALSE),"")</f>
        <v>Tempat Sendok</v>
      </c>
      <c r="D37" s="31" t="str">
        <f>IFERROR(VLOOKUP(B37,'Data Aset'!$B$4:$L$1048576,3,FALSE),"")</f>
        <v>Tempat Sendok</v>
      </c>
      <c r="E37" s="38">
        <f>IFERROR(VLOOKUP(B37,'Data Aset'!$B$4:$L$1048576,4,FALSE),"")</f>
        <v>2</v>
      </c>
      <c r="F37" s="38" t="str">
        <f>IFERROR(VLOOKUP(B37,'Data Aset'!$B$4:$L$1048576,5,FALSE),"")</f>
        <v>PCS</v>
      </c>
      <c r="G37" s="26">
        <f>IFERROR(VLOOKUP(B37,'Data Aset'!$B$4:$L$1048576,6,FALSE),"")</f>
        <v>0</v>
      </c>
      <c r="H37" s="26">
        <f>IFERROR(VLOOKUP(B37,'Data Aset'!$B$4:$L$1048576,7,FALSE),"")</f>
        <v>0</v>
      </c>
      <c r="I37" s="26">
        <f>IFERROR(VLOOKUP(B37,'Data Aset'!$B$4:$L$1048576,8,FALSE),"")</f>
        <v>0</v>
      </c>
      <c r="J37" s="26">
        <f>IFERROR(VLOOKUP(B37,'Data Aset'!$B$4:$L$1048576,9,FALSE),"")</f>
        <v>0</v>
      </c>
      <c r="K37" s="31" t="str">
        <f>IFERROR(VLOOKUP(B37,'Data Aset'!$B$4:$L$1048576,11,FALSE),"")</f>
        <v>PLASTIK</v>
      </c>
    </row>
    <row r="38" spans="1:11" ht="28.5" customHeight="1">
      <c r="A38" s="17">
        <v>35</v>
      </c>
      <c r="B38" s="17" t="str">
        <f t="shared" si="0"/>
        <v>Pantry35</v>
      </c>
      <c r="C38" s="54" t="str">
        <f>IFERROR(VLOOKUP(B38,'Data Aset'!$B$4:$L$1048576,2,FALSE),"")</f>
        <v>Bohlam Lampu</v>
      </c>
      <c r="D38" s="31" t="str">
        <f>IFERROR(VLOOKUP(B38,'Data Aset'!$B$4:$L$1048576,3,FALSE),"")</f>
        <v>Lampu</v>
      </c>
      <c r="E38" s="38">
        <f>IFERROR(VLOOKUP(B38,'Data Aset'!$B$4:$L$1048576,4,FALSE),"")</f>
        <v>1</v>
      </c>
      <c r="F38" s="38" t="str">
        <f>IFERROR(VLOOKUP(B38,'Data Aset'!$B$4:$L$1048576,5,FALSE),"")</f>
        <v>PCS</v>
      </c>
      <c r="G38" s="26">
        <f>IFERROR(VLOOKUP(B38,'Data Aset'!$B$4:$L$1048576,6,FALSE),"")</f>
        <v>0</v>
      </c>
      <c r="H38" s="26">
        <f>IFERROR(VLOOKUP(B38,'Data Aset'!$B$4:$L$1048576,7,FALSE),"")</f>
        <v>0</v>
      </c>
      <c r="I38" s="26">
        <f>IFERROR(VLOOKUP(B38,'Data Aset'!$B$4:$L$1048576,8,FALSE),"")</f>
        <v>0</v>
      </c>
      <c r="J38" s="26">
        <f>IFERROR(VLOOKUP(B38,'Data Aset'!$B$4:$L$1048576,9,FALSE),"")</f>
        <v>0</v>
      </c>
      <c r="K38" s="31">
        <f>IFERROR(VLOOKUP(B38,'Data Aset'!$B$4:$L$1048576,11,FALSE),"")</f>
        <v>0</v>
      </c>
    </row>
    <row r="39" spans="1:11" ht="28.5" customHeight="1">
      <c r="A39" s="17">
        <v>36</v>
      </c>
      <c r="B39" s="17" t="str">
        <f t="shared" si="0"/>
        <v>Pantry36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Pantry37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Pantry38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Pantry39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Pantry40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Pantry41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Pantry42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Pantry43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Pantry44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Pantry45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Pantry46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Pantry47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Pantry48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Pantry49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Pantry50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Pantry51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Pantry52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Pantry53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Pantry54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Pantry55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Pantry56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Pantry57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Pantry58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Pantry59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Pantry60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Pantry61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Pantry62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37" activePane="bottomLeft" state="frozen"/>
      <selection pane="bottomLeft" activeCell="I46" sqref="I46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20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Pantry1</v>
      </c>
      <c r="C4" s="54" t="str">
        <f>IFERROR(VLOOKUP(B4,'Data Aset'!$B$4:$L$1048576,2,FALSE),"")</f>
        <v>Kitchen Set</v>
      </c>
      <c r="D4" s="31" t="str">
        <f>IFERROR(VLOOKUP(B4,'Data Aset'!$B$4:$L$1048576,3,FALSE),"")</f>
        <v>Kitchen Set</v>
      </c>
      <c r="E4" s="38">
        <f>IFERROR(VLOOKUP(B4,'Data Aset'!$B$4:$L$1048576,4,FALSE),"")</f>
        <v>1</v>
      </c>
      <c r="F4" s="38" t="str">
        <f>IFERROR(VLOOKUP(B4,'Data Aset'!$B$4:$L$1048576,5,FALSE),"")</f>
        <v>SET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 t="str">
        <f>IFERROR(VLOOKUP(B4,'Data Aset'!$B$4:$L$1048576,11,FALSE),"")</f>
        <v>Atas Bawah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Pantry2</v>
      </c>
      <c r="C5" s="54" t="str">
        <f>IFERROR(VLOOKUP(B5,'Data Aset'!$B$4:$L$1048576,2,FALSE),"")</f>
        <v>Wastafel</v>
      </c>
      <c r="D5" s="31" t="str">
        <f>IFERROR(VLOOKUP(B5,'Data Aset'!$B$4:$L$1048576,3,FALSE),"")</f>
        <v>Wastafel</v>
      </c>
      <c r="E5" s="38">
        <f>IFERROR(VLOOKUP(B5,'Data Aset'!$B$4:$L$1048576,4,FALSE),"")</f>
        <v>1</v>
      </c>
      <c r="F5" s="38" t="str">
        <f>IFERROR(VLOOKUP(B5,'Data Aset'!$B$4:$L$1048576,5,FALSE),"")</f>
        <v>SET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Pantry3</v>
      </c>
      <c r="C6" s="54" t="str">
        <f>IFERROR(VLOOKUP(B6,'Data Aset'!$B$4:$L$1048576,2,FALSE),"")</f>
        <v>Keran Air</v>
      </c>
      <c r="D6" s="31" t="str">
        <f>IFERROR(VLOOKUP(B6,'Data Aset'!$B$4:$L$1048576,3,FALSE),"")</f>
        <v>Keran Air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Pantry4</v>
      </c>
      <c r="C7" s="54" t="str">
        <f>IFERROR(VLOOKUP(B7,'Data Aset'!$B$4:$L$1048576,2,FALSE),"")</f>
        <v>Dispenser</v>
      </c>
      <c r="D7" s="31" t="str">
        <f>IFERROR(VLOOKUP(B7,'Data Aset'!$B$4:$L$1048576,3,FALSE),"")</f>
        <v>Dispenser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GLUCKLICH</v>
      </c>
      <c r="H7" s="26" t="str">
        <f>IFERROR(VLOOKUP(B7,'Data Aset'!$B$4:$L$1048576,7,FALSE),"")</f>
        <v>BD1169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Pantry5</v>
      </c>
      <c r="C8" s="54" t="str">
        <f>IFERROR(VLOOKUP(B8,'Data Aset'!$B$4:$L$1048576,2,FALSE),"")</f>
        <v>Rak Piring</v>
      </c>
      <c r="D8" s="31" t="str">
        <f>IFERROR(VLOOKUP(B8,'Data Aset'!$B$4:$L$1048576,3,FALSE),"")</f>
        <v>Rak Piring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ROVEGA</v>
      </c>
      <c r="H8" s="26" t="str">
        <f>IFERROR(VLOOKUP(B8,'Data Aset'!$B$4:$L$1048576,7,FALSE),"")</f>
        <v>DCB2568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Pantry6</v>
      </c>
      <c r="C9" s="54" t="str">
        <f>IFERROR(VLOOKUP(B9,'Data Aset'!$B$4:$L$1048576,2,FALSE),"")</f>
        <v>Hexos Fan</v>
      </c>
      <c r="D9" s="31" t="str">
        <f>IFERROR(VLOOKUP(B9,'Data Aset'!$B$4:$L$1048576,3,FALSE),"")</f>
        <v>Hexos Fan</v>
      </c>
      <c r="E9" s="38">
        <f>IFERROR(VLOOKUP(B9,'Data Aset'!$B$4:$L$1048576,4,FALSE),"")</f>
        <v>1</v>
      </c>
      <c r="F9" s="38" t="str">
        <f>IFERROR(VLOOKUP(B9,'Data Aset'!$B$4:$L$1048576,5,FALSE),"")</f>
        <v>UNIT</v>
      </c>
      <c r="G9" s="26" t="str">
        <f>IFERROR(VLOOKUP(B9,'Data Aset'!$B$4:$L$1048576,6,FALSE),"")</f>
        <v>PANASONIC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Pantry7</v>
      </c>
      <c r="C10" s="54" t="str">
        <f>IFERROR(VLOOKUP(B10,'Data Aset'!$B$4:$L$1048576,2,FALSE),"")</f>
        <v>KAKI GALON+KRAN</v>
      </c>
      <c r="D10" s="31">
        <f>IFERROR(VLOOKUP(B10,'Data Aset'!$B$4:$L$1048576,3,FALSE),"")</f>
        <v>0</v>
      </c>
      <c r="E10" s="38">
        <f>IFERROR(VLOOKUP(B10,'Data Aset'!$B$4:$L$1048576,4,FALSE),"")</f>
        <v>2</v>
      </c>
      <c r="F10" s="38" t="str">
        <f>IFERROR(VLOOKUP(B10,'Data Aset'!$B$4:$L$1048576,5,FALSE),"")</f>
        <v>UNIT</v>
      </c>
      <c r="G10" s="26" t="str">
        <f>IFERROR(VLOOKUP(B10,'Data Aset'!$B$4:$L$1048576,6,FALSE),"")</f>
        <v>SAP</v>
      </c>
      <c r="H10" s="26" t="str">
        <f>IFERROR(VLOOKUP(B10,'Data Aset'!$B$4:$L$1048576,7,FALSE),"")</f>
        <v>SG88</v>
      </c>
      <c r="I10" s="26">
        <f>IFERROR(VLOOKUP(B10,'Data Aset'!$B$4:$L$1048576,8,FALSE),"")</f>
        <v>0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Pantry8</v>
      </c>
      <c r="C11" s="54" t="str">
        <f>IFERROR(VLOOKUP(B11,'Data Aset'!$B$4:$L$1048576,2,FALSE),"")</f>
        <v>Sendok Makan</v>
      </c>
      <c r="D11" s="31" t="str">
        <f>IFERROR(VLOOKUP(B11,'Data Aset'!$B$4:$L$1048576,3,FALSE),"")</f>
        <v>Sendok Makan</v>
      </c>
      <c r="E11" s="38">
        <f>IFERROR(VLOOKUP(B11,'Data Aset'!$B$4:$L$1048576,4,FALSE),"")</f>
        <v>5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Pantry9</v>
      </c>
      <c r="C12" s="54" t="str">
        <f>IFERROR(VLOOKUP(B12,'Data Aset'!$B$4:$L$1048576,2,FALSE),"")</f>
        <v>Garpuh Makan</v>
      </c>
      <c r="D12" s="31" t="str">
        <f>IFERROR(VLOOKUP(B12,'Data Aset'!$B$4:$L$1048576,3,FALSE),"")</f>
        <v>Garpuh Makan</v>
      </c>
      <c r="E12" s="38">
        <f>IFERROR(VLOOKUP(B12,'Data Aset'!$B$4:$L$1048576,4,FALSE),"")</f>
        <v>9</v>
      </c>
      <c r="F12" s="38" t="str">
        <f>IFERROR(VLOOKUP(B12,'Data Aset'!$B$4:$L$1048576,5,FALSE),"")</f>
        <v>PCS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Pantry10</v>
      </c>
      <c r="C13" s="54" t="str">
        <f>IFERROR(VLOOKUP(B13,'Data Aset'!$B$4:$L$1048576,2,FALSE),"")</f>
        <v>Pisau</v>
      </c>
      <c r="D13" s="31" t="str">
        <f>IFERROR(VLOOKUP(B13,'Data Aset'!$B$4:$L$1048576,3,FALSE),"")</f>
        <v>Pisau</v>
      </c>
      <c r="E13" s="38">
        <f>IFERROR(VLOOKUP(B13,'Data Aset'!$B$4:$L$1048576,4,FALSE),"")</f>
        <v>1</v>
      </c>
      <c r="F13" s="38" t="str">
        <f>IFERROR(VLOOKUP(B13,'Data Aset'!$B$4:$L$1048576,5,FALSE),"")</f>
        <v>PCS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>
        <f>IFERROR(VLOOKUP(B13,'Data Aset'!$B$4:$L$1048576,9,FALSE),"")</f>
        <v>0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Pantry11</v>
      </c>
      <c r="C14" s="54" t="str">
        <f>IFERROR(VLOOKUP(B14,'Data Aset'!$B$4:$L$1048576,2,FALSE),"")</f>
        <v>Sendok Gula</v>
      </c>
      <c r="D14" s="31" t="str">
        <f>IFERROR(VLOOKUP(B14,'Data Aset'!$B$4:$L$1048576,3,FALSE),"")</f>
        <v>Sendok Gula</v>
      </c>
      <c r="E14" s="38">
        <f>IFERROR(VLOOKUP(B14,'Data Aset'!$B$4:$L$1048576,4,FALSE),"")</f>
        <v>1</v>
      </c>
      <c r="F14" s="38" t="str">
        <f>IFERROR(VLOOKUP(B14,'Data Aset'!$B$4:$L$1048576,5,FALSE),"")</f>
        <v>PCS</v>
      </c>
      <c r="G14" s="26">
        <f>IFERROR(VLOOKUP(B14,'Data Aset'!$B$4:$L$1048576,6,FALSE),"")</f>
        <v>0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>
        <f>IFERROR(VLOOKUP(B14,'Data Aset'!$B$4:$L$1048576,9,FALSE),"")</f>
        <v>0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Pantry12</v>
      </c>
      <c r="C15" s="54" t="str">
        <f>IFERROR(VLOOKUP(B15,'Data Aset'!$B$4:$L$1048576,2,FALSE),"")</f>
        <v>Sumpit</v>
      </c>
      <c r="D15" s="31" t="str">
        <f>IFERROR(VLOOKUP(B15,'Data Aset'!$B$4:$L$1048576,3,FALSE),"")</f>
        <v>Sumpit</v>
      </c>
      <c r="E15" s="38">
        <f>IFERROR(VLOOKUP(B15,'Data Aset'!$B$4:$L$1048576,4,FALSE),"")</f>
        <v>5</v>
      </c>
      <c r="F15" s="38" t="str">
        <f>IFERROR(VLOOKUP(B15,'Data Aset'!$B$4:$L$1048576,5,FALSE),"")</f>
        <v>PCS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>
        <f>IFERROR(VLOOKUP(B15,'Data Aset'!$B$4:$L$1048576,9,FALSE),"")</f>
        <v>0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Pantry13</v>
      </c>
      <c r="C16" s="54" t="str">
        <f>IFERROR(VLOOKUP(B16,'Data Aset'!$B$4:$L$1048576,2,FALSE),"")</f>
        <v>Serbet Handuk</v>
      </c>
      <c r="D16" s="31" t="str">
        <f>IFERROR(VLOOKUP(B16,'Data Aset'!$B$4:$L$1048576,3,FALSE),"")</f>
        <v>Serbet Handuk</v>
      </c>
      <c r="E16" s="38">
        <f>IFERROR(VLOOKUP(B16,'Data Aset'!$B$4:$L$1048576,4,FALSE),"")</f>
        <v>2</v>
      </c>
      <c r="F16" s="38" t="str">
        <f>IFERROR(VLOOKUP(B16,'Data Aset'!$B$4:$L$1048576,5,FALSE),"")</f>
        <v>LBR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Pantry14</v>
      </c>
      <c r="C17" s="54" t="str">
        <f>IFERROR(VLOOKUP(B17,'Data Aset'!$B$4:$L$1048576,2,FALSE),"")</f>
        <v>Tas Kain</v>
      </c>
      <c r="D17" s="31" t="str">
        <f>IFERROR(VLOOKUP(B17,'Data Aset'!$B$4:$L$1048576,3,FALSE),"")</f>
        <v>Tas Kain</v>
      </c>
      <c r="E17" s="38">
        <f>IFERROR(VLOOKUP(B17,'Data Aset'!$B$4:$L$1048576,4,FALSE),"")</f>
        <v>1</v>
      </c>
      <c r="F17" s="38" t="str">
        <f>IFERROR(VLOOKUP(B17,'Data Aset'!$B$4:$L$1048576,5,FALSE),"")</f>
        <v>PCS</v>
      </c>
      <c r="G17" s="26">
        <f>IFERROR(VLOOKUP(B17,'Data Aset'!$B$4:$L$1048576,6,FALSE),"")</f>
        <v>0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>
        <f>IFERROR(VLOOKUP(B17,'Data Aset'!$B$4:$L$1048576,9,FALSE),"")</f>
        <v>0</v>
      </c>
      <c r="K17" s="31" t="str">
        <f>IFERROR(VLOOKUP(B17,'Data Aset'!$B$4:$L$1048576,11,FALSE),"")</f>
        <v>KANTONG KAIN</v>
      </c>
    </row>
    <row r="18" spans="1:11" ht="28.5" customHeight="1">
      <c r="A18" s="17">
        <v>15</v>
      </c>
      <c r="B18" s="17" t="str">
        <f t="shared" si="0"/>
        <v>Pantry15</v>
      </c>
      <c r="C18" s="54" t="str">
        <f>IFERROR(VLOOKUP(B18,'Data Aset'!$B$4:$L$1048576,2,FALSE),"")</f>
        <v>Kenebo</v>
      </c>
      <c r="D18" s="31" t="str">
        <f>IFERROR(VLOOKUP(B18,'Data Aset'!$B$4:$L$1048576,3,FALSE),"")</f>
        <v>Kanebo</v>
      </c>
      <c r="E18" s="38">
        <f>IFERROR(VLOOKUP(B18,'Data Aset'!$B$4:$L$1048576,4,FALSE),"")</f>
        <v>12</v>
      </c>
      <c r="F18" s="38" t="str">
        <f>IFERROR(VLOOKUP(B18,'Data Aset'!$B$4:$L$1048576,5,FALSE),"")</f>
        <v>PCS</v>
      </c>
      <c r="G18" s="26">
        <f>IFERROR(VLOOKUP(B18,'Data Aset'!$B$4:$L$1048576,6,FALSE),"")</f>
        <v>0</v>
      </c>
      <c r="H18" s="26" t="str">
        <f>IFERROR(VLOOKUP(B18,'Data Aset'!$B$4:$L$1048576,7,FALSE),"")</f>
        <v>007138</v>
      </c>
      <c r="I18" s="26">
        <f>IFERROR(VLOOKUP(B18,'Data Aset'!$B$4:$L$1048576,8,FALSE),"")</f>
        <v>0</v>
      </c>
      <c r="J18" s="26">
        <f>IFERROR(VLOOKUP(B18,'Data Aset'!$B$4:$L$1048576,9,FALSE),"")</f>
        <v>0</v>
      </c>
      <c r="K18" s="31" t="str">
        <f>IFERROR(VLOOKUP(B18,'Data Aset'!$B$4:$L$1048576,11,FALSE),"")</f>
        <v>WARNA BIRU</v>
      </c>
    </row>
    <row r="19" spans="1:11" ht="28.5" customHeight="1">
      <c r="A19" s="48">
        <v>16</v>
      </c>
      <c r="B19" s="17" t="str">
        <f t="shared" si="0"/>
        <v>Pantry16</v>
      </c>
      <c r="C19" s="54" t="str">
        <f>IFERROR(VLOOKUP(B19,'Data Aset'!$B$4:$L$1048576,2,FALSE),"")</f>
        <v>Kain Pel</v>
      </c>
      <c r="D19" s="31" t="str">
        <f>IFERROR(VLOOKUP(B19,'Data Aset'!$B$4:$L$1048576,3,FALSE),"")</f>
        <v>Kain Pel</v>
      </c>
      <c r="E19" s="38">
        <f>IFERROR(VLOOKUP(B19,'Data Aset'!$B$4:$L$1048576,4,FALSE),"")</f>
        <v>6</v>
      </c>
      <c r="F19" s="38" t="str">
        <f>IFERROR(VLOOKUP(B19,'Data Aset'!$B$4:$L$1048576,5,FALSE),"")</f>
        <v>PCS</v>
      </c>
      <c r="G19" s="26" t="str">
        <f>IFERROR(VLOOKUP(B19,'Data Aset'!$B$4:$L$1048576,6,FALSE),"")</f>
        <v>CLAN MATIC</v>
      </c>
      <c r="H19" s="26" t="str">
        <f>IFERROR(VLOOKUP(B19,'Data Aset'!$B$4:$L$1048576,7,FALSE),"")</f>
        <v>004744</v>
      </c>
      <c r="I19" s="26">
        <f>IFERROR(VLOOKUP(B19,'Data Aset'!$B$4:$L$1048576,8,FALSE),"")</f>
        <v>0</v>
      </c>
      <c r="J19" s="26">
        <f>IFERROR(VLOOKUP(B19,'Data Aset'!$B$4:$L$1048576,9,FALSE),"")</f>
        <v>0</v>
      </c>
      <c r="K19" s="31" t="str">
        <f>IFERROR(VLOOKUP(B19,'Data Aset'!$B$4:$L$1048576,11,FALSE),"")</f>
        <v>WARNA PUTIH</v>
      </c>
    </row>
    <row r="20" spans="1:11" ht="28.5" customHeight="1">
      <c r="A20" s="17">
        <v>17</v>
      </c>
      <c r="B20" s="17" t="str">
        <f t="shared" si="0"/>
        <v>Pantry17</v>
      </c>
      <c r="C20" s="54" t="str">
        <f>IFERROR(VLOOKUP(B20,'Data Aset'!$B$4:$L$1048576,2,FALSE),"")</f>
        <v>Lap Handuk</v>
      </c>
      <c r="D20" s="31" t="str">
        <f>IFERROR(VLOOKUP(B20,'Data Aset'!$B$4:$L$1048576,3,FALSE),"")</f>
        <v>Lap Handuk</v>
      </c>
      <c r="E20" s="38">
        <f>IFERROR(VLOOKUP(B20,'Data Aset'!$B$4:$L$1048576,4,FALSE),"")</f>
        <v>6</v>
      </c>
      <c r="F20" s="38" t="str">
        <f>IFERROR(VLOOKUP(B20,'Data Aset'!$B$4:$L$1048576,5,FALSE),"")</f>
        <v>PCS</v>
      </c>
      <c r="G20" s="26" t="str">
        <f>IFERROR(VLOOKUP(B20,'Data Aset'!$B$4:$L$1048576,6,FALSE),"")</f>
        <v>CHALMER</v>
      </c>
      <c r="H20" s="26" t="str">
        <f>IFERROR(VLOOKUP(B20,'Data Aset'!$B$4:$L$1048576,7,FALSE),"")</f>
        <v>007409</v>
      </c>
      <c r="I20" s="26">
        <f>IFERROR(VLOOKUP(B20,'Data Aset'!$B$4:$L$1048576,8,FALSE),"")</f>
        <v>0</v>
      </c>
      <c r="J20" s="26">
        <f>IFERROR(VLOOKUP(B20,'Data Aset'!$B$4:$L$1048576,9,FALSE),"")</f>
        <v>0</v>
      </c>
      <c r="K20" s="31" t="str">
        <f>IFERROR(VLOOKUP(B20,'Data Aset'!$B$4:$L$1048576,11,FALSE),"")</f>
        <v>HANDUK</v>
      </c>
    </row>
    <row r="21" spans="1:11" ht="28.5" customHeight="1">
      <c r="A21" s="48">
        <v>18</v>
      </c>
      <c r="B21" s="17" t="str">
        <f t="shared" si="0"/>
        <v>Pantry18</v>
      </c>
      <c r="C21" s="54" t="str">
        <f>IFERROR(VLOOKUP(B21,'Data Aset'!$B$4:$L$1048576,2,FALSE),"")</f>
        <v xml:space="preserve">Lap Tangan </v>
      </c>
      <c r="D21" s="31" t="str">
        <f>IFERROR(VLOOKUP(B21,'Data Aset'!$B$4:$L$1048576,3,FALSE),"")</f>
        <v xml:space="preserve">Lap Tangan </v>
      </c>
      <c r="E21" s="38">
        <f>IFERROR(VLOOKUP(B21,'Data Aset'!$B$4:$L$1048576,4,FALSE),"")</f>
        <v>5</v>
      </c>
      <c r="F21" s="38" t="str">
        <f>IFERROR(VLOOKUP(B21,'Data Aset'!$B$4:$L$1048576,5,FALSE),"")</f>
        <v>PCS</v>
      </c>
      <c r="G21" s="26">
        <f>IFERROR(VLOOKUP(B21,'Data Aset'!$B$4:$L$1048576,6,FALSE),"")</f>
        <v>0</v>
      </c>
      <c r="H21" s="26" t="str">
        <f>IFERROR(VLOOKUP(B21,'Data Aset'!$B$4:$L$1048576,7,FALSE),"")</f>
        <v>007410</v>
      </c>
      <c r="I21" s="26">
        <f>IFERROR(VLOOKUP(B21,'Data Aset'!$B$4:$L$1048576,8,FALSE),"")</f>
        <v>0</v>
      </c>
      <c r="J21" s="26">
        <f>IFERROR(VLOOKUP(B21,'Data Aset'!$B$4:$L$1048576,9,FALSE),"")</f>
        <v>0</v>
      </c>
      <c r="K21" s="31" t="str">
        <f>IFERROR(VLOOKUP(B21,'Data Aset'!$B$4:$L$1048576,11,FALSE),"")</f>
        <v>TANGAN GANTUNG</v>
      </c>
    </row>
    <row r="22" spans="1:11" ht="28.5" customHeight="1">
      <c r="A22" s="17">
        <v>19</v>
      </c>
      <c r="B22" s="17" t="str">
        <f t="shared" si="0"/>
        <v>Pantry19</v>
      </c>
      <c r="C22" s="54" t="str">
        <f>IFERROR(VLOOKUP(B22,'Data Aset'!$B$4:$L$1048576,2,FALSE),"")</f>
        <v>Spons Cuci Piring</v>
      </c>
      <c r="D22" s="31" t="str">
        <f>IFERROR(VLOOKUP(B22,'Data Aset'!$B$4:$L$1048576,3,FALSE),"")</f>
        <v>Spons Cuci Piring</v>
      </c>
      <c r="E22" s="38">
        <f>IFERROR(VLOOKUP(B22,'Data Aset'!$B$4:$L$1048576,4,FALSE),"")</f>
        <v>8</v>
      </c>
      <c r="F22" s="38" t="str">
        <f>IFERROR(VLOOKUP(B22,'Data Aset'!$B$4:$L$1048576,5,FALSE),"")</f>
        <v>PCS</v>
      </c>
      <c r="G22" s="26" t="str">
        <f>IFERROR(VLOOKUP(B22,'Data Aset'!$B$4:$L$1048576,6,FALSE),"")</f>
        <v>SCOTH BRITE</v>
      </c>
      <c r="H22" s="26" t="str">
        <f>IFERROR(VLOOKUP(B22,'Data Aset'!$B$4:$L$1048576,7,FALSE),"")</f>
        <v>003201</v>
      </c>
      <c r="I22" s="26">
        <f>IFERROR(VLOOKUP(B22,'Data Aset'!$B$4:$L$1048576,8,FALSE),"")</f>
        <v>0</v>
      </c>
      <c r="J22" s="26">
        <f>IFERROR(VLOOKUP(B22,'Data Aset'!$B$4:$L$1048576,9,FALSE),"")</f>
        <v>0</v>
      </c>
      <c r="K22" s="31" t="str">
        <f>IFERROR(VLOOKUP(B22,'Data Aset'!$B$4:$L$1048576,11,FALSE),"")</f>
        <v>CUCI PIRING</v>
      </c>
    </row>
    <row r="23" spans="1:11" ht="28.5" customHeight="1">
      <c r="A23" s="48">
        <v>20</v>
      </c>
      <c r="B23" s="17" t="str">
        <f t="shared" si="0"/>
        <v>Pantry20</v>
      </c>
      <c r="C23" s="54" t="str">
        <f>IFERROR(VLOOKUP(B23,'Data Aset'!$B$4:$L$1048576,2,FALSE),"")</f>
        <v>Sikat Lantai</v>
      </c>
      <c r="D23" s="31" t="str">
        <f>IFERROR(VLOOKUP(B23,'Data Aset'!$B$4:$L$1048576,3,FALSE),"")</f>
        <v>Sikat Lantai</v>
      </c>
      <c r="E23" s="38">
        <f>IFERROR(VLOOKUP(B23,'Data Aset'!$B$4:$L$1048576,4,FALSE),"")</f>
        <v>4</v>
      </c>
      <c r="F23" s="38" t="str">
        <f>IFERROR(VLOOKUP(B23,'Data Aset'!$B$4:$L$1048576,5,FALSE),"")</f>
        <v>UNIT</v>
      </c>
      <c r="G23" s="26" t="str">
        <f>IFERROR(VLOOKUP(B23,'Data Aset'!$B$4:$L$1048576,6,FALSE),"")</f>
        <v>DRAGON</v>
      </c>
      <c r="H23" s="26" t="str">
        <f>IFERROR(VLOOKUP(B23,'Data Aset'!$B$4:$L$1048576,7,FALSE),"")</f>
        <v>001057</v>
      </c>
      <c r="I23" s="26">
        <f>IFERROR(VLOOKUP(B23,'Data Aset'!$B$4:$L$1048576,8,FALSE),"")</f>
        <v>0</v>
      </c>
      <c r="J23" s="26">
        <f>IFERROR(VLOOKUP(B23,'Data Aset'!$B$4:$L$1048576,9,FALSE),"")</f>
        <v>0</v>
      </c>
      <c r="K23" s="31" t="str">
        <f>IFERROR(VLOOKUP(B23,'Data Aset'!$B$4:$L$1048576,11,FALSE),"")</f>
        <v>PLASTIK</v>
      </c>
    </row>
    <row r="24" spans="1:11" ht="28.5" customHeight="1">
      <c r="A24" s="17">
        <v>21</v>
      </c>
      <c r="B24" s="17" t="str">
        <f t="shared" si="0"/>
        <v>Pantry21</v>
      </c>
      <c r="C24" s="54" t="str">
        <f>IFERROR(VLOOKUP(B24,'Data Aset'!$B$4:$L$1048576,2,FALSE),"")</f>
        <v>Sabun Cuci Piring</v>
      </c>
      <c r="D24" s="31" t="str">
        <f>IFERROR(VLOOKUP(B24,'Data Aset'!$B$4:$L$1048576,3,FALSE),"")</f>
        <v>Kamper</v>
      </c>
      <c r="E24" s="38">
        <f>IFERROR(VLOOKUP(B24,'Data Aset'!$B$4:$L$1048576,4,FALSE),"")</f>
        <v>3</v>
      </c>
      <c r="F24" s="38" t="str">
        <f>IFERROR(VLOOKUP(B24,'Data Aset'!$B$4:$L$1048576,5,FALSE),"")</f>
        <v>KANTONG</v>
      </c>
      <c r="G24" s="26" t="str">
        <f>IFERROR(VLOOKUP(B24,'Data Aset'!$B$4:$L$1048576,6,FALSE),"")</f>
        <v>DAHLIA</v>
      </c>
      <c r="H24" s="26" t="str">
        <f>IFERROR(VLOOKUP(B24,'Data Aset'!$B$4:$L$1048576,7,FALSE),"")</f>
        <v>MF6090819</v>
      </c>
      <c r="I24" s="26">
        <f>IFERROR(VLOOKUP(B24,'Data Aset'!$B$4:$L$1048576,8,FALSE),"")</f>
        <v>0</v>
      </c>
      <c r="J24" s="26">
        <f>IFERROR(VLOOKUP(B24,'Data Aset'!$B$4:$L$1048576,9,FALSE),"")</f>
        <v>0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Pantry22</v>
      </c>
      <c r="C25" s="54" t="str">
        <f>IFERROR(VLOOKUP(B25,'Data Aset'!$B$4:$L$1048576,2,FALSE),"")</f>
        <v>Sabun Cuci Piring</v>
      </c>
      <c r="D25" s="31" t="str">
        <f>IFERROR(VLOOKUP(B25,'Data Aset'!$B$4:$L$1048576,3,FALSE),"")</f>
        <v>Sabun Cuci Piring</v>
      </c>
      <c r="E25" s="38">
        <f>IFERROR(VLOOKUP(B25,'Data Aset'!$B$4:$L$1048576,4,FALSE),"")</f>
        <v>1</v>
      </c>
      <c r="F25" s="38" t="str">
        <f>IFERROR(VLOOKUP(B25,'Data Aset'!$B$4:$L$1048576,5,FALSE),"")</f>
        <v>BOTOL</v>
      </c>
      <c r="G25" s="26" t="str">
        <f>IFERROR(VLOOKUP(B25,'Data Aset'!$B$4:$L$1048576,6,FALSE),"")</f>
        <v>SUNLIGHT</v>
      </c>
      <c r="H25" s="26">
        <f>IFERROR(VLOOKUP(B25,'Data Aset'!$B$4:$L$1048576,7,FALSE),"")</f>
        <v>67694087</v>
      </c>
      <c r="I25" s="26">
        <f>IFERROR(VLOOKUP(B25,'Data Aset'!$B$4:$L$1048576,8,FALSE),"")</f>
        <v>0</v>
      </c>
      <c r="J25" s="26">
        <f>IFERROR(VLOOKUP(B25,'Data Aset'!$B$4:$L$1048576,9,FALSE),"")</f>
        <v>0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Pantry23</v>
      </c>
      <c r="C26" s="54" t="str">
        <f>IFERROR(VLOOKUP(B26,'Data Aset'!$B$4:$L$1048576,2,FALSE),"")</f>
        <v>Pengharum Ruangan</v>
      </c>
      <c r="D26" s="31" t="str">
        <f>IFERROR(VLOOKUP(B26,'Data Aset'!$B$4:$L$1048576,3,FALSE),"")</f>
        <v>Pengharum Ruangan</v>
      </c>
      <c r="E26" s="38">
        <f>IFERROR(VLOOKUP(B26,'Data Aset'!$B$4:$L$1048576,4,FALSE),"")</f>
        <v>1</v>
      </c>
      <c r="F26" s="38" t="str">
        <f>IFERROR(VLOOKUP(B26,'Data Aset'!$B$4:$L$1048576,5,FALSE),"")</f>
        <v>BOTOL</v>
      </c>
      <c r="G26" s="26" t="str">
        <f>IFERROR(VLOOKUP(B26,'Data Aset'!$B$4:$L$1048576,6,FALSE),"")</f>
        <v>STELLA</v>
      </c>
      <c r="H26" s="26" t="str">
        <f>IFERROR(VLOOKUP(B26,'Data Aset'!$B$4:$L$1048576,7,FALSE),"")</f>
        <v>21030CL</v>
      </c>
      <c r="I26" s="26">
        <f>IFERROR(VLOOKUP(B26,'Data Aset'!$B$4:$L$1048576,8,FALSE),"")</f>
        <v>0</v>
      </c>
      <c r="J26" s="26">
        <f>IFERROR(VLOOKUP(B26,'Data Aset'!$B$4:$L$1048576,9,FALSE),"")</f>
        <v>0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Pantry24</v>
      </c>
      <c r="C27" s="54" t="str">
        <f>IFERROR(VLOOKUP(B27,'Data Aset'!$B$4:$L$1048576,2,FALSE),"")</f>
        <v>Prostec</v>
      </c>
      <c r="D27" s="31" t="str">
        <f>IFERROR(VLOOKUP(B27,'Data Aset'!$B$4:$L$1048576,3,FALSE),"")</f>
        <v>Prostec</v>
      </c>
      <c r="E27" s="38">
        <f>IFERROR(VLOOKUP(B27,'Data Aset'!$B$4:$L$1048576,4,FALSE),"")</f>
        <v>2</v>
      </c>
      <c r="F27" s="38" t="str">
        <f>IFERROR(VLOOKUP(B27,'Data Aset'!$B$4:$L$1048576,5,FALSE),"")</f>
        <v>BOTOL</v>
      </c>
      <c r="G27" s="26" t="str">
        <f>IFERROR(VLOOKUP(B27,'Data Aset'!$B$4:$L$1048576,6,FALSE),"")</f>
        <v>YURI</v>
      </c>
      <c r="H27" s="26" t="str">
        <f>IFERROR(VLOOKUP(B27,'Data Aset'!$B$4:$L$1048576,7,FALSE),"")</f>
        <v>060120125</v>
      </c>
      <c r="I27" s="26">
        <f>IFERROR(VLOOKUP(B27,'Data Aset'!$B$4:$L$1048576,8,FALSE),"")</f>
        <v>0</v>
      </c>
      <c r="J27" s="26">
        <f>IFERROR(VLOOKUP(B27,'Data Aset'!$B$4:$L$1048576,9,FALSE),"")</f>
        <v>0</v>
      </c>
      <c r="K27" s="31" t="str">
        <f>IFERROR(VLOOKUP(B27,'Data Aset'!$B$4:$L$1048576,11,FALSE),"")</f>
        <v>PEMBERSIH LANTAI</v>
      </c>
    </row>
    <row r="28" spans="1:11" ht="28.5" customHeight="1">
      <c r="A28" s="17">
        <v>25</v>
      </c>
      <c r="B28" s="17" t="str">
        <f t="shared" si="0"/>
        <v>Pantry25</v>
      </c>
      <c r="C28" s="54" t="str">
        <f>IFERROR(VLOOKUP(B28,'Data Aset'!$B$4:$L$1048576,2,FALSE),"")</f>
        <v>Teko</v>
      </c>
      <c r="D28" s="31" t="str">
        <f>IFERROR(VLOOKUP(B28,'Data Aset'!$B$4:$L$1048576,3,FALSE),"")</f>
        <v>Teko</v>
      </c>
      <c r="E28" s="38">
        <f>IFERROR(VLOOKUP(B28,'Data Aset'!$B$4:$L$1048576,4,FALSE),"")</f>
        <v>1</v>
      </c>
      <c r="F28" s="38" t="str">
        <f>IFERROR(VLOOKUP(B28,'Data Aset'!$B$4:$L$1048576,5,FALSE),"")</f>
        <v>SET</v>
      </c>
      <c r="G28" s="26" t="str">
        <f>IFERROR(VLOOKUP(B28,'Data Aset'!$B$4:$L$1048576,6,FALSE),"")</f>
        <v>HELES</v>
      </c>
      <c r="H28" s="26" t="str">
        <f>IFERROR(VLOOKUP(B28,'Data Aset'!$B$4:$L$1048576,7,FALSE),"")</f>
        <v>MK6429</v>
      </c>
      <c r="I28" s="26">
        <f>IFERROR(VLOOKUP(B28,'Data Aset'!$B$4:$L$1048576,8,FALSE),"")</f>
        <v>0</v>
      </c>
      <c r="J28" s="26">
        <f>IFERROR(VLOOKUP(B28,'Data Aset'!$B$4:$L$1048576,9,FALSE),"")</f>
        <v>0</v>
      </c>
      <c r="K28" s="31" t="str">
        <f>IFERROR(VLOOKUP(B28,'Data Aset'!$B$4:$L$1048576,11,FALSE),"")</f>
        <v>LISTRIK</v>
      </c>
    </row>
    <row r="29" spans="1:11" ht="28.5" customHeight="1">
      <c r="A29" s="48">
        <v>26</v>
      </c>
      <c r="B29" s="17" t="str">
        <f t="shared" si="0"/>
        <v>Pantry26</v>
      </c>
      <c r="C29" s="54" t="str">
        <f>IFERROR(VLOOKUP(B29,'Data Aset'!$B$4:$L$1048576,2,FALSE),"")</f>
        <v>Teko</v>
      </c>
      <c r="D29" s="31" t="str">
        <f>IFERROR(VLOOKUP(B29,'Data Aset'!$B$4:$L$1048576,3,FALSE),"")</f>
        <v>Teko</v>
      </c>
      <c r="E29" s="38">
        <f>IFERROR(VLOOKUP(B29,'Data Aset'!$B$4:$L$1048576,4,FALSE),"")</f>
        <v>2</v>
      </c>
      <c r="F29" s="38" t="str">
        <f>IFERROR(VLOOKUP(B29,'Data Aset'!$B$4:$L$1048576,5,FALSE),"")</f>
        <v>UNIT</v>
      </c>
      <c r="G29" s="26" t="str">
        <f>IFERROR(VLOOKUP(B29,'Data Aset'!$B$4:$L$1048576,6,FALSE),"")</f>
        <v>SUNRISE</v>
      </c>
      <c r="H29" s="26">
        <f>IFERROR(VLOOKUP(B29,'Data Aset'!$B$4:$L$1048576,7,FALSE),"")</f>
        <v>6300</v>
      </c>
      <c r="I29" s="26">
        <f>IFERROR(VLOOKUP(B29,'Data Aset'!$B$4:$L$1048576,8,FALSE),"")</f>
        <v>0</v>
      </c>
      <c r="J29" s="26">
        <f>IFERROR(VLOOKUP(B29,'Data Aset'!$B$4:$L$1048576,9,FALSE),"")</f>
        <v>0</v>
      </c>
      <c r="K29" s="31" t="str">
        <f>IFERROR(VLOOKUP(B29,'Data Aset'!$B$4:$L$1048576,11,FALSE),"")</f>
        <v>PLASTIK</v>
      </c>
    </row>
    <row r="30" spans="1:11" ht="28.5" customHeight="1">
      <c r="A30" s="17">
        <v>27</v>
      </c>
      <c r="B30" s="17" t="str">
        <f t="shared" si="0"/>
        <v>Pantry27</v>
      </c>
      <c r="C30" s="54" t="str">
        <f>IFERROR(VLOOKUP(B30,'Data Aset'!$B$4:$L$1048576,2,FALSE),"")</f>
        <v>Keset Kaki Kecil</v>
      </c>
      <c r="D30" s="31" t="str">
        <f>IFERROR(VLOOKUP(B30,'Data Aset'!$B$4:$L$1048576,3,FALSE),"")</f>
        <v>Keset Kaki</v>
      </c>
      <c r="E30" s="38">
        <f>IFERROR(VLOOKUP(B30,'Data Aset'!$B$4:$L$1048576,4,FALSE),"")</f>
        <v>6</v>
      </c>
      <c r="F30" s="38" t="str">
        <f>IFERROR(VLOOKUP(B30,'Data Aset'!$B$4:$L$1048576,5,FALSE),"")</f>
        <v>LBR</v>
      </c>
      <c r="G30" s="26">
        <f>IFERROR(VLOOKUP(B30,'Data Aset'!$B$4:$L$1048576,6,FALSE),"")</f>
        <v>0</v>
      </c>
      <c r="H30" s="26" t="str">
        <f>IFERROR(VLOOKUP(B30,'Data Aset'!$B$4:$L$1048576,7,FALSE),"")</f>
        <v>003725</v>
      </c>
      <c r="I30" s="26">
        <f>IFERROR(VLOOKUP(B30,'Data Aset'!$B$4:$L$1048576,8,FALSE),"")</f>
        <v>0</v>
      </c>
      <c r="J30" s="26">
        <f>IFERROR(VLOOKUP(B30,'Data Aset'!$B$4:$L$1048576,9,FALSE),"")</f>
        <v>0</v>
      </c>
      <c r="K30" s="31" t="str">
        <f>IFERROR(VLOOKUP(B30,'Data Aset'!$B$4:$L$1048576,11,FALSE),"")</f>
        <v>40X60 BLACK</v>
      </c>
    </row>
    <row r="31" spans="1:11" ht="28.5" customHeight="1">
      <c r="A31" s="48">
        <v>28</v>
      </c>
      <c r="B31" s="17" t="str">
        <f t="shared" si="0"/>
        <v>Pantry28</v>
      </c>
      <c r="C31" s="54" t="str">
        <f>IFERROR(VLOOKUP(B31,'Data Aset'!$B$4:$L$1048576,2,FALSE),"")</f>
        <v>Piring</v>
      </c>
      <c r="D31" s="31" t="str">
        <f>IFERROR(VLOOKUP(B31,'Data Aset'!$B$4:$L$1048576,3,FALSE),"")</f>
        <v>Piring</v>
      </c>
      <c r="E31" s="38">
        <f>IFERROR(VLOOKUP(B31,'Data Aset'!$B$4:$L$1048576,4,FALSE),"")</f>
        <v>6</v>
      </c>
      <c r="F31" s="38" t="str">
        <f>IFERROR(VLOOKUP(B31,'Data Aset'!$B$4:$L$1048576,5,FALSE),"")</f>
        <v>PCS</v>
      </c>
      <c r="G31" s="26">
        <f>IFERROR(VLOOKUP(B31,'Data Aset'!$B$4:$L$1048576,6,FALSE),"")</f>
        <v>0</v>
      </c>
      <c r="H31" s="26">
        <f>IFERROR(VLOOKUP(B31,'Data Aset'!$B$4:$L$1048576,7,FALSE),"")</f>
        <v>0</v>
      </c>
      <c r="I31" s="26">
        <f>IFERROR(VLOOKUP(B31,'Data Aset'!$B$4:$L$1048576,8,FALSE),"")</f>
        <v>0</v>
      </c>
      <c r="J31" s="26">
        <f>IFERROR(VLOOKUP(B31,'Data Aset'!$B$4:$L$1048576,9,FALSE),"")</f>
        <v>0</v>
      </c>
      <c r="K31" s="31">
        <f>IFERROR(VLOOKUP(B31,'Data Aset'!$B$4:$L$1048576,11,FALSE),"")</f>
        <v>0</v>
      </c>
    </row>
    <row r="32" spans="1:11" ht="28.5" customHeight="1">
      <c r="A32" s="17">
        <v>29</v>
      </c>
      <c r="B32" s="17" t="str">
        <f t="shared" si="0"/>
        <v>Pantry29</v>
      </c>
      <c r="C32" s="54" t="str">
        <f>IFERROR(VLOOKUP(B32,'Data Aset'!$B$4:$L$1048576,2,FALSE),"")</f>
        <v>Mangkok</v>
      </c>
      <c r="D32" s="31" t="str">
        <f>IFERROR(VLOOKUP(B32,'Data Aset'!$B$4:$L$1048576,3,FALSE),"")</f>
        <v>Mangkok</v>
      </c>
      <c r="E32" s="38">
        <f>IFERROR(VLOOKUP(B32,'Data Aset'!$B$4:$L$1048576,4,FALSE),"")</f>
        <v>1</v>
      </c>
      <c r="F32" s="38" t="str">
        <f>IFERROR(VLOOKUP(B32,'Data Aset'!$B$4:$L$1048576,5,FALSE),"")</f>
        <v>PCS</v>
      </c>
      <c r="G32" s="26">
        <f>IFERROR(VLOOKUP(B32,'Data Aset'!$B$4:$L$1048576,6,FALSE),"")</f>
        <v>0</v>
      </c>
      <c r="H32" s="26">
        <f>IFERROR(VLOOKUP(B32,'Data Aset'!$B$4:$L$1048576,7,FALSE),"")</f>
        <v>0</v>
      </c>
      <c r="I32" s="26">
        <f>IFERROR(VLOOKUP(B32,'Data Aset'!$B$4:$L$1048576,8,FALSE),"")</f>
        <v>0</v>
      </c>
      <c r="J32" s="26">
        <f>IFERROR(VLOOKUP(B32,'Data Aset'!$B$4:$L$1048576,9,FALSE),"")</f>
        <v>0</v>
      </c>
      <c r="K32" s="31" t="str">
        <f>IFERROR(VLOOKUP(B32,'Data Aset'!$B$4:$L$1048576,11,FALSE),"")</f>
        <v>BESAR</v>
      </c>
    </row>
    <row r="33" spans="1:11" ht="28.5" customHeight="1">
      <c r="A33" s="48">
        <v>30</v>
      </c>
      <c r="B33" s="17" t="str">
        <f t="shared" si="0"/>
        <v>Pantry30</v>
      </c>
      <c r="C33" s="54" t="str">
        <f>IFERROR(VLOOKUP(B33,'Data Aset'!$B$4:$L$1048576,2,FALSE),"")</f>
        <v>Mangkok</v>
      </c>
      <c r="D33" s="31" t="str">
        <f>IFERROR(VLOOKUP(B33,'Data Aset'!$B$4:$L$1048576,3,FALSE),"")</f>
        <v>Mangkok</v>
      </c>
      <c r="E33" s="38">
        <f>IFERROR(VLOOKUP(B33,'Data Aset'!$B$4:$L$1048576,4,FALSE),"")</f>
        <v>2</v>
      </c>
      <c r="F33" s="38" t="str">
        <f>IFERROR(VLOOKUP(B33,'Data Aset'!$B$4:$L$1048576,5,FALSE),"")</f>
        <v>PCS</v>
      </c>
      <c r="G33" s="26">
        <f>IFERROR(VLOOKUP(B33,'Data Aset'!$B$4:$L$1048576,6,FALSE),"")</f>
        <v>0</v>
      </c>
      <c r="H33" s="26">
        <f>IFERROR(VLOOKUP(B33,'Data Aset'!$B$4:$L$1048576,7,FALSE),"")</f>
        <v>0</v>
      </c>
      <c r="I33" s="26">
        <f>IFERROR(VLOOKUP(B33,'Data Aset'!$B$4:$L$1048576,8,FALSE),"")</f>
        <v>0</v>
      </c>
      <c r="J33" s="26">
        <f>IFERROR(VLOOKUP(B33,'Data Aset'!$B$4:$L$1048576,9,FALSE),"")</f>
        <v>0</v>
      </c>
      <c r="K33" s="31" t="str">
        <f>IFERROR(VLOOKUP(B33,'Data Aset'!$B$4:$L$1048576,11,FALSE),"")</f>
        <v>KECIL</v>
      </c>
    </row>
    <row r="34" spans="1:11" ht="28.5" customHeight="1">
      <c r="A34" s="17">
        <v>31</v>
      </c>
      <c r="B34" s="17" t="str">
        <f t="shared" si="0"/>
        <v>Pantry31</v>
      </c>
      <c r="C34" s="54" t="str">
        <f>IFERROR(VLOOKUP(B34,'Data Aset'!$B$4:$L$1048576,2,FALSE),"")</f>
        <v>Mangkok</v>
      </c>
      <c r="D34" s="31" t="str">
        <f>IFERROR(VLOOKUP(B34,'Data Aset'!$B$4:$L$1048576,3,FALSE),"")</f>
        <v>Mangkok</v>
      </c>
      <c r="E34" s="38">
        <f>IFERROR(VLOOKUP(B34,'Data Aset'!$B$4:$L$1048576,4,FALSE),"")</f>
        <v>1</v>
      </c>
      <c r="F34" s="38" t="str">
        <f>IFERROR(VLOOKUP(B34,'Data Aset'!$B$4:$L$1048576,5,FALSE),"")</f>
        <v>PCS</v>
      </c>
      <c r="G34" s="26">
        <f>IFERROR(VLOOKUP(B34,'Data Aset'!$B$4:$L$1048576,6,FALSE),"")</f>
        <v>0</v>
      </c>
      <c r="H34" s="26">
        <f>IFERROR(VLOOKUP(B34,'Data Aset'!$B$4:$L$1048576,7,FALSE),"")</f>
        <v>0</v>
      </c>
      <c r="I34" s="26">
        <f>IFERROR(VLOOKUP(B34,'Data Aset'!$B$4:$L$1048576,8,FALSE),"")</f>
        <v>0</v>
      </c>
      <c r="J34" s="26">
        <f>IFERROR(VLOOKUP(B34,'Data Aset'!$B$4:$L$1048576,9,FALSE),"")</f>
        <v>0</v>
      </c>
      <c r="K34" s="31" t="str">
        <f>IFERROR(VLOOKUP(B34,'Data Aset'!$B$4:$L$1048576,11,FALSE),"")</f>
        <v>KERAMIK</v>
      </c>
    </row>
    <row r="35" spans="1:11" ht="28.5" customHeight="1">
      <c r="A35" s="48">
        <v>32</v>
      </c>
      <c r="B35" s="17" t="str">
        <f t="shared" si="0"/>
        <v>Pantry32</v>
      </c>
      <c r="C35" s="54" t="str">
        <f>IFERROR(VLOOKUP(B35,'Data Aset'!$B$4:$L$1048576,2,FALSE),"")</f>
        <v>Cangkir</v>
      </c>
      <c r="D35" s="31" t="str">
        <f>IFERROR(VLOOKUP(B35,'Data Aset'!$B$4:$L$1048576,3,FALSE),"")</f>
        <v>Cangkir</v>
      </c>
      <c r="E35" s="38">
        <f>IFERROR(VLOOKUP(B35,'Data Aset'!$B$4:$L$1048576,4,FALSE),"")</f>
        <v>1</v>
      </c>
      <c r="F35" s="38" t="str">
        <f>IFERROR(VLOOKUP(B35,'Data Aset'!$B$4:$L$1048576,5,FALSE),"")</f>
        <v>PCS</v>
      </c>
      <c r="G35" s="26">
        <f>IFERROR(VLOOKUP(B35,'Data Aset'!$B$4:$L$1048576,6,FALSE),"")</f>
        <v>0</v>
      </c>
      <c r="H35" s="26">
        <f>IFERROR(VLOOKUP(B35,'Data Aset'!$B$4:$L$1048576,7,FALSE),"")</f>
        <v>0</v>
      </c>
      <c r="I35" s="26">
        <f>IFERROR(VLOOKUP(B35,'Data Aset'!$B$4:$L$1048576,8,FALSE),"")</f>
        <v>0</v>
      </c>
      <c r="J35" s="26">
        <f>IFERROR(VLOOKUP(B35,'Data Aset'!$B$4:$L$1048576,9,FALSE),"")</f>
        <v>0</v>
      </c>
      <c r="K35" s="31">
        <f>IFERROR(VLOOKUP(B35,'Data Aset'!$B$4:$L$1048576,11,FALSE),"")</f>
        <v>0</v>
      </c>
    </row>
    <row r="36" spans="1:11" ht="28.5" customHeight="1">
      <c r="A36" s="17">
        <v>33</v>
      </c>
      <c r="B36" s="17" t="str">
        <f t="shared" si="0"/>
        <v>Pantry33</v>
      </c>
      <c r="C36" s="54" t="str">
        <f>IFERROR(VLOOKUP(B36,'Data Aset'!$B$4:$L$1048576,2,FALSE),"")</f>
        <v>Keranjang Plastik</v>
      </c>
      <c r="D36" s="31" t="str">
        <f>IFERROR(VLOOKUP(B36,'Data Aset'!$B$4:$L$1048576,3,FALSE),"")</f>
        <v>Keranjang Plastik</v>
      </c>
      <c r="E36" s="38">
        <f>IFERROR(VLOOKUP(B36,'Data Aset'!$B$4:$L$1048576,4,FALSE),"")</f>
        <v>2</v>
      </c>
      <c r="F36" s="38" t="str">
        <f>IFERROR(VLOOKUP(B36,'Data Aset'!$B$4:$L$1048576,5,FALSE),"")</f>
        <v>PCS</v>
      </c>
      <c r="G36" s="26" t="str">
        <f>IFERROR(VLOOKUP(B36,'Data Aset'!$B$4:$L$1048576,6,FALSE),"")</f>
        <v>KRISBOW</v>
      </c>
      <c r="H36" s="26">
        <f>IFERROR(VLOOKUP(B36,'Data Aset'!$B$4:$L$1048576,7,FALSE),"")</f>
        <v>247538</v>
      </c>
      <c r="I36" s="26">
        <f>IFERROR(VLOOKUP(B36,'Data Aset'!$B$4:$L$1048576,8,FALSE),"")</f>
        <v>0</v>
      </c>
      <c r="J36" s="26">
        <f>IFERROR(VLOOKUP(B36,'Data Aset'!$B$4:$L$1048576,9,FALSE),"")</f>
        <v>0</v>
      </c>
      <c r="K36" s="31">
        <f>IFERROR(VLOOKUP(B36,'Data Aset'!$B$4:$L$1048576,11,FALSE),"")</f>
        <v>0</v>
      </c>
    </row>
    <row r="37" spans="1:11" ht="28.5" customHeight="1">
      <c r="A37" s="17">
        <v>34</v>
      </c>
      <c r="B37" s="17" t="str">
        <f t="shared" si="0"/>
        <v>Pantry34</v>
      </c>
      <c r="C37" s="54" t="str">
        <f>IFERROR(VLOOKUP(B37,'Data Aset'!$B$4:$L$1048576,2,FALSE),"")</f>
        <v>Tempat Sendok</v>
      </c>
      <c r="D37" s="31" t="str">
        <f>IFERROR(VLOOKUP(B37,'Data Aset'!$B$4:$L$1048576,3,FALSE),"")</f>
        <v>Tempat Sendok</v>
      </c>
      <c r="E37" s="38">
        <f>IFERROR(VLOOKUP(B37,'Data Aset'!$B$4:$L$1048576,4,FALSE),"")</f>
        <v>2</v>
      </c>
      <c r="F37" s="38" t="str">
        <f>IFERROR(VLOOKUP(B37,'Data Aset'!$B$4:$L$1048576,5,FALSE),"")</f>
        <v>PCS</v>
      </c>
      <c r="G37" s="26">
        <f>IFERROR(VLOOKUP(B37,'Data Aset'!$B$4:$L$1048576,6,FALSE),"")</f>
        <v>0</v>
      </c>
      <c r="H37" s="26">
        <f>IFERROR(VLOOKUP(B37,'Data Aset'!$B$4:$L$1048576,7,FALSE),"")</f>
        <v>0</v>
      </c>
      <c r="I37" s="26">
        <f>IFERROR(VLOOKUP(B37,'Data Aset'!$B$4:$L$1048576,8,FALSE),"")</f>
        <v>0</v>
      </c>
      <c r="J37" s="26">
        <f>IFERROR(VLOOKUP(B37,'Data Aset'!$B$4:$L$1048576,9,FALSE),"")</f>
        <v>0</v>
      </c>
      <c r="K37" s="31" t="str">
        <f>IFERROR(VLOOKUP(B37,'Data Aset'!$B$4:$L$1048576,11,FALSE),"")</f>
        <v>PLASTIK</v>
      </c>
    </row>
    <row r="38" spans="1:11" ht="28.5" customHeight="1">
      <c r="A38" s="17">
        <v>35</v>
      </c>
      <c r="B38" s="17" t="str">
        <f t="shared" si="0"/>
        <v>Pantry35</v>
      </c>
      <c r="C38" s="54" t="str">
        <f>IFERROR(VLOOKUP(B38,'Data Aset'!$B$4:$L$1048576,2,FALSE),"")</f>
        <v>Bohlam Lampu</v>
      </c>
      <c r="D38" s="31" t="str">
        <f>IFERROR(VLOOKUP(B38,'Data Aset'!$B$4:$L$1048576,3,FALSE),"")</f>
        <v>Lampu</v>
      </c>
      <c r="E38" s="38">
        <f>IFERROR(VLOOKUP(B38,'Data Aset'!$B$4:$L$1048576,4,FALSE),"")</f>
        <v>1</v>
      </c>
      <c r="F38" s="38" t="str">
        <f>IFERROR(VLOOKUP(B38,'Data Aset'!$B$4:$L$1048576,5,FALSE),"")</f>
        <v>PCS</v>
      </c>
      <c r="G38" s="26">
        <f>IFERROR(VLOOKUP(B38,'Data Aset'!$B$4:$L$1048576,6,FALSE),"")</f>
        <v>0</v>
      </c>
      <c r="H38" s="26">
        <f>IFERROR(VLOOKUP(B38,'Data Aset'!$B$4:$L$1048576,7,FALSE),"")</f>
        <v>0</v>
      </c>
      <c r="I38" s="26">
        <f>IFERROR(VLOOKUP(B38,'Data Aset'!$B$4:$L$1048576,8,FALSE),"")</f>
        <v>0</v>
      </c>
      <c r="J38" s="26">
        <f>IFERROR(VLOOKUP(B38,'Data Aset'!$B$4:$L$1048576,9,FALSE),"")</f>
        <v>0</v>
      </c>
      <c r="K38" s="31">
        <f>IFERROR(VLOOKUP(B38,'Data Aset'!$B$4:$L$1048576,11,FALSE),"")</f>
        <v>0</v>
      </c>
    </row>
    <row r="39" spans="1:11" ht="28.5" customHeight="1">
      <c r="A39" s="17">
        <v>36</v>
      </c>
      <c r="B39" s="17" t="str">
        <f t="shared" si="0"/>
        <v>Pantry36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Pantry37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Pantry38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Pantry39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Pantry40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Pantry41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Pantry42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Pantry43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Pantry44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Pantry45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Pantry46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Pantry47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Pantry48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Pantry49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Pantry50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Pantry51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Pantry52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Pantry53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Pantry54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Pantry55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Pantry56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Pantry57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Pantry58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Pantry59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Pantry60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Pantry61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Pantry62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4" activePane="bottomLeft" state="frozen"/>
      <selection pane="bottomLeft" activeCell="F7" sqref="F7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</row>
    <row r="2" spans="1:11 16383:16383" ht="9" customHeight="1">
      <c r="B2" s="49" t="s">
        <v>377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Koridor Lt 11</v>
      </c>
      <c r="C4" s="54" t="str">
        <f>IFERROR(VLOOKUP(B4,'Data Aset'!$B$4:$L$1048576,2,FALSE),"")</f>
        <v>CCTV</v>
      </c>
      <c r="D4" s="31" t="str">
        <f>IFERROR(VLOOKUP(B4,'Data Aset'!$B$4:$L$1048576,3,FALSE),"")</f>
        <v>CCTV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Koridor Lt 12</v>
      </c>
      <c r="C5" s="54" t="str">
        <f>IFERROR(VLOOKUP(B5,'Data Aset'!$B$4:$L$1048576,2,FALSE),"")</f>
        <v>Bohlam Lampu</v>
      </c>
      <c r="D5" s="31" t="str">
        <f>IFERROR(VLOOKUP(B5,'Data Aset'!$B$4:$L$1048576,3,FALSE),"")</f>
        <v>Lampu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Koridor Lt 13</v>
      </c>
      <c r="C6" s="54" t="str">
        <f>IFERROR(VLOOKUP(B6,'Data Aset'!$B$4:$L$1048576,2,FALSE),"")</f>
        <v>Box Sampah</v>
      </c>
      <c r="D6" s="31" t="str">
        <f>IFERROR(VLOOKUP(B6,'Data Aset'!$B$4:$L$1048576,3,FALSE),"")</f>
        <v>Tempat Sampah</v>
      </c>
      <c r="E6" s="38">
        <f>IFERROR(VLOOKUP(B6,'Data Aset'!$B$4:$L$1048576,4,FALSE),"")</f>
        <v>1</v>
      </c>
      <c r="F6" s="38" t="str">
        <f>IFERROR(VLOOKUP(B6,'Data Aset'!$B$4:$L$1048576,5,FALSE),"")</f>
        <v>PCS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Koridor Lt 14</v>
      </c>
      <c r="C7" s="54" t="str">
        <f>IFERROR(VLOOKUP(B7,'Data Aset'!$B$4:$L$1048576,2,FALSE),"")</f>
        <v>APAR</v>
      </c>
      <c r="D7" s="31" t="str">
        <f>IFERROR(VLOOKUP(B7,'Data Aset'!$B$4:$L$1048576,3,FALSE),"")</f>
        <v>APAR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Koridor Lt 15</v>
      </c>
      <c r="C8" s="54" t="str">
        <f>IFERROR(VLOOKUP(B8,'Data Aset'!$B$4:$L$1048576,2,FALSE),"")</f>
        <v/>
      </c>
      <c r="D8" s="31" t="str">
        <f>IFERROR(VLOOKUP(B8,'Data Aset'!$B$4:$L$1048576,3,FALSE),"")</f>
        <v/>
      </c>
      <c r="E8" s="38" t="str">
        <f>IFERROR(VLOOKUP(B8,'Data Aset'!$B$4:$L$1048576,4,FALSE),"")</f>
        <v/>
      </c>
      <c r="F8" s="38" t="str">
        <f>IFERROR(VLOOKUP(B8,'Data Aset'!$B$4:$L$1048576,5,FALSE),"")</f>
        <v/>
      </c>
      <c r="G8" s="26" t="str">
        <f>IFERROR(VLOOKUP(B8,'Data Aset'!$B$4:$L$1048576,6,FALSE),"")</f>
        <v/>
      </c>
      <c r="H8" s="26" t="str">
        <f>IFERROR(VLOOKUP(B8,'Data Aset'!$B$4:$L$1048576,7,FALSE),"")</f>
        <v/>
      </c>
      <c r="I8" s="26" t="str">
        <f>IFERROR(VLOOKUP(B8,'Data Aset'!$B$4:$L$1048576,8,FALSE),"")</f>
        <v/>
      </c>
      <c r="J8" s="26" t="str">
        <f>IFERROR(VLOOKUP(B8,'Data Aset'!$B$4:$L$1048576,9,FALSE),"")</f>
        <v/>
      </c>
      <c r="K8" s="31" t="str">
        <f>IFERROR(VLOOKUP(B8,'Data Aset'!$B$4:$L$1048576,11,FALSE),"")</f>
        <v/>
      </c>
    </row>
    <row r="9" spans="1:11 16383:16383" ht="28.5" customHeight="1">
      <c r="A9" s="48">
        <v>6</v>
      </c>
      <c r="B9" s="17" t="str">
        <f t="shared" si="0"/>
        <v>Koridor Lt 16</v>
      </c>
      <c r="C9" s="54" t="str">
        <f>IFERROR(VLOOKUP(B9,'Data Aset'!$B$4:$L$1048576,2,FALSE),"")</f>
        <v/>
      </c>
      <c r="D9" s="31" t="str">
        <f>IFERROR(VLOOKUP(B9,'Data Aset'!$B$4:$L$1048576,3,FALSE),"")</f>
        <v/>
      </c>
      <c r="E9" s="38" t="str">
        <f>IFERROR(VLOOKUP(B9,'Data Aset'!$B$4:$L$1048576,4,FALSE),"")</f>
        <v/>
      </c>
      <c r="F9" s="38" t="str">
        <f>IFERROR(VLOOKUP(B9,'Data Aset'!$B$4:$L$1048576,5,FALSE),"")</f>
        <v/>
      </c>
      <c r="G9" s="26" t="str">
        <f>IFERROR(VLOOKUP(B9,'Data Aset'!$B$4:$L$1048576,6,FALSE),"")</f>
        <v/>
      </c>
      <c r="H9" s="26" t="str">
        <f>IFERROR(VLOOKUP(B9,'Data Aset'!$B$4:$L$1048576,7,FALSE),"")</f>
        <v/>
      </c>
      <c r="I9" s="26" t="str">
        <f>IFERROR(VLOOKUP(B9,'Data Aset'!$B$4:$L$1048576,8,FALSE),"")</f>
        <v/>
      </c>
      <c r="J9" s="26" t="str">
        <f>IFERROR(VLOOKUP(B9,'Data Aset'!$B$4:$L$1048576,9,FALSE),"")</f>
        <v/>
      </c>
      <c r="K9" s="31" t="str">
        <f>IFERROR(VLOOKUP(B9,'Data Aset'!$B$4:$L$1048576,11,FALSE),"")</f>
        <v/>
      </c>
    </row>
    <row r="10" spans="1:11 16383:16383" ht="28.5" customHeight="1">
      <c r="A10" s="17">
        <v>7</v>
      </c>
      <c r="B10" s="17" t="str">
        <f t="shared" si="0"/>
        <v>Koridor Lt 17</v>
      </c>
      <c r="C10" s="54" t="str">
        <f>IFERROR(VLOOKUP(B10,'Data Aset'!$B$4:$L$1048576,2,FALSE),"")</f>
        <v/>
      </c>
      <c r="D10" s="31" t="str">
        <f>IFERROR(VLOOKUP(B10,'Data Aset'!$B$4:$L$1048576,3,FALSE),"")</f>
        <v/>
      </c>
      <c r="E10" s="38" t="str">
        <f>IFERROR(VLOOKUP(B10,'Data Aset'!$B$4:$L$1048576,4,FALSE),"")</f>
        <v/>
      </c>
      <c r="F10" s="38" t="str">
        <f>IFERROR(VLOOKUP(B10,'Data Aset'!$B$4:$L$1048576,5,FALSE),"")</f>
        <v/>
      </c>
      <c r="G10" s="26" t="str">
        <f>IFERROR(VLOOKUP(B10,'Data Aset'!$B$4:$L$1048576,6,FALSE),"")</f>
        <v/>
      </c>
      <c r="H10" s="26" t="str">
        <f>IFERROR(VLOOKUP(B10,'Data Aset'!$B$4:$L$1048576,7,FALSE),"")</f>
        <v/>
      </c>
      <c r="I10" s="26" t="str">
        <f>IFERROR(VLOOKUP(B10,'Data Aset'!$B$4:$L$1048576,8,FALSE),"")</f>
        <v/>
      </c>
      <c r="J10" s="26" t="str">
        <f>IFERROR(VLOOKUP(B10,'Data Aset'!$B$4:$L$1048576,9,FALSE),"")</f>
        <v/>
      </c>
      <c r="K10" s="31" t="str">
        <f>IFERROR(VLOOKUP(B10,'Data Aset'!$B$4:$L$1048576,11,FALSE),"")</f>
        <v/>
      </c>
    </row>
    <row r="11" spans="1:11 16383:16383" ht="28.5" customHeight="1">
      <c r="A11" s="48">
        <v>8</v>
      </c>
      <c r="B11" s="17" t="str">
        <f t="shared" si="0"/>
        <v>Koridor Lt 18</v>
      </c>
      <c r="C11" s="54" t="str">
        <f>IFERROR(VLOOKUP(B11,'Data Aset'!$B$4:$L$1048576,2,FALSE),"")</f>
        <v/>
      </c>
      <c r="D11" s="31" t="str">
        <f>IFERROR(VLOOKUP(B11,'Data Aset'!$B$4:$L$1048576,3,FALSE),"")</f>
        <v/>
      </c>
      <c r="E11" s="38" t="str">
        <f>IFERROR(VLOOKUP(B11,'Data Aset'!$B$4:$L$1048576,4,FALSE),"")</f>
        <v/>
      </c>
      <c r="F11" s="38" t="str">
        <f>IFERROR(VLOOKUP(B11,'Data Aset'!$B$4:$L$1048576,5,FALSE),"")</f>
        <v/>
      </c>
      <c r="G11" s="26" t="str">
        <f>IFERROR(VLOOKUP(B11,'Data Aset'!$B$4:$L$1048576,6,FALSE),"")</f>
        <v/>
      </c>
      <c r="H11" s="26" t="str">
        <f>IFERROR(VLOOKUP(B11,'Data Aset'!$B$4:$L$1048576,7,FALSE),"")</f>
        <v/>
      </c>
      <c r="I11" s="26" t="str">
        <f>IFERROR(VLOOKUP(B11,'Data Aset'!$B$4:$L$1048576,8,FALSE),"")</f>
        <v/>
      </c>
      <c r="J11" s="26" t="str">
        <f>IFERROR(VLOOKUP(B11,'Data Aset'!$B$4:$L$1048576,9,FALSE),"")</f>
        <v/>
      </c>
      <c r="K11" s="31" t="str">
        <f>IFERROR(VLOOKUP(B11,'Data Aset'!$B$4:$L$1048576,11,FALSE),"")</f>
        <v/>
      </c>
    </row>
    <row r="12" spans="1:11 16383:16383" ht="28.5" customHeight="1">
      <c r="A12" s="17">
        <v>9</v>
      </c>
      <c r="B12" s="17" t="str">
        <f t="shared" si="0"/>
        <v>Koridor Lt 19</v>
      </c>
      <c r="C12" s="54" t="str">
        <f>IFERROR(VLOOKUP(B12,'Data Aset'!$B$4:$L$1048576,2,FALSE),"")</f>
        <v/>
      </c>
      <c r="D12" s="31" t="str">
        <f>IFERROR(VLOOKUP(B12,'Data Aset'!$B$4:$L$1048576,3,FALSE),"")</f>
        <v/>
      </c>
      <c r="E12" s="38" t="str">
        <f>IFERROR(VLOOKUP(B12,'Data Aset'!$B$4:$L$1048576,4,FALSE),"")</f>
        <v/>
      </c>
      <c r="F12" s="38" t="str">
        <f>IFERROR(VLOOKUP(B12,'Data Aset'!$B$4:$L$1048576,5,FALSE),"")</f>
        <v/>
      </c>
      <c r="G12" s="26" t="str">
        <f>IFERROR(VLOOKUP(B12,'Data Aset'!$B$4:$L$1048576,6,FALSE),"")</f>
        <v/>
      </c>
      <c r="H12" s="26" t="str">
        <f>IFERROR(VLOOKUP(B12,'Data Aset'!$B$4:$L$1048576,7,FALSE),"")</f>
        <v/>
      </c>
      <c r="I12" s="26" t="str">
        <f>IFERROR(VLOOKUP(B12,'Data Aset'!$B$4:$L$1048576,8,FALSE),"")</f>
        <v/>
      </c>
      <c r="J12" s="26" t="str">
        <f>IFERROR(VLOOKUP(B12,'Data Aset'!$B$4:$L$1048576,9,FALSE),"")</f>
        <v/>
      </c>
      <c r="K12" s="31" t="str">
        <f>IFERROR(VLOOKUP(B12,'Data Aset'!$B$4:$L$1048576,11,FALSE),"")</f>
        <v/>
      </c>
    </row>
    <row r="13" spans="1:11 16383:16383" ht="28.5" customHeight="1">
      <c r="A13" s="48">
        <v>10</v>
      </c>
      <c r="B13" s="17" t="str">
        <f t="shared" si="0"/>
        <v>Koridor Lt 110</v>
      </c>
      <c r="C13" s="54" t="str">
        <f>IFERROR(VLOOKUP(B13,'Data Aset'!$B$4:$L$1048576,2,FALSE),"")</f>
        <v/>
      </c>
      <c r="D13" s="31" t="str">
        <f>IFERROR(VLOOKUP(B13,'Data Aset'!$B$4:$L$1048576,3,FALSE),"")</f>
        <v/>
      </c>
      <c r="E13" s="38" t="str">
        <f>IFERROR(VLOOKUP(B13,'Data Aset'!$B$4:$L$1048576,4,FALSE),"")</f>
        <v/>
      </c>
      <c r="F13" s="38" t="str">
        <f>IFERROR(VLOOKUP(B13,'Data Aset'!$B$4:$L$1048576,5,FALSE),"")</f>
        <v/>
      </c>
      <c r="G13" s="26" t="str">
        <f>IFERROR(VLOOKUP(B13,'Data Aset'!$B$4:$L$1048576,6,FALSE),"")</f>
        <v/>
      </c>
      <c r="H13" s="26" t="str">
        <f>IFERROR(VLOOKUP(B13,'Data Aset'!$B$4:$L$1048576,7,FALSE),"")</f>
        <v/>
      </c>
      <c r="I13" s="26" t="str">
        <f>IFERROR(VLOOKUP(B13,'Data Aset'!$B$4:$L$1048576,8,FALSE),"")</f>
        <v/>
      </c>
      <c r="J13" s="26" t="str">
        <f>IFERROR(VLOOKUP(B13,'Data Aset'!$B$4:$L$1048576,9,FALSE),"")</f>
        <v/>
      </c>
      <c r="K13" s="31" t="str">
        <f>IFERROR(VLOOKUP(B13,'Data Aset'!$B$4:$L$1048576,11,FALSE),"")</f>
        <v/>
      </c>
    </row>
    <row r="14" spans="1:11 16383:16383" ht="28.5" customHeight="1">
      <c r="A14" s="17">
        <v>11</v>
      </c>
      <c r="B14" s="17" t="str">
        <f t="shared" si="0"/>
        <v>Koridor Lt 111</v>
      </c>
      <c r="C14" s="54" t="str">
        <f>IFERROR(VLOOKUP(B14,'Data Aset'!$B$4:$L$1048576,2,FALSE),"")</f>
        <v/>
      </c>
      <c r="D14" s="31" t="str">
        <f>IFERROR(VLOOKUP(B14,'Data Aset'!$B$4:$L$1048576,3,FALSE),"")</f>
        <v/>
      </c>
      <c r="E14" s="38" t="str">
        <f>IFERROR(VLOOKUP(B14,'Data Aset'!$B$4:$L$1048576,4,FALSE),"")</f>
        <v/>
      </c>
      <c r="F14" s="38" t="str">
        <f>IFERROR(VLOOKUP(B14,'Data Aset'!$B$4:$L$1048576,5,FALSE),"")</f>
        <v/>
      </c>
      <c r="G14" s="26" t="str">
        <f>IFERROR(VLOOKUP(B14,'Data Aset'!$B$4:$L$1048576,6,FALSE),"")</f>
        <v/>
      </c>
      <c r="H14" s="26" t="str">
        <f>IFERROR(VLOOKUP(B14,'Data Aset'!$B$4:$L$1048576,7,FALSE),"")</f>
        <v/>
      </c>
      <c r="I14" s="26" t="str">
        <f>IFERROR(VLOOKUP(B14,'Data Aset'!$B$4:$L$1048576,8,FALSE),"")</f>
        <v/>
      </c>
      <c r="J14" s="26" t="str">
        <f>IFERROR(VLOOKUP(B14,'Data Aset'!$B$4:$L$1048576,9,FALSE),"")</f>
        <v/>
      </c>
      <c r="K14" s="31" t="str">
        <f>IFERROR(VLOOKUP(B14,'Data Aset'!$B$4:$L$1048576,11,FALSE),"")</f>
        <v/>
      </c>
    </row>
    <row r="15" spans="1:11 16383:16383" ht="28.5" customHeight="1">
      <c r="A15" s="48">
        <v>12</v>
      </c>
      <c r="B15" s="17" t="str">
        <f t="shared" si="0"/>
        <v>Koridor Lt 112</v>
      </c>
      <c r="C15" s="54" t="str">
        <f>IFERROR(VLOOKUP(B15,'Data Aset'!$B$4:$L$1048576,2,FALSE),"")</f>
        <v/>
      </c>
      <c r="D15" s="31" t="str">
        <f>IFERROR(VLOOKUP(B15,'Data Aset'!$B$4:$L$1048576,3,FALSE),"")</f>
        <v/>
      </c>
      <c r="E15" s="38" t="str">
        <f>IFERROR(VLOOKUP(B15,'Data Aset'!$B$4:$L$1048576,4,FALSE),"")</f>
        <v/>
      </c>
      <c r="F15" s="38" t="str">
        <f>IFERROR(VLOOKUP(B15,'Data Aset'!$B$4:$L$1048576,5,FALSE),"")</f>
        <v/>
      </c>
      <c r="G15" s="26" t="str">
        <f>IFERROR(VLOOKUP(B15,'Data Aset'!$B$4:$L$1048576,6,FALSE),"")</f>
        <v/>
      </c>
      <c r="H15" s="26" t="str">
        <f>IFERROR(VLOOKUP(B15,'Data Aset'!$B$4:$L$1048576,7,FALSE),"")</f>
        <v/>
      </c>
      <c r="I15" s="26" t="str">
        <f>IFERROR(VLOOKUP(B15,'Data Aset'!$B$4:$L$1048576,8,FALSE),"")</f>
        <v/>
      </c>
      <c r="J15" s="26" t="str">
        <f>IFERROR(VLOOKUP(B15,'Data Aset'!$B$4:$L$1048576,9,FALSE),"")</f>
        <v/>
      </c>
      <c r="K15" s="31" t="str">
        <f>IFERROR(VLOOKUP(B15,'Data Aset'!$B$4:$L$1048576,11,FALSE),"")</f>
        <v/>
      </c>
    </row>
    <row r="16" spans="1:11 16383:16383" ht="28.5" customHeight="1">
      <c r="A16" s="17">
        <v>13</v>
      </c>
      <c r="B16" s="17" t="str">
        <f t="shared" si="0"/>
        <v>Koridor Lt 113</v>
      </c>
      <c r="C16" s="54" t="str">
        <f>IFERROR(VLOOKUP(B16,'Data Aset'!$B$4:$L$1048576,2,FALSE),"")</f>
        <v/>
      </c>
      <c r="D16" s="31" t="str">
        <f>IFERROR(VLOOKUP(B16,'Data Aset'!$B$4:$L$1048576,3,FALSE),"")</f>
        <v/>
      </c>
      <c r="E16" s="38" t="str">
        <f>IFERROR(VLOOKUP(B16,'Data Aset'!$B$4:$L$1048576,4,FALSE),"")</f>
        <v/>
      </c>
      <c r="F16" s="38" t="str">
        <f>IFERROR(VLOOKUP(B16,'Data Aset'!$B$4:$L$1048576,5,FALSE),"")</f>
        <v/>
      </c>
      <c r="G16" s="26" t="str">
        <f>IFERROR(VLOOKUP(B16,'Data Aset'!$B$4:$L$1048576,6,FALSE),"")</f>
        <v/>
      </c>
      <c r="H16" s="26" t="str">
        <f>IFERROR(VLOOKUP(B16,'Data Aset'!$B$4:$L$1048576,7,FALSE),"")</f>
        <v/>
      </c>
      <c r="I16" s="26" t="str">
        <f>IFERROR(VLOOKUP(B16,'Data Aset'!$B$4:$L$1048576,8,FALSE),"")</f>
        <v/>
      </c>
      <c r="J16" s="26" t="str">
        <f>IFERROR(VLOOKUP(B16,'Data Aset'!$B$4:$L$1048576,9,FALSE),"")</f>
        <v/>
      </c>
      <c r="K16" s="31" t="str">
        <f>IFERROR(VLOOKUP(B16,'Data Aset'!$B$4:$L$1048576,11,FALSE),"")</f>
        <v/>
      </c>
    </row>
    <row r="17" spans="1:11" ht="28.5" customHeight="1">
      <c r="A17" s="48">
        <v>14</v>
      </c>
      <c r="B17" s="17" t="str">
        <f t="shared" si="0"/>
        <v>Koridor Lt 114</v>
      </c>
      <c r="C17" s="54" t="str">
        <f>IFERROR(VLOOKUP(B17,'Data Aset'!$B$4:$L$1048576,2,FALSE),"")</f>
        <v/>
      </c>
      <c r="D17" s="31" t="str">
        <f>IFERROR(VLOOKUP(B17,'Data Aset'!$B$4:$L$1048576,3,FALSE),"")</f>
        <v/>
      </c>
      <c r="E17" s="38" t="str">
        <f>IFERROR(VLOOKUP(B17,'Data Aset'!$B$4:$L$1048576,4,FALSE),"")</f>
        <v/>
      </c>
      <c r="F17" s="38" t="str">
        <f>IFERROR(VLOOKUP(B17,'Data Aset'!$B$4:$L$1048576,5,FALSE),"")</f>
        <v/>
      </c>
      <c r="G17" s="26" t="str">
        <f>IFERROR(VLOOKUP(B17,'Data Aset'!$B$4:$L$1048576,6,FALSE),"")</f>
        <v/>
      </c>
      <c r="H17" s="26" t="str">
        <f>IFERROR(VLOOKUP(B17,'Data Aset'!$B$4:$L$1048576,7,FALSE),"")</f>
        <v/>
      </c>
      <c r="I17" s="26" t="str">
        <f>IFERROR(VLOOKUP(B17,'Data Aset'!$B$4:$L$1048576,8,FALSE),"")</f>
        <v/>
      </c>
      <c r="J17" s="26" t="str">
        <f>IFERROR(VLOOKUP(B17,'Data Aset'!$B$4:$L$1048576,9,FALSE),"")</f>
        <v/>
      </c>
      <c r="K17" s="31" t="str">
        <f>IFERROR(VLOOKUP(B17,'Data Aset'!$B$4:$L$1048576,11,FALSE),"")</f>
        <v/>
      </c>
    </row>
    <row r="18" spans="1:11" ht="28.5" customHeight="1">
      <c r="A18" s="17">
        <v>15</v>
      </c>
      <c r="B18" s="17" t="str">
        <f t="shared" si="0"/>
        <v>Koridor Lt 115</v>
      </c>
      <c r="C18" s="54" t="str">
        <f>IFERROR(VLOOKUP(B18,'Data Aset'!$B$4:$L$1048576,2,FALSE),"")</f>
        <v/>
      </c>
      <c r="D18" s="31" t="str">
        <f>IFERROR(VLOOKUP(B18,'Data Aset'!$B$4:$L$1048576,3,FALSE),"")</f>
        <v/>
      </c>
      <c r="E18" s="38" t="str">
        <f>IFERROR(VLOOKUP(B18,'Data Aset'!$B$4:$L$1048576,4,FALSE),"")</f>
        <v/>
      </c>
      <c r="F18" s="38" t="str">
        <f>IFERROR(VLOOKUP(B18,'Data Aset'!$B$4:$L$1048576,5,FALSE),"")</f>
        <v/>
      </c>
      <c r="G18" s="26" t="str">
        <f>IFERROR(VLOOKUP(B18,'Data Aset'!$B$4:$L$1048576,6,FALSE),"")</f>
        <v/>
      </c>
      <c r="H18" s="26" t="str">
        <f>IFERROR(VLOOKUP(B18,'Data Aset'!$B$4:$L$1048576,7,FALSE),"")</f>
        <v/>
      </c>
      <c r="I18" s="26" t="str">
        <f>IFERROR(VLOOKUP(B18,'Data Aset'!$B$4:$L$1048576,8,FALSE),"")</f>
        <v/>
      </c>
      <c r="J18" s="26" t="str">
        <f>IFERROR(VLOOKUP(B18,'Data Aset'!$B$4:$L$1048576,9,FALSE),"")</f>
        <v/>
      </c>
      <c r="K18" s="31" t="str">
        <f>IFERROR(VLOOKUP(B18,'Data Aset'!$B$4:$L$1048576,11,FALSE),"")</f>
        <v/>
      </c>
    </row>
    <row r="19" spans="1:11" ht="28.5" customHeight="1">
      <c r="A19" s="48">
        <v>16</v>
      </c>
      <c r="B19" s="17" t="str">
        <f t="shared" si="0"/>
        <v>Koridor Lt 116</v>
      </c>
      <c r="C19" s="54" t="str">
        <f>IFERROR(VLOOKUP(B19,'Data Aset'!$B$4:$L$1048576,2,FALSE),"")</f>
        <v/>
      </c>
      <c r="D19" s="31" t="str">
        <f>IFERROR(VLOOKUP(B19,'Data Aset'!$B$4:$L$1048576,3,FALSE),"")</f>
        <v/>
      </c>
      <c r="E19" s="38" t="str">
        <f>IFERROR(VLOOKUP(B19,'Data Aset'!$B$4:$L$1048576,4,FALSE),"")</f>
        <v/>
      </c>
      <c r="F19" s="38" t="str">
        <f>IFERROR(VLOOKUP(B19,'Data Aset'!$B$4:$L$1048576,5,FALSE),"")</f>
        <v/>
      </c>
      <c r="G19" s="26" t="str">
        <f>IFERROR(VLOOKUP(B19,'Data Aset'!$B$4:$L$1048576,6,FALSE),"")</f>
        <v/>
      </c>
      <c r="H19" s="26" t="str">
        <f>IFERROR(VLOOKUP(B19,'Data Aset'!$B$4:$L$1048576,7,FALSE),"")</f>
        <v/>
      </c>
      <c r="I19" s="26" t="str">
        <f>IFERROR(VLOOKUP(B19,'Data Aset'!$B$4:$L$1048576,8,FALSE),"")</f>
        <v/>
      </c>
      <c r="J19" s="26" t="str">
        <f>IFERROR(VLOOKUP(B19,'Data Aset'!$B$4:$L$1048576,9,FALSE),"")</f>
        <v/>
      </c>
      <c r="K19" s="31" t="str">
        <f>IFERROR(VLOOKUP(B19,'Data Aset'!$B$4:$L$1048576,11,FALSE),"")</f>
        <v/>
      </c>
    </row>
    <row r="20" spans="1:11" ht="28.5" customHeight="1">
      <c r="A20" s="17">
        <v>17</v>
      </c>
      <c r="B20" s="17" t="str">
        <f t="shared" si="0"/>
        <v>Koridor Lt 117</v>
      </c>
      <c r="C20" s="54" t="str">
        <f>IFERROR(VLOOKUP(B20,'Data Aset'!$B$4:$L$1048576,2,FALSE),"")</f>
        <v/>
      </c>
      <c r="D20" s="31" t="str">
        <f>IFERROR(VLOOKUP(B20,'Data Aset'!$B$4:$L$1048576,3,FALSE),"")</f>
        <v/>
      </c>
      <c r="E20" s="38" t="str">
        <f>IFERROR(VLOOKUP(B20,'Data Aset'!$B$4:$L$1048576,4,FALSE),"")</f>
        <v/>
      </c>
      <c r="F20" s="38" t="str">
        <f>IFERROR(VLOOKUP(B20,'Data Aset'!$B$4:$L$1048576,5,FALSE),"")</f>
        <v/>
      </c>
      <c r="G20" s="26" t="str">
        <f>IFERROR(VLOOKUP(B20,'Data Aset'!$B$4:$L$1048576,6,FALSE),"")</f>
        <v/>
      </c>
      <c r="H20" s="26" t="str">
        <f>IFERROR(VLOOKUP(B20,'Data Aset'!$B$4:$L$1048576,7,FALSE),"")</f>
        <v/>
      </c>
      <c r="I20" s="26" t="str">
        <f>IFERROR(VLOOKUP(B20,'Data Aset'!$B$4:$L$1048576,8,FALSE),"")</f>
        <v/>
      </c>
      <c r="J20" s="26" t="str">
        <f>IFERROR(VLOOKUP(B20,'Data Aset'!$B$4:$L$1048576,9,FALSE),"")</f>
        <v/>
      </c>
      <c r="K20" s="31" t="str">
        <f>IFERROR(VLOOKUP(B20,'Data Aset'!$B$4:$L$1048576,11,FALSE),"")</f>
        <v/>
      </c>
    </row>
    <row r="21" spans="1:11" ht="28.5" customHeight="1">
      <c r="A21" s="48">
        <v>18</v>
      </c>
      <c r="B21" s="17" t="str">
        <f t="shared" si="0"/>
        <v>Koridor Lt 118</v>
      </c>
      <c r="C21" s="54" t="str">
        <f>IFERROR(VLOOKUP(B21,'Data Aset'!$B$4:$L$1048576,2,FALSE),"")</f>
        <v/>
      </c>
      <c r="D21" s="31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Koridor Lt 119</v>
      </c>
      <c r="C22" s="54" t="str">
        <f>IFERROR(VLOOKUP(B22,'Data Aset'!$B$4:$L$1048576,2,FALSE),"")</f>
        <v/>
      </c>
      <c r="D22" s="31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48">
        <v>20</v>
      </c>
      <c r="B23" s="17" t="str">
        <f t="shared" si="0"/>
        <v>Koridor Lt 120</v>
      </c>
      <c r="C23" s="54" t="str">
        <f>IFERROR(VLOOKUP(B23,'Data Aset'!$B$4:$L$1048576,2,FALSE),"")</f>
        <v/>
      </c>
      <c r="D23" s="31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Koridor Lt 121</v>
      </c>
      <c r="C24" s="54" t="str">
        <f>IFERROR(VLOOKUP(B24,'Data Aset'!$B$4:$L$1048576,2,FALSE),"")</f>
        <v/>
      </c>
      <c r="D24" s="31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48">
        <v>22</v>
      </c>
      <c r="B25" s="17" t="str">
        <f t="shared" si="0"/>
        <v>Koridor Lt 122</v>
      </c>
      <c r="C25" s="54" t="str">
        <f>IFERROR(VLOOKUP(B25,'Data Aset'!$B$4:$L$1048576,2,FALSE),"")</f>
        <v/>
      </c>
      <c r="D25" s="31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Koridor Lt 123</v>
      </c>
      <c r="C26" s="54" t="str">
        <f>IFERROR(VLOOKUP(B26,'Data Aset'!$B$4:$L$1048576,2,FALSE),"")</f>
        <v/>
      </c>
      <c r="D26" s="31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48">
        <v>24</v>
      </c>
      <c r="B27" s="17" t="str">
        <f t="shared" si="0"/>
        <v>Koridor Lt 124</v>
      </c>
      <c r="C27" s="54" t="str">
        <f>IFERROR(VLOOKUP(B27,'Data Aset'!$B$4:$L$1048576,2,FALSE),"")</f>
        <v/>
      </c>
      <c r="D27" s="31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Koridor Lt 125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Koridor Lt 126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Koridor Lt 127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Koridor Lt 128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Koridor Lt 129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Koridor Lt 130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Koridor Lt 131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Koridor Lt 132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Koridor Lt 133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Koridor Lt 134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Koridor Lt 135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Koridor Lt 136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Koridor Lt 137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Koridor Lt 138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Koridor Lt 139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Koridor Lt 140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Koridor Lt 141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Koridor Lt 142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Koridor Lt 143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Koridor Lt 144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Koridor Lt 145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Koridor Lt 146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Koridor Lt 147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Koridor Lt 148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Koridor Lt 149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Koridor Lt 150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Koridor Lt 151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Koridor Lt 152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Koridor Lt 153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Koridor Lt 154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Koridor Lt 155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Koridor Lt 156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Koridor Lt 157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Koridor Lt 158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Koridor Lt 159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Koridor Lt 160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Koridor Lt 161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Koridor Lt 162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19</vt:i4>
      </vt:variant>
    </vt:vector>
  </HeadingPairs>
  <TitlesOfParts>
    <vt:vector size="39" baseType="lpstr">
      <vt:lpstr>FORM</vt:lpstr>
      <vt:lpstr>Ket</vt:lpstr>
      <vt:lpstr>Data Aset</vt:lpstr>
      <vt:lpstr>Sheet1</vt:lpstr>
      <vt:lpstr>GA</vt:lpstr>
      <vt:lpstr>HRD</vt:lpstr>
      <vt:lpstr>Loby &amp; lorong utama</vt:lpstr>
      <vt:lpstr>Dealing 1</vt:lpstr>
      <vt:lpstr>Dealing 2</vt:lpstr>
      <vt:lpstr>Accounting</vt:lpstr>
      <vt:lpstr>Audit</vt:lpstr>
      <vt:lpstr>R.David</vt:lpstr>
      <vt:lpstr>R.sample</vt:lpstr>
      <vt:lpstr>R.Meeting</vt:lpstr>
      <vt:lpstr>Lantai 3</vt:lpstr>
      <vt:lpstr>Koridor Lt 2</vt:lpstr>
      <vt:lpstr>Marketing</vt:lpstr>
      <vt:lpstr>Pantry</vt:lpstr>
      <vt:lpstr>Warehouse</vt:lpstr>
      <vt:lpstr>Koridor Lt 1</vt:lpstr>
      <vt:lpstr>Accounting!Print_Area</vt:lpstr>
      <vt:lpstr>Audit!Print_Area</vt:lpstr>
      <vt:lpstr>'Data Aset'!Print_Area</vt:lpstr>
      <vt:lpstr>'Dealing 1'!Print_Area</vt:lpstr>
      <vt:lpstr>'Dealing 2'!Print_Area</vt:lpstr>
      <vt:lpstr>FORM!Print_Area</vt:lpstr>
      <vt:lpstr>GA!Print_Area</vt:lpstr>
      <vt:lpstr>HRD!Print_Area</vt:lpstr>
      <vt:lpstr>Ket!Print_Area</vt:lpstr>
      <vt:lpstr>'Koridor Lt 1'!Print_Area</vt:lpstr>
      <vt:lpstr>'Koridor Lt 2'!Print_Area</vt:lpstr>
      <vt:lpstr>'Lantai 3'!Print_Area</vt:lpstr>
      <vt:lpstr>'Loby &amp; lorong utama'!Print_Area</vt:lpstr>
      <vt:lpstr>Marketing!Print_Area</vt:lpstr>
      <vt:lpstr>Pantry!Print_Area</vt:lpstr>
      <vt:lpstr>R.David!Print_Area</vt:lpstr>
      <vt:lpstr>R.Meeting!Print_Area</vt:lpstr>
      <vt:lpstr>R.sample!Print_Area</vt:lpstr>
      <vt:lpstr>Warehouse!Print_Area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acc09</dc:creator>
  <cp:lastModifiedBy>acc09</cp:lastModifiedBy>
  <cp:lastPrinted>2020-05-13T06:02:09Z</cp:lastPrinted>
  <dcterms:created xsi:type="dcterms:W3CDTF">2020-05-09T06:09:42Z</dcterms:created>
  <dcterms:modified xsi:type="dcterms:W3CDTF">2020-06-04T04:30:17Z</dcterms:modified>
</cp:coreProperties>
</file>