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F:\Projects\PT Asuransi Jiwa Reliance\Syariah\migrasi\"/>
    </mc:Choice>
  </mc:AlternateContent>
  <xr:revisionPtr revIDLastSave="0" documentId="13_ncr:1_{DD9A440D-3B34-4924-9B14-1124907132FA}" xr6:coauthVersionLast="47" xr6:coauthVersionMax="47" xr10:uidLastSave="{00000000-0000-0000-0000-000000000000}"/>
  <bookViews>
    <workbookView xWindow="-120" yWindow="-120" windowWidth="19440" windowHeight="15150" xr2:uid="{88C09E49-920E-49F9-A288-5A8ED27EAD68}"/>
  </bookViews>
  <sheets>
    <sheet name="Sheet1" sheetId="1" r:id="rId1"/>
  </sheets>
  <externalReferences>
    <externalReference r:id="rId2"/>
  </externalReferences>
  <definedNames>
    <definedName name="RPP">[1]PP!$B$5:$CR$100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53" i="1" l="1"/>
  <c r="I253" i="1"/>
  <c r="H253" i="1"/>
  <c r="G253" i="1"/>
  <c r="J252" i="1"/>
  <c r="I252" i="1"/>
  <c r="H252" i="1"/>
  <c r="G252" i="1"/>
  <c r="J251" i="1"/>
  <c r="I251" i="1"/>
  <c r="H251" i="1"/>
  <c r="G251" i="1"/>
  <c r="J250" i="1"/>
  <c r="I250" i="1"/>
  <c r="H250" i="1"/>
  <c r="G250" i="1"/>
  <c r="J249" i="1"/>
  <c r="I249" i="1"/>
  <c r="H249" i="1"/>
  <c r="G249" i="1"/>
  <c r="J248" i="1"/>
  <c r="I248" i="1"/>
  <c r="H248" i="1"/>
  <c r="G248" i="1"/>
  <c r="J247" i="1"/>
  <c r="I247" i="1"/>
  <c r="H247" i="1"/>
  <c r="G247" i="1"/>
  <c r="J246" i="1"/>
  <c r="I246" i="1"/>
  <c r="H246" i="1"/>
  <c r="G246" i="1"/>
  <c r="J245" i="1"/>
  <c r="I245" i="1"/>
  <c r="H245" i="1"/>
  <c r="G245" i="1"/>
  <c r="J244" i="1"/>
  <c r="I244" i="1"/>
  <c r="H244" i="1"/>
  <c r="G244" i="1"/>
  <c r="J243" i="1"/>
  <c r="I243" i="1"/>
  <c r="H243" i="1"/>
  <c r="G243" i="1"/>
  <c r="J242" i="1"/>
  <c r="I242" i="1"/>
  <c r="H242" i="1"/>
  <c r="G242" i="1"/>
  <c r="J241" i="1"/>
  <c r="I241" i="1"/>
  <c r="H241" i="1"/>
  <c r="G241" i="1"/>
  <c r="J240" i="1"/>
  <c r="I240" i="1"/>
  <c r="H240" i="1"/>
  <c r="G240" i="1"/>
  <c r="J239" i="1"/>
  <c r="I239" i="1"/>
  <c r="H239" i="1"/>
  <c r="G239" i="1"/>
  <c r="J238" i="1"/>
  <c r="I238" i="1"/>
  <c r="H238" i="1"/>
  <c r="G238" i="1"/>
  <c r="J237" i="1"/>
  <c r="I237" i="1"/>
  <c r="H237" i="1"/>
  <c r="G237" i="1"/>
  <c r="J236" i="1"/>
  <c r="I236" i="1"/>
  <c r="H236" i="1"/>
  <c r="G236" i="1"/>
  <c r="J235" i="1"/>
  <c r="I235" i="1"/>
  <c r="H235" i="1"/>
  <c r="G235" i="1"/>
  <c r="J234" i="1"/>
  <c r="I234" i="1"/>
  <c r="H234" i="1"/>
  <c r="G234" i="1"/>
  <c r="J233" i="1"/>
  <c r="I233" i="1"/>
  <c r="H233" i="1"/>
  <c r="G233" i="1"/>
  <c r="J232" i="1"/>
  <c r="I232" i="1"/>
  <c r="H232" i="1"/>
  <c r="G232" i="1"/>
  <c r="J231" i="1"/>
  <c r="I231" i="1"/>
  <c r="H231" i="1"/>
  <c r="G231" i="1"/>
  <c r="J230" i="1"/>
  <c r="I230" i="1"/>
  <c r="H230" i="1"/>
  <c r="G230" i="1"/>
  <c r="J229" i="1"/>
  <c r="I229" i="1"/>
  <c r="H229" i="1"/>
  <c r="G229" i="1"/>
  <c r="J228" i="1"/>
  <c r="I228" i="1"/>
  <c r="H228" i="1"/>
  <c r="G228" i="1"/>
  <c r="J227" i="1"/>
  <c r="I227" i="1"/>
  <c r="H227" i="1"/>
  <c r="G227" i="1"/>
  <c r="J226" i="1"/>
  <c r="I226" i="1"/>
  <c r="H226" i="1"/>
  <c r="G226" i="1"/>
  <c r="J225" i="1"/>
  <c r="I225" i="1"/>
  <c r="H225" i="1"/>
  <c r="G225" i="1"/>
  <c r="J224" i="1"/>
  <c r="I224" i="1"/>
  <c r="H224" i="1"/>
  <c r="G224" i="1"/>
  <c r="J223" i="1"/>
  <c r="I223" i="1"/>
  <c r="H223" i="1"/>
  <c r="G223" i="1"/>
  <c r="J222" i="1"/>
  <c r="I222" i="1"/>
  <c r="H222" i="1"/>
  <c r="G222" i="1"/>
  <c r="J221" i="1"/>
  <c r="I221" i="1"/>
  <c r="H221" i="1"/>
  <c r="G221" i="1"/>
  <c r="J220" i="1"/>
  <c r="I220" i="1"/>
  <c r="H220" i="1"/>
  <c r="G220" i="1"/>
  <c r="J219" i="1"/>
  <c r="I219" i="1"/>
  <c r="H219" i="1"/>
  <c r="G219" i="1"/>
  <c r="AB218" i="1"/>
  <c r="AD218" i="1" s="1"/>
  <c r="J218" i="1"/>
  <c r="I218" i="1"/>
  <c r="H218" i="1"/>
  <c r="G218" i="1"/>
  <c r="AB217" i="1"/>
  <c r="AD217" i="1" s="1"/>
  <c r="J217" i="1"/>
  <c r="I217" i="1"/>
  <c r="H217" i="1"/>
  <c r="G217" i="1"/>
  <c r="AB216" i="1"/>
  <c r="AD216" i="1" s="1"/>
  <c r="J216" i="1"/>
  <c r="I216" i="1"/>
  <c r="H216" i="1"/>
  <c r="G216" i="1"/>
  <c r="AB215" i="1"/>
  <c r="AD215" i="1" s="1"/>
  <c r="J215" i="1"/>
  <c r="I215" i="1"/>
  <c r="H215" i="1"/>
  <c r="G215" i="1"/>
  <c r="AB214" i="1"/>
  <c r="AD214" i="1" s="1"/>
  <c r="J214" i="1"/>
  <c r="I214" i="1"/>
  <c r="H214" i="1"/>
  <c r="G214" i="1"/>
  <c r="AB213" i="1"/>
  <c r="AD213" i="1" s="1"/>
  <c r="J213" i="1"/>
  <c r="I213" i="1"/>
  <c r="H213" i="1"/>
  <c r="G213" i="1"/>
  <c r="AB212" i="1"/>
  <c r="AD212" i="1" s="1"/>
  <c r="J212" i="1"/>
  <c r="I212" i="1"/>
  <c r="H212" i="1"/>
  <c r="G212" i="1"/>
  <c r="AB211" i="1"/>
  <c r="AD211" i="1" s="1"/>
  <c r="J211" i="1"/>
  <c r="I211" i="1"/>
  <c r="H211" i="1"/>
  <c r="G211" i="1"/>
  <c r="AB210" i="1"/>
  <c r="AD210" i="1" s="1"/>
  <c r="J210" i="1"/>
  <c r="I210" i="1"/>
  <c r="H210" i="1"/>
  <c r="G210" i="1"/>
  <c r="AB209" i="1"/>
  <c r="AD209" i="1" s="1"/>
  <c r="J209" i="1"/>
  <c r="I209" i="1"/>
  <c r="H209" i="1"/>
  <c r="G209" i="1"/>
  <c r="AB208" i="1"/>
  <c r="AD208" i="1" s="1"/>
  <c r="J208" i="1"/>
  <c r="I208" i="1"/>
  <c r="H208" i="1"/>
  <c r="G208" i="1"/>
  <c r="AB207" i="1"/>
  <c r="AD207" i="1" s="1"/>
  <c r="J207" i="1"/>
  <c r="I207" i="1"/>
  <c r="H207" i="1"/>
  <c r="G207" i="1"/>
  <c r="AB206" i="1"/>
  <c r="AD206" i="1" s="1"/>
  <c r="J206" i="1"/>
  <c r="I206" i="1"/>
  <c r="H206" i="1"/>
  <c r="G206" i="1"/>
  <c r="AB205" i="1"/>
  <c r="AD205" i="1" s="1"/>
  <c r="J205" i="1"/>
  <c r="I205" i="1"/>
  <c r="H205" i="1"/>
  <c r="G205" i="1"/>
  <c r="AB204" i="1"/>
  <c r="J204" i="1"/>
  <c r="I204" i="1"/>
  <c r="H204" i="1"/>
  <c r="G204" i="1"/>
  <c r="AB203" i="1"/>
  <c r="AD203" i="1" s="1"/>
  <c r="J203" i="1"/>
  <c r="I203" i="1"/>
  <c r="H203" i="1"/>
  <c r="G203" i="1"/>
  <c r="AB202" i="1"/>
  <c r="J202" i="1"/>
  <c r="I202" i="1"/>
  <c r="H202" i="1"/>
  <c r="G202" i="1"/>
  <c r="AB201" i="1"/>
  <c r="AD201" i="1" s="1"/>
  <c r="J201" i="1"/>
  <c r="I201" i="1"/>
  <c r="H201" i="1"/>
  <c r="G201" i="1"/>
  <c r="AB200" i="1"/>
  <c r="J200" i="1"/>
  <c r="I200" i="1"/>
  <c r="H200" i="1"/>
  <c r="G200" i="1"/>
  <c r="AB199" i="1"/>
  <c r="AD199" i="1" s="1"/>
  <c r="J199" i="1"/>
  <c r="I199" i="1"/>
  <c r="H199" i="1"/>
  <c r="G199" i="1"/>
  <c r="AB198" i="1"/>
  <c r="J198" i="1"/>
  <c r="I198" i="1"/>
  <c r="H198" i="1"/>
  <c r="G198" i="1"/>
  <c r="AB197" i="1"/>
  <c r="AD197" i="1" s="1"/>
  <c r="J197" i="1"/>
  <c r="I197" i="1"/>
  <c r="H197" i="1"/>
  <c r="G197" i="1"/>
  <c r="AB196" i="1"/>
  <c r="J196" i="1"/>
  <c r="I196" i="1"/>
  <c r="H196" i="1"/>
  <c r="G196" i="1"/>
  <c r="AB195" i="1"/>
  <c r="AD195" i="1" s="1"/>
  <c r="J195" i="1"/>
  <c r="I195" i="1"/>
  <c r="H195" i="1"/>
  <c r="G195" i="1"/>
  <c r="AB194" i="1"/>
  <c r="AC194" i="1" s="1"/>
  <c r="J194" i="1"/>
  <c r="I194" i="1"/>
  <c r="H194" i="1"/>
  <c r="G194" i="1"/>
  <c r="AB193" i="1"/>
  <c r="AD193" i="1" s="1"/>
  <c r="J193" i="1"/>
  <c r="I193" i="1"/>
  <c r="H193" i="1"/>
  <c r="G193" i="1"/>
  <c r="AB192" i="1"/>
  <c r="AC192" i="1" s="1"/>
  <c r="J192" i="1"/>
  <c r="I192" i="1"/>
  <c r="H192" i="1"/>
  <c r="G192" i="1"/>
  <c r="AB191" i="1"/>
  <c r="AD191" i="1" s="1"/>
  <c r="J191" i="1"/>
  <c r="I191" i="1"/>
  <c r="H191" i="1"/>
  <c r="G191" i="1"/>
  <c r="AB190" i="1"/>
  <c r="AC190" i="1" s="1"/>
  <c r="J190" i="1"/>
  <c r="I190" i="1"/>
  <c r="H190" i="1"/>
  <c r="G190" i="1"/>
  <c r="AB189" i="1"/>
  <c r="AD189" i="1" s="1"/>
  <c r="J189" i="1"/>
  <c r="I189" i="1"/>
  <c r="H189" i="1"/>
  <c r="G189" i="1"/>
  <c r="AB188" i="1"/>
  <c r="AC188" i="1" s="1"/>
  <c r="J188" i="1"/>
  <c r="I188" i="1"/>
  <c r="H188" i="1"/>
  <c r="G188" i="1"/>
  <c r="AB187" i="1"/>
  <c r="AC187" i="1" s="1"/>
  <c r="J187" i="1"/>
  <c r="I187" i="1"/>
  <c r="H187" i="1"/>
  <c r="G187" i="1"/>
  <c r="AD186" i="1"/>
  <c r="AB186" i="1"/>
  <c r="AC186" i="1" s="1"/>
  <c r="J186" i="1"/>
  <c r="I186" i="1"/>
  <c r="H186" i="1"/>
  <c r="G186" i="1"/>
  <c r="AB185" i="1"/>
  <c r="AC185" i="1" s="1"/>
  <c r="J185" i="1"/>
  <c r="I185" i="1"/>
  <c r="H185" i="1"/>
  <c r="G185" i="1"/>
  <c r="AB184" i="1"/>
  <c r="AC184" i="1" s="1"/>
  <c r="J184" i="1"/>
  <c r="I184" i="1"/>
  <c r="H184" i="1"/>
  <c r="G184" i="1"/>
  <c r="AB183" i="1"/>
  <c r="AC183" i="1" s="1"/>
  <c r="J183" i="1"/>
  <c r="I183" i="1"/>
  <c r="H183" i="1"/>
  <c r="G183" i="1"/>
  <c r="AB182" i="1"/>
  <c r="AC182" i="1" s="1"/>
  <c r="J182" i="1"/>
  <c r="I182" i="1"/>
  <c r="H182" i="1"/>
  <c r="G182" i="1"/>
  <c r="AB181" i="1"/>
  <c r="AC181" i="1" s="1"/>
  <c r="J181" i="1"/>
  <c r="I181" i="1"/>
  <c r="H181" i="1"/>
  <c r="G181" i="1"/>
  <c r="AB180" i="1"/>
  <c r="AC180" i="1" s="1"/>
  <c r="J180" i="1"/>
  <c r="I180" i="1"/>
  <c r="H180" i="1"/>
  <c r="G180" i="1"/>
  <c r="AB179" i="1"/>
  <c r="AC179" i="1" s="1"/>
  <c r="J179" i="1"/>
  <c r="I179" i="1"/>
  <c r="H179" i="1"/>
  <c r="G179" i="1"/>
  <c r="AB178" i="1"/>
  <c r="AC178" i="1" s="1"/>
  <c r="J178" i="1"/>
  <c r="I178" i="1"/>
  <c r="H178" i="1"/>
  <c r="G178" i="1"/>
  <c r="AB177" i="1"/>
  <c r="AC177" i="1" s="1"/>
  <c r="J177" i="1"/>
  <c r="I177" i="1"/>
  <c r="H177" i="1"/>
  <c r="G177" i="1"/>
  <c r="AB176" i="1"/>
  <c r="AC176" i="1" s="1"/>
  <c r="J176" i="1"/>
  <c r="I176" i="1"/>
  <c r="H176" i="1"/>
  <c r="G176" i="1"/>
  <c r="AB175" i="1"/>
  <c r="AC175" i="1" s="1"/>
  <c r="J175" i="1"/>
  <c r="I175" i="1"/>
  <c r="H175" i="1"/>
  <c r="G175" i="1"/>
  <c r="AB174" i="1"/>
  <c r="AC174" i="1" s="1"/>
  <c r="J174" i="1"/>
  <c r="I174" i="1"/>
  <c r="H174" i="1"/>
  <c r="G174" i="1"/>
  <c r="AB173" i="1"/>
  <c r="AC173" i="1" s="1"/>
  <c r="J173" i="1"/>
  <c r="I173" i="1"/>
  <c r="H173" i="1"/>
  <c r="G173" i="1"/>
  <c r="AB172" i="1"/>
  <c r="AC172" i="1" s="1"/>
  <c r="J172" i="1"/>
  <c r="I172" i="1"/>
  <c r="H172" i="1"/>
  <c r="G172" i="1"/>
  <c r="AB171" i="1"/>
  <c r="AC171" i="1" s="1"/>
  <c r="J171" i="1"/>
  <c r="I171" i="1"/>
  <c r="H171" i="1"/>
  <c r="G171" i="1"/>
  <c r="AD170" i="1"/>
  <c r="AB170" i="1"/>
  <c r="AC170" i="1" s="1"/>
  <c r="J170" i="1"/>
  <c r="I170" i="1"/>
  <c r="H170" i="1"/>
  <c r="G170" i="1"/>
  <c r="AB169" i="1"/>
  <c r="AC169" i="1" s="1"/>
  <c r="J169" i="1"/>
  <c r="I169" i="1"/>
  <c r="H169" i="1"/>
  <c r="G169" i="1"/>
  <c r="AB168" i="1"/>
  <c r="AD168" i="1" s="1"/>
  <c r="J168" i="1"/>
  <c r="I168" i="1"/>
  <c r="H168" i="1"/>
  <c r="G168" i="1"/>
  <c r="AB167" i="1"/>
  <c r="AC167" i="1" s="1"/>
  <c r="J167" i="1"/>
  <c r="I167" i="1"/>
  <c r="H167" i="1"/>
  <c r="G167" i="1"/>
  <c r="AB166" i="1"/>
  <c r="AC166" i="1" s="1"/>
  <c r="J166" i="1"/>
  <c r="I166" i="1"/>
  <c r="H166" i="1"/>
  <c r="G166" i="1"/>
  <c r="AB165" i="1"/>
  <c r="AC165" i="1" s="1"/>
  <c r="J165" i="1"/>
  <c r="I165" i="1"/>
  <c r="H165" i="1"/>
  <c r="G165" i="1"/>
  <c r="AB164" i="1"/>
  <c r="AC164" i="1" s="1"/>
  <c r="J164" i="1"/>
  <c r="I164" i="1"/>
  <c r="H164" i="1"/>
  <c r="G164" i="1"/>
  <c r="AB163" i="1"/>
  <c r="AC163" i="1" s="1"/>
  <c r="J163" i="1"/>
  <c r="I163" i="1"/>
  <c r="H163" i="1"/>
  <c r="G163" i="1"/>
  <c r="AB162" i="1"/>
  <c r="AC162" i="1" s="1"/>
  <c r="J162" i="1"/>
  <c r="I162" i="1"/>
  <c r="H162" i="1"/>
  <c r="G162" i="1"/>
  <c r="AB161" i="1"/>
  <c r="AC161" i="1" s="1"/>
  <c r="J161" i="1"/>
  <c r="I161" i="1"/>
  <c r="H161" i="1"/>
  <c r="G161" i="1"/>
  <c r="AB160" i="1"/>
  <c r="AC160" i="1" s="1"/>
  <c r="J160" i="1"/>
  <c r="I160" i="1"/>
  <c r="H160" i="1"/>
  <c r="G160" i="1"/>
  <c r="AB159" i="1"/>
  <c r="AC159" i="1" s="1"/>
  <c r="J159" i="1"/>
  <c r="I159" i="1"/>
  <c r="H159" i="1"/>
  <c r="G159" i="1"/>
  <c r="AB158" i="1"/>
  <c r="AC158" i="1" s="1"/>
  <c r="J158" i="1"/>
  <c r="I158" i="1"/>
  <c r="H158" i="1"/>
  <c r="G158" i="1"/>
  <c r="AB157" i="1"/>
  <c r="AC157" i="1" s="1"/>
  <c r="J157" i="1"/>
  <c r="I157" i="1"/>
  <c r="H157" i="1"/>
  <c r="G157" i="1"/>
  <c r="AB156" i="1"/>
  <c r="AC156" i="1" s="1"/>
  <c r="J156" i="1"/>
  <c r="I156" i="1"/>
  <c r="H156" i="1"/>
  <c r="G156" i="1"/>
  <c r="AB155" i="1"/>
  <c r="AC155" i="1" s="1"/>
  <c r="J155" i="1"/>
  <c r="I155" i="1"/>
  <c r="H155" i="1"/>
  <c r="G155" i="1"/>
  <c r="AD154" i="1"/>
  <c r="AB154" i="1"/>
  <c r="AC154" i="1" s="1"/>
  <c r="J154" i="1"/>
  <c r="I154" i="1"/>
  <c r="H154" i="1"/>
  <c r="G154" i="1"/>
  <c r="AB153" i="1"/>
  <c r="AC153" i="1" s="1"/>
  <c r="J153" i="1"/>
  <c r="I153" i="1"/>
  <c r="H153" i="1"/>
  <c r="G153" i="1"/>
  <c r="AB152" i="1"/>
  <c r="AC152" i="1" s="1"/>
  <c r="J152" i="1"/>
  <c r="I152" i="1"/>
  <c r="H152" i="1"/>
  <c r="G152" i="1"/>
  <c r="AB151" i="1"/>
  <c r="AC151" i="1" s="1"/>
  <c r="J151" i="1"/>
  <c r="I151" i="1"/>
  <c r="H151" i="1"/>
  <c r="G151" i="1"/>
  <c r="AB150" i="1"/>
  <c r="AC150" i="1" s="1"/>
  <c r="J150" i="1"/>
  <c r="I150" i="1"/>
  <c r="H150" i="1"/>
  <c r="G150" i="1"/>
  <c r="AB149" i="1"/>
  <c r="AC149" i="1" s="1"/>
  <c r="J149" i="1"/>
  <c r="I149" i="1"/>
  <c r="H149" i="1"/>
  <c r="G149" i="1"/>
  <c r="AB148" i="1"/>
  <c r="AC148" i="1" s="1"/>
  <c r="J148" i="1"/>
  <c r="I148" i="1"/>
  <c r="H148" i="1"/>
  <c r="G148" i="1"/>
  <c r="AB147" i="1"/>
  <c r="AC147" i="1" s="1"/>
  <c r="J147" i="1"/>
  <c r="I147" i="1"/>
  <c r="H147" i="1"/>
  <c r="G147" i="1"/>
  <c r="AB146" i="1"/>
  <c r="AC146" i="1" s="1"/>
  <c r="J146" i="1"/>
  <c r="I146" i="1"/>
  <c r="H146" i="1"/>
  <c r="G146" i="1"/>
  <c r="AB145" i="1"/>
  <c r="AC145" i="1" s="1"/>
  <c r="J145" i="1"/>
  <c r="I145" i="1"/>
  <c r="H145" i="1"/>
  <c r="G145" i="1"/>
  <c r="AD144" i="1"/>
  <c r="AB144" i="1"/>
  <c r="AC144" i="1" s="1"/>
  <c r="J144" i="1"/>
  <c r="I144" i="1"/>
  <c r="H144" i="1"/>
  <c r="G144" i="1"/>
  <c r="AB143" i="1"/>
  <c r="AC143" i="1" s="1"/>
  <c r="J143" i="1"/>
  <c r="I143" i="1"/>
  <c r="H143" i="1"/>
  <c r="G143" i="1"/>
  <c r="AC142" i="1"/>
  <c r="AB142" i="1"/>
  <c r="AD142" i="1" s="1"/>
  <c r="J142" i="1"/>
  <c r="I142" i="1"/>
  <c r="H142" i="1"/>
  <c r="G142" i="1"/>
  <c r="AB141" i="1"/>
  <c r="J141" i="1"/>
  <c r="I141" i="1"/>
  <c r="H141" i="1"/>
  <c r="G141" i="1"/>
  <c r="AB140" i="1"/>
  <c r="AD140" i="1" s="1"/>
  <c r="J140" i="1"/>
  <c r="I140" i="1"/>
  <c r="H140" i="1"/>
  <c r="G140" i="1"/>
  <c r="AB139" i="1"/>
  <c r="J139" i="1"/>
  <c r="I139" i="1"/>
  <c r="H139" i="1"/>
  <c r="G139" i="1"/>
  <c r="AB138" i="1"/>
  <c r="AD138" i="1" s="1"/>
  <c r="J138" i="1"/>
  <c r="I138" i="1"/>
  <c r="H138" i="1"/>
  <c r="G138" i="1"/>
  <c r="AB137" i="1"/>
  <c r="J137" i="1"/>
  <c r="I137" i="1"/>
  <c r="H137" i="1"/>
  <c r="G137" i="1"/>
  <c r="AC136" i="1"/>
  <c r="AB136" i="1"/>
  <c r="AD136" i="1" s="1"/>
  <c r="J136" i="1"/>
  <c r="I136" i="1"/>
  <c r="H136" i="1"/>
  <c r="G136" i="1"/>
  <c r="AB135" i="1"/>
  <c r="J135" i="1"/>
  <c r="I135" i="1"/>
  <c r="H135" i="1"/>
  <c r="G135" i="1"/>
  <c r="AC134" i="1"/>
  <c r="AB134" i="1"/>
  <c r="AD134" i="1" s="1"/>
  <c r="J134" i="1"/>
  <c r="I134" i="1"/>
  <c r="H134" i="1"/>
  <c r="G134" i="1"/>
  <c r="AB133" i="1"/>
  <c r="J133" i="1"/>
  <c r="I133" i="1"/>
  <c r="H133" i="1"/>
  <c r="G133" i="1"/>
  <c r="AB132" i="1"/>
  <c r="AD132" i="1" s="1"/>
  <c r="J132" i="1"/>
  <c r="I132" i="1"/>
  <c r="H132" i="1"/>
  <c r="G132" i="1"/>
  <c r="AB131" i="1"/>
  <c r="J131" i="1"/>
  <c r="I131" i="1"/>
  <c r="H131" i="1"/>
  <c r="G131" i="1"/>
  <c r="AB130" i="1"/>
  <c r="AD130" i="1" s="1"/>
  <c r="J130" i="1"/>
  <c r="I130" i="1"/>
  <c r="H130" i="1"/>
  <c r="G130" i="1"/>
  <c r="AB129" i="1"/>
  <c r="J129" i="1"/>
  <c r="I129" i="1"/>
  <c r="H129" i="1"/>
  <c r="G129" i="1"/>
  <c r="AC128" i="1"/>
  <c r="AB128" i="1"/>
  <c r="AD128" i="1" s="1"/>
  <c r="J128" i="1"/>
  <c r="I128" i="1"/>
  <c r="H128" i="1"/>
  <c r="G128" i="1"/>
  <c r="AB127" i="1"/>
  <c r="J127" i="1"/>
  <c r="I127" i="1"/>
  <c r="H127" i="1"/>
  <c r="G127" i="1"/>
  <c r="AC126" i="1"/>
  <c r="AB126" i="1"/>
  <c r="AD126" i="1" s="1"/>
  <c r="J126" i="1"/>
  <c r="I126" i="1"/>
  <c r="H126" i="1"/>
  <c r="G126" i="1"/>
  <c r="AB125" i="1"/>
  <c r="J125" i="1"/>
  <c r="I125" i="1"/>
  <c r="H125" i="1"/>
  <c r="G125" i="1"/>
  <c r="AB124" i="1"/>
  <c r="AD124" i="1" s="1"/>
  <c r="J124" i="1"/>
  <c r="I124" i="1"/>
  <c r="H124" i="1"/>
  <c r="G124" i="1"/>
  <c r="AB123" i="1"/>
  <c r="J123" i="1"/>
  <c r="I123" i="1"/>
  <c r="H123" i="1"/>
  <c r="G123" i="1"/>
  <c r="AB122" i="1"/>
  <c r="AD122" i="1" s="1"/>
  <c r="J122" i="1"/>
  <c r="I122" i="1"/>
  <c r="H122" i="1"/>
  <c r="G122" i="1"/>
  <c r="AB121" i="1"/>
  <c r="J121" i="1"/>
  <c r="I121" i="1"/>
  <c r="H121" i="1"/>
  <c r="G121" i="1"/>
  <c r="AC120" i="1"/>
  <c r="AB120" i="1"/>
  <c r="AD120" i="1" s="1"/>
  <c r="J120" i="1"/>
  <c r="I120" i="1"/>
  <c r="H120" i="1"/>
  <c r="G120" i="1"/>
  <c r="AB119" i="1"/>
  <c r="J119" i="1"/>
  <c r="I119" i="1"/>
  <c r="H119" i="1"/>
  <c r="G119" i="1"/>
  <c r="AC118" i="1"/>
  <c r="AB118" i="1"/>
  <c r="AD118" i="1" s="1"/>
  <c r="J118" i="1"/>
  <c r="I118" i="1"/>
  <c r="H118" i="1"/>
  <c r="G118" i="1"/>
  <c r="AB117" i="1"/>
  <c r="J117" i="1"/>
  <c r="I117" i="1"/>
  <c r="H117" i="1"/>
  <c r="G117" i="1"/>
  <c r="AB116" i="1"/>
  <c r="AD116" i="1" s="1"/>
  <c r="J116" i="1"/>
  <c r="I116" i="1"/>
  <c r="H116" i="1"/>
  <c r="G116" i="1"/>
  <c r="AB115" i="1"/>
  <c r="G115" i="1"/>
  <c r="AD114" i="1"/>
  <c r="AD113" i="1"/>
  <c r="AC112" i="1"/>
  <c r="AD112" i="1" s="1"/>
  <c r="AD111" i="1"/>
  <c r="AB110" i="1"/>
  <c r="AC110" i="1" s="1"/>
  <c r="AD110" i="1" s="1"/>
  <c r="G110" i="1"/>
  <c r="AD109" i="1"/>
  <c r="AD108" i="1"/>
  <c r="AB107" i="1"/>
  <c r="G107" i="1"/>
  <c r="AB106" i="1"/>
  <c r="AC106" i="1" s="1"/>
  <c r="G106" i="1"/>
  <c r="AB105" i="1"/>
  <c r="AC105" i="1" s="1"/>
  <c r="AD105" i="1" s="1"/>
  <c r="J105" i="1"/>
  <c r="I105" i="1"/>
  <c r="H105" i="1"/>
  <c r="G105" i="1"/>
  <c r="AB104" i="1"/>
  <c r="J104" i="1"/>
  <c r="I104" i="1"/>
  <c r="H104" i="1"/>
  <c r="G104" i="1"/>
  <c r="AB103" i="1"/>
  <c r="J103" i="1"/>
  <c r="I103" i="1"/>
  <c r="H103" i="1"/>
  <c r="G103" i="1"/>
  <c r="AC102" i="1"/>
  <c r="AB102" i="1"/>
  <c r="J102" i="1"/>
  <c r="I102" i="1"/>
  <c r="H102" i="1"/>
  <c r="G102" i="1"/>
  <c r="AB101" i="1"/>
  <c r="AC101" i="1" s="1"/>
  <c r="AD101" i="1" s="1"/>
  <c r="J101" i="1"/>
  <c r="I101" i="1"/>
  <c r="H101" i="1"/>
  <c r="G101" i="1"/>
  <c r="AB100" i="1"/>
  <c r="J100" i="1"/>
  <c r="I100" i="1"/>
  <c r="H100" i="1"/>
  <c r="G100" i="1"/>
  <c r="AB99" i="1"/>
  <c r="AC99" i="1" s="1"/>
  <c r="AD99" i="1" s="1"/>
  <c r="J99" i="1"/>
  <c r="I99" i="1"/>
  <c r="H99" i="1"/>
  <c r="G99" i="1"/>
  <c r="AB98" i="1"/>
  <c r="J98" i="1"/>
  <c r="I98" i="1"/>
  <c r="H98" i="1"/>
  <c r="G98" i="1"/>
  <c r="AB97" i="1"/>
  <c r="AC97" i="1" s="1"/>
  <c r="AD97" i="1" s="1"/>
  <c r="J97" i="1"/>
  <c r="I97" i="1"/>
  <c r="H97" i="1"/>
  <c r="G97" i="1"/>
  <c r="AB96" i="1"/>
  <c r="J96" i="1"/>
  <c r="I96" i="1"/>
  <c r="H96" i="1"/>
  <c r="G96" i="1"/>
  <c r="AB95" i="1"/>
  <c r="AC95" i="1" s="1"/>
  <c r="AD95" i="1" s="1"/>
  <c r="J95" i="1"/>
  <c r="I95" i="1"/>
  <c r="H95" i="1"/>
  <c r="G95" i="1"/>
  <c r="AB94" i="1"/>
  <c r="J94" i="1"/>
  <c r="I94" i="1"/>
  <c r="H94" i="1"/>
  <c r="G94" i="1"/>
  <c r="AB93" i="1"/>
  <c r="AC93" i="1" s="1"/>
  <c r="AD93" i="1" s="1"/>
  <c r="J93" i="1"/>
  <c r="I93" i="1"/>
  <c r="H93" i="1"/>
  <c r="G93" i="1"/>
  <c r="AB92" i="1"/>
  <c r="J92" i="1"/>
  <c r="I92" i="1"/>
  <c r="H92" i="1"/>
  <c r="G92" i="1"/>
  <c r="AB91" i="1"/>
  <c r="AC91" i="1" s="1"/>
  <c r="J91" i="1"/>
  <c r="I91" i="1"/>
  <c r="H91" i="1"/>
  <c r="G91" i="1"/>
  <c r="AB90" i="1"/>
  <c r="AC90" i="1" s="1"/>
  <c r="AD90" i="1" s="1"/>
  <c r="J90" i="1"/>
  <c r="I90" i="1"/>
  <c r="H90" i="1"/>
  <c r="G90" i="1"/>
  <c r="AB89" i="1"/>
  <c r="AC89" i="1" s="1"/>
  <c r="J89" i="1"/>
  <c r="I89" i="1"/>
  <c r="H89" i="1"/>
  <c r="G89" i="1"/>
  <c r="AB88" i="1"/>
  <c r="AC88" i="1" s="1"/>
  <c r="AD88" i="1" s="1"/>
  <c r="J88" i="1"/>
  <c r="I88" i="1"/>
  <c r="H88" i="1"/>
  <c r="G88" i="1"/>
  <c r="AB87" i="1"/>
  <c r="AC87" i="1" s="1"/>
  <c r="J87" i="1"/>
  <c r="I87" i="1"/>
  <c r="H87" i="1"/>
  <c r="G87" i="1"/>
  <c r="AB86" i="1"/>
  <c r="AC86" i="1" s="1"/>
  <c r="AD86" i="1" s="1"/>
  <c r="J86" i="1"/>
  <c r="I86" i="1"/>
  <c r="H86" i="1"/>
  <c r="G86" i="1"/>
  <c r="AB85" i="1"/>
  <c r="AC85" i="1" s="1"/>
  <c r="J85" i="1"/>
  <c r="I85" i="1"/>
  <c r="H85" i="1"/>
  <c r="G85" i="1"/>
  <c r="AE84" i="1"/>
  <c r="AC84" i="1"/>
  <c r="AB84" i="1"/>
  <c r="J84" i="1"/>
  <c r="I84" i="1"/>
  <c r="H84" i="1"/>
  <c r="G84" i="1"/>
  <c r="AE83" i="1"/>
  <c r="AB83" i="1"/>
  <c r="AC83" i="1" s="1"/>
  <c r="AD83" i="1" s="1"/>
  <c r="J83" i="1"/>
  <c r="I83" i="1"/>
  <c r="H83" i="1"/>
  <c r="G83" i="1"/>
  <c r="AE82" i="1"/>
  <c r="AB82" i="1"/>
  <c r="AC82" i="1" s="1"/>
  <c r="AD82" i="1" s="1"/>
  <c r="J82" i="1"/>
  <c r="I82" i="1"/>
  <c r="H82" i="1"/>
  <c r="G82" i="1"/>
  <c r="AE81" i="1"/>
  <c r="AB81" i="1"/>
  <c r="J81" i="1"/>
  <c r="I81" i="1"/>
  <c r="H81" i="1"/>
  <c r="G81" i="1"/>
  <c r="AB80" i="1"/>
  <c r="AC80" i="1" s="1"/>
  <c r="AD80" i="1" s="1"/>
  <c r="J80" i="1"/>
  <c r="I80" i="1"/>
  <c r="H80" i="1"/>
  <c r="G80" i="1"/>
  <c r="AB79" i="1"/>
  <c r="J79" i="1"/>
  <c r="I79" i="1"/>
  <c r="H79" i="1"/>
  <c r="G79" i="1"/>
  <c r="AD78" i="1"/>
  <c r="AB78" i="1"/>
  <c r="AC78" i="1" s="1"/>
  <c r="J78" i="1"/>
  <c r="I78" i="1"/>
  <c r="H78" i="1"/>
  <c r="G78" i="1"/>
  <c r="AC77" i="1"/>
  <c r="AD77" i="1" s="1"/>
  <c r="J77" i="1"/>
  <c r="I77" i="1"/>
  <c r="H77" i="1"/>
  <c r="G77" i="1"/>
  <c r="AC76" i="1"/>
  <c r="AD76" i="1" s="1"/>
  <c r="AB76" i="1"/>
  <c r="J76" i="1"/>
  <c r="I76" i="1"/>
  <c r="H76" i="1"/>
  <c r="G76" i="1"/>
  <c r="AB75" i="1"/>
  <c r="AC75" i="1" s="1"/>
  <c r="J75" i="1"/>
  <c r="I75" i="1"/>
  <c r="H75" i="1"/>
  <c r="G75" i="1"/>
  <c r="AC74" i="1"/>
  <c r="AD74" i="1" s="1"/>
  <c r="AB74" i="1"/>
  <c r="J74" i="1"/>
  <c r="I74" i="1"/>
  <c r="H74" i="1"/>
  <c r="G74" i="1"/>
  <c r="AB73" i="1"/>
  <c r="AC73" i="1" s="1"/>
  <c r="J73" i="1"/>
  <c r="I73" i="1"/>
  <c r="H73" i="1"/>
  <c r="G73" i="1"/>
  <c r="AC72" i="1"/>
  <c r="AD72" i="1" s="1"/>
  <c r="AB72" i="1"/>
  <c r="J72" i="1"/>
  <c r="I72" i="1"/>
  <c r="H72" i="1"/>
  <c r="G72" i="1"/>
  <c r="AB71" i="1"/>
  <c r="AC71" i="1" s="1"/>
  <c r="J71" i="1"/>
  <c r="I71" i="1"/>
  <c r="H71" i="1"/>
  <c r="G71" i="1"/>
  <c r="AD70" i="1"/>
  <c r="J70" i="1"/>
  <c r="I70" i="1"/>
  <c r="H70" i="1"/>
  <c r="G70" i="1"/>
  <c r="AD69" i="1"/>
  <c r="J69" i="1"/>
  <c r="I69" i="1"/>
  <c r="H69" i="1"/>
  <c r="G69" i="1"/>
  <c r="AC68" i="1"/>
  <c r="AD68" i="1" s="1"/>
  <c r="J68" i="1"/>
  <c r="I68" i="1"/>
  <c r="H68" i="1"/>
  <c r="G68" i="1"/>
  <c r="AC67" i="1"/>
  <c r="AD67" i="1" s="1"/>
  <c r="J67" i="1"/>
  <c r="I67" i="1"/>
  <c r="H67" i="1"/>
  <c r="G67" i="1"/>
  <c r="AC66" i="1"/>
  <c r="AB66" i="1"/>
  <c r="J66" i="1"/>
  <c r="I66" i="1"/>
  <c r="H66" i="1"/>
  <c r="G66" i="1"/>
  <c r="AC65" i="1"/>
  <c r="AD65" i="1" s="1"/>
  <c r="J65" i="1"/>
  <c r="I65" i="1"/>
  <c r="H65" i="1"/>
  <c r="G65" i="1"/>
  <c r="AD64" i="1"/>
  <c r="AB64" i="1"/>
  <c r="AC64" i="1" s="1"/>
  <c r="J64" i="1"/>
  <c r="I64" i="1"/>
  <c r="H64" i="1"/>
  <c r="G64" i="1"/>
  <c r="AB63" i="1"/>
  <c r="J63" i="1"/>
  <c r="I63" i="1"/>
  <c r="H63" i="1"/>
  <c r="G63" i="1"/>
  <c r="AB62" i="1"/>
  <c r="AC62" i="1" s="1"/>
  <c r="J62" i="1"/>
  <c r="I62" i="1"/>
  <c r="H62" i="1"/>
  <c r="G62" i="1"/>
  <c r="AB61" i="1"/>
  <c r="J61" i="1"/>
  <c r="I61" i="1"/>
  <c r="H61" i="1"/>
  <c r="G61" i="1"/>
  <c r="AB60" i="1"/>
  <c r="AC60" i="1" s="1"/>
  <c r="AD60" i="1" s="1"/>
  <c r="J60" i="1"/>
  <c r="I60" i="1"/>
  <c r="H60" i="1"/>
  <c r="G60" i="1"/>
  <c r="AB59" i="1"/>
  <c r="J59" i="1"/>
  <c r="I59" i="1"/>
  <c r="H59" i="1"/>
  <c r="G59" i="1"/>
  <c r="AB58" i="1"/>
  <c r="AC58" i="1" s="1"/>
  <c r="AD58" i="1" s="1"/>
  <c r="J58" i="1"/>
  <c r="I58" i="1"/>
  <c r="H58" i="1"/>
  <c r="G58" i="1"/>
  <c r="AB57" i="1"/>
  <c r="J57" i="1"/>
  <c r="I57" i="1"/>
  <c r="H57" i="1"/>
  <c r="G57" i="1"/>
  <c r="AD56" i="1"/>
  <c r="AB56" i="1"/>
  <c r="AC56" i="1" s="1"/>
  <c r="J56" i="1"/>
  <c r="I56" i="1"/>
  <c r="H56" i="1"/>
  <c r="G56" i="1"/>
  <c r="AB55" i="1"/>
  <c r="AC55" i="1" s="1"/>
  <c r="J55" i="1"/>
  <c r="I55" i="1"/>
  <c r="H55" i="1"/>
  <c r="G55" i="1"/>
  <c r="AD54" i="1"/>
  <c r="AB54" i="1"/>
  <c r="AC54" i="1" s="1"/>
  <c r="J54" i="1"/>
  <c r="I54" i="1"/>
  <c r="H54" i="1"/>
  <c r="G54" i="1"/>
  <c r="AB53" i="1"/>
  <c r="AC53" i="1" s="1"/>
  <c r="J53" i="1"/>
  <c r="I53" i="1"/>
  <c r="H53" i="1"/>
  <c r="G53" i="1"/>
  <c r="AB52" i="1"/>
  <c r="AC52" i="1" s="1"/>
  <c r="J52" i="1"/>
  <c r="I52" i="1"/>
  <c r="H52" i="1"/>
  <c r="G52" i="1"/>
  <c r="AB51" i="1"/>
  <c r="AC51" i="1" s="1"/>
  <c r="J51" i="1"/>
  <c r="I51" i="1"/>
  <c r="H51" i="1"/>
  <c r="G51" i="1"/>
  <c r="AB50" i="1"/>
  <c r="AC50" i="1" s="1"/>
  <c r="J50" i="1"/>
  <c r="I50" i="1"/>
  <c r="H50" i="1"/>
  <c r="G50" i="1"/>
  <c r="AB49" i="1"/>
  <c r="AC49" i="1" s="1"/>
  <c r="J49" i="1"/>
  <c r="I49" i="1"/>
  <c r="H49" i="1"/>
  <c r="G49" i="1"/>
  <c r="AB48" i="1"/>
  <c r="AC48" i="1" s="1"/>
  <c r="J48" i="1"/>
  <c r="I48" i="1"/>
  <c r="H48" i="1"/>
  <c r="G48" i="1"/>
  <c r="AB47" i="1"/>
  <c r="AC47" i="1" s="1"/>
  <c r="J47" i="1"/>
  <c r="I47" i="1"/>
  <c r="H47" i="1"/>
  <c r="G47" i="1"/>
  <c r="AB46" i="1"/>
  <c r="AC46" i="1" s="1"/>
  <c r="J46" i="1"/>
  <c r="I46" i="1"/>
  <c r="H46" i="1"/>
  <c r="G46" i="1"/>
  <c r="AB45" i="1"/>
  <c r="AC45" i="1" s="1"/>
  <c r="J45" i="1"/>
  <c r="I45" i="1"/>
  <c r="H45" i="1"/>
  <c r="G45" i="1"/>
  <c r="AB44" i="1"/>
  <c r="AC44" i="1" s="1"/>
  <c r="J44" i="1"/>
  <c r="I44" i="1"/>
  <c r="H44" i="1"/>
  <c r="G44" i="1"/>
  <c r="AB43" i="1"/>
  <c r="AC43" i="1" s="1"/>
  <c r="J43" i="1"/>
  <c r="I43" i="1"/>
  <c r="H43" i="1"/>
  <c r="G43" i="1"/>
  <c r="AB42" i="1"/>
  <c r="AC42" i="1" s="1"/>
  <c r="J42" i="1"/>
  <c r="I42" i="1"/>
  <c r="H42" i="1"/>
  <c r="G42" i="1"/>
  <c r="AB41" i="1"/>
  <c r="AC41" i="1" s="1"/>
  <c r="J41" i="1"/>
  <c r="I41" i="1"/>
  <c r="H41" i="1"/>
  <c r="G41" i="1"/>
  <c r="AB40" i="1"/>
  <c r="AC40" i="1" s="1"/>
  <c r="J40" i="1"/>
  <c r="I40" i="1"/>
  <c r="H40" i="1"/>
  <c r="G40" i="1"/>
  <c r="AB39" i="1"/>
  <c r="AC39" i="1" s="1"/>
  <c r="J39" i="1"/>
  <c r="I39" i="1"/>
  <c r="H39" i="1"/>
  <c r="G39" i="1"/>
  <c r="AB38" i="1"/>
  <c r="AC38" i="1" s="1"/>
  <c r="J38" i="1"/>
  <c r="I38" i="1"/>
  <c r="H38" i="1"/>
  <c r="G38" i="1"/>
  <c r="AB37" i="1"/>
  <c r="AC37" i="1" s="1"/>
  <c r="J37" i="1"/>
  <c r="I37" i="1"/>
  <c r="H37" i="1"/>
  <c r="G37" i="1"/>
  <c r="AB36" i="1"/>
  <c r="AC36" i="1" s="1"/>
  <c r="J36" i="1"/>
  <c r="I36" i="1"/>
  <c r="H36" i="1"/>
  <c r="G36" i="1"/>
  <c r="AB35" i="1"/>
  <c r="AC35" i="1" s="1"/>
  <c r="J35" i="1"/>
  <c r="I35" i="1"/>
  <c r="H35" i="1"/>
  <c r="G35" i="1"/>
  <c r="AB34" i="1"/>
  <c r="AC34" i="1" s="1"/>
  <c r="J34" i="1"/>
  <c r="I34" i="1"/>
  <c r="H34" i="1"/>
  <c r="G34" i="1"/>
  <c r="AB33" i="1"/>
  <c r="AC33" i="1" s="1"/>
  <c r="J33" i="1"/>
  <c r="I33" i="1"/>
  <c r="H33" i="1"/>
  <c r="G33" i="1"/>
  <c r="AB32" i="1"/>
  <c r="AC32" i="1" s="1"/>
  <c r="J32" i="1"/>
  <c r="I32" i="1"/>
  <c r="H32" i="1"/>
  <c r="G32" i="1"/>
  <c r="AB31" i="1"/>
  <c r="AC31" i="1" s="1"/>
  <c r="J31" i="1"/>
  <c r="I31" i="1"/>
  <c r="H31" i="1"/>
  <c r="G31" i="1"/>
  <c r="AB30" i="1"/>
  <c r="AC30" i="1" s="1"/>
  <c r="J30" i="1"/>
  <c r="I30" i="1"/>
  <c r="H30" i="1"/>
  <c r="G30" i="1"/>
  <c r="AB29" i="1"/>
  <c r="AC29" i="1" s="1"/>
  <c r="J29" i="1"/>
  <c r="I29" i="1"/>
  <c r="H29" i="1"/>
  <c r="G29" i="1"/>
  <c r="AB28" i="1"/>
  <c r="AC28" i="1" s="1"/>
  <c r="J28" i="1"/>
  <c r="I28" i="1"/>
  <c r="H28" i="1"/>
  <c r="G28" i="1"/>
  <c r="AB27" i="1"/>
  <c r="AC27" i="1" s="1"/>
  <c r="J27" i="1"/>
  <c r="I27" i="1"/>
  <c r="H27" i="1"/>
  <c r="G27" i="1"/>
  <c r="AB26" i="1"/>
  <c r="AC26" i="1" s="1"/>
  <c r="J26" i="1"/>
  <c r="I26" i="1"/>
  <c r="H26" i="1"/>
  <c r="G26" i="1"/>
  <c r="AB25" i="1"/>
  <c r="AC25" i="1" s="1"/>
  <c r="J25" i="1"/>
  <c r="I25" i="1"/>
  <c r="H25" i="1"/>
  <c r="G25" i="1"/>
  <c r="AB24" i="1"/>
  <c r="AC24" i="1" s="1"/>
  <c r="J24" i="1"/>
  <c r="I24" i="1"/>
  <c r="H24" i="1"/>
  <c r="G24" i="1"/>
  <c r="AB23" i="1"/>
  <c r="AC23" i="1" s="1"/>
  <c r="J23" i="1"/>
  <c r="I23" i="1"/>
  <c r="H23" i="1"/>
  <c r="G23" i="1"/>
  <c r="AB22" i="1"/>
  <c r="AC22" i="1" s="1"/>
  <c r="J22" i="1"/>
  <c r="I22" i="1"/>
  <c r="H22" i="1"/>
  <c r="G22" i="1"/>
  <c r="AB21" i="1"/>
  <c r="AC21" i="1" s="1"/>
  <c r="J21" i="1"/>
  <c r="I21" i="1"/>
  <c r="H21" i="1"/>
  <c r="G21" i="1"/>
  <c r="AB20" i="1"/>
  <c r="AC20" i="1" s="1"/>
  <c r="J20" i="1"/>
  <c r="I20" i="1"/>
  <c r="H20" i="1"/>
  <c r="G20" i="1"/>
  <c r="AB19" i="1"/>
  <c r="AC19" i="1" s="1"/>
  <c r="J19" i="1"/>
  <c r="I19" i="1"/>
  <c r="H19" i="1"/>
  <c r="G19" i="1"/>
  <c r="AB18" i="1"/>
  <c r="AC18" i="1" s="1"/>
  <c r="J18" i="1"/>
  <c r="I18" i="1"/>
  <c r="H18" i="1"/>
  <c r="G18" i="1"/>
  <c r="AB17" i="1"/>
  <c r="AC17" i="1" s="1"/>
  <c r="J17" i="1"/>
  <c r="I17" i="1"/>
  <c r="H17" i="1"/>
  <c r="G17" i="1"/>
  <c r="AB16" i="1"/>
  <c r="AC16" i="1" s="1"/>
  <c r="J16" i="1"/>
  <c r="I16" i="1"/>
  <c r="H16" i="1"/>
  <c r="G16" i="1"/>
  <c r="AB15" i="1"/>
  <c r="J15" i="1"/>
  <c r="I15" i="1"/>
  <c r="H15" i="1"/>
  <c r="G15" i="1"/>
  <c r="AD14" i="1"/>
  <c r="AB14" i="1"/>
  <c r="AC14" i="1" s="1"/>
  <c r="J14" i="1"/>
  <c r="I14" i="1"/>
  <c r="H14" i="1"/>
  <c r="G14" i="1"/>
  <c r="AB13" i="1"/>
  <c r="AC13" i="1" s="1"/>
  <c r="AD13" i="1" s="1"/>
  <c r="J13" i="1"/>
  <c r="I13" i="1"/>
  <c r="H13" i="1"/>
  <c r="G13" i="1"/>
  <c r="AC12" i="1"/>
  <c r="AB12" i="1"/>
  <c r="J12" i="1"/>
  <c r="I12" i="1"/>
  <c r="H12" i="1"/>
  <c r="G12" i="1"/>
  <c r="AB11" i="1"/>
  <c r="AC11" i="1" s="1"/>
  <c r="AD11" i="1" s="1"/>
  <c r="J11" i="1"/>
  <c r="I11" i="1"/>
  <c r="H11" i="1"/>
  <c r="G11" i="1"/>
  <c r="AC10" i="1"/>
  <c r="AB10" i="1"/>
  <c r="J10" i="1"/>
  <c r="I10" i="1"/>
  <c r="H10" i="1"/>
  <c r="G10" i="1"/>
  <c r="AB9" i="1"/>
  <c r="AC9" i="1" s="1"/>
  <c r="AD9" i="1" s="1"/>
  <c r="J9" i="1"/>
  <c r="I9" i="1"/>
  <c r="H9" i="1"/>
  <c r="G9" i="1"/>
  <c r="AC8" i="1"/>
  <c r="AB8" i="1"/>
  <c r="J8" i="1"/>
  <c r="I8" i="1"/>
  <c r="H8" i="1"/>
  <c r="G8" i="1"/>
  <c r="AB7" i="1"/>
  <c r="AC7" i="1" s="1"/>
  <c r="AD7" i="1" s="1"/>
  <c r="J7" i="1"/>
  <c r="I7" i="1"/>
  <c r="H7" i="1"/>
  <c r="G7" i="1"/>
  <c r="AC6" i="1"/>
  <c r="AB6" i="1"/>
  <c r="J6" i="1"/>
  <c r="I6" i="1"/>
  <c r="H6" i="1"/>
  <c r="G6" i="1"/>
  <c r="AB5" i="1"/>
  <c r="AC5" i="1" s="1"/>
  <c r="AD5" i="1" s="1"/>
  <c r="J5" i="1"/>
  <c r="I5" i="1"/>
  <c r="H5" i="1"/>
  <c r="G5" i="1"/>
  <c r="AC4" i="1"/>
  <c r="AB4" i="1"/>
  <c r="J4" i="1"/>
  <c r="I4" i="1"/>
  <c r="H4" i="1"/>
  <c r="G4" i="1"/>
  <c r="AB3" i="1"/>
  <c r="AC3" i="1" s="1"/>
  <c r="AD3" i="1" s="1"/>
  <c r="J3" i="1"/>
  <c r="I3" i="1"/>
  <c r="H3" i="1"/>
  <c r="G3"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B2" i="1"/>
  <c r="AC2" i="1" s="1"/>
  <c r="J2" i="1"/>
  <c r="I2" i="1"/>
  <c r="H2" i="1"/>
  <c r="G2" i="1"/>
  <c r="AD53" i="1" l="1"/>
  <c r="AD55" i="1"/>
  <c r="AC116" i="1"/>
  <c r="AC124" i="1"/>
  <c r="AC132" i="1"/>
  <c r="AC140" i="1"/>
  <c r="AD152" i="1"/>
  <c r="AC168" i="1"/>
  <c r="AD180" i="1"/>
  <c r="AC189" i="1"/>
  <c r="AC103" i="1"/>
  <c r="AD103" i="1" s="1"/>
  <c r="AC122" i="1"/>
  <c r="AC130" i="1"/>
  <c r="AC138" i="1"/>
  <c r="AD146" i="1"/>
  <c r="AD162" i="1"/>
  <c r="AD178" i="1"/>
  <c r="AD16" i="1"/>
  <c r="AD160" i="1"/>
  <c r="AD172" i="1"/>
  <c r="AD188" i="1"/>
  <c r="AD62" i="1"/>
  <c r="AD150" i="1"/>
  <c r="AD158" i="1"/>
  <c r="AD166" i="1"/>
  <c r="AD176" i="1"/>
  <c r="AD184" i="1"/>
  <c r="AC193" i="1"/>
  <c r="AC195" i="1"/>
  <c r="AC197" i="1"/>
  <c r="AC199" i="1"/>
  <c r="AC201" i="1"/>
  <c r="AC203" i="1"/>
  <c r="AC205" i="1"/>
  <c r="AC207" i="1"/>
  <c r="AC209" i="1"/>
  <c r="AC211" i="1"/>
  <c r="AC213" i="1"/>
  <c r="AC215" i="1"/>
  <c r="AC217" i="1"/>
  <c r="AD2" i="1"/>
  <c r="AD4" i="1"/>
  <c r="AD6" i="1"/>
  <c r="AD8" i="1"/>
  <c r="AD10" i="1"/>
  <c r="AD12" i="1"/>
  <c r="AD66" i="1"/>
  <c r="AD84" i="1"/>
  <c r="AD148" i="1"/>
  <c r="AD156" i="1"/>
  <c r="AD164" i="1"/>
  <c r="AD174" i="1"/>
  <c r="AD182" i="1"/>
  <c r="AD71" i="1"/>
  <c r="AD73" i="1"/>
  <c r="AD75" i="1"/>
  <c r="AC61" i="1"/>
  <c r="AD61" i="1" s="1"/>
  <c r="AC15" i="1"/>
  <c r="AD15" i="1" s="1"/>
  <c r="AC59" i="1"/>
  <c r="AD59" i="1" s="1"/>
  <c r="AC81" i="1"/>
  <c r="AD81" i="1"/>
  <c r="AC57" i="1"/>
  <c r="AD57" i="1" s="1"/>
  <c r="AC79" i="1"/>
  <c r="AD79" i="1" s="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C63" i="1"/>
  <c r="AD63" i="1" s="1"/>
  <c r="AD85" i="1"/>
  <c r="AD87" i="1"/>
  <c r="AD89" i="1"/>
  <c r="AD91" i="1"/>
  <c r="AC119" i="1"/>
  <c r="AD119" i="1"/>
  <c r="AC127" i="1"/>
  <c r="AD127" i="1"/>
  <c r="AC135" i="1"/>
  <c r="AD135" i="1"/>
  <c r="AC92" i="1"/>
  <c r="AD92" i="1" s="1"/>
  <c r="AC94" i="1"/>
  <c r="AD94" i="1" s="1"/>
  <c r="AC96" i="1"/>
  <c r="AD96" i="1" s="1"/>
  <c r="AC98" i="1"/>
  <c r="AD98" i="1" s="1"/>
  <c r="AC100" i="1"/>
  <c r="AD100" i="1" s="1"/>
  <c r="AC107" i="1"/>
  <c r="AD107" i="1" s="1"/>
  <c r="AC121" i="1"/>
  <c r="AD121" i="1"/>
  <c r="AC129" i="1"/>
  <c r="AD129" i="1"/>
  <c r="AC137" i="1"/>
  <c r="AD137" i="1"/>
  <c r="AC115" i="1"/>
  <c r="AD115" i="1" s="1"/>
  <c r="AC123" i="1"/>
  <c r="AD123" i="1"/>
  <c r="AC131" i="1"/>
  <c r="AD131" i="1"/>
  <c r="AC139" i="1"/>
  <c r="AD139" i="1"/>
  <c r="AD102" i="1"/>
  <c r="AC104" i="1"/>
  <c r="AD104" i="1" s="1"/>
  <c r="AD106" i="1"/>
  <c r="AC117" i="1"/>
  <c r="AD117" i="1"/>
  <c r="AC125" i="1"/>
  <c r="AD125" i="1"/>
  <c r="AC133" i="1"/>
  <c r="AD133" i="1"/>
  <c r="AC141" i="1"/>
  <c r="AD141" i="1"/>
  <c r="AD143" i="1"/>
  <c r="AD145" i="1"/>
  <c r="AD147" i="1"/>
  <c r="AD149" i="1"/>
  <c r="AD151" i="1"/>
  <c r="AD153" i="1"/>
  <c r="AD155" i="1"/>
  <c r="AD157" i="1"/>
  <c r="AD159" i="1"/>
  <c r="AD161" i="1"/>
  <c r="AD163" i="1"/>
  <c r="AD165" i="1"/>
  <c r="AD167" i="1"/>
  <c r="AD169" i="1"/>
  <c r="AD171" i="1"/>
  <c r="AD173" i="1"/>
  <c r="AD175" i="1"/>
  <c r="AD177" i="1"/>
  <c r="AD179" i="1"/>
  <c r="AD181" i="1"/>
  <c r="AD183" i="1"/>
  <c r="AD185" i="1"/>
  <c r="AD187" i="1"/>
  <c r="AC191" i="1"/>
  <c r="AD196" i="1"/>
  <c r="AC196" i="1"/>
  <c r="AD204" i="1"/>
  <c r="AC204" i="1"/>
  <c r="AD192" i="1"/>
  <c r="AD198" i="1"/>
  <c r="AC198" i="1"/>
  <c r="AD200" i="1"/>
  <c r="AC200" i="1"/>
  <c r="AD190" i="1"/>
  <c r="AD194" i="1"/>
  <c r="AD202" i="1"/>
  <c r="AC202" i="1"/>
  <c r="AC206" i="1"/>
  <c r="AC208" i="1"/>
  <c r="AC210" i="1"/>
  <c r="AC212" i="1"/>
  <c r="AC214" i="1"/>
  <c r="AC216" i="1"/>
  <c r="AC2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Ivan Septiawan</author>
    <author>Tahtina</author>
    <author>Riki Wardana</author>
    <author>nugroho.ajr</author>
  </authors>
  <commentList>
    <comment ref="Y16" authorId="0" shapeId="0" xr:uid="{C051B13E-A7EB-441C-A2BC-E93CF9B42CAF}">
      <text>
        <r>
          <rPr>
            <b/>
            <sz val="9"/>
            <color indexed="81"/>
            <rFont val="Tahoma"/>
            <family val="2"/>
          </rPr>
          <t>Ivan Septiawan:</t>
        </r>
        <r>
          <rPr>
            <sz val="9"/>
            <color indexed="81"/>
            <rFont val="Tahoma"/>
            <family val="2"/>
          </rPr>
          <t xml:space="preserve">
revisi sebelumnya Rp. 145.295.724
</t>
        </r>
      </text>
    </comment>
    <comment ref="AF39" authorId="1" shapeId="0" xr:uid="{C3D93BAD-0304-4EA5-91AB-A9FA342175B5}">
      <text>
        <r>
          <rPr>
            <b/>
            <sz val="9"/>
            <color indexed="81"/>
            <rFont val="Tahoma"/>
            <family val="2"/>
          </rPr>
          <t>Tahtina:</t>
        </r>
        <r>
          <rPr>
            <sz val="9"/>
            <color indexed="81"/>
            <rFont val="Tahoma"/>
            <family val="2"/>
          </rPr>
          <t xml:space="preserve">
Offset kelebihan bayar tgl 24/4/20</t>
        </r>
      </text>
    </comment>
    <comment ref="AF60" authorId="1" shapeId="0" xr:uid="{6A002BCD-271F-4C34-93C9-018D9F195EE2}">
      <text>
        <r>
          <rPr>
            <b/>
            <sz val="9"/>
            <color indexed="81"/>
            <rFont val="Tahoma"/>
            <family val="2"/>
          </rPr>
          <t>Tahtina:</t>
        </r>
        <r>
          <rPr>
            <sz val="9"/>
            <color indexed="81"/>
            <rFont val="Tahoma"/>
            <family val="2"/>
          </rPr>
          <t xml:space="preserve">
Offset kelebihan bayar tgl 24/4/20</t>
        </r>
      </text>
    </comment>
    <comment ref="AF64" authorId="1" shapeId="0" xr:uid="{BE1D5CC0-866A-4FA7-ACD1-615E4E2500B2}">
      <text>
        <r>
          <rPr>
            <b/>
            <sz val="9"/>
            <color indexed="81"/>
            <rFont val="Tahoma"/>
            <family val="2"/>
          </rPr>
          <t>Tahtina:</t>
        </r>
        <r>
          <rPr>
            <sz val="9"/>
            <color indexed="81"/>
            <rFont val="Tahoma"/>
            <family val="2"/>
          </rPr>
          <t xml:space="preserve">
dobel bayar 040220</t>
        </r>
      </text>
    </comment>
    <comment ref="AF83" authorId="1" shapeId="0" xr:uid="{F3630FA4-07DA-4772-A173-F941F1C6338F}">
      <text>
        <r>
          <rPr>
            <b/>
            <sz val="9"/>
            <color indexed="81"/>
            <rFont val="Tahoma"/>
            <family val="2"/>
          </rPr>
          <t>Tahtina:</t>
        </r>
        <r>
          <rPr>
            <sz val="9"/>
            <color indexed="81"/>
            <rFont val="Tahoma"/>
            <family val="2"/>
          </rPr>
          <t xml:space="preserve">
Offset kelebihan bayar tgl 24/4/20</t>
        </r>
      </text>
    </comment>
    <comment ref="Y161" authorId="2" shapeId="0" xr:uid="{2220978C-C457-4378-88A8-E1E5F13B6AFE}">
      <text>
        <r>
          <rPr>
            <b/>
            <sz val="9"/>
            <color indexed="81"/>
            <rFont val="Tahoma"/>
            <family val="2"/>
          </rPr>
          <t>Riki Wardana:</t>
        </r>
        <r>
          <rPr>
            <sz val="9"/>
            <color indexed="81"/>
            <rFont val="Tahoma"/>
            <family val="2"/>
          </rPr>
          <t xml:space="preserve">
Take over disc 20% by : mba reny data 2014</t>
        </r>
      </text>
    </comment>
    <comment ref="Y162" authorId="2" shapeId="0" xr:uid="{F5592CCF-177B-4C07-878C-8A69E8BBF49D}">
      <text>
        <r>
          <rPr>
            <b/>
            <sz val="9"/>
            <color indexed="81"/>
            <rFont val="Tahoma"/>
            <family val="2"/>
          </rPr>
          <t>Riki Wardana:</t>
        </r>
        <r>
          <rPr>
            <sz val="9"/>
            <color indexed="81"/>
            <rFont val="Tahoma"/>
            <family val="2"/>
          </rPr>
          <t xml:space="preserve">
Take over disc 20% by : mba reny data 2014</t>
        </r>
      </text>
    </comment>
    <comment ref="AE178" authorId="3" shapeId="0" xr:uid="{4F47C3DD-4A24-4131-9DDD-D8E011F6DD1B}">
      <text>
        <r>
          <rPr>
            <b/>
            <sz val="8"/>
            <color indexed="81"/>
            <rFont val="Tahoma"/>
            <family val="2"/>
          </rPr>
          <t>nugroho.ajr:</t>
        </r>
        <r>
          <rPr>
            <sz val="8"/>
            <color indexed="81"/>
            <rFont val="Tahoma"/>
            <family val="2"/>
          </rPr>
          <t xml:space="preserve">
hanya no tersebut yang inforce</t>
        </r>
      </text>
    </comment>
  </commentList>
</comments>
</file>

<file path=xl/sharedStrings.xml><?xml version="1.0" encoding="utf-8"?>
<sst xmlns="http://schemas.openxmlformats.org/spreadsheetml/2006/main" count="1126" uniqueCount="618">
  <si>
    <t>No.</t>
  </si>
  <si>
    <t>Tgl_Pngjuan_Email</t>
  </si>
  <si>
    <t>Tgl_Refund</t>
  </si>
  <si>
    <t>No_Mmeo</t>
  </si>
  <si>
    <t>No_Credit_Note</t>
  </si>
  <si>
    <t>No_Polis</t>
  </si>
  <si>
    <t>Jenis Produk</t>
  </si>
  <si>
    <t>TUJUAN PEMBAYARAN</t>
  </si>
  <si>
    <t>BANK</t>
  </si>
  <si>
    <t>NO. REKENING</t>
  </si>
  <si>
    <t>Jml_Kepesertaan_Tertunda</t>
  </si>
  <si>
    <t>Manfaat_Kepesertaan_Tertunda</t>
  </si>
  <si>
    <t>Kontribusi_Kepesertaan_Tertunda</t>
  </si>
  <si>
    <t>Jml_Kepesertaan</t>
  </si>
  <si>
    <t>No_Kepesertaan_Awal</t>
  </si>
  <si>
    <t>s/d</t>
  </si>
  <si>
    <t>No_Kepesertaan_Akhir</t>
  </si>
  <si>
    <t>Masa_Awal</t>
  </si>
  <si>
    <t>Masa_Akhir</t>
  </si>
  <si>
    <t>Tgl produksi DN</t>
  </si>
  <si>
    <t>No Debit Note terakseptasi</t>
  </si>
  <si>
    <t>Kontribusi DN</t>
  </si>
  <si>
    <t>Manfaat Asuransi</t>
  </si>
  <si>
    <t>Kontribusi</t>
  </si>
  <si>
    <t>Refund Kontribusi</t>
  </si>
  <si>
    <t>Terbilang</t>
  </si>
  <si>
    <t>Ket.Lampiran</t>
  </si>
  <si>
    <t>Grace_Periode</t>
  </si>
  <si>
    <t>Tgl_Jatuh Tempo</t>
  </si>
  <si>
    <t>Tgl_Update_Database</t>
  </si>
  <si>
    <t>Tgl_Bayar_Refund</t>
  </si>
  <si>
    <t>KET</t>
  </si>
  <si>
    <t>KET REAS</t>
  </si>
  <si>
    <t>TGL BYR REAS</t>
  </si>
  <si>
    <t>0001/UW-RFND/AJRIUS/III/2019</t>
  </si>
  <si>
    <t>6011804005/0001/AJRIUS-CN-R/III/2019</t>
  </si>
  <si>
    <t>601-18050000008-005</t>
  </si>
  <si>
    <t>Tiga Ratus Lima Puluh Tiga Ribu Delapan Ratus Tujuh Puluh Lima Rupiah</t>
  </si>
  <si>
    <t>2 (dua)</t>
  </si>
  <si>
    <t>0002/UW-RFND/AJRIUS/IV/2019</t>
  </si>
  <si>
    <t>6011804005/0002/AJRIUS-CN-R/IV/2019</t>
  </si>
  <si>
    <t>601-18060000027-005</t>
  </si>
  <si>
    <t>Lima Ratus Delapan Puluh Sembilan Ribu Tujuh Ratus Sembilan Puluh Dua Rupiah</t>
  </si>
  <si>
    <t>0003/UW-RFND/AJRIUS/V/2019</t>
  </si>
  <si>
    <t>6011804005/0003/AJRIUS-CN-R/V/2019</t>
  </si>
  <si>
    <t>601-18060000030-005</t>
  </si>
  <si>
    <t>601-18070000041-005</t>
  </si>
  <si>
    <t>Satu Juta Seratus Enam Puluh Delapan Ribu Sembilan Puluh Delapan Rupiah</t>
  </si>
  <si>
    <t>0004/UW-RFND/AJRIUS/VI/2019</t>
  </si>
  <si>
    <t>6041904008/0001/AJRIUS-CN-R/VI/2019</t>
  </si>
  <si>
    <t>604-19040003901-008</t>
  </si>
  <si>
    <t>604-19040003280-008</t>
  </si>
  <si>
    <t>60419040008/001/AJRIUS-DN/IV/2019</t>
  </si>
  <si>
    <t>Tiga puluh delapan juta sembilan puluh tujuh ribu delapan ratus empat puluh delapan rupiah</t>
  </si>
  <si>
    <t>-</t>
  </si>
  <si>
    <t>Tidak Jadi</t>
  </si>
  <si>
    <t>0005/UW-RFND/AJRIUS/VII/2019</t>
  </si>
  <si>
    <t>6041904008/0002/AJRIUS-CN-R/VII/2019</t>
  </si>
  <si>
    <t>604-19040002553-008</t>
  </si>
  <si>
    <t>604-19040001299-008</t>
  </si>
  <si>
    <t>Dua puluh sembilan juta tujuh ratus lima puluh delapan ribu dua ratus lima puluh dua rupiah</t>
  </si>
  <si>
    <t>0006/UW-RFND/AJRIUS/VII/2019</t>
  </si>
  <si>
    <t>6041904008/0003/AJRIUS-CN-R/VII/2019</t>
  </si>
  <si>
    <t>604-19040003200-008</t>
  </si>
  <si>
    <t>Lima juta sembilan ratus enam puluh sembilan ribu empat ratus empat puluh lima rupiah</t>
  </si>
  <si>
    <t>0007/UW-RFND/AJRIUS/VII/2019</t>
  </si>
  <si>
    <t>6041904008/0004/AJRIUS-CN-R/VII/2019</t>
  </si>
  <si>
    <t>604-19040003967-008</t>
  </si>
  <si>
    <t>Satu juta seratus satu ribu seratus lima puluh enam rupiah</t>
  </si>
  <si>
    <t>0008/UW-RFND/AJRIUS/VII/2019</t>
  </si>
  <si>
    <t>6041904008/0005/AJRIUS-CN-R/VII/2019</t>
  </si>
  <si>
    <t>604-19040002728-008</t>
  </si>
  <si>
    <t>Delapan juta dua ratus empat puluh ribu enam ratus dua puluh empat rupiah</t>
  </si>
  <si>
    <t>0009/UW-RFND/AJRIUS/VII/2019</t>
  </si>
  <si>
    <t>6041904008/0006/AJRIUS-CN-R/VII/2019</t>
  </si>
  <si>
    <t>604-19040001724-008</t>
  </si>
  <si>
    <t>Tujuh juta tujuh ratus tiga puluh empat ribu sembilan puluh enam rupiah</t>
  </si>
  <si>
    <t>0010/UW-RFND/AJRIUS/VII/2019</t>
  </si>
  <si>
    <t>6041904008/0007/AJRIUS-CN-R/VII/2019</t>
  </si>
  <si>
    <t>604-19040000718-008</t>
  </si>
  <si>
    <t>Tujuh juta empat ratus sembilan puluh tiga ribu seratus enam puluh empat rupiah</t>
  </si>
  <si>
    <t>0011/UW-RFND/AJRIUS/VII/2019</t>
  </si>
  <si>
    <t>6041904008/0008/AJRIUS-CN-R/VII/2019</t>
  </si>
  <si>
    <t>604-19040000265-008</t>
  </si>
  <si>
    <t>Dua juta tujuh ratus dua puluh sembilan ribu lima ratus tiga puluh rupiah</t>
  </si>
  <si>
    <t>0012/UW-RFND/AJRIUS/VII/2019</t>
  </si>
  <si>
    <t>6041904008/0009/AJRIUS-CN-R/VII/2019</t>
  </si>
  <si>
    <t>604-19040000257-008</t>
  </si>
  <si>
    <t xml:space="preserve">Tujuh juta delapan ratus tujuh puluh empat ribu tujuh ratus enam puluh delapan rupiah  </t>
  </si>
  <si>
    <t>0013/UW-RFND/AJRIUS/VII/2019</t>
  </si>
  <si>
    <t>6041904008/0010/AJRIUS-CN-R/VII/2019</t>
  </si>
  <si>
    <t>604-19040002305-008</t>
  </si>
  <si>
    <t>604-19040000744-008</t>
  </si>
  <si>
    <t>Dua belas juta seratus tujuh puluh tujuh ribu lima puluh sembilan rupiah</t>
  </si>
  <si>
    <t>0014/UW-RFND/AJRIUS/VII/2019</t>
  </si>
  <si>
    <t>6041904007/0001/AJRIUS-CN-R/VII/2019</t>
  </si>
  <si>
    <t>604-19040000419-007</t>
  </si>
  <si>
    <t>60419040007/001/AJRIUS-DN/IV/2019</t>
  </si>
  <si>
    <t>Empat belas ribu enam ratus enam puluh empat rupiah</t>
  </si>
  <si>
    <t>Tdk jadi</t>
  </si>
  <si>
    <t>0015/UW-RFND/AJRIUS/VII/2019</t>
  </si>
  <si>
    <t>6041904008/0011/AJRIUS-CN-R/VII/2019</t>
  </si>
  <si>
    <t>604-19040002628-008</t>
  </si>
  <si>
    <t>604-19040004638-008</t>
  </si>
  <si>
    <t>Seratus lima puluh dua juta seratus enam ribu tiga ratus empat puluh dua rupiah</t>
  </si>
  <si>
    <t>3 (tiga)</t>
  </si>
  <si>
    <t>Restruktur tdk jd krn revisi perhitungan, replace no CN 6041904008/0029/AJRIUS-CN-R/X/2019-RS</t>
  </si>
  <si>
    <t>0016/UW-RFND/AJRIUS/VIII/2019</t>
  </si>
  <si>
    <t>6041904007/0002/AJRIUS-CN-R/VIII/2019</t>
  </si>
  <si>
    <t>604-19040000364-007</t>
  </si>
  <si>
    <t>Sembilan ratus tiga puluh delapan ribu delapan ratus tujuh puluh satu rupiah</t>
  </si>
  <si>
    <t>0017/UW-RFND/AJRIUS/VIII/2019</t>
  </si>
  <si>
    <t>6041904007/0003/AJRIUS-CN-R/VIII/2019</t>
  </si>
  <si>
    <t>604-19040000070-007</t>
  </si>
  <si>
    <t>Tiga juta tujuh ratus sembilan puluh empat ribu enam ratus tiga puluh tiga rupiah</t>
  </si>
  <si>
    <t>0018/UW-RFND/AJRIUS/VIII/2019</t>
  </si>
  <si>
    <t>6041904008/0012/AJRIUS-CN-R/VIII/2019</t>
  </si>
  <si>
    <t>604-19040001460-008</t>
  </si>
  <si>
    <t>604-19040000562-008</t>
  </si>
  <si>
    <t>Dua puluh satu juta enam ratus enam puluh enam ribu empat ratus lima puluh enam rupiah</t>
  </si>
  <si>
    <t>0019/UW-RFND/AJRIUS/VIII/2019</t>
  </si>
  <si>
    <t>6041904008/0013/AJRIUS-CN-R/VIII/2019</t>
  </si>
  <si>
    <t>604-19040000268-008</t>
  </si>
  <si>
    <t>604-19040000692-008</t>
  </si>
  <si>
    <t>Enam belas juta empat ratus tujuh puluh enam ribu lima ratus sebelas rupiah</t>
  </si>
  <si>
    <t>0020/UW-RFND/AJRIUS/VIII/2019</t>
  </si>
  <si>
    <t>6041904008/0014/AJRIUS-CN-R/VIII/2019</t>
  </si>
  <si>
    <t>604-19040000074-008</t>
  </si>
  <si>
    <t>Dua juta tiga ratus empat puluh dua ribu tujuh ratus dua puluh lima rupiah</t>
  </si>
  <si>
    <t>0021/UW-RFND/AJRIUS/VIII/2019</t>
  </si>
  <si>
    <t>6041904008/0015/AJRIUS-CN-R/VIII/2019</t>
  </si>
  <si>
    <t>604-19040002632-008</t>
  </si>
  <si>
    <t>Tujuh juta seratus enam puluh enam ribu sembilan ratus delapan puluh tujuh rupiah</t>
  </si>
  <si>
    <t>0022/UW-RFND/AJRIUS/VIII/2019</t>
  </si>
  <si>
    <t>6041904008/0016/AJRIUS-CN-R/VIII/2019</t>
  </si>
  <si>
    <t>604-19040001859-008</t>
  </si>
  <si>
    <t>Delapan ratus tiga puluh lima ribu dua ratus tiga puluh lima rupiah</t>
  </si>
  <si>
    <t>0023/UW-RFND/AJRIUS/VIII/2019</t>
  </si>
  <si>
    <t>6041904008/0017/AJRIUS-CN-R/VIII/2019</t>
  </si>
  <si>
    <t>604-19040001031-008</t>
  </si>
  <si>
    <t>Satu juta seratus delapan puluh empat ribu empat ratus enam puluh dua rupiah</t>
  </si>
  <si>
    <t>0024/UW-RFND/AJRIUS/VIII/2019</t>
  </si>
  <si>
    <t>6041904008/0018/AJRIUS-CN-R/VIII/2019</t>
  </si>
  <si>
    <t>604-19040003025-008</t>
  </si>
  <si>
    <t>Dua juta empat puluh ribu tiga ratus dua puluh enam rupiah</t>
  </si>
  <si>
    <t>0025/UW-RFND/AJRIUS/VIII/2019</t>
  </si>
  <si>
    <t>6041904008/0019/AJRIUS-CN-R/VIII/2019</t>
  </si>
  <si>
    <t>604-19040000552-008</t>
  </si>
  <si>
    <t>Empat juta empat ratus sembilan belas ribu lima ratus empat puluh empat rupiah</t>
  </si>
  <si>
    <t>0026/UW-RFND/AJRIUS/VIII/2019</t>
  </si>
  <si>
    <t>6041904008/0020/AJRIUS-CN-R/VIII/2019</t>
  </si>
  <si>
    <t>604-19040001657-008</t>
  </si>
  <si>
    <t>Enam juta tiga ratus satu ribu delapan rupiah</t>
  </si>
  <si>
    <t>0027/UW-RFND/AJRIUS/VIII/2019</t>
  </si>
  <si>
    <t>6041904008/0021/AJRIUS-CN-R/VIII/2019</t>
  </si>
  <si>
    <t>604-19040001355-008</t>
  </si>
  <si>
    <t>Dua juta enam ratus enam puluh dua ribu tujuh ratus tiga puluh tujuh rupiah</t>
  </si>
  <si>
    <t>0028/UW-RFND/AJRIUS/VIII/2019</t>
  </si>
  <si>
    <t>6041904008/0022/AJRIUS-CN-R/VIII/2019</t>
  </si>
  <si>
    <t>604-19040003893-008</t>
  </si>
  <si>
    <t>604-19040003296-008</t>
  </si>
  <si>
    <t>Sebelas juta empat ratus tujuh puluh enam ribu dua ratus lima puluh dua rupiah</t>
  </si>
  <si>
    <t>0029/UW-RFND/AJRIUS/IX/2019</t>
  </si>
  <si>
    <t>6041904008/0023/AJRIUS-CN-R/IX/2019</t>
  </si>
  <si>
    <t>604-19040002889-008</t>
  </si>
  <si>
    <t>604-19040000320-008</t>
  </si>
  <si>
    <t>Dua puluh empat juta tujuh ratus lima puluh tiga ribu dua ratus delapan puluh lima rupiah</t>
  </si>
  <si>
    <t>0030/UW-RFND/AJRIUS/IX/2019</t>
  </si>
  <si>
    <t>6041904008/0024/AJRIUS-CN-R/IX/2019</t>
  </si>
  <si>
    <t>604-19040003063-008</t>
  </si>
  <si>
    <t>Dua juta seratus tiga puluh dua ribu enam ratus dua puluh lima rupiah</t>
  </si>
  <si>
    <t>0031/UW-RFND/AJRIUS/IX/2019</t>
  </si>
  <si>
    <t>6041904007/0004/AJRIUS-CN-R/IX/2019</t>
  </si>
  <si>
    <t>604-19040000105-007</t>
  </si>
  <si>
    <t>604-19040000108-007</t>
  </si>
  <si>
    <t>Dua juta tujuh ratus dua ribu lima ratus delapan puluh tiga rupiah</t>
  </si>
  <si>
    <t>0032/UW-RFND/AJRIUS/IX/2019</t>
  </si>
  <si>
    <t>6041904008/0025/AJRIUS-CN-R/IX/2019</t>
  </si>
  <si>
    <t>604-19040001537-008</t>
  </si>
  <si>
    <t>604-19040002065-008</t>
  </si>
  <si>
    <t>Dua puluh empat juta empat ratus delapan ribu seratus lima belas rupiah</t>
  </si>
  <si>
    <t>0033/UW-RFND/AJRIUS/IX/2019</t>
  </si>
  <si>
    <t>6041904008/0026/AJRIUS-CN-R/IX/2019</t>
  </si>
  <si>
    <t>604-19040003972-008</t>
  </si>
  <si>
    <t>Satu juta dua ratus tiga ribu tiga ratus empat puluh tiga rupiah</t>
  </si>
  <si>
    <t>0034/UW-RFND/AJRIUS/IX/2019</t>
  </si>
  <si>
    <t>6041904008/0027/AJRIUS-CN-R/IX/2019</t>
  </si>
  <si>
    <t>604-19040000567-008</t>
  </si>
  <si>
    <t>604-19040002914-008</t>
  </si>
  <si>
    <t>Sembilan juta tujuh ratus sebelas ribu empat ratus lima puluh satu rupiah</t>
  </si>
  <si>
    <t>0035/UW-RFND/AJRIUS/X/2019</t>
  </si>
  <si>
    <t>6041904008/0028/AJRIUS-CN-R/X/2019-RF</t>
  </si>
  <si>
    <t>604-19040000443-008</t>
  </si>
  <si>
    <t>604-19040004124-008</t>
  </si>
  <si>
    <t>Seratus dua puluh tujuh juta sembilan ratus enam puluh delapan ribu empat ratus dua puluh dua rupiah</t>
  </si>
  <si>
    <t>Pembayaran refund reas dioffset (008/REAS-IM/AJRI-US/XII/2019)</t>
  </si>
  <si>
    <t>0036/UW-RFND/AJRIUS/X/2019</t>
  </si>
  <si>
    <t>6041904008/0029/AJRIUS-CN-R/X/2019-RS</t>
  </si>
  <si>
    <t>604-19040000207-008</t>
  </si>
  <si>
    <t>Dua ratus empat puluh tujuh juta sembilan ratus dua puluh delapan ribu lima ratus enam puluh lima rupiah</t>
  </si>
  <si>
    <t>Offset dg DN Penambahan Restruktur (pembayaran -201.942.742)</t>
  </si>
  <si>
    <t>Pembayaran msh &lt;4org sbsar -53.130.268 (tdk sekalian di offset krn DN Penambhn rstrktrnya sdh dibayar sblmnya)</t>
  </si>
  <si>
    <t>0037/UW-RFND/AJRIUS/X/2019</t>
  </si>
  <si>
    <t>6041904008/0030/AJRIUS-CN-R/X/2019-RF</t>
  </si>
  <si>
    <t>Tujuh belas juta delapan ratus lima puluh lima ribu enam puluh dua rupiah</t>
  </si>
  <si>
    <t>Pembayaran refund reas dioffset (010/REAS-IM/AJRI-US/III/2020)</t>
  </si>
  <si>
    <t>0038/UW-RFND/AJRIUS/X/2019</t>
  </si>
  <si>
    <t>6041904008/0031/AJRIUS-CN-R/X/2019-RS</t>
  </si>
  <si>
    <t>Dua juta tujuh ratus tiga puluh dua ribu sepuluh rupiah</t>
  </si>
  <si>
    <t>0039/UW-RFND/AJRIUS/X/2019</t>
  </si>
  <si>
    <t>6041904008/0032/AJRIUS-CN-R/X/2019-RS</t>
  </si>
  <si>
    <t>Satu juta dua ratus sebelas ribu tujuh ratus sembilan puluh empat rupiah</t>
  </si>
  <si>
    <t>Offset dg DN Penambahan Restruktur (pembayaran -55.737.255)</t>
  </si>
  <si>
    <t>0040/UW-RFND/AJRIUS/X/2019</t>
  </si>
  <si>
    <t>6041904008/0033/AJRIUS-CN-R/X/2019-RF</t>
  </si>
  <si>
    <t>Enam belas juta sembilan ratus tujuh ribu delapan ratus empat puluh delapan rupiah</t>
  </si>
  <si>
    <t>0041/UW-RFND/AJRIUS/X/2019</t>
  </si>
  <si>
    <t>6041904008/0034/AJRIUS-CN-R/X/2019-RF</t>
  </si>
  <si>
    <t>Enam juta lima ratus lima puluh dua ribu delapan ratus tujuh belas rupiah</t>
  </si>
  <si>
    <t>0042/UW-RFND/AJRIUS/X/2019</t>
  </si>
  <si>
    <t>6041904007/0005/AJRIUS-CN-R/X/2019-RF</t>
  </si>
  <si>
    <t>Tiga juta lima ratus delapan puluh delapan ribu seratus empat puluh dua rupiah</t>
  </si>
  <si>
    <t>0043/UW-RFND/AJRIUS/X/2019</t>
  </si>
  <si>
    <t>6041904007/0006/AJRIUS-CN-R/X/2019-RF</t>
  </si>
  <si>
    <t>Dua juta tiga ratus tujuh puluh enam ribu delapan ratus delapan rupiah</t>
  </si>
  <si>
    <t>0044/UW-RFND/AJRIUS/X/2019</t>
  </si>
  <si>
    <t>6041904007/0007/AJRIUS-CN-R/X/2019-RF</t>
  </si>
  <si>
    <t>604-19040000427-007</t>
  </si>
  <si>
    <t>604-19040000147-007</t>
  </si>
  <si>
    <t>Empat juta tiga ratus tiga ribu tujuh rupiah</t>
  </si>
  <si>
    <t>0045/UW-RFND/AJRIUS/X/2019</t>
  </si>
  <si>
    <t>6041904008/0035/AJRIUS-CN-R/X/2019-RS</t>
  </si>
  <si>
    <t>604-19040001784-008</t>
  </si>
  <si>
    <t>604-19040002720-008</t>
  </si>
  <si>
    <t>Delapan juta tiga ratus dua puluh empat ribu sembilan puluh dua rupiah</t>
  </si>
  <si>
    <t>6041904008/0036/AJRIUS-CN-R/X/2019-RF</t>
  </si>
  <si>
    <t>604-19040003397-008</t>
  </si>
  <si>
    <t>604-19040000821-008</t>
  </si>
  <si>
    <t>Lima juta tujuh ratus dua puluh empat ribu tiga ratus enam puluh sembilan rupiah</t>
  </si>
  <si>
    <t>0046/UW-RFND/AJRIUS/X/2019</t>
  </si>
  <si>
    <t>6041904007/0008/AJRIUS-CN-R/X/2019-RF</t>
  </si>
  <si>
    <t>604-19040000330-007</t>
  </si>
  <si>
    <t>Sembilan ratus ribu enam ratus lima puluh dua rupiah</t>
  </si>
  <si>
    <t>0047/UW-RFND/AJRIUS/X/2019</t>
  </si>
  <si>
    <t>6041904008/0037/AJRIUS-CN-R/X/2019-RS</t>
  </si>
  <si>
    <t>604-19040000777-008</t>
  </si>
  <si>
    <t>604-19040003512-008</t>
  </si>
  <si>
    <t>Enam belas juta sembilan ratus tiga puluh tujuh ribu lima ratus delapan puluh dua rupiah</t>
  </si>
  <si>
    <t>0048/UW-RFND/AJRIUS/X/2019</t>
  </si>
  <si>
    <t>6041904008/0038/AJRIUS-CN-R/X/2019-RF</t>
  </si>
  <si>
    <t>604-19040000734-008</t>
  </si>
  <si>
    <t>604-19040000486-008</t>
  </si>
  <si>
    <t>Delapan belas juta empat ratus dua puluh dua ribu tiga ratus empat puluh rupiah</t>
  </si>
  <si>
    <t>0049/UW-RFND/AJRIUS/X/2019</t>
  </si>
  <si>
    <t>6041904008/0039/AJRIUS-CN-R/X/2019-RF</t>
  </si>
  <si>
    <t>604-19040001667-008</t>
  </si>
  <si>
    <t>Tujuh ratus enam ribu empat ratus empat rupiah</t>
  </si>
  <si>
    <t>0050/UW-RFND/AJRIUS/X/2019</t>
  </si>
  <si>
    <t>6041904007/0009/AJRIUS-CN-R/X/2019-RF</t>
  </si>
  <si>
    <t>604-19040000039-007</t>
  </si>
  <si>
    <t>604-19040000200-007</t>
  </si>
  <si>
    <t>Dua juta tiga ratus lima belas ribu delapan ratus sebelas rupiah</t>
  </si>
  <si>
    <t>0051/UW-RFND/AJRIUS/X/2019</t>
  </si>
  <si>
    <t>6041904008/0040/AJRIUS-CN-R/X/2019-RF</t>
  </si>
  <si>
    <t>604-19040001341-008</t>
  </si>
  <si>
    <t>Empat juta delapan ratus tujuh puluh tiga ribu delapan ratus lima belas rupiah</t>
  </si>
  <si>
    <t>0052/UW-RFND/AJRIUS/X/2019</t>
  </si>
  <si>
    <t>6041904008/0041/AJRIUS-CN-R/X/2019-RF</t>
  </si>
  <si>
    <t>604-19040000050-008</t>
  </si>
  <si>
    <t>Dua ratus sembilan puluh tiga ribu enam ratus delapan puluh rupiah</t>
  </si>
  <si>
    <t>0053/UW-RFND/AJRIUS/XI/2019</t>
  </si>
  <si>
    <t>6041904008/0042/AJRIUS-CN-R/XI/2019-RF</t>
  </si>
  <si>
    <t>604-19040002410-008</t>
  </si>
  <si>
    <t>604-19040002644-008</t>
  </si>
  <si>
    <t>Lima belas juta tujuh ratus enam belas ribu enam ratus dua puluh sembilan rupiah</t>
  </si>
  <si>
    <t>0054/UW-RFND/AJRIUS/XI/2019</t>
  </si>
  <si>
    <t>6011804005/0004/AJRIUS-CN-R/XI/2019</t>
  </si>
  <si>
    <t>601-18070000040-005</t>
  </si>
  <si>
    <t>601-18070000038-005</t>
  </si>
  <si>
    <t>016/AJRIUS-DN/VII/2018</t>
  </si>
  <si>
    <t>Satu juta tujuh ratus lima belas ribu sembilan ratus delapan puluh tiga rupiah</t>
  </si>
  <si>
    <t>0055/UW-RFND/AJRIUS/XI/2019</t>
  </si>
  <si>
    <t>6041904008/0043/AJRIUS-CN-R/XI/2019-RF</t>
  </si>
  <si>
    <t>604-19040004386-008</t>
  </si>
  <si>
    <t>Delapan juta tiga ratus tujuh puluh dua ribu lima ratus tiga puluh enam rupiah</t>
  </si>
  <si>
    <t>0056/UW-RFND/AJRIUS/XI/2019</t>
  </si>
  <si>
    <t>6041904008/0044/AJRIUS-CN-R/XI/2019-RS</t>
  </si>
  <si>
    <t>604-19040000463-008</t>
  </si>
  <si>
    <t>604-19040004019-008</t>
  </si>
  <si>
    <t>Tujuh belas juta dua puluh tiga ribu lima ratus enam puluh tiga rupiah</t>
  </si>
  <si>
    <t>Offset</t>
  </si>
  <si>
    <t>0057/UW-RFND/AJRIUS/XI/2019</t>
  </si>
  <si>
    <t>6041904008/0045/AJRIUS-CN-R/XI/2019-RS</t>
  </si>
  <si>
    <t>604-19040001694-008</t>
  </si>
  <si>
    <t>Tujuh juta seratus empat puluh empat ribu empat ratus empat puluh lima rupiah</t>
  </si>
  <si>
    <t>0058/UW-RFND/AJRIUS/XI/2019</t>
  </si>
  <si>
    <t>6041904008/0046/AJRIUS-CN-R/XI/2019-RS</t>
  </si>
  <si>
    <t>604-19040003443-008</t>
  </si>
  <si>
    <t>Lima juta lima ratus tujuh puluh tiga ribu tiga ratus delapan puluh enam rupiah</t>
  </si>
  <si>
    <t>0059/UW-RFND/AJRIUS/XI/2019</t>
  </si>
  <si>
    <t>6041904008/0047/AJRIUS-CN-R/XI/2019-RS</t>
  </si>
  <si>
    <t>604-19040001800-008</t>
  </si>
  <si>
    <t>Tujuh juta seratus delapan puluh sembilan ribu empat puluh tiga rupiah</t>
  </si>
  <si>
    <t>Offset dg pmbyran DN</t>
  </si>
  <si>
    <t>0060/UW-RFND/AJRIUS/XI/2019</t>
  </si>
  <si>
    <t>6041904008/0048/AJRIUS-CN-R/XI/2019-RF</t>
  </si>
  <si>
    <t>604-19040001604-008</t>
  </si>
  <si>
    <t>Lima juta dua ratus sembilan puluh dua ribu dua ratus empat puluh lima rupiah</t>
  </si>
  <si>
    <t>0061/UW-RFND/AJRIUS/XI/2019</t>
  </si>
  <si>
    <t>6041902002/0001/AJRIUS-CN-R/XI/2019</t>
  </si>
  <si>
    <t>604-19040000160-002</t>
  </si>
  <si>
    <t>604-19040000161-002</t>
  </si>
  <si>
    <t>60419020002/003/AJRIUS-DN/IV/2019</t>
  </si>
  <si>
    <t>Enam juta tiga puluh empat ribu delapan ratus rupiah</t>
  </si>
  <si>
    <t>0062/UW-RFND/AJRIUS/XII/2019</t>
  </si>
  <si>
    <t>6041904007/0010/AJRIUS-CN-R/XII/2019-RF</t>
  </si>
  <si>
    <t>604-19040000453-007</t>
  </si>
  <si>
    <t>604-19040000452-007</t>
  </si>
  <si>
    <t>Satu juta tiga ratus dua puluh enam ribu sembilan ratus tujuh puluh rupiah</t>
  </si>
  <si>
    <t>0063/UW-RFND/AJRIUS/XII/2019</t>
  </si>
  <si>
    <t>6041904008/0049/AJRIUS-CN-R/XII/2019-RF</t>
  </si>
  <si>
    <t>604-19040001017-008</t>
  </si>
  <si>
    <t>Empat juta sembilan ratus enam belas ribu tujuh puluh sembilan rupiah</t>
  </si>
  <si>
    <t>45 Hari Kalender</t>
  </si>
  <si>
    <t>0064/UW-RFND/AJRIUS/XII/2019</t>
  </si>
  <si>
    <t>6011804005/0005/AJRIUS-CN-R/XII/2019</t>
  </si>
  <si>
    <t>601-18070000034-005</t>
  </si>
  <si>
    <t>Tiga ratus delapan puluh empat ribu sembilan ratus tujuh belas rupiah</t>
  </si>
  <si>
    <t>0065/UW-RFND/AJRIUS/XII/2019</t>
  </si>
  <si>
    <t>6041904008/0050/AJRIUS-CN-R/XII/2019-RF</t>
  </si>
  <si>
    <t>604-19040004346-008</t>
  </si>
  <si>
    <t>Enam juta empat ratus lima ribu enam ratus tiga belas rupiah</t>
  </si>
  <si>
    <t>0066/UW-RFND/AJRIUS/XII/2019</t>
  </si>
  <si>
    <t>6041904008/0051/AJRIUS-CN-R/XII/2019-RF</t>
  </si>
  <si>
    <t>604-19040004387-008</t>
  </si>
  <si>
    <t>Satu juta tiga ratus dua puluh empat ribu tiga ratus delapan puluh lima rupiah</t>
  </si>
  <si>
    <t>0067/UW-RFND/AJRIUS/XII/2019</t>
  </si>
  <si>
    <t>6041904008/0052/AJRIUS-CN-R/XII/2019-RF</t>
  </si>
  <si>
    <t>604-19040003291-008</t>
  </si>
  <si>
    <t>604-19040000510-008</t>
  </si>
  <si>
    <t>Enam juta seratus empat puluh ribu sembilan ratus tujuh puluh tiga rupiah</t>
  </si>
  <si>
    <t>45</t>
  </si>
  <si>
    <t>0068/UW-RFND/AJRIUS/XII/2019</t>
  </si>
  <si>
    <t>6041904008/0053/AJRIUS-CN-R/XII/2019-RF</t>
  </si>
  <si>
    <t>604-19040001627-008</t>
  </si>
  <si>
    <t>604-19040003381-008</t>
  </si>
  <si>
    <t>Tiga juta tujuh ratus lima puluh tiga ribu delapan ratus delapan rupiah</t>
  </si>
  <si>
    <t>0069/UW-RFND/AJRIUS/XII/2019</t>
  </si>
  <si>
    <t>6041904007/0011/AJRIUS-CN-R/XII/2019-RF</t>
  </si>
  <si>
    <t>604-19040000432-007</t>
  </si>
  <si>
    <t>Satu juta delapan ratus delapan puluh dua ribu sembilan ratus sembilan puluh dua rupiah</t>
  </si>
  <si>
    <t>0070/UW-RFND/AJRIUS/XII/2019</t>
  </si>
  <si>
    <t>6041904007/0012/AJRIUS-CN-R/XII/2019</t>
  </si>
  <si>
    <t>604-19040000348-007</t>
  </si>
  <si>
    <t>Tiga juta tujuh ratus lima puluh dua ribu enam ratus tujuh puluh tujuh rupiah</t>
  </si>
  <si>
    <t>0071/UW-RFND/AJRIUS/XII/2019</t>
  </si>
  <si>
    <t>6041904008/0053/AJRIUS-CN-R/XII/2019</t>
  </si>
  <si>
    <t>604-19040000153-008</t>
  </si>
  <si>
    <t>Lima juta dua ratus delapan puluh satu ribu sembilan ratus tiga puluh satu rupiah</t>
  </si>
  <si>
    <t>0072/UW-RFND/AJRIUS/XII/2019</t>
  </si>
  <si>
    <t>6041904008/0054/AJRIUS-CN-R/XII/2019-RS</t>
  </si>
  <si>
    <t>604-19040004020-008</t>
  </si>
  <si>
    <t>Dua juta seratus delapan belas ribu empat ratus delapan puluh delapan rupiah</t>
  </si>
  <si>
    <t>0073/UW-RFND/AJRIUS/I/2020</t>
  </si>
  <si>
    <t>6041904008/0055/AJRIUS-CN-R/I/2020</t>
  </si>
  <si>
    <t>604-19040003295-008</t>
  </si>
  <si>
    <t>Satu juta tiga ratus lima belas ribu empat ratus dua puluh ribu rupiah</t>
  </si>
  <si>
    <t>Pembayaran refund reas dioffset 014/REAS-IM/AJRI-US/VII/2020</t>
  </si>
  <si>
    <t>0074/UW-RFND/AJRIUS/I/2020</t>
  </si>
  <si>
    <t>6011903006/0001/AJRIUS-CN-R/I/2020</t>
  </si>
  <si>
    <t>601-19050000009-006</t>
  </si>
  <si>
    <t>60119030006//002/AJRIUS-DN/V/2019</t>
  </si>
  <si>
    <t>Dua juta lima ratus sembilan puluh satu ribu tujuh ratus rupiah</t>
  </si>
  <si>
    <t>0075/UW-RFND/AJRIUS/I/2020</t>
  </si>
  <si>
    <t>6041904008/0056/AJRIUS-CN-R/I/2020</t>
  </si>
  <si>
    <t>604-19040001146-008</t>
  </si>
  <si>
    <t>604-19040002252-008</t>
  </si>
  <si>
    <t>Delapan belas juta lima ratus ribu sembilan puluh lima ribu lima ratus dua puluh delapan rupiah</t>
  </si>
  <si>
    <t>0076/UW-RFND/AJRIUS/I/2020</t>
  </si>
  <si>
    <t>6011804005/0006/AJRIUS-CN-R/I/2020</t>
  </si>
  <si>
    <t>601-18070000039-005</t>
  </si>
  <si>
    <t>Empat ratus enam puluh lima ribu enam ratus dua puluh lima rupiah</t>
  </si>
  <si>
    <t>0077/UW-RFND/AJRIUS/I/2020</t>
  </si>
  <si>
    <t>6041904008/0057/AJRIUS-CN-R/I/2020</t>
  </si>
  <si>
    <t>604-19040003068-008</t>
  </si>
  <si>
    <t>Dua juta enam ratus satu ribu lima ratus tiga puluh delapan rupiah</t>
  </si>
  <si>
    <t>0078/UW-RFND/AJRIUS/II/2020</t>
  </si>
  <si>
    <t>6041904008/0058/AJRIUS-CN-R/II/2020</t>
  </si>
  <si>
    <t>604-19040001127-008</t>
  </si>
  <si>
    <t>604-19040000671-008</t>
  </si>
  <si>
    <t>Tiga juta enam ratus lima puluh ribu enam ratus delapan puluh delapan rupiah</t>
  </si>
  <si>
    <t>0079/UW-RFND/AJRIUS/III/2020</t>
  </si>
  <si>
    <t>6041904008/0059/AJRIUS-CN-R/III/2020</t>
  </si>
  <si>
    <t>604-19040002791-008</t>
  </si>
  <si>
    <t>Satu juta enam ratus tiga puluh tiga ribu tiga ratus tiga puluh empat rupiah</t>
  </si>
  <si>
    <t>0080/UW-RFND/AJRIUS/III/2020</t>
  </si>
  <si>
    <t>6041904007/0013/AJRIUS-CN-R/III/2020-RS</t>
  </si>
  <si>
    <t>604-19040000273-007</t>
  </si>
  <si>
    <t>Tiga juta tiga ratus dua puluh enam ribu lima ratus sembilan puluh empat rupiah</t>
  </si>
  <si>
    <t>Sdh msuk pncatatan dshborad agsts 2020</t>
  </si>
  <si>
    <t>0081/UW-RFND/AJRIUS/III/2020</t>
  </si>
  <si>
    <t>6041904007/0014/AJRIUS-CN-R/III/2020-RS</t>
  </si>
  <si>
    <t>604-19040000282-007</t>
  </si>
  <si>
    <t>Dua juta delapan ratus delapan puluh lima ribu tiga ratus tiga puluh rupiah</t>
  </si>
  <si>
    <t>0082/UW-RFND/AJRIUS/III/2020</t>
  </si>
  <si>
    <t>6041904008/0060/AJRIUS-CN-R/III/2020-RS</t>
  </si>
  <si>
    <t>604-19040002426-008</t>
  </si>
  <si>
    <t>604-19040001931-008</t>
  </si>
  <si>
    <t>Seratus dua belas juta tujuh ratus enam ribu sembilan ratus dua puluh lima rupiah</t>
  </si>
  <si>
    <t>0083/UW-RFND/AJRIUS/V/2020</t>
  </si>
  <si>
    <t>6041904007/0015/AJRIUS-CN-R/V/2020-RS</t>
  </si>
  <si>
    <t>604-19040000352-007</t>
  </si>
  <si>
    <t>Tiga Juta Enam Puluh Enam Ribu Lima Ratus Delapan Rupiah</t>
  </si>
  <si>
    <t>017/REAS-IM/AJRI-US/X/2020</t>
  </si>
  <si>
    <t>CN.016.RRS03.US.10.2020</t>
  </si>
  <si>
    <t>0084/UW-RFND/AJRIUS/VI/2020</t>
  </si>
  <si>
    <t>6041904008/0060/AJRIUS-CN-R/VI/2020</t>
  </si>
  <si>
    <t>604-19040002938-008</t>
  </si>
  <si>
    <t>604-19040001851-008</t>
  </si>
  <si>
    <t>Dua puluh satu juta lima ratus delapan puluh sembilan ribu delapan ratus lima puluh rupiah</t>
  </si>
  <si>
    <t>0085/UW-RFND/AJRIUS/V/2021</t>
  </si>
  <si>
    <t>6041904008/0061/AJRIUS-CN-R/V/2021</t>
  </si>
  <si>
    <t>604-19040001428-008</t>
  </si>
  <si>
    <t>Lima Juta Seratus Empat Belas Ribu Tiga Ratus Sembilan Puluh Empat Rupiah</t>
  </si>
  <si>
    <t>0086/UW-RFND/AJRIUS/V/2021</t>
  </si>
  <si>
    <t>6041904008/0062/AJRIUS-CN-R/V/2021</t>
  </si>
  <si>
    <t>604-19040001920-008</t>
  </si>
  <si>
    <t>Lima Juta Sembilan Ratus Sembilan Puluh Tiga Ribu Lima Ratus Empat Puluh Dua Rupiah</t>
  </si>
  <si>
    <t>0087/UW-RFND/AJRIUS/VI/2021</t>
  </si>
  <si>
    <t>6041904008/0063/AJRIUS-CN-R/VI/2021</t>
  </si>
  <si>
    <t>604-19040000117-007</t>
  </si>
  <si>
    <t>Dua ratus deapan puluh tujuh ribu tiga puluh sembilan rupiah</t>
  </si>
  <si>
    <t>0088/UW-RFND/AJRIUS/II/2022</t>
  </si>
  <si>
    <t>60419120015/0001/AJRIUS-CN-R/II/2022</t>
  </si>
  <si>
    <t>604-21010002999-015</t>
  </si>
  <si>
    <t>604-20040001116-015</t>
  </si>
  <si>
    <t>27-Jan-21; 27-Apr-20</t>
  </si>
  <si>
    <t>60419120015/016/AJRIUS-DN/I/2021; 60419120015/007/AJRIUS‐DN/IV/2020</t>
  </si>
  <si>
    <t>15,461,690; 12,590,878</t>
  </si>
  <si>
    <t>Satu Juta Lima Ratus Lima Puluh Lima Ribu Tiga Rupiah</t>
  </si>
  <si>
    <t>0089/UW-RFND/AJRIUS/II/2022</t>
  </si>
  <si>
    <t>60420010016/0001/AJRIUS-CN-R/II/2022</t>
  </si>
  <si>
    <t>604-21010002999-016</t>
  </si>
  <si>
    <t>604-20040001116-016</t>
  </si>
  <si>
    <t>60420010016/015/AJRIUS-DN/I/2021; 60420010016/006/AJRIUS-DN/IV/2020</t>
  </si>
  <si>
    <t>12,650,474; 10,301 ,613</t>
  </si>
  <si>
    <t>Satu Juta Dua Ratus Tujuh Puluh Dua Ribu Dua Ratus Tujuh Puluh Tujuh Rupiah</t>
  </si>
  <si>
    <t>0090/UW-RFND/AJRIUS/III/2022</t>
  </si>
  <si>
    <t>60419120015/0002/AJRIUS-CN-R/III/2022</t>
  </si>
  <si>
    <t>604-20100002113-015</t>
  </si>
  <si>
    <t>604-21030003360-015</t>
  </si>
  <si>
    <t>31-Mar-21; 26-Oct-20</t>
  </si>
  <si>
    <t>60419120015/013/AJRIUS-DN/X/2020; 60419120015/018/AJRIUS-DN/III/2021</t>
  </si>
  <si>
    <t>12,369,883.312; 13,378,606.736</t>
  </si>
  <si>
    <t>Tiga Ratus Tujuh Puluh Tujuh Ribu Empat Ratus Sembilan Puluh Sembilan Rupiah</t>
  </si>
  <si>
    <t>0091/UW-RFND/AJRIUS/III/2022</t>
  </si>
  <si>
    <t>60420010016/0002/AJRIUS-CN-R/III/2022</t>
  </si>
  <si>
    <t>604-20100002113-016</t>
  </si>
  <si>
    <t>604-21030003360-016</t>
  </si>
  <si>
    <t>60420010016/012/AJRIUS-DN/X/2020; 60420010016/017/AJRIUS-DN/III/2021</t>
  </si>
  <si>
    <t>10,120,813.624; 10,946,132.784</t>
  </si>
  <si>
    <t>Tiga Ratus Delapan Ribu Delapan Ratus Enam Puluh Tiga Rupiah</t>
  </si>
  <si>
    <t>0092/UW-RFND/AJRIUS/IV/2022</t>
  </si>
  <si>
    <t>60419120015/0003/AJRIUS-CN-R/IV/2022</t>
  </si>
  <si>
    <t>604-21020003061-015</t>
  </si>
  <si>
    <t>604-21010002997-015</t>
  </si>
  <si>
    <t>26-Feb-21; 27-Feb-21</t>
  </si>
  <si>
    <t>60419120015/017/AJRIUS‐DN/II/2021; 60419120015/016/AJRIUS‐DN/I/2021</t>
  </si>
  <si>
    <t>9,842,904; 15,461,690</t>
  </si>
  <si>
    <t>Delapan Ratus Tiga Ribu Delapan Ratus Empat Puluh Enam Rupiahj</t>
  </si>
  <si>
    <t>0093/UW-RFND/AJRIUS/IV/2022</t>
  </si>
  <si>
    <t>60420010016/0003/AJRIUS-CN-R/IV/2022</t>
  </si>
  <si>
    <t>604-21020003061-016</t>
  </si>
  <si>
    <t>604-21010002997-016</t>
  </si>
  <si>
    <t>60419120016/016/AJRIUS‐DN/II/2021; 60419120016/015/AJRIUS‐DN/I/2021</t>
  </si>
  <si>
    <t>8,053,285; 12,650,474</t>
  </si>
  <si>
    <t>Enam Ratus Lima Puluh Tujuh Ribu Enam Ratus Sembilan Puluh Dua Rupiah</t>
  </si>
  <si>
    <t>0094/UW-RFND/AJRIUS/IV/2022</t>
  </si>
  <si>
    <t>60419030005/0001/AJRIUS-CN-R/IV/2022</t>
  </si>
  <si>
    <t>604-20050017737-005</t>
  </si>
  <si>
    <t>60419030005/035/AJRIUS-DN/V/2020</t>
  </si>
  <si>
    <t>Satu Juta Dua Ratus Empat Puluh Ribu Enam Ratus Delapan Puluh Enam Rupiah</t>
  </si>
  <si>
    <t>0095/UW-RFND/AJRIUS/V/2022</t>
  </si>
  <si>
    <t>60419120015/0004/AJRIUS-CN-R/IV/2022</t>
  </si>
  <si>
    <t>604-20020000510-015</t>
  </si>
  <si>
    <t>604-21120005356-015</t>
  </si>
  <si>
    <t>27-Feb-20; 26-Nov-21</t>
  </si>
  <si>
    <t>60419120015/004/AJRIUS‐DN/II/2020; 60419120015/026/AJRIUS‐DN/XI/2021</t>
  </si>
  <si>
    <t>21,449,409; 6,384,387</t>
  </si>
  <si>
    <t>Satu Juta Empat Ratus Delapan Puluh Ribu Seratus Sembilan Puluh Rupiah</t>
  </si>
  <si>
    <t>0096/UW-RFND/AJRIUS/V/2022</t>
  </si>
  <si>
    <t>60420010016/0004/AJRIUS-CN-R/IV/2022</t>
  </si>
  <si>
    <t>604-20020000510-016</t>
  </si>
  <si>
    <t>604-21120005356-016</t>
  </si>
  <si>
    <t>60419120016/004/AJRIUS‐DN/II/2020; 60419120016/025/AJRIUS‐DN/XI/2021</t>
  </si>
  <si>
    <t>17,549,516; 5,223,590</t>
  </si>
  <si>
    <t>Satu Juta Dua Ratus Sebelas Ribu Enam Puluh Lima Rupiah</t>
  </si>
  <si>
    <t>0097/UW-RFND/AJRIUS/VII/2022</t>
  </si>
  <si>
    <t>601190300007/0001/AJRIUS-CN-R/VII/2022</t>
  </si>
  <si>
    <t>601-22020000043-007</t>
  </si>
  <si>
    <t>60119030007/007/AJRIUS-DN/II/2022</t>
  </si>
  <si>
    <t>Dua Ratus Tujuh Puluh Empat Ribu Empat Ratus Rupiah</t>
  </si>
  <si>
    <t>0098/UW-RFND/AJRIUS/VII/2022</t>
  </si>
  <si>
    <t>601190300007/0002/AJRIUS-CN-R/VII/2022</t>
  </si>
  <si>
    <t>601-22040000074-007</t>
  </si>
  <si>
    <t>60119030007/009/AJRIUS-DN/IV/2022</t>
  </si>
  <si>
    <t>Seratus Tujuh Belas Ribu Enam Ratus Rupiah</t>
  </si>
  <si>
    <t>0099/UW-RFND/AJRIUS/VIII/2022</t>
  </si>
  <si>
    <t>60419120015/0005/AJRIUS-CN-R/VIII/2022</t>
  </si>
  <si>
    <t>604-21050003971-015</t>
  </si>
  <si>
    <t>604-20010000198-015</t>
  </si>
  <si>
    <t>31-Mei-21; 23-Jan-20</t>
  </si>
  <si>
    <t>60419120015/020/AJRIUS-DN/V/2021; 60419120015/002/AJRIUS-DN/I/2020</t>
  </si>
  <si>
    <t>17098923.39; 15210049.6</t>
  </si>
  <si>
    <t>Dua Juta Tiga Ribu Lima Puluh Delapan Rupiah</t>
  </si>
  <si>
    <t>0100/UW-RFND/AJRIUS/VIII/2022</t>
  </si>
  <si>
    <t>60420010016/0005/AJRIUS-CN-R/VIII/2022</t>
  </si>
  <si>
    <t>604-21050003971-016</t>
  </si>
  <si>
    <t>604-20010000198-016</t>
  </si>
  <si>
    <t>60420010016/019/AJRIUS-DN/V/2021; 60419120016/002/AJRIUS-DN/I/2020</t>
  </si>
  <si>
    <t>13990028.23; 15524618.54</t>
  </si>
  <si>
    <t>Satu Juta Enam Ratus Tiga Puluh Delapan Ribu Delapan Ratus Enam Puluh Enam Rupiah</t>
  </si>
  <si>
    <t>0101/UW-RFND/AJRIUS/X/2022</t>
  </si>
  <si>
    <t>60419120015/0006/AJRIUS-CN-R/X/2022</t>
  </si>
  <si>
    <t>604-21090004893-015</t>
  </si>
  <si>
    <t>604-20010000224-015</t>
  </si>
  <si>
    <t>23-Jan-20 s/d 07-Mar-22</t>
  </si>
  <si>
    <t>60419120015/001/AJRIUS-DN/I/2020 s/d 60419120015/029/AJRIUS-DN/III/2022</t>
  </si>
  <si>
    <t>900,522 s/d 18,064,847</t>
  </si>
  <si>
    <t>Sembilan Puluh Satu Juta Dua Ratus Lima Puluh Ribu Dua Ratus Dua Puluh Satu</t>
  </si>
  <si>
    <t>0102/UW-RFND/AJRIUS/X/2022</t>
  </si>
  <si>
    <t>60420010016/0006/AJRIUS-CN-R/X/2022</t>
  </si>
  <si>
    <t>604-21090004893-016</t>
  </si>
  <si>
    <t>604-20010000224-016</t>
  </si>
  <si>
    <t>60419120016/001/AJRIUS-DN/I/2020 s/d 60419120015/028/AJRIUS-DN/III/2022</t>
  </si>
  <si>
    <t>754,792 s/d 14,780,330</t>
  </si>
  <si>
    <t>Tujuh Puluh Empat Juta Enam Ratus Lima Puluh Sembilan Ribu Tiga Ratus Dua Puluh Semvilan Rupiah</t>
  </si>
  <si>
    <t>0103/UW-RFND/AJRIUS/X/2022</t>
  </si>
  <si>
    <t>60419040008/0063/AJRIUS-CN-R/X/2022</t>
  </si>
  <si>
    <t>604-19050000191-002</t>
  </si>
  <si>
    <t>Sebelas Milyar Tujuh Ratus Dua Puluh Tujuh Juta Lima Ratus Delapan Puluh Enam Ribu Sembilan Puluh Enam Rupiah</t>
  </si>
  <si>
    <t>0104/UW-RFND/AJRIUS/XII/2022</t>
  </si>
  <si>
    <t>60121110014/0001/AJRIUS-CN-R/XII/2022</t>
  </si>
  <si>
    <t>PT JASA ADVISINDO SEJAHTERA</t>
  </si>
  <si>
    <t>BANK BUKOPIN SYARIAH</t>
  </si>
  <si>
    <t>601-22060000096-014</t>
  </si>
  <si>
    <t>601-22060000088-014</t>
  </si>
  <si>
    <t>60121110014/007P/AJRIUS-DN/VI/2022</t>
  </si>
  <si>
    <t>Empat Juta Delapan Ratus Delapan Puluh Satu Ribu Dua Ratus Dua Puluh Rupiah</t>
  </si>
  <si>
    <t>0105/UW-RFND/AJRIUS/V/2023</t>
  </si>
  <si>
    <t>6012206000026/0001/AJRIUS-CN-R/V/2023</t>
  </si>
  <si>
    <t>PT BPR Nusumma Jawa Barat</t>
  </si>
  <si>
    <t>Mandiri Cabang Subang</t>
  </si>
  <si>
    <t>601-22110000028-026</t>
  </si>
  <si>
    <t>6012206000026/0004/AJRIUS-DN/XI/2022</t>
  </si>
  <si>
    <t>Empat Ratus Tiga Belas Ribu Tujuh Puluh Dua Rupiah</t>
  </si>
  <si>
    <t>0106/UW-RFND/AJRIUS/VII/2023</t>
  </si>
  <si>
    <t>6012302000034/0001/AJRIUS-CN-R/VII/2023</t>
  </si>
  <si>
    <t>RELIANCE PEMBIAYAAN SYARIAH</t>
  </si>
  <si>
    <t>KOP DANA PINJAMAN MANDIRI SEJAHTERA</t>
  </si>
  <si>
    <t>BCA KCP SILIWANGI BOGOR</t>
  </si>
  <si>
    <t>601-23030000006-034</t>
  </si>
  <si>
    <t>6012302000034/0001/AJRIUS-DN/III/2023</t>
  </si>
  <si>
    <t>Empat Ratus Enam Puluh Tiga Ribu Seratus Dua Puluh Lima Rupiah</t>
  </si>
  <si>
    <t>37 Hari Kalender</t>
  </si>
  <si>
    <t>37</t>
  </si>
  <si>
    <t>0107/UW-RFND/AJRIUS/VIII/2023</t>
  </si>
  <si>
    <t>6012302000034/0002/AJRIUS-CN-R/VIII/2023</t>
  </si>
  <si>
    <t>601-23030000014-034</t>
  </si>
  <si>
    <t>601-23060000020-034</t>
  </si>
  <si>
    <t>30-Mar-23; 05-Jun-23</t>
  </si>
  <si>
    <t>6012302000034/0001/AJRIUS-DN/III/2023; 6012302000034/0003/AJRIUS-DN/VI/2023</t>
  </si>
  <si>
    <t>16,271,570; 1,386,950</t>
  </si>
  <si>
    <t>Satu Juta Dua Ratus Empat Puluh Enam Ribu Sembilan Ratus Delapan Puluh Delapan Rupiah</t>
  </si>
  <si>
    <t>0108/UW-RFND/AJRIUS/IX/2023</t>
  </si>
  <si>
    <t>6012209000031/0001/AJRIUS-CN-R/IX/2023</t>
  </si>
  <si>
    <t>KSPPS Nasari Mandiri Syariah</t>
  </si>
  <si>
    <t>BANK SYARIAH INDONESIA</t>
  </si>
  <si>
    <t>601-22090000001-031</t>
  </si>
  <si>
    <t>601-23070000046-031</t>
  </si>
  <si>
    <t>30-Sept-22 s/d 04-Jul-23</t>
  </si>
  <si>
    <t>6012209000031/0001/AJRIUS-DN/IX/2022 s/d 6012209000031/0007/AJRIUS-DN/VII/2023</t>
  </si>
  <si>
    <t>14,481,371 s/d 26,870,189</t>
  </si>
  <si>
    <t>Enam Belas Juta Tujuh Puluh Tujuh Ribu Empat Ratus Enam Puluh Sembilan Rupiah</t>
  </si>
  <si>
    <t>0109/UW-RFND/AJRIUS/IX/2023</t>
  </si>
  <si>
    <t>6012302000034/0003/AJRIUS-CN-R/IX/2023</t>
  </si>
  <si>
    <t>601-23030000008-034</t>
  </si>
  <si>
    <t>Satu Juta Sembilan Puluh Ribu Seratus Dua Puluh Lima Rupiah</t>
  </si>
  <si>
    <t>0110/UW-RFND/AJRIUS/XI/2023</t>
  </si>
  <si>
    <t>6012302000034/0004/AJRIUS-CN-R/XI/2023</t>
  </si>
  <si>
    <t>601-23060000018-034</t>
  </si>
  <si>
    <t>601-23050000016-034</t>
  </si>
  <si>
    <t>13-Sept-23; 05-Jun-23; 08-Agust-23</t>
  </si>
  <si>
    <t>6012302000034/0006/AJRIUS-DN/IX/2023; 6012302000034/0003/AJRIUS-DN/VI/2023; 6012302000034/0005/AJRIUS-DN/VIII/2023</t>
  </si>
  <si>
    <t>6,992,190; 1,386,950; 1,820,232</t>
  </si>
  <si>
    <t>Satu Juta Tiga Ratus Dua Puluh Dua Ribu Enam Ratus Tiga Puluh Empat Rupiah</t>
  </si>
  <si>
    <t>0111/UW-RFND/AJRIUS/XII/2023</t>
  </si>
  <si>
    <t>6012302000034/0005/AJRIUS-CN-R/XII/2023</t>
  </si>
  <si>
    <t>601-23030000012-034</t>
  </si>
  <si>
    <t>&amp;</t>
  </si>
  <si>
    <t>601-23030000002-034</t>
  </si>
  <si>
    <t>Seratus Tujuh Ribu Enam Puluh Lima Rupiah</t>
  </si>
  <si>
    <t>15 Hari Kalender</t>
  </si>
  <si>
    <t>15</t>
  </si>
  <si>
    <t>0112/UW-RFND/AJRIUS/XII/2023</t>
  </si>
  <si>
    <t>6012302000035/0001/AJRIUS-CN-R/XII/2023</t>
  </si>
  <si>
    <t>601-23030000013-035</t>
  </si>
  <si>
    <t>601-23110000052-035</t>
  </si>
  <si>
    <t>30-Mar-23; 08-Agust-23; 09-Nov-23</t>
  </si>
  <si>
    <t>6012302000035/0001/AJRIUS-DN/III/2023; 6012302000035/0004/AJRIUS-DN/VIII/2023; 6012302000035/0007/AJRIUS-DN/XI/2023</t>
  </si>
  <si>
    <t>14,616,951; 10,589,220; 7,995,690</t>
  </si>
  <si>
    <t>Saru Juta Enam Ratus Sembilan Puluh Dua Ribu Lima Ratus Dua Puluh Tiga Rupiah</t>
  </si>
  <si>
    <t>0113/UW-RFND/AJRIUS/XII/2023</t>
  </si>
  <si>
    <t>6012304000041/0001/AJRIUS-CN-R/XII/2023</t>
  </si>
  <si>
    <t>PT. BPR SYARIAH MITRA AGRO USAHA</t>
  </si>
  <si>
    <t>601-23070000003-041</t>
  </si>
  <si>
    <t xml:space="preserve">6012304000041/0002/AJRIUS-DN/VII/2023 </t>
  </si>
  <si>
    <t>Tiga Ratus Enam Puluh Dua Ribu Sembilan Ratus Lima Puluh Rupiah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</si>
</sst>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43" formatCode="_-* #,##0.00_-;\-* #,##0.00_-;_-* &quot;-&quot;??_-;_-@_-"/>
    <numFmt numFmtId="164" formatCode="[$-409]dd\-mmm\-yy;@"/>
    <numFmt numFmtId="166" formatCode="_(* #,##0_);_(* \(#,##0\);_(* &quot;-&quot;??_);_(@_)"/>
    <numFmt numFmtId="168" formatCode="[$-409]d\-mmm\-yy;@"/>
    <numFmt numFmtId="169" formatCode="000000000"/>
    <numFmt numFmtId="170" formatCode="_(* #,##0.00_);_(* \(#,##0.00\);_(* &quot;-&quot;_);_(@_)"/>
  </numFmts>
  <fonts count="18" x14ac:knownFonts="1">
    <font>
      <sz val="11"/>
      <color theme="1"/>
      <name val="Calibri"/>
      <family val="2"/>
      <scheme val="minor"/>
    </font>
    <font>
      <sz val="11"/>
      <color theme="1"/>
      <name val="Calibri"/>
      <family val="2"/>
      <scheme val="minor"/>
    </font>
    <font>
      <b/>
      <sz val="10"/>
      <color theme="6" tint="0.79998168889431442"/>
      <name val="Calibri"/>
      <family val="2"/>
      <scheme val="minor"/>
    </font>
    <font>
      <b/>
      <sz val="10"/>
      <name val="Calibri"/>
      <family val="2"/>
      <scheme val="minor"/>
    </font>
    <font>
      <b/>
      <sz val="9"/>
      <name val="Calibri"/>
      <family val="2"/>
      <scheme val="minor"/>
    </font>
    <font>
      <sz val="10"/>
      <name val="Calibri"/>
      <family val="2"/>
      <scheme val="minor"/>
    </font>
    <font>
      <sz val="10"/>
      <color theme="1"/>
      <name val="Calibri"/>
      <family val="2"/>
      <scheme val="minor"/>
    </font>
    <font>
      <sz val="9"/>
      <color theme="1"/>
      <name val="Calibri"/>
      <family val="2"/>
      <scheme val="minor"/>
    </font>
    <font>
      <sz val="10"/>
      <color theme="3"/>
      <name val="Calibri"/>
      <family val="2"/>
      <scheme val="minor"/>
    </font>
    <font>
      <sz val="10"/>
      <color rgb="FF000000"/>
      <name val="Calibri"/>
      <family val="2"/>
      <scheme val="minor"/>
    </font>
    <font>
      <sz val="10"/>
      <color theme="5"/>
      <name val="Calibri"/>
      <family val="2"/>
      <scheme val="minor"/>
    </font>
    <font>
      <sz val="9"/>
      <name val="Calibri"/>
      <family val="2"/>
      <scheme val="minor"/>
    </font>
    <font>
      <sz val="11"/>
      <name val="Calibri"/>
      <family val="2"/>
      <scheme val="minor"/>
    </font>
    <font>
      <sz val="10"/>
      <color rgb="FFFF0000"/>
      <name val="Calibri"/>
      <family val="2"/>
      <scheme val="minor"/>
    </font>
    <font>
      <b/>
      <sz val="9"/>
      <color indexed="81"/>
      <name val="Tahoma"/>
      <family val="2"/>
    </font>
    <font>
      <sz val="9"/>
      <color indexed="81"/>
      <name val="Tahoma"/>
      <family val="2"/>
    </font>
    <font>
      <b/>
      <sz val="8"/>
      <color indexed="81"/>
      <name val="Tahoma"/>
      <family val="2"/>
    </font>
    <font>
      <sz val="8"/>
      <color indexed="81"/>
      <name val="Tahoma"/>
      <family val="2"/>
    </font>
  </fonts>
  <fills count="15">
    <fill>
      <patternFill patternType="none"/>
    </fill>
    <fill>
      <patternFill patternType="gray125"/>
    </fill>
    <fill>
      <patternFill patternType="solid">
        <fgColor theme="2" tint="-0.749992370372631"/>
        <bgColor indexed="64"/>
      </patternFill>
    </fill>
    <fill>
      <patternFill patternType="solid">
        <fgColor rgb="FF00206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2" tint="-0.499984740745262"/>
        <bgColor indexed="64"/>
      </patternFill>
    </fill>
    <fill>
      <patternFill patternType="solid">
        <fgColor theme="4"/>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7" tint="0.79998168889431442"/>
        <bgColor indexed="64"/>
      </patternFill>
    </fill>
  </fills>
  <borders count="7">
    <border>
      <left/>
      <right/>
      <top/>
      <bottom/>
      <diagonal/>
    </border>
    <border>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auto="1"/>
      </left>
      <right style="medium">
        <color auto="1"/>
      </right>
      <top/>
      <bottom/>
      <diagonal/>
    </border>
    <border>
      <left style="thin">
        <color indexed="64"/>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41" fontId="1" fillId="0" borderId="0" applyFont="0" applyFill="0" applyBorder="0" applyAlignment="0" applyProtection="0"/>
  </cellStyleXfs>
  <cellXfs count="137">
    <xf numFmtId="0" fontId="0" fillId="0" borderId="0" xfId="0"/>
    <xf numFmtId="0" fontId="2" fillId="2" borderId="1" xfId="0" applyFont="1" applyFill="1" applyBorder="1" applyAlignment="1">
      <alignment horizontal="center" vertical="center"/>
    </xf>
    <xf numFmtId="164" fontId="2" fillId="3" borderId="2" xfId="0" applyNumberFormat="1" applyFont="1" applyFill="1" applyBorder="1" applyAlignment="1">
      <alignment vertical="center" wrapText="1"/>
    </xf>
    <xf numFmtId="15" fontId="2" fillId="2" borderId="1" xfId="0" quotePrefix="1" applyNumberFormat="1" applyFont="1" applyFill="1" applyBorder="1" applyAlignment="1">
      <alignment vertical="center" wrapText="1"/>
    </xf>
    <xf numFmtId="0" fontId="2" fillId="4" borderId="1" xfId="0" applyFont="1" applyFill="1" applyBorder="1" applyAlignment="1">
      <alignment horizontal="center" vertical="center"/>
    </xf>
    <xf numFmtId="1" fontId="2" fillId="2"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xf numFmtId="1" fontId="3" fillId="5" borderId="1" xfId="1" applyNumberFormat="1" applyFont="1" applyFill="1" applyBorder="1" applyAlignment="1">
      <alignment vertical="center" wrapText="1"/>
    </xf>
    <xf numFmtId="166" fontId="3" fillId="5" borderId="1" xfId="1" applyNumberFormat="1" applyFont="1" applyFill="1" applyBorder="1" applyAlignment="1">
      <alignment horizontal="center" vertical="center" wrapText="1"/>
    </xf>
    <xf numFmtId="166" fontId="3" fillId="5" borderId="1" xfId="1" applyNumberFormat="1" applyFont="1" applyFill="1" applyBorder="1" applyAlignment="1">
      <alignment horizontal="center" wrapText="1"/>
    </xf>
    <xf numFmtId="41" fontId="3" fillId="2" borderId="1" xfId="2"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168" fontId="3" fillId="6" borderId="1" xfId="0" applyNumberFormat="1" applyFont="1" applyFill="1" applyBorder="1" applyAlignment="1">
      <alignment horizontal="center" vertical="center"/>
    </xf>
    <xf numFmtId="168" fontId="3" fillId="7" borderId="1" xfId="0" applyNumberFormat="1" applyFont="1" applyFill="1" applyBorder="1" applyAlignment="1">
      <alignment horizontal="center" vertical="center"/>
    </xf>
    <xf numFmtId="41" fontId="3" fillId="6" borderId="1" xfId="2" applyFont="1" applyFill="1" applyBorder="1" applyAlignment="1">
      <alignment horizontal="center" vertical="center"/>
    </xf>
    <xf numFmtId="49" fontId="3" fillId="9" borderId="1" xfId="1" applyNumberFormat="1" applyFont="1" applyFill="1" applyBorder="1" applyAlignment="1">
      <alignment horizontal="center" vertical="center"/>
    </xf>
    <xf numFmtId="168" fontId="4" fillId="10" borderId="3" xfId="0" applyNumberFormat="1" applyFont="1" applyFill="1" applyBorder="1" applyAlignment="1" applyProtection="1">
      <alignment horizontal="center" vertical="center"/>
      <protection locked="0" hidden="1"/>
    </xf>
    <xf numFmtId="164" fontId="3" fillId="11" borderId="1" xfId="0" applyNumberFormat="1" applyFont="1" applyFill="1" applyBorder="1" applyAlignment="1">
      <alignment horizontal="center" vertical="center"/>
    </xf>
    <xf numFmtId="164" fontId="3" fillId="10" borderId="1" xfId="0" applyNumberFormat="1" applyFont="1" applyFill="1" applyBorder="1" applyAlignment="1">
      <alignment horizontal="center" vertical="center"/>
    </xf>
    <xf numFmtId="168" fontId="4" fillId="10" borderId="0" xfId="0" applyNumberFormat="1" applyFont="1" applyFill="1" applyAlignment="1" applyProtection="1">
      <alignment horizontal="center" vertical="center"/>
      <protection locked="0" hidden="1"/>
    </xf>
    <xf numFmtId="0" fontId="5" fillId="0" borderId="4" xfId="0" applyFont="1" applyBorder="1" applyAlignment="1">
      <alignment horizontal="center"/>
    </xf>
    <xf numFmtId="164" fontId="5" fillId="0" borderId="4" xfId="0" applyNumberFormat="1" applyFont="1" applyBorder="1"/>
    <xf numFmtId="15" fontId="5" fillId="0" borderId="4" xfId="0" applyNumberFormat="1" applyFont="1" applyBorder="1"/>
    <xf numFmtId="0" fontId="6" fillId="0" borderId="4" xfId="0" applyFont="1" applyBorder="1"/>
    <xf numFmtId="0" fontId="6" fillId="0" borderId="4" xfId="0" applyFont="1" applyBorder="1" applyAlignment="1">
      <alignment horizontal="left"/>
    </xf>
    <xf numFmtId="1" fontId="5" fillId="0" borderId="4" xfId="0" applyNumberFormat="1" applyFont="1" applyBorder="1" applyAlignment="1">
      <alignment horizontal="right"/>
    </xf>
    <xf numFmtId="1" fontId="5" fillId="0" borderId="4" xfId="0" applyNumberFormat="1" applyFont="1" applyBorder="1"/>
    <xf numFmtId="0" fontId="5" fillId="0" borderId="4" xfId="0" applyFont="1" applyBorder="1"/>
    <xf numFmtId="1" fontId="5" fillId="0" borderId="4" xfId="1" applyNumberFormat="1" applyFont="1" applyBorder="1" applyAlignment="1"/>
    <xf numFmtId="166" fontId="5" fillId="0" borderId="4" xfId="1" applyNumberFormat="1" applyFont="1" applyBorder="1" applyAlignment="1">
      <alignment horizontal="left"/>
    </xf>
    <xf numFmtId="0" fontId="5" fillId="0" borderId="4" xfId="0" applyFont="1" applyBorder="1" applyAlignment="1">
      <alignment horizontal="left"/>
    </xf>
    <xf numFmtId="0" fontId="5" fillId="0" borderId="4" xfId="0" quotePrefix="1" applyFont="1" applyBorder="1" applyAlignment="1">
      <alignment horizontal="left"/>
    </xf>
    <xf numFmtId="168" fontId="5" fillId="0" borderId="4" xfId="0" applyNumberFormat="1" applyFont="1" applyBorder="1"/>
    <xf numFmtId="41" fontId="5" fillId="0" borderId="4" xfId="2" applyFont="1" applyBorder="1"/>
    <xf numFmtId="49" fontId="5" fillId="0" borderId="4" xfId="1" applyNumberFormat="1" applyFont="1" applyBorder="1" applyAlignment="1">
      <alignment horizontal="center" vertical="center"/>
    </xf>
    <xf numFmtId="168" fontId="7" fillId="0" borderId="3" xfId="0" applyNumberFormat="1" applyFont="1" applyBorder="1" applyProtection="1">
      <protection locked="0" hidden="1"/>
    </xf>
    <xf numFmtId="164" fontId="5" fillId="0" borderId="4" xfId="0" applyNumberFormat="1" applyFont="1" applyBorder="1" applyAlignment="1">
      <alignment horizontal="center"/>
    </xf>
    <xf numFmtId="168" fontId="0" fillId="0" borderId="0" xfId="0" applyNumberFormat="1"/>
    <xf numFmtId="0" fontId="5" fillId="12" borderId="4" xfId="0" applyFont="1" applyFill="1" applyBorder="1" applyAlignment="1">
      <alignment horizontal="center"/>
    </xf>
    <xf numFmtId="164" fontId="5" fillId="12" borderId="4" xfId="0" applyNumberFormat="1" applyFont="1" applyFill="1" applyBorder="1"/>
    <xf numFmtId="15" fontId="5" fillId="12" borderId="4" xfId="0" applyNumberFormat="1" applyFont="1" applyFill="1" applyBorder="1"/>
    <xf numFmtId="0" fontId="6" fillId="12" borderId="4" xfId="0" applyFont="1" applyFill="1" applyBorder="1"/>
    <xf numFmtId="0" fontId="6" fillId="12" borderId="4" xfId="0" applyFont="1" applyFill="1" applyBorder="1" applyAlignment="1">
      <alignment horizontal="left"/>
    </xf>
    <xf numFmtId="1" fontId="5" fillId="12" borderId="4" xfId="0" applyNumberFormat="1" applyFont="1" applyFill="1" applyBorder="1" applyAlignment="1">
      <alignment horizontal="right"/>
    </xf>
    <xf numFmtId="1" fontId="5" fillId="12" borderId="4" xfId="0" applyNumberFormat="1" applyFont="1" applyFill="1" applyBorder="1"/>
    <xf numFmtId="1" fontId="5" fillId="12" borderId="4" xfId="1" applyNumberFormat="1" applyFont="1" applyFill="1" applyBorder="1" applyAlignment="1"/>
    <xf numFmtId="166" fontId="5" fillId="12" borderId="4" xfId="1" applyNumberFormat="1" applyFont="1" applyFill="1" applyBorder="1" applyAlignment="1">
      <alignment horizontal="left"/>
    </xf>
    <xf numFmtId="1" fontId="8" fillId="12" borderId="4" xfId="0" applyNumberFormat="1" applyFont="1" applyFill="1" applyBorder="1"/>
    <xf numFmtId="0" fontId="5" fillId="12" borderId="4" xfId="0" applyFont="1" applyFill="1" applyBorder="1" applyAlignment="1">
      <alignment horizontal="left"/>
    </xf>
    <xf numFmtId="0" fontId="5" fillId="12" borderId="4" xfId="0" quotePrefix="1" applyFont="1" applyFill="1" applyBorder="1" applyAlignment="1">
      <alignment horizontal="left"/>
    </xf>
    <xf numFmtId="168" fontId="5" fillId="12" borderId="4" xfId="0" applyNumberFormat="1" applyFont="1" applyFill="1" applyBorder="1"/>
    <xf numFmtId="168" fontId="5" fillId="12" borderId="3" xfId="0" applyNumberFormat="1" applyFont="1" applyFill="1" applyBorder="1"/>
    <xf numFmtId="0" fontId="6" fillId="12" borderId="3" xfId="0" applyFont="1" applyFill="1" applyBorder="1"/>
    <xf numFmtId="41" fontId="6" fillId="12" borderId="3" xfId="2" applyFont="1" applyFill="1" applyBorder="1"/>
    <xf numFmtId="49" fontId="5" fillId="12" borderId="4" xfId="1" applyNumberFormat="1" applyFont="1" applyFill="1" applyBorder="1" applyAlignment="1">
      <alignment horizontal="center" vertical="center"/>
    </xf>
    <xf numFmtId="168" fontId="7" fillId="12" borderId="3" xfId="0" applyNumberFormat="1" applyFont="1" applyFill="1" applyBorder="1" applyProtection="1">
      <protection locked="0" hidden="1"/>
    </xf>
    <xf numFmtId="164" fontId="5" fillId="12" borderId="4" xfId="0" applyNumberFormat="1" applyFont="1" applyFill="1" applyBorder="1" applyAlignment="1">
      <alignment horizontal="center"/>
    </xf>
    <xf numFmtId="0" fontId="0" fillId="12" borderId="0" xfId="0" applyFill="1"/>
    <xf numFmtId="168" fontId="0" fillId="12" borderId="0" xfId="0" applyNumberFormat="1" applyFill="1"/>
    <xf numFmtId="49" fontId="5" fillId="12" borderId="4" xfId="1" applyNumberFormat="1" applyFont="1" applyFill="1" applyBorder="1" applyAlignment="1">
      <alignment horizontal="left" vertical="center"/>
    </xf>
    <xf numFmtId="0" fontId="8" fillId="12" borderId="4" xfId="0" applyFont="1" applyFill="1" applyBorder="1"/>
    <xf numFmtId="168" fontId="6" fillId="12" borderId="4" xfId="0" applyNumberFormat="1" applyFont="1" applyFill="1" applyBorder="1"/>
    <xf numFmtId="49" fontId="6" fillId="12" borderId="4" xfId="1" applyNumberFormat="1" applyFont="1" applyFill="1" applyBorder="1"/>
    <xf numFmtId="15" fontId="6" fillId="12" borderId="4" xfId="0" applyNumberFormat="1" applyFont="1" applyFill="1" applyBorder="1"/>
    <xf numFmtId="0" fontId="9" fillId="12" borderId="4" xfId="0" applyFont="1" applyFill="1" applyBorder="1"/>
    <xf numFmtId="41" fontId="5" fillId="12" borderId="4" xfId="2" applyFont="1" applyFill="1" applyBorder="1"/>
    <xf numFmtId="164" fontId="6" fillId="12" borderId="4" xfId="0" applyNumberFormat="1" applyFont="1" applyFill="1" applyBorder="1"/>
    <xf numFmtId="0" fontId="10" fillId="12" borderId="4" xfId="0" applyFont="1" applyFill="1" applyBorder="1"/>
    <xf numFmtId="0" fontId="10" fillId="12" borderId="4" xfId="0" quotePrefix="1" applyFont="1" applyFill="1" applyBorder="1" applyAlignment="1">
      <alignment horizontal="left"/>
    </xf>
    <xf numFmtId="15" fontId="6" fillId="12" borderId="0" xfId="0" applyNumberFormat="1" applyFont="1" applyFill="1"/>
    <xf numFmtId="49" fontId="6" fillId="12" borderId="4" xfId="1" applyNumberFormat="1" applyFont="1" applyFill="1" applyBorder="1" applyAlignment="1">
      <alignment horizontal="center" vertical="center"/>
    </xf>
    <xf numFmtId="164" fontId="6" fillId="12" borderId="4" xfId="0" applyNumberFormat="1" applyFont="1" applyFill="1" applyBorder="1" applyAlignment="1">
      <alignment horizontal="center"/>
    </xf>
    <xf numFmtId="1" fontId="6" fillId="12" borderId="4" xfId="0" applyNumberFormat="1" applyFont="1" applyFill="1" applyBorder="1"/>
    <xf numFmtId="169" fontId="10" fillId="12" borderId="0" xfId="0" applyNumberFormat="1" applyFont="1" applyFill="1" applyAlignment="1">
      <alignment horizontal="left"/>
    </xf>
    <xf numFmtId="164" fontId="6" fillId="0" borderId="4" xfId="0" applyNumberFormat="1" applyFont="1" applyBorder="1"/>
    <xf numFmtId="15" fontId="6" fillId="0" borderId="4" xfId="0" applyNumberFormat="1" applyFont="1" applyBorder="1"/>
    <xf numFmtId="1" fontId="6" fillId="0" borderId="4" xfId="0" applyNumberFormat="1" applyFont="1" applyBorder="1"/>
    <xf numFmtId="168" fontId="6" fillId="0" borderId="4" xfId="0" applyNumberFormat="1" applyFont="1" applyBorder="1"/>
    <xf numFmtId="41" fontId="6" fillId="0" borderId="3" xfId="2" applyFont="1" applyBorder="1"/>
    <xf numFmtId="49" fontId="6" fillId="0" borderId="4" xfId="1" applyNumberFormat="1" applyFont="1" applyBorder="1"/>
    <xf numFmtId="164" fontId="6" fillId="0" borderId="4" xfId="0" applyNumberFormat="1" applyFont="1" applyBorder="1" applyAlignment="1">
      <alignment horizontal="center"/>
    </xf>
    <xf numFmtId="164" fontId="0" fillId="0" borderId="0" xfId="0" applyNumberFormat="1"/>
    <xf numFmtId="49" fontId="6" fillId="0" borderId="4" xfId="1" applyNumberFormat="1" applyFont="1" applyBorder="1" applyAlignment="1">
      <alignment horizontal="center"/>
    </xf>
    <xf numFmtId="164" fontId="6" fillId="13" borderId="4" xfId="0" applyNumberFormat="1" applyFont="1" applyFill="1" applyBorder="1"/>
    <xf numFmtId="168" fontId="5" fillId="0" borderId="3" xfId="0" applyNumberFormat="1" applyFont="1" applyBorder="1"/>
    <xf numFmtId="0" fontId="6" fillId="0" borderId="3" xfId="0" applyFont="1" applyBorder="1"/>
    <xf numFmtId="41" fontId="6" fillId="0" borderId="4" xfId="2" applyFont="1" applyBorder="1"/>
    <xf numFmtId="49" fontId="5" fillId="0" borderId="4" xfId="1" applyNumberFormat="1" applyFont="1" applyBorder="1"/>
    <xf numFmtId="168" fontId="11" fillId="0" borderId="3" xfId="0" applyNumberFormat="1" applyFont="1" applyBorder="1" applyProtection="1">
      <protection locked="0" hidden="1"/>
    </xf>
    <xf numFmtId="0" fontId="12" fillId="0" borderId="0" xfId="0" applyFont="1"/>
    <xf numFmtId="0" fontId="0" fillId="0" borderId="5" xfId="0" applyBorder="1"/>
    <xf numFmtId="14" fontId="0" fillId="0" borderId="0" xfId="0" applyNumberFormat="1"/>
    <xf numFmtId="0" fontId="6" fillId="0" borderId="4" xfId="0" quotePrefix="1" applyFont="1" applyBorder="1"/>
    <xf numFmtId="0" fontId="0" fillId="14" borderId="5" xfId="0" applyFill="1" applyBorder="1"/>
    <xf numFmtId="0" fontId="6" fillId="0" borderId="0" xfId="0" applyFont="1"/>
    <xf numFmtId="170" fontId="6" fillId="0" borderId="4" xfId="2" applyNumberFormat="1" applyFont="1" applyBorder="1"/>
    <xf numFmtId="49" fontId="6" fillId="0" borderId="4" xfId="1" applyNumberFormat="1" applyFont="1" applyBorder="1" applyAlignment="1">
      <alignment horizontal="right"/>
    </xf>
    <xf numFmtId="168" fontId="6" fillId="0" borderId="0" xfId="0" applyNumberFormat="1" applyFont="1"/>
    <xf numFmtId="41" fontId="6" fillId="0" borderId="0" xfId="2" applyFont="1"/>
    <xf numFmtId="0" fontId="13" fillId="0" borderId="4" xfId="0" applyFont="1" applyBorder="1"/>
    <xf numFmtId="49" fontId="5" fillId="0" borderId="4" xfId="0" applyNumberFormat="1" applyFont="1" applyBorder="1" applyAlignment="1">
      <alignment horizontal="left"/>
    </xf>
    <xf numFmtId="1" fontId="6" fillId="0" borderId="0" xfId="0" applyNumberFormat="1" applyFont="1"/>
    <xf numFmtId="49" fontId="6" fillId="0" borderId="6" xfId="1" applyNumberFormat="1" applyFont="1" applyBorder="1"/>
    <xf numFmtId="164" fontId="6" fillId="0" borderId="6" xfId="0" applyNumberFormat="1" applyFont="1" applyBorder="1" applyAlignment="1">
      <alignment horizontal="center"/>
    </xf>
    <xf numFmtId="0" fontId="6" fillId="0" borderId="6" xfId="0" applyFont="1" applyBorder="1"/>
    <xf numFmtId="164" fontId="6" fillId="0" borderId="6" xfId="0" applyNumberFormat="1" applyFont="1" applyBorder="1"/>
    <xf numFmtId="15" fontId="6" fillId="0" borderId="6" xfId="0" applyNumberFormat="1" applyFont="1" applyBorder="1"/>
    <xf numFmtId="1" fontId="6" fillId="0" borderId="6" xfId="0" applyNumberFormat="1" applyFont="1" applyBorder="1"/>
    <xf numFmtId="0" fontId="5" fillId="0" borderId="6" xfId="0" applyFont="1" applyBorder="1" applyAlignment="1">
      <alignment horizontal="left"/>
    </xf>
    <xf numFmtId="49" fontId="5" fillId="0" borderId="6" xfId="0" applyNumberFormat="1" applyFont="1" applyBorder="1" applyAlignment="1">
      <alignment horizontal="left"/>
    </xf>
    <xf numFmtId="1" fontId="5" fillId="0" borderId="6" xfId="1" applyNumberFormat="1" applyFont="1" applyBorder="1" applyAlignment="1"/>
    <xf numFmtId="166" fontId="5" fillId="0" borderId="6" xfId="1" applyNumberFormat="1" applyFont="1" applyBorder="1" applyAlignment="1">
      <alignment horizontal="left"/>
    </xf>
    <xf numFmtId="0" fontId="5" fillId="0" borderId="6" xfId="0" quotePrefix="1" applyFont="1" applyBorder="1" applyAlignment="1">
      <alignment horizontal="left"/>
    </xf>
    <xf numFmtId="168" fontId="6" fillId="0" borderId="6" xfId="0" applyNumberFormat="1" applyFont="1" applyBorder="1"/>
    <xf numFmtId="41" fontId="6" fillId="0" borderId="6" xfId="2" applyFont="1" applyBorder="1"/>
    <xf numFmtId="1" fontId="5" fillId="0" borderId="6" xfId="0" applyNumberFormat="1" applyFont="1" applyBorder="1" applyAlignment="1">
      <alignment horizontal="left"/>
    </xf>
    <xf numFmtId="1" fontId="5" fillId="0" borderId="4" xfId="0" applyNumberFormat="1" applyFont="1" applyBorder="1" applyAlignment="1">
      <alignment horizontal="left"/>
    </xf>
    <xf numFmtId="0" fontId="13" fillId="0" borderId="0" xfId="0" applyFont="1"/>
    <xf numFmtId="1" fontId="6" fillId="0" borderId="4" xfId="0" quotePrefix="1" applyNumberFormat="1" applyFont="1" applyBorder="1"/>
    <xf numFmtId="164" fontId="6" fillId="0" borderId="4" xfId="0" quotePrefix="1" applyNumberFormat="1" applyFont="1" applyBorder="1" applyAlignment="1">
      <alignment horizontal="center"/>
    </xf>
    <xf numFmtId="1" fontId="4" fillId="10" borderId="0" xfId="0" applyNumberFormat="1" applyFont="1" applyFill="1" applyAlignment="1" applyProtection="1">
      <alignment horizontal="center" vertical="center"/>
      <protection locked="0" hidden="1"/>
    </xf>
    <xf numFmtId="1" fontId="3" fillId="8" borderId="1" xfId="2" applyNumberFormat="1" applyFont="1" applyFill="1" applyBorder="1" applyAlignment="1">
      <alignment horizontal="center" vertical="center"/>
    </xf>
    <xf numFmtId="1" fontId="5" fillId="0" borderId="4" xfId="2" applyNumberFormat="1" applyFont="1" applyBorder="1" applyAlignment="1">
      <alignment horizontal="center" vertical="center"/>
    </xf>
    <xf numFmtId="1" fontId="5" fillId="12" borderId="4" xfId="2" applyNumberFormat="1" applyFont="1" applyFill="1" applyBorder="1" applyAlignment="1">
      <alignment horizontal="center" vertical="center"/>
    </xf>
    <xf numFmtId="1" fontId="6" fillId="12" borderId="4" xfId="2" applyNumberFormat="1" applyFont="1" applyFill="1" applyBorder="1"/>
    <xf numFmtId="1" fontId="10" fillId="12" borderId="4" xfId="2" applyNumberFormat="1" applyFont="1" applyFill="1" applyBorder="1"/>
    <xf numFmtId="1" fontId="6" fillId="0" borderId="4" xfId="2" applyNumberFormat="1" applyFont="1" applyBorder="1"/>
    <xf numFmtId="1" fontId="5" fillId="0" borderId="4" xfId="2" applyNumberFormat="1" applyFont="1" applyBorder="1"/>
    <xf numFmtId="1" fontId="6" fillId="6" borderId="4" xfId="2" applyNumberFormat="1" applyFont="1" applyFill="1" applyBorder="1"/>
    <xf numFmtId="1" fontId="6" fillId="0" borderId="4" xfId="2" applyNumberFormat="1" applyFont="1" applyBorder="1" applyAlignment="1">
      <alignment horizontal="right"/>
    </xf>
    <xf numFmtId="1" fontId="6" fillId="0" borderId="6" xfId="2" applyNumberFormat="1" applyFont="1" applyBorder="1"/>
    <xf numFmtId="1" fontId="0" fillId="0" borderId="0" xfId="2" applyNumberFormat="1" applyFont="1"/>
    <xf numFmtId="1" fontId="9" fillId="12" borderId="4" xfId="2" applyNumberFormat="1" applyFont="1" applyFill="1" applyBorder="1"/>
    <xf numFmtId="1" fontId="6" fillId="0" borderId="0" xfId="2" applyNumberFormat="1" applyFont="1"/>
    <xf numFmtId="1" fontId="5" fillId="0" borderId="4" xfId="2" applyNumberFormat="1" applyFont="1" applyBorder="1" applyAlignment="1">
      <alignment horizontal="right"/>
    </xf>
    <xf numFmtId="1" fontId="5" fillId="12" borderId="4" xfId="2" applyNumberFormat="1" applyFont="1" applyFill="1" applyBorder="1" applyAlignment="1">
      <alignment horizontal="right"/>
    </xf>
  </cellXfs>
  <cellStyles count="3">
    <cellStyle name="Comma" xfId="1" builtinId="3"/>
    <cellStyle name="Comma [0]" xfId="2"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Register%20Pemegang%20Polis%20SYARIA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P"/>
      <sheetName val="TRIWULAN I 2019"/>
      <sheetName val="BROKER&amp;REAS"/>
      <sheetName val="Sheet2"/>
    </sheetNames>
    <sheetDataSet>
      <sheetData sheetId="0" refreshError="1"/>
      <sheetData sheetId="1" refreshError="1">
        <row r="4">
          <cell r="B4" t="str">
            <v>NO. POLIS</v>
          </cell>
        </row>
        <row r="5">
          <cell r="B5">
            <v>6011710000001</v>
          </cell>
          <cell r="C5">
            <v>6011710000001</v>
          </cell>
          <cell r="D5" t="str">
            <v>PT. BPR MATAHARI ARTADAYA</v>
          </cell>
          <cell r="E5" t="str">
            <v>JL. OTTO ISKANDAR DINATA 36B CIPUTAT, TANGERANG SELATAN</v>
          </cell>
          <cell r="F5" t="str">
            <v>BANTEN</v>
          </cell>
          <cell r="G5">
            <v>43063</v>
          </cell>
          <cell r="H5" t="str">
            <v>2017</v>
          </cell>
          <cell r="I5" t="str">
            <v>RPS</v>
          </cell>
          <cell r="J5" t="str">
            <v>RELIANCE PEMBIAYAAN SYARIAH</v>
          </cell>
          <cell r="K5" t="str">
            <v>AJK</v>
          </cell>
          <cell r="L5">
            <v>43063</v>
          </cell>
          <cell r="M5">
            <v>2958428</v>
          </cell>
          <cell r="N5" t="str">
            <v>NEW</v>
          </cell>
          <cell r="O5" t="str">
            <v>INFORCE</v>
          </cell>
          <cell r="P5">
            <v>0</v>
          </cell>
          <cell r="Q5"/>
          <cell r="R5" t="str">
            <v>30 Hari Kalender</v>
          </cell>
          <cell r="S5" t="str">
            <v>90 (sembilan puluh) Hari Kalender terhitung sejak tanggal Peserta mengalami musibah</v>
          </cell>
          <cell r="T5" t="str">
            <v>90 (sembilan puluh) hari kalender sejak tanggal Peserta mengalami Musibah</v>
          </cell>
          <cell r="U5" t="str">
            <v>6 (enam) bulan sejak Peserta tidak membayar Kontribusi yang melewati Masa Leluasa</v>
          </cell>
          <cell r="V5" t="str">
            <v>60 (enam puluh) Hari Kalender sejak terjadi perselisihan</v>
          </cell>
          <cell r="W5">
            <v>54</v>
          </cell>
          <cell r="X5">
            <v>46</v>
          </cell>
          <cell r="Y5">
            <v>0.4</v>
          </cell>
          <cell r="Z5">
            <v>0.6</v>
          </cell>
          <cell r="AA5">
            <v>0.4</v>
          </cell>
          <cell r="AB5">
            <v>0.3</v>
          </cell>
          <cell r="AC5">
            <v>0.3</v>
          </cell>
          <cell r="AD5" t="str">
            <v>20 tahun</v>
          </cell>
          <cell r="AE5" t="str">
            <v>60 tahun</v>
          </cell>
          <cell r="AF5" t="str">
            <v>MAREIN SYARIAH</v>
          </cell>
          <cell r="AG5" t="str">
            <v>TREATY</v>
          </cell>
          <cell r="AH5" t="str">
            <v>SURPLUS RP 100,000,000</v>
          </cell>
          <cell r="AI5" t="str">
            <v>SINGLE</v>
          </cell>
          <cell r="AJ5">
            <v>0</v>
          </cell>
          <cell r="AK5" t="str">
            <v>TERLAMPIR</v>
          </cell>
          <cell r="AL5" t="str">
            <v>SESUAI DATA REALISASI</v>
          </cell>
          <cell r="AM5" t="str">
            <v>180 HARI KALENDER</v>
          </cell>
          <cell r="AN5" t="str">
            <v>10 HARI KERJA</v>
          </cell>
          <cell r="AO5" t="str">
            <v>003/DSRJ/TEKNIK/012018</v>
          </cell>
          <cell r="AP5" t="str">
            <v>Kontribusi Gross</v>
          </cell>
          <cell r="AQ5">
            <v>0.1</v>
          </cell>
          <cell r="AR5">
            <v>0</v>
          </cell>
          <cell r="AS5">
            <v>0</v>
          </cell>
          <cell r="AT5">
            <v>0</v>
          </cell>
          <cell r="AU5">
            <v>0.2</v>
          </cell>
          <cell r="AV5">
            <v>0</v>
          </cell>
          <cell r="AW5">
            <v>0</v>
          </cell>
          <cell r="AX5">
            <v>0</v>
          </cell>
          <cell r="AY5">
            <v>0</v>
          </cell>
          <cell r="AZ5">
            <v>0</v>
          </cell>
          <cell r="BA5" t="str">
            <v>NUGROHO</v>
          </cell>
          <cell r="BB5" t="str">
            <v>124.00044.36086</v>
          </cell>
          <cell r="BC5" t="str">
            <v>BANK MANDIRI</v>
          </cell>
          <cell r="BD5"/>
          <cell r="BE5" t="str">
            <v>-</v>
          </cell>
          <cell r="BF5" t="str">
            <v>V</v>
          </cell>
          <cell r="BG5" t="str">
            <v>V</v>
          </cell>
          <cell r="BH5" t="str">
            <v>V</v>
          </cell>
          <cell r="BI5" t="str">
            <v>V</v>
          </cell>
          <cell r="BJ5" t="str">
            <v>V</v>
          </cell>
          <cell r="BK5" t="str">
            <v>-</v>
          </cell>
          <cell r="BL5" t="str">
            <v>-</v>
          </cell>
          <cell r="BM5" t="str">
            <v>-</v>
          </cell>
          <cell r="BN5" t="str">
            <v>01.484.260.3-411.000</v>
          </cell>
          <cell r="BO5" t="str">
            <v>-</v>
          </cell>
          <cell r="BP5" t="str">
            <v>V</v>
          </cell>
          <cell r="BQ5" t="str">
            <v>PT. BPR MATAHARI ARTADAYA</v>
          </cell>
          <cell r="BR5" t="str">
            <v>BANK MANDIRI</v>
          </cell>
          <cell r="BS5" t="str">
            <v>101.000.207.8309</v>
          </cell>
          <cell r="BT5"/>
          <cell r="BU5" t="str">
            <v>-</v>
          </cell>
          <cell r="BV5" t="str">
            <v>TANGERANG SELATAN</v>
          </cell>
          <cell r="BW5" t="str">
            <v>36.74</v>
          </cell>
          <cell r="BX5" t="str">
            <v>DKI Jakarta</v>
          </cell>
          <cell r="BY5" t="str">
            <v>Diskon</v>
          </cell>
          <cell r="BZ5"/>
          <cell r="CA5"/>
          <cell r="CB5" t="str">
            <v>Jasa keuangan dan asuransi</v>
          </cell>
          <cell r="CC5" t="str">
            <v>Korporasi Finansial</v>
          </cell>
          <cell r="CD5" t="str">
            <v>Lainnya (BPR. Koperasi. dll)</v>
          </cell>
          <cell r="CE5" t="str">
            <v>-</v>
          </cell>
          <cell r="CF5" t="str">
            <v>SONNY SJACHLAN</v>
          </cell>
          <cell r="CG5" t="str">
            <v>KEAGENAN</v>
          </cell>
          <cell r="CH5" t="str">
            <v>AGEN</v>
          </cell>
          <cell r="CI5" t="str">
            <v>HEAD</v>
          </cell>
          <cell r="CJ5" t="str">
            <v>AGENCY</v>
          </cell>
          <cell r="CK5" t="str">
            <v>GROUP</v>
          </cell>
          <cell r="CL5" t="str">
            <v>JANGKAWARSA</v>
          </cell>
          <cell r="CM5" t="str">
            <v>RELIANCE PEMBIAYAAN SYARIAH (RPS)</v>
          </cell>
          <cell r="CN5" t="str">
            <v>BPR (AJK)</v>
          </cell>
          <cell r="CO5" t="str">
            <v>NP/AJRIS-MKTS/24112017</v>
          </cell>
          <cell r="CP5"/>
          <cell r="CQ5" t="str">
            <v>6 bulan pertama dan rasio manfaat asuransi sudah melebihi 40% dari kontibusi gross</v>
          </cell>
          <cell r="CR5"/>
        </row>
        <row r="6">
          <cell r="B6">
            <v>6011712000002</v>
          </cell>
          <cell r="C6">
            <v>6011712000002</v>
          </cell>
          <cell r="D6" t="str">
            <v>PT WANNAMAS MULTIFINANCE SYARIAH</v>
          </cell>
          <cell r="E6" t="str">
            <v>JL. IR.H.JUANDA, REMPOA, CIPUTAT TIMUR KOMPLEK PLAZA CIPUTAT MAS BLOK C/L -M</v>
          </cell>
          <cell r="F6" t="str">
            <v>DKI JAKARTA</v>
          </cell>
          <cell r="G6">
            <v>43073</v>
          </cell>
          <cell r="H6" t="str">
            <v>2017</v>
          </cell>
          <cell r="I6" t="str">
            <v>RPS</v>
          </cell>
          <cell r="J6" t="str">
            <v>RELIANCE PEMBIAYAAN SYARIAH</v>
          </cell>
          <cell r="K6" t="str">
            <v>AJK</v>
          </cell>
          <cell r="L6">
            <v>43073</v>
          </cell>
          <cell r="M6">
            <v>2958438</v>
          </cell>
          <cell r="N6" t="str">
            <v>NEW</v>
          </cell>
          <cell r="O6" t="str">
            <v>INFORCE</v>
          </cell>
          <cell r="P6">
            <v>0</v>
          </cell>
          <cell r="Q6"/>
          <cell r="R6" t="str">
            <v>30 Hari Kalender</v>
          </cell>
          <cell r="S6" t="str">
            <v>30 (tiga puluh) Hari Kalender terhitung sejak tanggal Peserta mengalami musibah</v>
          </cell>
          <cell r="T6" t="str">
            <v>90 (sembilan puluh) hari kalender sejak tanggal Peserta mengalami Musibah</v>
          </cell>
          <cell r="U6" t="str">
            <v>6 (enam) bulan sejak Peserta tidak membayar Kontribusi yang melewati Masa Leluasa</v>
          </cell>
          <cell r="V6" t="str">
            <v>60 (enam puluh) Hari Kalender sejak terjadi perselisihan</v>
          </cell>
          <cell r="W6" t="str">
            <v>50% dari Kontribusi yang dibayarkan</v>
          </cell>
          <cell r="X6" t="str">
            <v>50% dari Kontribusi yang dibayarkan</v>
          </cell>
          <cell r="Y6">
            <v>0.4</v>
          </cell>
          <cell r="Z6">
            <v>0.6</v>
          </cell>
          <cell r="AA6">
            <v>0.4</v>
          </cell>
          <cell r="AB6">
            <v>0.3</v>
          </cell>
          <cell r="AC6">
            <v>0.3</v>
          </cell>
          <cell r="AD6" t="str">
            <v>20 tahun</v>
          </cell>
          <cell r="AE6" t="str">
            <v>64 tahun</v>
          </cell>
          <cell r="AF6" t="str">
            <v>BOA RE - NASRE SYARIAH</v>
          </cell>
          <cell r="AG6" t="str">
            <v>FAKULTATIF</v>
          </cell>
          <cell r="AH6" t="str">
            <v>QUOTA SHARE 50 : 50 MAX RETENSI RP 100,000,000</v>
          </cell>
          <cell r="AI6" t="str">
            <v>SINGLE</v>
          </cell>
          <cell r="AJ6">
            <v>0.1</v>
          </cell>
          <cell r="AK6" t="str">
            <v>TERLAMPIR</v>
          </cell>
          <cell r="AL6"/>
          <cell r="AM6" t="str">
            <v>180 HARI KALENDER</v>
          </cell>
          <cell r="AN6" t="str">
            <v>14 HARI KERJA</v>
          </cell>
          <cell r="AO6" t="str">
            <v>BOA00118L</v>
          </cell>
          <cell r="AP6" t="str">
            <v>Kontribusi Gross</v>
          </cell>
          <cell r="AQ6">
            <v>0.15</v>
          </cell>
          <cell r="AR6">
            <v>0</v>
          </cell>
          <cell r="AS6">
            <v>0</v>
          </cell>
          <cell r="AT6">
            <v>0</v>
          </cell>
          <cell r="AU6">
            <v>0.2</v>
          </cell>
          <cell r="AV6">
            <v>0</v>
          </cell>
          <cell r="AW6">
            <v>0</v>
          </cell>
          <cell r="AX6">
            <v>0</v>
          </cell>
          <cell r="AY6">
            <v>0</v>
          </cell>
          <cell r="AZ6">
            <v>0</v>
          </cell>
          <cell r="BA6" t="str">
            <v>DERRY SANDRIA</v>
          </cell>
          <cell r="BB6" t="str">
            <v>413.027.8073</v>
          </cell>
          <cell r="BC6" t="str">
            <v>BANK BCA</v>
          </cell>
          <cell r="BD6"/>
          <cell r="BE6" t="str">
            <v>-</v>
          </cell>
          <cell r="BF6" t="str">
            <v>V</v>
          </cell>
          <cell r="BG6" t="str">
            <v>V</v>
          </cell>
          <cell r="BH6" t="str">
            <v>V</v>
          </cell>
          <cell r="BI6" t="str">
            <v>V</v>
          </cell>
          <cell r="BJ6" t="str">
            <v>V</v>
          </cell>
          <cell r="BK6" t="str">
            <v>-</v>
          </cell>
          <cell r="BL6" t="str">
            <v>-</v>
          </cell>
          <cell r="BM6" t="str">
            <v>-</v>
          </cell>
          <cell r="BN6" t="str">
            <v>72.884.417.6-411.000</v>
          </cell>
          <cell r="BO6" t="str">
            <v>-</v>
          </cell>
          <cell r="BP6" t="str">
            <v>V</v>
          </cell>
          <cell r="BQ6" t="str">
            <v>-</v>
          </cell>
          <cell r="BR6" t="str">
            <v>-</v>
          </cell>
          <cell r="BS6" t="str">
            <v>-</v>
          </cell>
          <cell r="BT6"/>
          <cell r="BU6" t="str">
            <v>-</v>
          </cell>
          <cell r="BV6" t="str">
            <v>JAKARTA PUSAT</v>
          </cell>
          <cell r="BW6" t="str">
            <v>31.71</v>
          </cell>
          <cell r="BX6" t="str">
            <v>DKI Jakarta</v>
          </cell>
          <cell r="BY6" t="str">
            <v>Diskon</v>
          </cell>
          <cell r="BZ6"/>
          <cell r="CA6"/>
          <cell r="CB6" t="str">
            <v>Jasa keuangan dan asuransi</v>
          </cell>
          <cell r="CC6" t="str">
            <v>Korporasi Finansial</v>
          </cell>
          <cell r="CD6" t="str">
            <v>Perusahaan Multifinance</v>
          </cell>
          <cell r="CE6" t="str">
            <v>-</v>
          </cell>
          <cell r="CF6" t="str">
            <v>BAGUS</v>
          </cell>
          <cell r="CG6" t="str">
            <v>DIRECT MARKETING</v>
          </cell>
          <cell r="CH6" t="str">
            <v>DIRECT MARKETING</v>
          </cell>
          <cell r="CI6" t="str">
            <v>HEAD</v>
          </cell>
          <cell r="CJ6" t="str">
            <v>DIRECT MARKETING</v>
          </cell>
          <cell r="CK6" t="str">
            <v>GROUP</v>
          </cell>
          <cell r="CL6" t="str">
            <v>JANGKAWARSA</v>
          </cell>
          <cell r="CM6" t="str">
            <v>RELIANCE PEMBIAYAAN SYARIAH (RPS)</v>
          </cell>
          <cell r="CN6" t="str">
            <v>LEASING (AJK)</v>
          </cell>
          <cell r="CO6" t="str">
            <v>NP/AJRIS-MKTS/26042018</v>
          </cell>
          <cell r="CP6" t="str">
            <v>004/LGL/AJRI-UUS/PKS/XII/2017</v>
          </cell>
          <cell r="CQ6" t="str">
            <v>6 bulan pertama dan rasio manfaat asuransi sudah melebihi 40% dari kontibusi gross</v>
          </cell>
          <cell r="CR6"/>
        </row>
        <row r="7">
          <cell r="B7">
            <v>6011801000003</v>
          </cell>
          <cell r="C7">
            <v>6011801000003</v>
          </cell>
          <cell r="D7" t="str">
            <v>PT. USAHA PEMBIAYAAN RELIANCE INDONESIA</v>
          </cell>
          <cell r="E7" t="str">
            <v>JL.K.H.MAS MANSYUR KAV.126 JAKARTA</v>
          </cell>
          <cell r="F7" t="str">
            <v>DKI JAKARTA</v>
          </cell>
          <cell r="G7">
            <v>43130</v>
          </cell>
          <cell r="H7" t="str">
            <v>2018</v>
          </cell>
          <cell r="I7" t="str">
            <v>RPS</v>
          </cell>
          <cell r="J7" t="str">
            <v>RELIANCE PEMBIAYAAN SYARIAH</v>
          </cell>
          <cell r="K7" t="str">
            <v>AJK</v>
          </cell>
          <cell r="L7">
            <v>43130</v>
          </cell>
          <cell r="M7">
            <v>2958130</v>
          </cell>
          <cell r="N7" t="str">
            <v>NEW</v>
          </cell>
          <cell r="O7" t="str">
            <v>INFORCE</v>
          </cell>
          <cell r="P7">
            <v>0</v>
          </cell>
          <cell r="Q7"/>
          <cell r="R7" t="str">
            <v>30 Hari Kalender</v>
          </cell>
          <cell r="S7" t="str">
            <v>90 (sembilan puluh) Hari Kalender terhitung sejak tanggal Peserta mengalami musibah</v>
          </cell>
          <cell r="T7" t="str">
            <v>90 (sembilan puluh) hari kalender sejak tanggal Peserta mengalami Musibah</v>
          </cell>
          <cell r="U7" t="str">
            <v>6 (enam) bulan sejak Peserta tidak membayar Kontribusi yang melewati Masa Leluasa</v>
          </cell>
          <cell r="V7" t="str">
            <v>60 (enam puluh) Hari Kalender sejak terjadi perselisihan</v>
          </cell>
          <cell r="W7" t="str">
            <v>50% dari Kontribusi yang dibayarkan</v>
          </cell>
          <cell r="X7" t="str">
            <v>50% dari Kontribusi yang dibayarkan</v>
          </cell>
          <cell r="Y7">
            <v>0.4</v>
          </cell>
          <cell r="Z7">
            <v>0.6</v>
          </cell>
          <cell r="AA7">
            <v>0.4</v>
          </cell>
          <cell r="AB7">
            <v>0.3</v>
          </cell>
          <cell r="AC7">
            <v>0.3</v>
          </cell>
          <cell r="AD7" t="str">
            <v>18 tahun</v>
          </cell>
          <cell r="AE7" t="str">
            <v>64 tahun</v>
          </cell>
          <cell r="AF7" t="str">
            <v>MAREIN SYARIAH</v>
          </cell>
          <cell r="AG7" t="str">
            <v>TREATY</v>
          </cell>
          <cell r="AH7" t="str">
            <v>SURPLUS RP 100,000,000</v>
          </cell>
          <cell r="AI7" t="str">
            <v>SINGLE</v>
          </cell>
          <cell r="AJ7">
            <v>0</v>
          </cell>
          <cell r="AK7" t="str">
            <v>TERLAMPIR</v>
          </cell>
          <cell r="AL7"/>
          <cell r="AM7" t="str">
            <v>180 HARI KALENDER</v>
          </cell>
          <cell r="AN7" t="str">
            <v>10 HARI KERJA</v>
          </cell>
          <cell r="AO7" t="str">
            <v>003/DSRJ/TEKNIK/012018</v>
          </cell>
          <cell r="AP7" t="str">
            <v>Kontribusi Gross</v>
          </cell>
          <cell r="AQ7">
            <v>0.1</v>
          </cell>
          <cell r="AR7">
            <v>0</v>
          </cell>
          <cell r="AS7">
            <v>0</v>
          </cell>
          <cell r="AT7">
            <v>0</v>
          </cell>
          <cell r="AU7">
            <v>0</v>
          </cell>
          <cell r="AV7">
            <v>0</v>
          </cell>
          <cell r="AW7">
            <v>0</v>
          </cell>
          <cell r="AX7">
            <v>0</v>
          </cell>
          <cell r="AY7">
            <v>0</v>
          </cell>
          <cell r="AZ7">
            <v>0</v>
          </cell>
          <cell r="BA7"/>
          <cell r="BB7"/>
          <cell r="BC7"/>
          <cell r="BD7"/>
          <cell r="BE7" t="str">
            <v>-</v>
          </cell>
          <cell r="BF7" t="str">
            <v>V</v>
          </cell>
          <cell r="BG7" t="str">
            <v>V</v>
          </cell>
          <cell r="BH7" t="str">
            <v>V</v>
          </cell>
          <cell r="BI7" t="str">
            <v>V</v>
          </cell>
          <cell r="BJ7" t="str">
            <v>V</v>
          </cell>
          <cell r="BK7" t="str">
            <v>-</v>
          </cell>
          <cell r="BL7" t="str">
            <v>-</v>
          </cell>
          <cell r="BM7" t="str">
            <v>-</v>
          </cell>
          <cell r="BN7" t="str">
            <v>01.336.255.3-015.000</v>
          </cell>
          <cell r="BO7" t="str">
            <v>-</v>
          </cell>
          <cell r="BP7" t="str">
            <v>-</v>
          </cell>
          <cell r="BQ7" t="str">
            <v>-</v>
          </cell>
          <cell r="BR7" t="str">
            <v>-</v>
          </cell>
          <cell r="BS7" t="str">
            <v>-</v>
          </cell>
          <cell r="BT7"/>
          <cell r="BU7" t="str">
            <v>-</v>
          </cell>
          <cell r="BV7" t="str">
            <v>JAKARTA PUSAT</v>
          </cell>
          <cell r="BW7" t="str">
            <v>31.71</v>
          </cell>
          <cell r="BX7" t="str">
            <v>DKI Jakarta</v>
          </cell>
          <cell r="BY7" t="str">
            <v>Diskon</v>
          </cell>
          <cell r="BZ7"/>
          <cell r="CA7"/>
          <cell r="CB7" t="str">
            <v>Jasa keuangan dan asuransi</v>
          </cell>
          <cell r="CC7" t="str">
            <v>Korporasi Finansial</v>
          </cell>
          <cell r="CD7" t="str">
            <v>Perusahaan Multifinance</v>
          </cell>
          <cell r="CE7" t="str">
            <v>-</v>
          </cell>
          <cell r="CF7" t="str">
            <v xml:space="preserve">YUANNE </v>
          </cell>
          <cell r="CG7" t="str">
            <v>DIRECT MARKETING</v>
          </cell>
          <cell r="CH7" t="str">
            <v>DIRECT MARKETING</v>
          </cell>
          <cell r="CI7" t="str">
            <v>HEAD</v>
          </cell>
          <cell r="CJ7" t="str">
            <v>CROSS SELLING</v>
          </cell>
          <cell r="CK7" t="str">
            <v>GROUP</v>
          </cell>
          <cell r="CL7" t="str">
            <v>JANGKAWARSA</v>
          </cell>
          <cell r="CM7" t="str">
            <v>RELIANCE PEMBIAYAAN SYARIAH (RPS)</v>
          </cell>
          <cell r="CN7" t="str">
            <v>LEASING (AJK)</v>
          </cell>
          <cell r="CO7"/>
          <cell r="CP7"/>
          <cell r="CQ7" t="str">
            <v>6 bulan pertama dan rasio manfaat asuransi sudah melebihi 40% dari kontibusi gross</v>
          </cell>
          <cell r="CR7"/>
        </row>
        <row r="8">
          <cell r="B8">
            <v>6011804000005</v>
          </cell>
          <cell r="C8">
            <v>6011804000005</v>
          </cell>
          <cell r="D8" t="str">
            <v>PT. OTOMAS MULTIFINANCE</v>
          </cell>
          <cell r="E8" t="str">
            <v>JL. RS FATMAWATI RAYA 36 KOMP DUTAMAS FATMAWATI BLOK B1 NO. 25-26 JAKARTA 12150</v>
          </cell>
          <cell r="F8" t="str">
            <v>DKI JAKARTA</v>
          </cell>
          <cell r="G8">
            <v>43251</v>
          </cell>
          <cell r="H8" t="str">
            <v>2018</v>
          </cell>
          <cell r="I8" t="str">
            <v>RPS</v>
          </cell>
          <cell r="J8" t="str">
            <v>RELIANCE PEMBIAYAAN SYARIAH</v>
          </cell>
          <cell r="K8" t="str">
            <v>AJK</v>
          </cell>
          <cell r="L8">
            <v>43251</v>
          </cell>
          <cell r="M8">
            <v>2958251</v>
          </cell>
          <cell r="N8" t="str">
            <v>NEW</v>
          </cell>
          <cell r="O8" t="str">
            <v>INFORCE</v>
          </cell>
          <cell r="P8">
            <v>0</v>
          </cell>
          <cell r="Q8"/>
          <cell r="R8" t="str">
            <v>30 Hari Kalender</v>
          </cell>
          <cell r="S8" t="str">
            <v>30 (tiga puluh) Hari Kalender terhitung sejak tanggal Peserta mengalami musibah</v>
          </cell>
          <cell r="T8" t="str">
            <v>90 (sembilan puluh) hari kalender sejak tanggal Peserta mengalami Musibah</v>
          </cell>
          <cell r="U8" t="str">
            <v>6 (enam) bulan sejak Peserta tidak membayar Kontribusi yang melewati Masa Leluasa</v>
          </cell>
          <cell r="V8" t="str">
            <v>60 (enam puluh) Hari Kalender sejak terjadi perselisihan</v>
          </cell>
          <cell r="W8" t="str">
            <v>50% dari Kontribusi yang dibayarkan</v>
          </cell>
          <cell r="X8" t="str">
            <v>50% dari Kontribusi yang dibayarkan</v>
          </cell>
          <cell r="Y8">
            <v>0.4</v>
          </cell>
          <cell r="Z8">
            <v>0.6</v>
          </cell>
          <cell r="AA8">
            <v>0.4</v>
          </cell>
          <cell r="AB8">
            <v>0.3</v>
          </cell>
          <cell r="AC8">
            <v>0.3</v>
          </cell>
          <cell r="AD8" t="str">
            <v>20 tahun</v>
          </cell>
          <cell r="AE8" t="str">
            <v>69 tahun</v>
          </cell>
          <cell r="AF8" t="str">
            <v>BOA RE - NASRE SYARIAH</v>
          </cell>
          <cell r="AG8" t="str">
            <v>FAKULTATIF</v>
          </cell>
          <cell r="AH8" t="str">
            <v>QUOTA SHARE 50 : 50 MAX RETENSI RP 100,000,000</v>
          </cell>
          <cell r="AI8" t="str">
            <v>SINGLE</v>
          </cell>
          <cell r="AJ8">
            <v>0.1</v>
          </cell>
          <cell r="AK8" t="str">
            <v>TERLAMPIR</v>
          </cell>
          <cell r="AL8"/>
          <cell r="AM8" t="str">
            <v>180 HARI KALENDER</v>
          </cell>
          <cell r="AN8" t="str">
            <v>14 HARI KERJA</v>
          </cell>
          <cell r="AO8" t="str">
            <v>BOA00118L</v>
          </cell>
          <cell r="AP8" t="str">
            <v>Kontribusi Gross</v>
          </cell>
          <cell r="AQ8">
            <v>0.15</v>
          </cell>
          <cell r="AR8">
            <v>0</v>
          </cell>
          <cell r="AS8">
            <v>0</v>
          </cell>
          <cell r="AT8">
            <v>0</v>
          </cell>
          <cell r="AU8">
            <v>0.2</v>
          </cell>
          <cell r="AV8">
            <v>0</v>
          </cell>
          <cell r="AW8">
            <v>0</v>
          </cell>
          <cell r="AX8">
            <v>0</v>
          </cell>
          <cell r="AY8">
            <v>0</v>
          </cell>
          <cell r="AZ8">
            <v>0</v>
          </cell>
          <cell r="BA8" t="str">
            <v>DERRY SANDRIA</v>
          </cell>
          <cell r="BB8" t="str">
            <v>413.027.8073</v>
          </cell>
          <cell r="BC8" t="str">
            <v>BANK BCA</v>
          </cell>
          <cell r="BD8"/>
          <cell r="BE8" t="str">
            <v>-</v>
          </cell>
          <cell r="BF8" t="str">
            <v>V</v>
          </cell>
          <cell r="BG8" t="str">
            <v>V</v>
          </cell>
          <cell r="BH8" t="str">
            <v>V</v>
          </cell>
          <cell r="BI8" t="str">
            <v>V</v>
          </cell>
          <cell r="BJ8" t="str">
            <v>V</v>
          </cell>
          <cell r="BK8" t="str">
            <v>-</v>
          </cell>
          <cell r="BL8" t="str">
            <v>-</v>
          </cell>
          <cell r="BM8" t="str">
            <v>-</v>
          </cell>
          <cell r="BN8" t="str">
            <v>01.651.065.3-019.000</v>
          </cell>
          <cell r="BO8" t="str">
            <v>-</v>
          </cell>
          <cell r="BP8" t="str">
            <v>V</v>
          </cell>
          <cell r="BQ8" t="str">
            <v>PT. OTOMAS MULTIFINANCE</v>
          </cell>
          <cell r="BR8" t="str">
            <v>BCA</v>
          </cell>
          <cell r="BS8">
            <v>7300300914</v>
          </cell>
          <cell r="BT8"/>
          <cell r="BU8" t="str">
            <v>-</v>
          </cell>
          <cell r="BV8" t="str">
            <v>JAKARTA PUSAT</v>
          </cell>
          <cell r="BW8" t="str">
            <v>31.71</v>
          </cell>
          <cell r="BX8" t="str">
            <v>DKI Jakarta</v>
          </cell>
          <cell r="BY8" t="str">
            <v>Diskon</v>
          </cell>
          <cell r="BZ8"/>
          <cell r="CA8"/>
          <cell r="CB8" t="str">
            <v>Jasa keuangan dan asuransi</v>
          </cell>
          <cell r="CC8" t="str">
            <v>Korporasi Finansial</v>
          </cell>
          <cell r="CD8" t="str">
            <v>Perusahaan Multifinance</v>
          </cell>
          <cell r="CE8" t="str">
            <v>-</v>
          </cell>
          <cell r="CF8" t="str">
            <v>BAGUS</v>
          </cell>
          <cell r="CG8" t="str">
            <v>DIRECT MARKETING</v>
          </cell>
          <cell r="CH8" t="str">
            <v>DIRECT MARKETING</v>
          </cell>
          <cell r="CI8" t="str">
            <v>HEAD</v>
          </cell>
          <cell r="CJ8" t="str">
            <v>AGENCY</v>
          </cell>
          <cell r="CK8" t="str">
            <v>GROUP</v>
          </cell>
          <cell r="CL8" t="str">
            <v>JANGKAWARSA</v>
          </cell>
          <cell r="CM8" t="str">
            <v>RELIANCE PEMBIAYAAN SYARIAH (RPS)</v>
          </cell>
          <cell r="CN8" t="str">
            <v>LEASING (AJK)</v>
          </cell>
          <cell r="CO8" t="str">
            <v>NP/AJRIS-MKTS/06062018</v>
          </cell>
          <cell r="CP8" t="str">
            <v>013/LGL/AJRIUS-UUS/PKS/IV/2018</v>
          </cell>
          <cell r="CQ8" t="str">
            <v>6 bulan pertama dan rasio manfaat asuransi sudah melebihi 40% dari kontibusi gross</v>
          </cell>
          <cell r="CR8"/>
        </row>
        <row r="9">
          <cell r="B9">
            <v>6041902000001</v>
          </cell>
          <cell r="C9">
            <v>6041902000001</v>
          </cell>
          <cell r="D9" t="str">
            <v>PT ASURANSI JASINDO SYARIAH QQ BANK SYARIAH MANDIRI (IMPLAN)</v>
          </cell>
          <cell r="E9" t="str">
            <v>GRAHA MR 21 LANTAI 10 JL. MENTENG RAYA NO 21 JAKARTA PUSAT 10340</v>
          </cell>
          <cell r="F9" t="str">
            <v>DKI JAKARTA</v>
          </cell>
          <cell r="G9">
            <v>43508</v>
          </cell>
          <cell r="H9" t="str">
            <v>2019</v>
          </cell>
          <cell r="I9" t="str">
            <v>RPNDS</v>
          </cell>
          <cell r="J9" t="str">
            <v>RELIANCE PEMBIAYAAN NORMAL DEATH SYARIAH</v>
          </cell>
          <cell r="K9" t="str">
            <v>AJK</v>
          </cell>
          <cell r="L9">
            <v>43466</v>
          </cell>
          <cell r="M9">
            <v>44927</v>
          </cell>
          <cell r="N9" t="str">
            <v>NEW</v>
          </cell>
          <cell r="O9" t="str">
            <v>INFORCE</v>
          </cell>
          <cell r="P9">
            <v>0</v>
          </cell>
          <cell r="Q9"/>
          <cell r="R9" t="str">
            <v>45 Hari Kalender</v>
          </cell>
          <cell r="S9" t="str">
            <v>180 (Seratus Delapan Puluh) hari kalender sejak tanggal Peserta mengalami Musibah</v>
          </cell>
          <cell r="T9" t="str">
            <v>180 (Seratus Delapan Puluh) hari kalender sejak tanggal Peserta mengalami Musibah</v>
          </cell>
          <cell r="U9" t="str">
            <v>6 (enam) bulan sejak Peserta tidak membayar Kontribusi yang melewati Masa Leluasa</v>
          </cell>
          <cell r="V9" t="str">
            <v>60 (enam puluh) Hari Kalender sejak terjadi perselisihan</v>
          </cell>
          <cell r="W9">
            <v>0.6</v>
          </cell>
          <cell r="X9">
            <v>0.4</v>
          </cell>
          <cell r="Y9">
            <v>0.4</v>
          </cell>
          <cell r="Z9">
            <v>0.6</v>
          </cell>
          <cell r="AA9">
            <v>0.4</v>
          </cell>
          <cell r="AB9">
            <v>0.3</v>
          </cell>
          <cell r="AC9">
            <v>0.3</v>
          </cell>
          <cell r="AD9" t="str">
            <v>20 tahun</v>
          </cell>
          <cell r="AE9" t="str">
            <v>64 tahun</v>
          </cell>
          <cell r="AF9" t="str">
            <v>NASRE SYARIAH</v>
          </cell>
          <cell r="AG9" t="str">
            <v>FAKULTATIF</v>
          </cell>
          <cell r="AH9" t="str">
            <v>QUOTA SHARE 50 : 50 MAX RETENSI RP 100,000,000</v>
          </cell>
          <cell r="AI9" t="str">
            <v>USIA</v>
          </cell>
          <cell r="AJ9">
            <v>0.15</v>
          </cell>
          <cell r="AK9" t="str">
            <v>TERLAMPIR</v>
          </cell>
          <cell r="AL9"/>
          <cell r="AM9" t="str">
            <v>210 HARI KALENDER</v>
          </cell>
          <cell r="AN9" t="str">
            <v>45 HARI KERJA</v>
          </cell>
          <cell r="AO9" t="str">
            <v>012/NP/SYR/II/2019</v>
          </cell>
          <cell r="AP9" t="str">
            <v>Kontribusi Gross</v>
          </cell>
          <cell r="AQ9">
            <v>0</v>
          </cell>
          <cell r="AR9">
            <v>0</v>
          </cell>
          <cell r="AS9">
            <v>0</v>
          </cell>
          <cell r="AT9">
            <v>0.125</v>
          </cell>
          <cell r="AU9">
            <v>0.17499999999999999</v>
          </cell>
          <cell r="AV9">
            <v>0</v>
          </cell>
          <cell r="AW9">
            <v>0</v>
          </cell>
          <cell r="AX9">
            <v>0</v>
          </cell>
          <cell r="AY9">
            <v>0</v>
          </cell>
          <cell r="AZ9">
            <v>0</v>
          </cell>
          <cell r="BA9" t="str">
            <v>AGEN PENUTUP =Mulyo Sarwono; ADMIN AGENCY = Een Sukanah</v>
          </cell>
          <cell r="BB9" t="str">
            <v>AGEN PENUTUP = CIMB Niaga 703541396600; ADMIN AGENCY = BCA 7655028676</v>
          </cell>
          <cell r="BC9" t="str">
            <v xml:space="preserve">AGEN PENUTUP = CIMB Niaga ; ADMIN AGENCY = BCA </v>
          </cell>
          <cell r="BD9"/>
          <cell r="BE9" t="str">
            <v>-</v>
          </cell>
          <cell r="BF9" t="str">
            <v>V</v>
          </cell>
          <cell r="BG9" t="str">
            <v>V</v>
          </cell>
          <cell r="BH9" t="str">
            <v>V</v>
          </cell>
          <cell r="BI9" t="str">
            <v>V</v>
          </cell>
          <cell r="BJ9" t="str">
            <v>V</v>
          </cell>
          <cell r="BK9" t="str">
            <v>-</v>
          </cell>
          <cell r="BL9" t="str">
            <v>V</v>
          </cell>
          <cell r="BM9" t="str">
            <v>V</v>
          </cell>
          <cell r="BN9" t="str">
            <v>75.594.848.6-021.000</v>
          </cell>
          <cell r="BO9" t="str">
            <v>V</v>
          </cell>
          <cell r="BP9" t="str">
            <v>V</v>
          </cell>
          <cell r="BQ9" t="str">
            <v>PT ASURANSI JASINDO SYARIAH</v>
          </cell>
          <cell r="BR9" t="str">
            <v>BANK SYARIAH MANDIRI</v>
          </cell>
          <cell r="BS9">
            <v>2320002322</v>
          </cell>
          <cell r="BT9"/>
          <cell r="BU9" t="str">
            <v>-</v>
          </cell>
          <cell r="BV9" t="str">
            <v>JAKARTA PUSAT</v>
          </cell>
          <cell r="BW9" t="str">
            <v>31.71</v>
          </cell>
          <cell r="BX9" t="str">
            <v>DKI Jakarta</v>
          </cell>
          <cell r="BY9" t="str">
            <v>Diskon</v>
          </cell>
          <cell r="BZ9"/>
          <cell r="CA9"/>
          <cell r="CB9" t="str">
            <v>Jasa keuangan dan asuransi</v>
          </cell>
          <cell r="CC9" t="str">
            <v>Korporasi Finansial</v>
          </cell>
          <cell r="CD9" t="str">
            <v>Lainnya (BPR. Koperasi. dll)</v>
          </cell>
          <cell r="CE9" t="str">
            <v>-</v>
          </cell>
          <cell r="CF9" t="str">
            <v>NIXON</v>
          </cell>
          <cell r="CG9" t="str">
            <v>KEAGENAN</v>
          </cell>
          <cell r="CH9" t="str">
            <v>AGEN</v>
          </cell>
          <cell r="CI9" t="str">
            <v>HEAD</v>
          </cell>
          <cell r="CJ9" t="str">
            <v>CO-INSURANCE</v>
          </cell>
          <cell r="CK9" t="str">
            <v>GROUP</v>
          </cell>
          <cell r="CL9" t="str">
            <v>JANGKAWARSA</v>
          </cell>
          <cell r="CM9" t="str">
            <v>RELIANCE PEMBIAYAAN NORMAL DEATH SYARIAH (RPNDS)</v>
          </cell>
          <cell r="CN9" t="str">
            <v>BANK UMUM (AJK)</v>
          </cell>
          <cell r="CO9" t="str">
            <v xml:space="preserve"> NP/AJRIUS-MKT/01/IV/19 &amp; NO SETELAH PERUBAHAN: NP/AJRIUS-MKT/10/VI/22</v>
          </cell>
          <cell r="CP9" t="str">
            <v>005/AJRI-UUS/PKS/I/2019</v>
          </cell>
          <cell r="CQ9" t="str">
            <v>2 bulan pertama dan rasio manfaat asuransi sudah melebihi 50% dari kontibusi gross</v>
          </cell>
          <cell r="CR9" t="str">
            <v>5 HARI sejak nota tagihan diterima oleh pengelola</v>
          </cell>
        </row>
        <row r="10">
          <cell r="B10">
            <v>6041902000002</v>
          </cell>
          <cell r="C10">
            <v>6041902000002</v>
          </cell>
          <cell r="D10" t="str">
            <v>PT ASURANSI JASINDO SYARIAH QQ BANK SYARIAH MANDIRI (KUPEN)</v>
          </cell>
          <cell r="E10" t="str">
            <v>GRAHA MR 21 LANTAI 10 JL. MENTENG RAYA NO 21 JAKARTA PUSAT 10340</v>
          </cell>
          <cell r="F10" t="str">
            <v>DKI JAKARTA</v>
          </cell>
          <cell r="G10">
            <v>43508</v>
          </cell>
          <cell r="H10" t="str">
            <v>2019</v>
          </cell>
          <cell r="I10" t="str">
            <v>RPNDS</v>
          </cell>
          <cell r="J10" t="str">
            <v>RELIANCE PEMBIAYAAN NORMAL DEATH SYARIAH</v>
          </cell>
          <cell r="K10" t="str">
            <v>AJK</v>
          </cell>
          <cell r="L10">
            <v>43466</v>
          </cell>
          <cell r="M10">
            <v>44927</v>
          </cell>
          <cell r="N10" t="str">
            <v>NEW</v>
          </cell>
          <cell r="O10" t="str">
            <v>INFORCE</v>
          </cell>
          <cell r="P10">
            <v>0</v>
          </cell>
          <cell r="Q10"/>
          <cell r="R10" t="str">
            <v>45 Hari Kalender</v>
          </cell>
          <cell r="S10" t="str">
            <v>180 (Seratus Delapan Puluh) hari kalender sejak tanggal Peserta mengalami Musibah</v>
          </cell>
          <cell r="T10" t="str">
            <v>180 (Seratus Delapan Puluh) hari kalender sejak tanggal Peserta mengalami Musibah</v>
          </cell>
          <cell r="U10" t="str">
            <v>6 (enam) bulan sejak Peserta tidak membayar Kontribusi yang melewati Masa Leluasa</v>
          </cell>
          <cell r="V10" t="str">
            <v>60 (enam puluh) Hari Kalender sejak terjadi perselisihan</v>
          </cell>
          <cell r="W10">
            <v>0.77500000000000002</v>
          </cell>
          <cell r="X10">
            <v>0.22500000000000001</v>
          </cell>
          <cell r="Y10">
            <v>0.4</v>
          </cell>
          <cell r="Z10">
            <v>0.6</v>
          </cell>
          <cell r="AA10">
            <v>0.4</v>
          </cell>
          <cell r="AB10">
            <v>0.3</v>
          </cell>
          <cell r="AC10">
            <v>0.3</v>
          </cell>
          <cell r="AD10" t="str">
            <v>45 tahun</v>
          </cell>
          <cell r="AE10" t="str">
            <v>74 tahun</v>
          </cell>
          <cell r="AF10" t="str">
            <v>NASRE SYARIAH</v>
          </cell>
          <cell r="AG10" t="str">
            <v>FAKULTATIF</v>
          </cell>
          <cell r="AH10" t="str">
            <v>QUOTA SHARE 50 : 50 MAX RETENSI RP 100,000,000</v>
          </cell>
          <cell r="AI10" t="str">
            <v>USIA</v>
          </cell>
          <cell r="AJ10">
            <v>0.15</v>
          </cell>
          <cell r="AK10" t="str">
            <v>TERLAMPIR</v>
          </cell>
          <cell r="AL10"/>
          <cell r="AM10" t="str">
            <v>210 HARI KALENDER</v>
          </cell>
          <cell r="AN10" t="str">
            <v>45 HARI KERJA</v>
          </cell>
          <cell r="AO10" t="str">
            <v>011/NP/SYR/II/2019</v>
          </cell>
          <cell r="AP10" t="str">
            <v>Kontribusi Gross</v>
          </cell>
          <cell r="AQ10">
            <v>0</v>
          </cell>
          <cell r="AR10">
            <v>0</v>
          </cell>
          <cell r="AS10">
            <v>0</v>
          </cell>
          <cell r="AT10">
            <v>0</v>
          </cell>
          <cell r="AU10">
            <v>0.125</v>
          </cell>
          <cell r="AV10">
            <v>0</v>
          </cell>
          <cell r="AW10">
            <v>0</v>
          </cell>
          <cell r="AX10">
            <v>0</v>
          </cell>
          <cell r="AY10">
            <v>0</v>
          </cell>
          <cell r="AZ10">
            <v>0</v>
          </cell>
          <cell r="BA10" t="str">
            <v>AGEN PENUTUP =Mulyo Sarwono</v>
          </cell>
          <cell r="BB10" t="str">
            <v>AGEN PENUTUP = CIMB Niaga 703541396600</v>
          </cell>
          <cell r="BC10" t="str">
            <v xml:space="preserve">AGEN PENUTUP = CIMB Niaga </v>
          </cell>
          <cell r="BD10"/>
          <cell r="BE10" t="str">
            <v>-</v>
          </cell>
          <cell r="BF10" t="str">
            <v>V</v>
          </cell>
          <cell r="BG10" t="str">
            <v>V</v>
          </cell>
          <cell r="BH10" t="str">
            <v>V</v>
          </cell>
          <cell r="BI10" t="str">
            <v>V</v>
          </cell>
          <cell r="BJ10" t="str">
            <v>V</v>
          </cell>
          <cell r="BK10" t="str">
            <v>-</v>
          </cell>
          <cell r="BL10" t="str">
            <v>V</v>
          </cell>
          <cell r="BM10" t="str">
            <v>V</v>
          </cell>
          <cell r="BN10" t="str">
            <v>75.594.848.6-021.000</v>
          </cell>
          <cell r="BO10" t="str">
            <v>V</v>
          </cell>
          <cell r="BP10" t="str">
            <v>V</v>
          </cell>
          <cell r="BQ10" t="str">
            <v>PT ASURANSI JASINDO SYARIAH</v>
          </cell>
          <cell r="BR10" t="str">
            <v>BANK SYARIAH MANDIRI</v>
          </cell>
          <cell r="BS10">
            <v>2320002322</v>
          </cell>
          <cell r="BT10"/>
          <cell r="BU10" t="str">
            <v>-</v>
          </cell>
          <cell r="BV10" t="str">
            <v>JAKARTA PUSAT</v>
          </cell>
          <cell r="BW10" t="str">
            <v>31.71</v>
          </cell>
          <cell r="BX10" t="str">
            <v>DKI Jakarta</v>
          </cell>
          <cell r="BY10" t="str">
            <v>Diskon</v>
          </cell>
          <cell r="BZ10"/>
          <cell r="CA10"/>
          <cell r="CB10" t="str">
            <v>Jasa keuangan dan asuransi</v>
          </cell>
          <cell r="CC10" t="str">
            <v>Korporasi Finansial</v>
          </cell>
          <cell r="CD10" t="str">
            <v>Lainnya (BPR. Koperasi. dll)</v>
          </cell>
          <cell r="CE10" t="str">
            <v>-</v>
          </cell>
          <cell r="CF10" t="str">
            <v>NIXON</v>
          </cell>
          <cell r="CG10" t="str">
            <v>KEAGENAN</v>
          </cell>
          <cell r="CH10" t="str">
            <v>AGEN</v>
          </cell>
          <cell r="CI10" t="str">
            <v>HEAD</v>
          </cell>
          <cell r="CJ10" t="str">
            <v>CO-INSURANCE</v>
          </cell>
          <cell r="CK10" t="str">
            <v>GROUP</v>
          </cell>
          <cell r="CL10" t="str">
            <v>JANGKAWARSA</v>
          </cell>
          <cell r="CM10" t="str">
            <v>RELIANCE PEMBIAYAAN NORMAL DEATH SYARIAH (RPNDS)</v>
          </cell>
          <cell r="CN10" t="str">
            <v>BANK UMUM (AJK)</v>
          </cell>
          <cell r="CO10" t="str">
            <v xml:space="preserve"> NP/AJRIUS-MKT/02/IV/19</v>
          </cell>
          <cell r="CP10" t="str">
            <v>005/AJRI-UUS/PKS/I/2019</v>
          </cell>
          <cell r="CQ10" t="str">
            <v>2 bulan pertama dan rasio manfaat asuransi sudah melebihi 50% dari kontibusi gross</v>
          </cell>
          <cell r="CR10"/>
        </row>
        <row r="11">
          <cell r="B11">
            <v>6041903000003</v>
          </cell>
          <cell r="C11">
            <v>6041903000003</v>
          </cell>
          <cell r="D11" t="str">
            <v>PT ASURANSI JASINDO SYARIAH QQ BANK SYARIAH MANDIRI (GRIYA)</v>
          </cell>
          <cell r="E11" t="str">
            <v>GRAHA MR 21 LANTAI 10 JL. MENTENG RAYA NO 21 JAKARTA PUSAT 10340</v>
          </cell>
          <cell r="F11" t="str">
            <v>DKI JAKARTA</v>
          </cell>
          <cell r="G11">
            <v>43536</v>
          </cell>
          <cell r="H11">
            <v>2019</v>
          </cell>
          <cell r="I11" t="str">
            <v>RPNDS</v>
          </cell>
          <cell r="J11" t="str">
            <v>RELIANCE PEMBIAYAAN NORMAL DEATH SYARIAH</v>
          </cell>
          <cell r="K11" t="str">
            <v>AJK</v>
          </cell>
          <cell r="L11">
            <v>43466</v>
          </cell>
          <cell r="M11">
            <v>44927</v>
          </cell>
          <cell r="N11" t="str">
            <v>NEW</v>
          </cell>
          <cell r="O11" t="str">
            <v>INFORCE</v>
          </cell>
          <cell r="P11">
            <v>0</v>
          </cell>
          <cell r="Q11"/>
          <cell r="R11" t="str">
            <v>45 Hari Kalender</v>
          </cell>
          <cell r="S11" t="str">
            <v>180 (Seratus Delapan Puluh) hari kalender sejak tanggal Peserta mengalami Musibah</v>
          </cell>
          <cell r="T11" t="str">
            <v>180 (Seratus Delapan Puluh) hari kalender sejak tanggal Peserta mengalami Musibah</v>
          </cell>
          <cell r="U11" t="str">
            <v>6 (enam) bulan sejak Peserta tidak membayar Kontribusi yang melewati Masa Leluasa</v>
          </cell>
          <cell r="V11" t="str">
            <v>60 (enam puluh) Hari Kalender sejak terjadi perselisihan</v>
          </cell>
          <cell r="W11">
            <v>0.72499999999999998</v>
          </cell>
          <cell r="X11">
            <v>0.27500000000000002</v>
          </cell>
          <cell r="Y11">
            <v>0.4</v>
          </cell>
          <cell r="Z11">
            <v>0.6</v>
          </cell>
          <cell r="AA11">
            <v>0.4</v>
          </cell>
          <cell r="AB11">
            <v>0.3</v>
          </cell>
          <cell r="AC11">
            <v>0.3</v>
          </cell>
          <cell r="AD11" t="str">
            <v>20 tahun</v>
          </cell>
          <cell r="AE11" t="str">
            <v>64 tahun</v>
          </cell>
          <cell r="AF11" t="str">
            <v>NASRE SYARIAH</v>
          </cell>
          <cell r="AG11" t="str">
            <v>FAKULTATIF</v>
          </cell>
          <cell r="AH11" t="str">
            <v>QUOTA SHARE 50 : 50 MAX RETENSI RP 100,000,000</v>
          </cell>
          <cell r="AI11" t="str">
            <v>USIA</v>
          </cell>
          <cell r="AJ11">
            <v>0</v>
          </cell>
          <cell r="AK11" t="str">
            <v>TERLAMPIR</v>
          </cell>
          <cell r="AL11"/>
          <cell r="AM11" t="str">
            <v>210 HARI KALENDER</v>
          </cell>
          <cell r="AN11" t="str">
            <v>45 HARI KERJA</v>
          </cell>
          <cell r="AO11" t="str">
            <v>014/NP/SYR/II/2019</v>
          </cell>
          <cell r="AP11" t="str">
            <v>Kontribusi Gross</v>
          </cell>
          <cell r="AQ11">
            <v>0</v>
          </cell>
          <cell r="AR11">
            <v>0</v>
          </cell>
          <cell r="AS11">
            <v>0</v>
          </cell>
          <cell r="AT11">
            <v>0.05</v>
          </cell>
          <cell r="AU11">
            <v>7.4999999999999997E-2</v>
          </cell>
          <cell r="AV11">
            <v>0</v>
          </cell>
          <cell r="AW11">
            <v>0</v>
          </cell>
          <cell r="AX11">
            <v>0</v>
          </cell>
          <cell r="AY11">
            <v>0</v>
          </cell>
          <cell r="AZ11">
            <v>0</v>
          </cell>
          <cell r="BA11"/>
          <cell r="BB11"/>
          <cell r="BC11"/>
          <cell r="BD11"/>
          <cell r="BE11" t="str">
            <v>-</v>
          </cell>
          <cell r="BF11" t="str">
            <v>V</v>
          </cell>
          <cell r="BG11" t="str">
            <v>V</v>
          </cell>
          <cell r="BH11" t="str">
            <v>V</v>
          </cell>
          <cell r="BI11" t="str">
            <v>V</v>
          </cell>
          <cell r="BJ11" t="str">
            <v>V</v>
          </cell>
          <cell r="BK11" t="str">
            <v>-</v>
          </cell>
          <cell r="BL11" t="str">
            <v>V</v>
          </cell>
          <cell r="BM11" t="str">
            <v>V</v>
          </cell>
          <cell r="BN11" t="str">
            <v>75.594.848.6-021.000</v>
          </cell>
          <cell r="BO11" t="str">
            <v>V</v>
          </cell>
          <cell r="BP11" t="str">
            <v>V</v>
          </cell>
          <cell r="BQ11" t="str">
            <v>PT ASURANSI JASINDO SYARIAH</v>
          </cell>
          <cell r="BR11" t="str">
            <v>BANK SYARIAH MANDIRI</v>
          </cell>
          <cell r="BS11">
            <v>2320002322</v>
          </cell>
          <cell r="BT11"/>
          <cell r="BU11" t="str">
            <v>-</v>
          </cell>
          <cell r="BV11" t="str">
            <v>JAKARTA PUSAT</v>
          </cell>
          <cell r="BW11" t="str">
            <v>31.71</v>
          </cell>
          <cell r="BX11" t="str">
            <v>DKI Jakarta</v>
          </cell>
          <cell r="BY11" t="str">
            <v>Diskon</v>
          </cell>
          <cell r="BZ11"/>
          <cell r="CA11"/>
          <cell r="CB11" t="str">
            <v>Jasa keuangan dan asuransi</v>
          </cell>
          <cell r="CC11" t="str">
            <v>Korporasi Finansial</v>
          </cell>
          <cell r="CD11" t="str">
            <v>Lainnya (BPR. Koperasi. dll)</v>
          </cell>
          <cell r="CE11" t="str">
            <v>-</v>
          </cell>
          <cell r="CF11" t="str">
            <v>NIXON</v>
          </cell>
          <cell r="CG11" t="str">
            <v>KEAGENAN</v>
          </cell>
          <cell r="CH11" t="str">
            <v>AGEN</v>
          </cell>
          <cell r="CI11" t="str">
            <v>HEAD</v>
          </cell>
          <cell r="CJ11" t="str">
            <v>CO-INSURANCE</v>
          </cell>
          <cell r="CK11" t="str">
            <v>GROUP</v>
          </cell>
          <cell r="CL11" t="str">
            <v>JANGKAWARSA</v>
          </cell>
          <cell r="CM11" t="str">
            <v>RELIANCE PEMBIAYAAN NORMAL DEATH SYARIAH (RPNDS)</v>
          </cell>
          <cell r="CN11" t="str">
            <v>BANK UMUM (AJK)</v>
          </cell>
          <cell r="CO11" t="str">
            <v xml:space="preserve"> NP/AJRIUS-MKT/04/IV/19 &amp; NO SETELAH PERUBAHAN: NP/AJRIUS-MKT/11/VI/22</v>
          </cell>
          <cell r="CP11" t="str">
            <v>005/AJRI-UUS/PKS/I/2019</v>
          </cell>
          <cell r="CQ11" t="str">
            <v>6 bulan pertama dan rasio manfaat asuransi sudah melebihi 50% dari kontibusi Tabbaru Reas</v>
          </cell>
          <cell r="CR11" t="str">
            <v>5 HARI sejak nota tagihan diterima oleh pengelola</v>
          </cell>
        </row>
        <row r="12">
          <cell r="B12">
            <v>6041903000004</v>
          </cell>
          <cell r="C12">
            <v>6041903000004</v>
          </cell>
          <cell r="D12" t="str">
            <v>PT ASURANSI JASINDO SYARIAH QQ BANK SYARIAH MANDIRI (SOFTLOAN)</v>
          </cell>
          <cell r="E12" t="str">
            <v>GRAHA MR 21 LANTAI 10 JL. MENTENG RAYA NO 21 JAKARTA PUSAT 10340</v>
          </cell>
          <cell r="F12" t="str">
            <v>DKI JAKARTA</v>
          </cell>
          <cell r="G12">
            <v>43536</v>
          </cell>
          <cell r="H12" t="str">
            <v>2019</v>
          </cell>
          <cell r="I12" t="str">
            <v>RPNDS</v>
          </cell>
          <cell r="J12" t="str">
            <v>RELIANCE PEMBIAYAAN NORMAL DEATH SYARIAH</v>
          </cell>
          <cell r="K12" t="str">
            <v>AJK</v>
          </cell>
          <cell r="L12">
            <v>43466</v>
          </cell>
          <cell r="M12">
            <v>44927</v>
          </cell>
          <cell r="N12" t="str">
            <v>NEW</v>
          </cell>
          <cell r="O12" t="str">
            <v>INFORCE</v>
          </cell>
          <cell r="P12">
            <v>0</v>
          </cell>
          <cell r="Q12"/>
          <cell r="R12" t="str">
            <v>45 Hari Kalender</v>
          </cell>
          <cell r="S12" t="str">
            <v>180 (Seratus Delapan Puluh) hari kalender sejak tanggal Peserta mengalami Musibah</v>
          </cell>
          <cell r="T12" t="str">
            <v>180 (Seratus Delapan Puluh) hari kalender sejak tanggal Peserta mengalami Musibah</v>
          </cell>
          <cell r="U12" t="str">
            <v>6 (enam) bulan sejak Peserta tidak membayar Kontribusi yang melewati Masa Leluasa</v>
          </cell>
          <cell r="V12" t="str">
            <v>60 (enam puluh) Hari Kalender sejak terjadi perselisihan</v>
          </cell>
          <cell r="W12">
            <v>0.95</v>
          </cell>
          <cell r="X12">
            <v>0.05</v>
          </cell>
          <cell r="Y12">
            <v>0.4</v>
          </cell>
          <cell r="Z12">
            <v>0.6</v>
          </cell>
          <cell r="AA12">
            <v>0.4</v>
          </cell>
          <cell r="AB12">
            <v>0.3</v>
          </cell>
          <cell r="AC12">
            <v>0.3</v>
          </cell>
          <cell r="AD12" t="str">
            <v>20 tahun</v>
          </cell>
          <cell r="AE12" t="str">
            <v>55 tahun</v>
          </cell>
          <cell r="AF12" t="str">
            <v>NASRE SYARIAH</v>
          </cell>
          <cell r="AG12" t="str">
            <v>FAKULTATIF</v>
          </cell>
          <cell r="AH12" t="str">
            <v>QUOTA SHARE 50 : 50 MAX RETENSI RP 100,000,000</v>
          </cell>
          <cell r="AI12" t="str">
            <v>USIA</v>
          </cell>
          <cell r="AJ12">
            <v>0</v>
          </cell>
          <cell r="AK12" t="str">
            <v>TERLAMPIR</v>
          </cell>
          <cell r="AL12"/>
          <cell r="AM12" t="str">
            <v>210 HARI KALENDER</v>
          </cell>
          <cell r="AN12" t="str">
            <v>45 HARI KERJA</v>
          </cell>
          <cell r="AO12" t="str">
            <v>013/NP/SYR/II/2019</v>
          </cell>
          <cell r="AP12" t="str">
            <v>Kontribusi Gross</v>
          </cell>
          <cell r="AQ12">
            <v>0</v>
          </cell>
          <cell r="AR12">
            <v>0</v>
          </cell>
          <cell r="AS12">
            <v>0</v>
          </cell>
          <cell r="AT12">
            <v>0</v>
          </cell>
          <cell r="AU12">
            <v>0</v>
          </cell>
          <cell r="AV12">
            <v>0</v>
          </cell>
          <cell r="AW12">
            <v>0</v>
          </cell>
          <cell r="AX12">
            <v>0</v>
          </cell>
          <cell r="AY12">
            <v>0</v>
          </cell>
          <cell r="AZ12">
            <v>0</v>
          </cell>
          <cell r="BA12"/>
          <cell r="BB12"/>
          <cell r="BC12"/>
          <cell r="BD12"/>
          <cell r="BE12" t="str">
            <v>-</v>
          </cell>
          <cell r="BF12" t="str">
            <v>V</v>
          </cell>
          <cell r="BG12" t="str">
            <v>V</v>
          </cell>
          <cell r="BH12" t="str">
            <v>V</v>
          </cell>
          <cell r="BI12" t="str">
            <v>V</v>
          </cell>
          <cell r="BJ12" t="str">
            <v>V</v>
          </cell>
          <cell r="BK12" t="str">
            <v>-</v>
          </cell>
          <cell r="BL12" t="str">
            <v>V</v>
          </cell>
          <cell r="BM12" t="str">
            <v>V</v>
          </cell>
          <cell r="BN12" t="str">
            <v>75.594.848.6-021.000</v>
          </cell>
          <cell r="BO12" t="str">
            <v>V</v>
          </cell>
          <cell r="BP12" t="str">
            <v>-</v>
          </cell>
          <cell r="BQ12" t="str">
            <v>PT ASURANSI JASINDO SYARIAH</v>
          </cell>
          <cell r="BR12" t="str">
            <v>BANK SYARIAH MANDIRI</v>
          </cell>
          <cell r="BS12">
            <v>2320002322</v>
          </cell>
          <cell r="BT12"/>
          <cell r="BU12" t="str">
            <v>-</v>
          </cell>
          <cell r="BV12" t="str">
            <v>JAKARTA PUSAT</v>
          </cell>
          <cell r="BW12" t="str">
            <v>31.71</v>
          </cell>
          <cell r="BX12" t="str">
            <v>DKI Jakarta</v>
          </cell>
          <cell r="BY12" t="str">
            <v>Diskon</v>
          </cell>
          <cell r="BZ12"/>
          <cell r="CA12"/>
          <cell r="CB12" t="str">
            <v>Jasa keuangan dan asuransi</v>
          </cell>
          <cell r="CC12" t="str">
            <v>Korporasi Finansial</v>
          </cell>
          <cell r="CD12" t="str">
            <v>Lainnya (BPR. Koperasi. dll)</v>
          </cell>
          <cell r="CE12" t="str">
            <v>-</v>
          </cell>
          <cell r="CF12" t="str">
            <v>NIXON</v>
          </cell>
          <cell r="CG12" t="str">
            <v>KEAGENAN</v>
          </cell>
          <cell r="CH12" t="str">
            <v>AGEN</v>
          </cell>
          <cell r="CI12" t="str">
            <v>HEAD</v>
          </cell>
          <cell r="CJ12" t="str">
            <v>CO-INSURANCE</v>
          </cell>
          <cell r="CK12" t="str">
            <v>GROUP</v>
          </cell>
          <cell r="CL12" t="str">
            <v>JANGKAWARSA</v>
          </cell>
          <cell r="CM12" t="str">
            <v>RELIANCE PEMBIAYAAN NORMAL DEATH SYARIAH (RPNDS)</v>
          </cell>
          <cell r="CN12" t="str">
            <v>BANK UMUM (AJK)</v>
          </cell>
          <cell r="CO12" t="str">
            <v xml:space="preserve"> NP/AJRIUS-MKT/07/IV/19 &amp; NO SETELAH PERUBAHAN: NP/AJRIUS-MKT/12/VI/22</v>
          </cell>
          <cell r="CP12" t="str">
            <v>005/AJRI-UUS/PKS/I/2019</v>
          </cell>
          <cell r="CQ12" t="str">
            <v>6 bulan pertama dan rasio manfaat asuransi sudah melebihi 50% dari kontibusi Tabbaru Reas</v>
          </cell>
          <cell r="CR12" t="str">
            <v>5 HARI sejak nota tagihan diterima oleh pengelola</v>
          </cell>
        </row>
        <row r="13">
          <cell r="B13">
            <v>6041903000005</v>
          </cell>
          <cell r="C13">
            <v>6041903000005</v>
          </cell>
          <cell r="D13" t="str">
            <v>PT ASURANSI JASINDO SYARIAH QQ  BANK UMUM SYARIAH</v>
          </cell>
          <cell r="E13" t="str">
            <v>GRAHA MR 21 LANTAI 10 JL. MENTENG RAYA NO 21 JAKARTA PUSAT 10340</v>
          </cell>
          <cell r="F13" t="str">
            <v>DKI JAKARTA</v>
          </cell>
          <cell r="G13">
            <v>43536</v>
          </cell>
          <cell r="H13" t="str">
            <v>2019</v>
          </cell>
          <cell r="I13" t="str">
            <v>RPNDS</v>
          </cell>
          <cell r="J13" t="str">
            <v>RELIANCE PEMBIAYAAN NORMAL DEATH SYARIAH</v>
          </cell>
          <cell r="K13" t="str">
            <v>AJK</v>
          </cell>
          <cell r="L13">
            <v>43466</v>
          </cell>
          <cell r="M13">
            <v>44927</v>
          </cell>
          <cell r="N13" t="str">
            <v>NEW</v>
          </cell>
          <cell r="O13" t="str">
            <v>INFORCE</v>
          </cell>
          <cell r="P13">
            <v>0</v>
          </cell>
          <cell r="Q13"/>
          <cell r="R13" t="str">
            <v>45 Hari Kalender</v>
          </cell>
          <cell r="S13" t="str">
            <v>180 (Seratus Delapan Puluh) hari kalender sejak tanggal Peserta mengalami Musibah</v>
          </cell>
          <cell r="T13" t="str">
            <v>180 (Seratus Delapan Puluh) hari kalender sejak tanggal Peserta mengalami Musibah</v>
          </cell>
          <cell r="U13" t="str">
            <v>6 (enam) bulan sejak Peserta tidak membayar Kontribusi yang melewati Masa Leluasa</v>
          </cell>
          <cell r="V13" t="str">
            <v>60 (enam puluh) Hari Kalender sejak terjadi perselisihan</v>
          </cell>
          <cell r="W13">
            <v>0.68500000000000005</v>
          </cell>
          <cell r="X13">
            <v>0.315</v>
          </cell>
          <cell r="Y13">
            <v>0.4</v>
          </cell>
          <cell r="Z13">
            <v>0.6</v>
          </cell>
          <cell r="AA13">
            <v>0.4</v>
          </cell>
          <cell r="AB13">
            <v>0.3</v>
          </cell>
          <cell r="AC13">
            <v>0.3</v>
          </cell>
          <cell r="AD13" t="str">
            <v>20 tahun</v>
          </cell>
          <cell r="AE13" t="str">
            <v>69 tahun</v>
          </cell>
          <cell r="AF13" t="str">
            <v>NASRE SYARIAH</v>
          </cell>
          <cell r="AG13" t="str">
            <v>FAKULTATIF</v>
          </cell>
          <cell r="AH13" t="str">
            <v>QUOTA SHARE 50 : 50 MAX RETENSI RP 100,000,000</v>
          </cell>
          <cell r="AI13" t="str">
            <v>USIA</v>
          </cell>
          <cell r="AJ13">
            <v>0</v>
          </cell>
          <cell r="AK13" t="str">
            <v>TERLAMPIR</v>
          </cell>
          <cell r="AL13"/>
          <cell r="AM13" t="str">
            <v>210 HARI KALENDER</v>
          </cell>
          <cell r="AN13" t="str">
            <v>45 HARI KERJA</v>
          </cell>
          <cell r="AO13" t="str">
            <v>016/NP/SYR/II/2019</v>
          </cell>
          <cell r="AP13" t="str">
            <v>Kontribusi Gross</v>
          </cell>
          <cell r="AQ13">
            <v>0</v>
          </cell>
          <cell r="AR13">
            <v>0</v>
          </cell>
          <cell r="AS13">
            <v>0.01</v>
          </cell>
          <cell r="AT13">
            <v>0.05</v>
          </cell>
          <cell r="AU13">
            <v>4.4999999999999998E-2</v>
          </cell>
          <cell r="AV13">
            <v>0</v>
          </cell>
          <cell r="AW13">
            <v>0</v>
          </cell>
          <cell r="AX13">
            <v>0</v>
          </cell>
          <cell r="AY13">
            <v>0</v>
          </cell>
          <cell r="AZ13">
            <v>0</v>
          </cell>
          <cell r="BA13" t="str">
            <v>MAINTENANCE=PT. Wahana Abadi Haribawa ; AGEN PENUTUP=Mulyo Sarwono; ADMIN AGENCY=Een Sukanah</v>
          </cell>
          <cell r="BB13" t="str">
            <v>MAINTENANCE=Bank BCA: 546-0888699 ; AGEN PENUTUP=CIMB Niaga 703541396600; ADMIN AGENCY=Bank BCA 7655028676</v>
          </cell>
          <cell r="BC13" t="str">
            <v>MAINTENANCE=Bank BCA ; AGEN PENUTUP=CIMB Niaga; ADMIN AGENCY=Bank BCA</v>
          </cell>
          <cell r="BD13"/>
          <cell r="BE13" t="str">
            <v>-</v>
          </cell>
          <cell r="BF13" t="str">
            <v>V</v>
          </cell>
          <cell r="BG13" t="str">
            <v>V</v>
          </cell>
          <cell r="BH13" t="str">
            <v>V</v>
          </cell>
          <cell r="BI13" t="str">
            <v>V</v>
          </cell>
          <cell r="BJ13" t="str">
            <v>V</v>
          </cell>
          <cell r="BK13" t="str">
            <v>-</v>
          </cell>
          <cell r="BL13" t="str">
            <v>V</v>
          </cell>
          <cell r="BM13" t="str">
            <v>V</v>
          </cell>
          <cell r="BN13" t="str">
            <v>75.594.848.6-021.000</v>
          </cell>
          <cell r="BO13" t="str">
            <v>V</v>
          </cell>
          <cell r="BP13" t="str">
            <v>V</v>
          </cell>
          <cell r="BQ13" t="str">
            <v>PT ASURANSI JASINDO SYARIAH</v>
          </cell>
          <cell r="BR13" t="str">
            <v>BANK SYARIAH MANDIRI</v>
          </cell>
          <cell r="BS13">
            <v>2320002322</v>
          </cell>
          <cell r="BT13"/>
          <cell r="BU13" t="str">
            <v>-</v>
          </cell>
          <cell r="BV13" t="str">
            <v>JAKARTA PUSAT</v>
          </cell>
          <cell r="BW13" t="str">
            <v>31.71</v>
          </cell>
          <cell r="BX13" t="str">
            <v>DKI Jakarta</v>
          </cell>
          <cell r="BY13" t="str">
            <v>Diskon</v>
          </cell>
          <cell r="BZ13"/>
          <cell r="CA13"/>
          <cell r="CB13" t="str">
            <v>Jasa keuangan dan asuransi</v>
          </cell>
          <cell r="CC13" t="str">
            <v>Korporasi Finansial</v>
          </cell>
          <cell r="CD13" t="str">
            <v>Lainnya (BPR. Koperasi. dll)</v>
          </cell>
          <cell r="CE13" t="str">
            <v>-</v>
          </cell>
          <cell r="CF13" t="str">
            <v>NIXON</v>
          </cell>
          <cell r="CG13" t="str">
            <v>KEAGENAN</v>
          </cell>
          <cell r="CH13" t="str">
            <v>AGEN</v>
          </cell>
          <cell r="CI13" t="str">
            <v>HEAD</v>
          </cell>
          <cell r="CJ13" t="str">
            <v>CO-INSURANCE</v>
          </cell>
          <cell r="CK13" t="str">
            <v>GROUP</v>
          </cell>
          <cell r="CL13" t="str">
            <v>JANGKAWARSA</v>
          </cell>
          <cell r="CM13" t="str">
            <v>RELIANCE PEMBIAYAAN NORMAL DEATH SYARIAH (RPNDS)</v>
          </cell>
          <cell r="CN13" t="str">
            <v>BANK UMUM (AJK)</v>
          </cell>
          <cell r="CO13" t="str">
            <v xml:space="preserve"> NP/AJRIUS-MKT/23/4/21 &amp; NO SETELAH PERUBAHAN: NP/AJRIUS-MKT/13/VI/22</v>
          </cell>
          <cell r="CP13" t="str">
            <v>005/AJRI-UUS/PKS/I/2019</v>
          </cell>
          <cell r="CQ13" t="str">
            <v>6 bulan pertama dan rasio manfaat asuransi sudah melebihi 50% dari kontibusi Tabbaru</v>
          </cell>
          <cell r="CR13" t="str">
            <v>5 HARI sejak nota tagihan diterima oleh pengelola</v>
          </cell>
        </row>
        <row r="14">
          <cell r="B14" t="str">
            <v>6041903000005+</v>
          </cell>
          <cell r="C14" t="str">
            <v>6041903000005+</v>
          </cell>
          <cell r="D14" t="str">
            <v>PT ASURANSI JASINDO SYARIAH QQ  BANK UMUM SYARIAH (PLUS COVID)</v>
          </cell>
          <cell r="E14" t="str">
            <v>GRAHA MR 21 LANTAI 10 JL. MENTENG RAYA NO 21 JAKARTA PUSAT 10340</v>
          </cell>
          <cell r="F14" t="str">
            <v>DKI JAKARTA</v>
          </cell>
          <cell r="G14">
            <v>43536</v>
          </cell>
          <cell r="H14" t="str">
            <v>2019</v>
          </cell>
          <cell r="I14" t="str">
            <v>RPNDS</v>
          </cell>
          <cell r="J14" t="str">
            <v>RELIANCE PEMBIAYAAN NORMAL DEATH SYARIAH</v>
          </cell>
          <cell r="K14" t="str">
            <v>AJK</v>
          </cell>
          <cell r="L14">
            <v>43466</v>
          </cell>
          <cell r="M14">
            <v>44927</v>
          </cell>
          <cell r="N14" t="str">
            <v>NEW</v>
          </cell>
          <cell r="O14" t="str">
            <v>INFORCE</v>
          </cell>
          <cell r="P14">
            <v>0</v>
          </cell>
          <cell r="Q14"/>
          <cell r="R14" t="str">
            <v>45 Hari Kalender</v>
          </cell>
          <cell r="S14" t="str">
            <v>180 (Seratus Delapan Puluh) hari kalender sejak tanggal Peserta mengalami Musibah</v>
          </cell>
          <cell r="T14" t="str">
            <v>180 (Seratus Delapan Puluh) hari kalender sejak tanggal Peserta mengalami Musibah</v>
          </cell>
          <cell r="U14" t="str">
            <v>6 (enam) bulan sejak Peserta tidak membayar Kontribusi yang melewati Masa Leluasa</v>
          </cell>
          <cell r="V14" t="str">
            <v>60 (enam puluh) Hari Kalender sejak terjadi perselisihan</v>
          </cell>
          <cell r="W14">
            <v>0.68500000000000005</v>
          </cell>
          <cell r="X14">
            <v>0.315</v>
          </cell>
          <cell r="Y14">
            <v>0.4</v>
          </cell>
          <cell r="Z14">
            <v>0.6</v>
          </cell>
          <cell r="AA14">
            <v>0.4</v>
          </cell>
          <cell r="AB14">
            <v>0.3</v>
          </cell>
          <cell r="AC14">
            <v>0.3</v>
          </cell>
          <cell r="AD14" t="str">
            <v>20 tahun</v>
          </cell>
          <cell r="AE14" t="str">
            <v>69 tahun</v>
          </cell>
          <cell r="AF14" t="str">
            <v>NASRE SYARIAH</v>
          </cell>
          <cell r="AG14" t="str">
            <v>FAKULTATIF</v>
          </cell>
          <cell r="AH14" t="str">
            <v>QUOTA SHARE 50 : 50 MAX RETENSI RP 100,000,000</v>
          </cell>
          <cell r="AI14" t="str">
            <v>USIA</v>
          </cell>
          <cell r="AJ14">
            <v>0</v>
          </cell>
          <cell r="AK14" t="str">
            <v>TERLAMPIR</v>
          </cell>
          <cell r="AL14"/>
          <cell r="AM14" t="str">
            <v>210 HARI KALENDER</v>
          </cell>
          <cell r="AN14" t="str">
            <v>45 HARI KERJA</v>
          </cell>
          <cell r="AO14" t="str">
            <v>016/NP/SYR/II/2019</v>
          </cell>
          <cell r="AP14" t="str">
            <v>Kontribusi Gross</v>
          </cell>
          <cell r="AQ14">
            <v>0</v>
          </cell>
          <cell r="AR14">
            <v>0</v>
          </cell>
          <cell r="AS14">
            <v>0.01</v>
          </cell>
          <cell r="AT14">
            <v>0.05</v>
          </cell>
          <cell r="AU14">
            <v>4.4999999999999998E-2</v>
          </cell>
          <cell r="AV14">
            <v>0</v>
          </cell>
          <cell r="AW14">
            <v>0</v>
          </cell>
          <cell r="AX14">
            <v>0</v>
          </cell>
          <cell r="AY14">
            <v>0</v>
          </cell>
          <cell r="AZ14">
            <v>0</v>
          </cell>
          <cell r="BA14" t="str">
            <v>MAINTENANCE=PT. Wahana Abadi Haribawa ; AGEN PENUTUP=Mulyo Sarwono; ADMIN AGENCY=Een Sukanah</v>
          </cell>
          <cell r="BB14" t="str">
            <v>MAINTENANCE=Bank BCA: 546-0888699 ; AGEN PENUTUP=CIMB Niaga 703541396600; ADMIN AGENCY=Bank BCA 7655028676</v>
          </cell>
          <cell r="BC14" t="str">
            <v>MAINTENANCE=Bank BCA ; AGEN PENUTUP=CIMB Niaga; ADMIN AGENCY=Bank BCA</v>
          </cell>
          <cell r="BD14"/>
          <cell r="BE14" t="str">
            <v>-</v>
          </cell>
          <cell r="BF14" t="str">
            <v>V</v>
          </cell>
          <cell r="BG14" t="str">
            <v>V</v>
          </cell>
          <cell r="BH14" t="str">
            <v>V</v>
          </cell>
          <cell r="BI14" t="str">
            <v>V</v>
          </cell>
          <cell r="BJ14" t="str">
            <v>V</v>
          </cell>
          <cell r="BK14" t="str">
            <v>-</v>
          </cell>
          <cell r="BL14" t="str">
            <v>V</v>
          </cell>
          <cell r="BM14" t="str">
            <v>V</v>
          </cell>
          <cell r="BN14" t="str">
            <v>75.594.848.6-021.000</v>
          </cell>
          <cell r="BO14" t="str">
            <v>V</v>
          </cell>
          <cell r="BP14" t="str">
            <v>V</v>
          </cell>
          <cell r="BQ14" t="str">
            <v>PT ASURANSI JASINDO SYARIAH</v>
          </cell>
          <cell r="BR14" t="str">
            <v>BANK SYARIAH MANDIRI</v>
          </cell>
          <cell r="BS14">
            <v>2320002322</v>
          </cell>
          <cell r="BT14"/>
          <cell r="BU14" t="str">
            <v>-</v>
          </cell>
          <cell r="BV14" t="str">
            <v>JAKARTA PUSAT</v>
          </cell>
          <cell r="BW14" t="str">
            <v>31.71</v>
          </cell>
          <cell r="BX14" t="str">
            <v>DKI Jakarta</v>
          </cell>
          <cell r="BY14" t="str">
            <v>Diskon</v>
          </cell>
          <cell r="BZ14"/>
          <cell r="CA14"/>
          <cell r="CB14" t="str">
            <v>Jasa keuangan dan asuransi</v>
          </cell>
          <cell r="CC14" t="str">
            <v>Korporasi Finansial</v>
          </cell>
          <cell r="CD14" t="str">
            <v>Lainnya (BPR. Koperasi. dll)</v>
          </cell>
          <cell r="CE14" t="str">
            <v>-</v>
          </cell>
          <cell r="CF14" t="str">
            <v>NIXON</v>
          </cell>
          <cell r="CG14" t="str">
            <v>KEAGENAN</v>
          </cell>
          <cell r="CH14" t="str">
            <v>AGEN</v>
          </cell>
          <cell r="CI14" t="str">
            <v>HEAD</v>
          </cell>
          <cell r="CJ14" t="str">
            <v>CO-INSURANCE</v>
          </cell>
          <cell r="CK14" t="str">
            <v>GROUP</v>
          </cell>
          <cell r="CL14" t="str">
            <v>JANGKAWARSA</v>
          </cell>
          <cell r="CM14" t="str">
            <v>RELIANCE PEMBIAYAAN NORMAL DEATH SYARIAH (RPNDS)</v>
          </cell>
          <cell r="CN14" t="str">
            <v>BANK UMUM (AJK)</v>
          </cell>
          <cell r="CO14" t="str">
            <v xml:space="preserve"> NP/AJRIUS-MKT/23/4/21 &amp; NO SETELAH PERUBAHAN: NP/AJRIUS-MKT/13/VI/22</v>
          </cell>
          <cell r="CP14" t="str">
            <v>005/AJRI-UUS/PKS/I/2019</v>
          </cell>
          <cell r="CQ14" t="str">
            <v>6 bulan pertama dan rasio manfaat asuransi sudah melebihi 50% dari kontibusi Tabbaru</v>
          </cell>
          <cell r="CR14" t="str">
            <v>5 HARI sejak nota tagihan diterima oleh pengelola</v>
          </cell>
        </row>
        <row r="15">
          <cell r="B15">
            <v>6041903000006</v>
          </cell>
          <cell r="C15">
            <v>6041903000006</v>
          </cell>
          <cell r="D15" t="str">
            <v>PT ASURANSI JASINDO SYARIAH QQ BANK SYARIAH MANDIRI (IMPLAN BUNDLING)</v>
          </cell>
          <cell r="E15" t="str">
            <v>GRAHA MR 21 LANTAI 10 JL. MENTENG RAYA NO 21 JAKARTA PUSAT 10340</v>
          </cell>
          <cell r="F15" t="str">
            <v>DKI JAKARTA</v>
          </cell>
          <cell r="G15">
            <v>43536</v>
          </cell>
          <cell r="H15" t="str">
            <v>2019</v>
          </cell>
          <cell r="I15" t="str">
            <v>RPNDS</v>
          </cell>
          <cell r="J15" t="str">
            <v>RELIANCE PEMBIAYAAN NORMAL DEATH SYARIAH</v>
          </cell>
          <cell r="K15" t="str">
            <v>AJK</v>
          </cell>
          <cell r="L15">
            <v>43466</v>
          </cell>
          <cell r="M15">
            <v>44927</v>
          </cell>
          <cell r="N15" t="str">
            <v>NEW</v>
          </cell>
          <cell r="O15" t="str">
            <v>INFORCE</v>
          </cell>
          <cell r="P15">
            <v>0</v>
          </cell>
          <cell r="Q15"/>
          <cell r="R15" t="str">
            <v>45 Hari Kalender</v>
          </cell>
          <cell r="S15" t="str">
            <v>180 (Seratus Delapan Puluh) hari kalender sejak tanggal Peserta mengalami Musibah</v>
          </cell>
          <cell r="T15" t="str">
            <v>180 (Seratus Delapan Puluh) hari kalender sejak tanggal Peserta mengalami Musibah</v>
          </cell>
          <cell r="U15" t="str">
            <v>6 (enam) bulan sejak Peserta tidak membayar Kontribusi yang melewati Masa Leluasa</v>
          </cell>
          <cell r="V15" t="str">
            <v>60 (enam puluh) Hari Kalender sejak terjadi perselisihan</v>
          </cell>
          <cell r="W15">
            <v>0.75</v>
          </cell>
          <cell r="X15">
            <v>0.25</v>
          </cell>
          <cell r="Y15">
            <v>0.4</v>
          </cell>
          <cell r="Z15">
            <v>0.6</v>
          </cell>
          <cell r="AA15">
            <v>0.4</v>
          </cell>
          <cell r="AB15">
            <v>0.3</v>
          </cell>
          <cell r="AC15">
            <v>0.3</v>
          </cell>
          <cell r="AD15" t="str">
            <v>20 tahun</v>
          </cell>
          <cell r="AE15" t="str">
            <v>64 tahun</v>
          </cell>
          <cell r="AF15" t="str">
            <v>NASRE SYARIAH</v>
          </cell>
          <cell r="AG15" t="str">
            <v>FAKULTATIF</v>
          </cell>
          <cell r="AH15" t="str">
            <v>QUOTA SHARE 50 : 50 MAX RETENSI RP 100,000,000</v>
          </cell>
          <cell r="AI15" t="str">
            <v>USIA</v>
          </cell>
          <cell r="AJ15">
            <v>0</v>
          </cell>
          <cell r="AK15" t="str">
            <v>TERLAMPIR</v>
          </cell>
          <cell r="AL15"/>
          <cell r="AM15" t="str">
            <v>210 HARI KALENDER</v>
          </cell>
          <cell r="AN15" t="str">
            <v>45 HARI KERJA</v>
          </cell>
          <cell r="AO15" t="str">
            <v>015/NP/SYR/II/2019</v>
          </cell>
          <cell r="AP15" t="str">
            <v>Kontribusi Gross</v>
          </cell>
          <cell r="AQ15">
            <v>0</v>
          </cell>
          <cell r="AR15">
            <v>0</v>
          </cell>
          <cell r="AS15">
            <v>0</v>
          </cell>
          <cell r="AT15">
            <v>0.05</v>
          </cell>
          <cell r="AU15">
            <v>0.1</v>
          </cell>
          <cell r="AV15">
            <v>0</v>
          </cell>
          <cell r="AW15">
            <v>0</v>
          </cell>
          <cell r="AX15">
            <v>0</v>
          </cell>
          <cell r="AY15">
            <v>0</v>
          </cell>
          <cell r="AZ15">
            <v>0</v>
          </cell>
          <cell r="BA15"/>
          <cell r="BB15"/>
          <cell r="BC15"/>
          <cell r="BD15"/>
          <cell r="BE15" t="str">
            <v>-</v>
          </cell>
          <cell r="BF15" t="str">
            <v>V</v>
          </cell>
          <cell r="BG15" t="str">
            <v>V</v>
          </cell>
          <cell r="BH15" t="str">
            <v>V</v>
          </cell>
          <cell r="BI15" t="str">
            <v>V</v>
          </cell>
          <cell r="BJ15" t="str">
            <v>V</v>
          </cell>
          <cell r="BK15" t="str">
            <v>-</v>
          </cell>
          <cell r="BL15" t="str">
            <v>V</v>
          </cell>
          <cell r="BM15" t="str">
            <v>V</v>
          </cell>
          <cell r="BN15" t="str">
            <v>75.594.848.6-021.000</v>
          </cell>
          <cell r="BO15" t="str">
            <v>V</v>
          </cell>
          <cell r="BP15" t="str">
            <v>V</v>
          </cell>
          <cell r="BQ15" t="str">
            <v>PT ASURANSI JASINDO SYARIAH</v>
          </cell>
          <cell r="BR15" t="str">
            <v>BANK SYARIAH MANDIRI</v>
          </cell>
          <cell r="BS15">
            <v>2320002322</v>
          </cell>
          <cell r="BT15"/>
          <cell r="BU15" t="str">
            <v>-</v>
          </cell>
          <cell r="BV15" t="str">
            <v>JAKARTA PUSAT</v>
          </cell>
          <cell r="BW15" t="str">
            <v>31.71</v>
          </cell>
          <cell r="BX15" t="str">
            <v>DKI Jakarta</v>
          </cell>
          <cell r="BY15" t="str">
            <v>Diskon</v>
          </cell>
          <cell r="BZ15"/>
          <cell r="CA15"/>
          <cell r="CB15" t="str">
            <v>Jasa keuangan dan asuransi</v>
          </cell>
          <cell r="CC15" t="str">
            <v>Korporasi Finansial</v>
          </cell>
          <cell r="CD15" t="str">
            <v>Lainnya (BPR. Koperasi. dll)</v>
          </cell>
          <cell r="CE15" t="str">
            <v>-</v>
          </cell>
          <cell r="CF15" t="str">
            <v>NIXON</v>
          </cell>
          <cell r="CG15" t="str">
            <v>KEAGENAN</v>
          </cell>
          <cell r="CH15" t="str">
            <v>AGEN</v>
          </cell>
          <cell r="CI15" t="str">
            <v>HEAD</v>
          </cell>
          <cell r="CJ15" t="str">
            <v>CO-INSURANCE</v>
          </cell>
          <cell r="CK15" t="str">
            <v>GROUP</v>
          </cell>
          <cell r="CL15" t="str">
            <v>JANGKAWARSA</v>
          </cell>
          <cell r="CM15" t="str">
            <v>RELIANCE PEMBIAYAAN NORMAL DEATH SYARIAH (RPNDS)</v>
          </cell>
          <cell r="CN15" t="str">
            <v>BANK UMUM (AJK)</v>
          </cell>
          <cell r="CO15" t="str">
            <v xml:space="preserve"> NP/AJRIUS-MKT/06/IV/19 &amp; NO SETELAH PERUBAHAN: NP/AJRIUS-MKT/14/VI/22</v>
          </cell>
          <cell r="CP15" t="str">
            <v>005/AJRI-UUS/PKS/I/2019</v>
          </cell>
          <cell r="CQ15" t="str">
            <v>6 bulan pertama dan rasio manfaat asuransi sudah melebihi 50% dari kontibusi Tabbaru</v>
          </cell>
          <cell r="CR15" t="str">
            <v>5 HARI sejak nota tagihan diterima oleh pengelola</v>
          </cell>
        </row>
        <row r="16">
          <cell r="B16">
            <v>6011903000006</v>
          </cell>
          <cell r="C16">
            <v>6011903000006</v>
          </cell>
          <cell r="D16" t="str">
            <v>PT BPR SEBARU SEJAHTERA LESTARI</v>
          </cell>
          <cell r="E16" t="str">
            <v>JL. RAYA TAJUR NO.59 J. KEL. TAJUR KEC. BOGOR TIMUR KOTA BOGOR 16141</v>
          </cell>
          <cell r="F16" t="str">
            <v>JAWA BARAT</v>
          </cell>
          <cell r="G16">
            <v>43537</v>
          </cell>
          <cell r="H16" t="str">
            <v>2019</v>
          </cell>
          <cell r="I16" t="str">
            <v>RPS</v>
          </cell>
          <cell r="J16" t="str">
            <v>RELIANCE PEMBIAYAAN SYARIAH</v>
          </cell>
          <cell r="K16" t="str">
            <v>AJK</v>
          </cell>
          <cell r="L16">
            <v>43537</v>
          </cell>
          <cell r="M16">
            <v>44986</v>
          </cell>
          <cell r="N16" t="str">
            <v>NEW</v>
          </cell>
          <cell r="O16" t="str">
            <v>INFORCE</v>
          </cell>
          <cell r="P16">
            <v>0</v>
          </cell>
          <cell r="Q16"/>
          <cell r="R16" t="str">
            <v>37 Hari Kalender</v>
          </cell>
          <cell r="S16" t="str">
            <v>90 (sembilan puluh) Hari Kalender terhitung sejak tanggal Peserta mengalami musibah</v>
          </cell>
          <cell r="T16" t="str">
            <v>90 (sembilan puluh) hari kalender sejak tanggal Peserta mengalami Musibah</v>
          </cell>
          <cell r="U16" t="str">
            <v>6 (enam) bulan sejak Peserta tidak membayar Kontribusi yang melewati Masa Leluasa</v>
          </cell>
          <cell r="V16" t="str">
            <v>20 (dua puluh) Hari Kalender sejak terjadi perselisihan</v>
          </cell>
          <cell r="W16" t="str">
            <v>50% dari Kontribusi yang dibayarkan</v>
          </cell>
          <cell r="X16" t="str">
            <v>50% dari Kontribusi yang dibayarkan</v>
          </cell>
          <cell r="Y16">
            <v>0.4</v>
          </cell>
          <cell r="Z16">
            <v>0.6</v>
          </cell>
          <cell r="AA16">
            <v>0.4</v>
          </cell>
          <cell r="AB16">
            <v>0.3</v>
          </cell>
          <cell r="AC16">
            <v>0.3</v>
          </cell>
          <cell r="AD16" t="str">
            <v>20 tahun</v>
          </cell>
          <cell r="AE16" t="str">
            <v>64 tahun</v>
          </cell>
          <cell r="AF16" t="str">
            <v>MAREIN SYARIAH</v>
          </cell>
          <cell r="AG16" t="str">
            <v>FAKULTATIF</v>
          </cell>
          <cell r="AH16" t="str">
            <v>QUOTA SHARE 50 : 50 MAX RETENSI RP 100,000,000</v>
          </cell>
          <cell r="AI16" t="str">
            <v>USIA</v>
          </cell>
          <cell r="AJ16">
            <v>0</v>
          </cell>
          <cell r="AK16" t="str">
            <v>TERLAMPIR</v>
          </cell>
          <cell r="AL16"/>
          <cell r="AM16" t="str">
            <v>180 HARI KALENDER</v>
          </cell>
          <cell r="AN16"/>
          <cell r="AO16" t="str">
            <v>040/DSRJ-TEKNIK/042019</v>
          </cell>
          <cell r="AP16" t="str">
            <v>Kontribusi Gross</v>
          </cell>
          <cell r="AQ16">
            <v>0.25</v>
          </cell>
          <cell r="AR16">
            <v>0</v>
          </cell>
          <cell r="AS16">
            <v>0</v>
          </cell>
          <cell r="AT16">
            <v>0</v>
          </cell>
          <cell r="AU16">
            <v>0.05</v>
          </cell>
          <cell r="AV16">
            <v>0</v>
          </cell>
          <cell r="AW16">
            <v>0</v>
          </cell>
          <cell r="AX16">
            <v>0</v>
          </cell>
          <cell r="AY16">
            <v>0</v>
          </cell>
          <cell r="AZ16">
            <v>0</v>
          </cell>
          <cell r="BA16" t="str">
            <v>AGEN PENUTUP : Yuma Noviami</v>
          </cell>
          <cell r="BB16">
            <v>81101038051535</v>
          </cell>
          <cell r="BC16" t="str">
            <v>BRI</v>
          </cell>
          <cell r="BD16"/>
          <cell r="BE16" t="str">
            <v>-</v>
          </cell>
          <cell r="BF16" t="str">
            <v>V</v>
          </cell>
          <cell r="BG16" t="str">
            <v>V</v>
          </cell>
          <cell r="BH16" t="str">
            <v>V</v>
          </cell>
          <cell r="BI16" t="str">
            <v>V</v>
          </cell>
          <cell r="BJ16" t="str">
            <v>V</v>
          </cell>
          <cell r="BK16" t="str">
            <v>-</v>
          </cell>
          <cell r="BL16" t="str">
            <v>V</v>
          </cell>
          <cell r="BM16" t="str">
            <v>V</v>
          </cell>
          <cell r="BN16" t="str">
            <v>01.535.929.2-404.000</v>
          </cell>
          <cell r="BO16" t="str">
            <v>V</v>
          </cell>
          <cell r="BP16" t="str">
            <v>V</v>
          </cell>
          <cell r="BQ16" t="str">
            <v>PT. BPR SEBARU SEJAHTERA LESTARI</v>
          </cell>
          <cell r="BR16" t="str">
            <v>BANK MANDIRI</v>
          </cell>
          <cell r="BS16">
            <v>1330098139702</v>
          </cell>
          <cell r="BT16"/>
          <cell r="BU16" t="str">
            <v>-</v>
          </cell>
          <cell r="BV16" t="str">
            <v>KOTA BOGOR</v>
          </cell>
          <cell r="BW16" t="str">
            <v>32.71</v>
          </cell>
          <cell r="BX16" t="str">
            <v>DKI Jakarta</v>
          </cell>
          <cell r="BY16" t="str">
            <v>Diskon</v>
          </cell>
          <cell r="BZ16"/>
          <cell r="CA16"/>
          <cell r="CB16" t="str">
            <v>Jasa keuangan dan asuransi</v>
          </cell>
          <cell r="CC16" t="str">
            <v>Korporasi Finansial</v>
          </cell>
          <cell r="CD16" t="str">
            <v>Lainnya (BPR. Koperasi. dll)</v>
          </cell>
          <cell r="CE16" t="str">
            <v>-</v>
          </cell>
          <cell r="CF16" t="str">
            <v xml:space="preserve">YUANNE </v>
          </cell>
          <cell r="CG16" t="str">
            <v>KEAGENAN</v>
          </cell>
          <cell r="CH16" t="str">
            <v>AGEN</v>
          </cell>
          <cell r="CI16" t="str">
            <v>HEAD</v>
          </cell>
          <cell r="CJ16" t="str">
            <v>AGENCY</v>
          </cell>
          <cell r="CK16" t="str">
            <v>GROUP</v>
          </cell>
          <cell r="CL16" t="str">
            <v>JANGKAWARSA</v>
          </cell>
          <cell r="CM16" t="str">
            <v>RELIANCE PEMBIAYAAN SYARIAH (RPS)</v>
          </cell>
          <cell r="CN16" t="str">
            <v>BPR (AJK)</v>
          </cell>
          <cell r="CO16" t="str">
            <v xml:space="preserve"> NP/AJRIUS-MKT/08/VII/19</v>
          </cell>
          <cell r="CP16" t="str">
            <v>006/AJRI-UUS/PKS/IV/2019</v>
          </cell>
          <cell r="CQ16" t="str">
            <v>6 bulan pertama dan rasio manfaat asuransi sudah melebihi 40% dari Dana Tabbaru (mana yang terjadi terlebih dahulu)</v>
          </cell>
          <cell r="CR16"/>
        </row>
        <row r="17">
          <cell r="B17">
            <v>6041904000007</v>
          </cell>
          <cell r="C17">
            <v>6041904000007</v>
          </cell>
          <cell r="D17" t="str">
            <v>PT ASURANSI JASINDO SYARIAH QQ BANK SYARIAH MANDIRI IMPLAN (PERALIHAN)</v>
          </cell>
          <cell r="E17" t="str">
            <v>GRAHA MR 21 LANTAI 10 JL. MENTENG RAYA NO 21 JAKARTA PUSAT 10340</v>
          </cell>
          <cell r="F17" t="str">
            <v>DKI JAKARTA</v>
          </cell>
          <cell r="G17">
            <v>43556</v>
          </cell>
          <cell r="H17" t="str">
            <v>2019</v>
          </cell>
          <cell r="I17" t="str">
            <v>RPNDS</v>
          </cell>
          <cell r="J17" t="str">
            <v>RELIANCE PEMBIAYAAN NORMAL DEATH SYARIAH</v>
          </cell>
          <cell r="K17" t="str">
            <v>AJK</v>
          </cell>
          <cell r="L17">
            <v>43466</v>
          </cell>
          <cell r="M17">
            <v>44927</v>
          </cell>
          <cell r="N17" t="str">
            <v>NEW</v>
          </cell>
          <cell r="O17" t="str">
            <v>INFORCE</v>
          </cell>
          <cell r="P17">
            <v>0</v>
          </cell>
          <cell r="Q17"/>
          <cell r="R17" t="str">
            <v>45 Hari Kalender</v>
          </cell>
          <cell r="S17" t="str">
            <v>180 (Seratus Delapan Puluh) hari kalender sejak tanggal Peserta mengalami Musibah</v>
          </cell>
          <cell r="T17" t="str">
            <v>180 (Seratus Delapan Puluh) hari kalender sejak tanggal Peserta mengalami Musibah</v>
          </cell>
          <cell r="U17" t="str">
            <v>6 (enam) bulan sejak Peserta tidak membayar Kontribusi yang melewati Masa Leluasa</v>
          </cell>
          <cell r="V17" t="str">
            <v>60 (enam puluh) Hari Kalender sejak terjadi perselisihan</v>
          </cell>
          <cell r="W17">
            <v>0.76739999999999997</v>
          </cell>
          <cell r="X17">
            <v>0.2326</v>
          </cell>
          <cell r="Y17">
            <v>0.4</v>
          </cell>
          <cell r="Z17">
            <v>0.6</v>
          </cell>
          <cell r="AA17">
            <v>0.4</v>
          </cell>
          <cell r="AB17">
            <v>0.3</v>
          </cell>
          <cell r="AC17">
            <v>0.3</v>
          </cell>
          <cell r="AD17" t="str">
            <v>20 tahun</v>
          </cell>
          <cell r="AE17" t="str">
            <v>64 tahun</v>
          </cell>
          <cell r="AF17" t="str">
            <v>NASRE SYARIAH</v>
          </cell>
          <cell r="AG17" t="str">
            <v>FAKULTATIF</v>
          </cell>
          <cell r="AH17" t="str">
            <v>QUOTA SHARE 85,5 : 14,5 MAX RETENSI RP 100,000,000</v>
          </cell>
          <cell r="AI17" t="str">
            <v>USIA</v>
          </cell>
          <cell r="AJ17">
            <v>0.15</v>
          </cell>
          <cell r="AK17" t="str">
            <v>TERLAMPIR</v>
          </cell>
          <cell r="AL17"/>
          <cell r="AM17" t="str">
            <v>365 HARI KALENDER</v>
          </cell>
          <cell r="AN17" t="str">
            <v>60 HARI KALENDER</v>
          </cell>
          <cell r="AO17" t="str">
            <v>22/NP/SYR/IV/2019</v>
          </cell>
          <cell r="AP17" t="str">
            <v>Kontribusi Dibayar</v>
          </cell>
          <cell r="AQ17">
            <v>0</v>
          </cell>
          <cell r="AR17">
            <v>0</v>
          </cell>
          <cell r="AS17">
            <v>0</v>
          </cell>
          <cell r="AT17">
            <v>0</v>
          </cell>
          <cell r="AU17">
            <v>0.1326</v>
          </cell>
          <cell r="AV17">
            <v>0</v>
          </cell>
          <cell r="AW17">
            <v>0</v>
          </cell>
          <cell r="AX17">
            <v>0</v>
          </cell>
          <cell r="AY17">
            <v>0</v>
          </cell>
          <cell r="AZ17">
            <v>0</v>
          </cell>
          <cell r="BA17" t="str">
            <v>AGEN PENUTUP = Een Sukanah; ADMIN AGENCY = Al Badru</v>
          </cell>
          <cell r="BB17" t="str">
            <v>AGEN PENUTUP = BCA 7655028676; ADMIN AGENCY = BSM CAB CIKINI 7106767337</v>
          </cell>
          <cell r="BC17"/>
          <cell r="BD17"/>
          <cell r="BE17" t="str">
            <v>-</v>
          </cell>
          <cell r="BF17" t="str">
            <v>V</v>
          </cell>
          <cell r="BG17" t="str">
            <v>V</v>
          </cell>
          <cell r="BH17" t="str">
            <v>V</v>
          </cell>
          <cell r="BI17" t="str">
            <v>V</v>
          </cell>
          <cell r="BJ17" t="str">
            <v>V</v>
          </cell>
          <cell r="BK17" t="str">
            <v>-</v>
          </cell>
          <cell r="BL17" t="str">
            <v>V</v>
          </cell>
          <cell r="BM17" t="str">
            <v>V</v>
          </cell>
          <cell r="BN17" t="str">
            <v>75.594.848.6-021.000</v>
          </cell>
          <cell r="BO17" t="str">
            <v>V</v>
          </cell>
          <cell r="BP17" t="str">
            <v>V</v>
          </cell>
          <cell r="BQ17" t="str">
            <v>PT ASURANSI JASINDO SYARIAH</v>
          </cell>
          <cell r="BR17" t="str">
            <v>BANK SYARIAH MANDIRI</v>
          </cell>
          <cell r="BS17">
            <v>2320002322</v>
          </cell>
          <cell r="BT17"/>
          <cell r="BU17" t="str">
            <v>-</v>
          </cell>
          <cell r="BV17" t="str">
            <v>JAKARTA PUSAT</v>
          </cell>
          <cell r="BW17" t="str">
            <v>31.71</v>
          </cell>
          <cell r="BX17" t="str">
            <v>DKI Jakarta</v>
          </cell>
          <cell r="BY17" t="str">
            <v>Diskon</v>
          </cell>
          <cell r="BZ17"/>
          <cell r="CA17"/>
          <cell r="CB17" t="str">
            <v>Jasa keuangan dan asuransi</v>
          </cell>
          <cell r="CC17" t="str">
            <v>Korporasi Finansial</v>
          </cell>
          <cell r="CD17" t="str">
            <v>Lainnya (BPR. Koperasi. dll)</v>
          </cell>
          <cell r="CE17" t="str">
            <v>-</v>
          </cell>
          <cell r="CF17" t="str">
            <v>NIXON</v>
          </cell>
          <cell r="CG17" t="str">
            <v>KEAGENAN</v>
          </cell>
          <cell r="CH17" t="str">
            <v>AGEN</v>
          </cell>
          <cell r="CI17" t="str">
            <v>HEAD</v>
          </cell>
          <cell r="CJ17" t="str">
            <v>CO-INSURANCE</v>
          </cell>
          <cell r="CK17" t="str">
            <v>GROUP</v>
          </cell>
          <cell r="CL17" t="str">
            <v>JANGKAWARSA</v>
          </cell>
          <cell r="CM17" t="str">
            <v>RELIANCE PEMBIAYAAN NORMAL DEATH SYARIAH (RPNDS)</v>
          </cell>
          <cell r="CN17" t="str">
            <v>BANK UMUM (AJK)</v>
          </cell>
          <cell r="CO17" t="str">
            <v xml:space="preserve"> NP/AJRIUS-MKT/03/IV/19</v>
          </cell>
          <cell r="CP17" t="str">
            <v>008/AJRI-UUS/PKS/IV/2019</v>
          </cell>
          <cell r="CQ17" t="str">
            <v>-</v>
          </cell>
          <cell r="CR17"/>
        </row>
        <row r="18">
          <cell r="B18">
            <v>6041904000008</v>
          </cell>
          <cell r="C18">
            <v>6041904000008</v>
          </cell>
          <cell r="D18" t="str">
            <v>PT ASURANSI JASINDO SYARIAH QQ BANK SYARIAH MANDIRI KUPEN (PERALIHAN)</v>
          </cell>
          <cell r="E18" t="str">
            <v>GRAHA MR 21 LANTAI 10 JL. MENTENG RAYA NO 21 JAKARTA PUSAT 10340</v>
          </cell>
          <cell r="F18" t="str">
            <v>DKI JAKARTA</v>
          </cell>
          <cell r="G18">
            <v>43556</v>
          </cell>
          <cell r="H18" t="str">
            <v>2019</v>
          </cell>
          <cell r="I18" t="str">
            <v>RPNDS</v>
          </cell>
          <cell r="J18" t="str">
            <v>RELIANCE PEMBIAYAAN NORMAL DEATH SYARIAH</v>
          </cell>
          <cell r="K18" t="str">
            <v>AJK</v>
          </cell>
          <cell r="L18">
            <v>43466</v>
          </cell>
          <cell r="M18">
            <v>44927</v>
          </cell>
          <cell r="N18" t="str">
            <v>NEW</v>
          </cell>
          <cell r="O18" t="str">
            <v>INFORCE</v>
          </cell>
          <cell r="P18">
            <v>0</v>
          </cell>
          <cell r="Q18"/>
          <cell r="R18" t="str">
            <v>45 Hari Kalender</v>
          </cell>
          <cell r="S18" t="str">
            <v>180 (Seratus Delapan Puluh) hari kalender sejak tanggal Peserta mengalami Musibah</v>
          </cell>
          <cell r="T18" t="str">
            <v>180 (Seratus Delapan Puluh) hari kalender sejak tanggal Peserta mengalami Musibah</v>
          </cell>
          <cell r="U18" t="str">
            <v>6 (enam) bulan sejak Peserta tidak membayar Kontribusi yang melewati Masa Leluasa</v>
          </cell>
          <cell r="V18" t="str">
            <v>60 (enam puluh) Hari Kalender sejak terjadi perselisihan</v>
          </cell>
          <cell r="W18">
            <v>0.76739999999999997</v>
          </cell>
          <cell r="X18">
            <v>0.2326</v>
          </cell>
          <cell r="Y18">
            <v>0.4</v>
          </cell>
          <cell r="Z18">
            <v>0.6</v>
          </cell>
          <cell r="AA18">
            <v>0.4</v>
          </cell>
          <cell r="AB18">
            <v>0.3</v>
          </cell>
          <cell r="AC18">
            <v>0.3</v>
          </cell>
          <cell r="AD18" t="str">
            <v>45 tahun</v>
          </cell>
          <cell r="AE18" t="str">
            <v>74 tahun</v>
          </cell>
          <cell r="AF18" t="str">
            <v>NASRE SYARIAH</v>
          </cell>
          <cell r="AG18" t="str">
            <v>FAKULTATIF</v>
          </cell>
          <cell r="AH18" t="str">
            <v>QUOTA SHARE 85,5 : 14,5 MAX RETENSI RP 100,000,000</v>
          </cell>
          <cell r="AI18" t="str">
            <v>USIA</v>
          </cell>
          <cell r="AJ18">
            <v>0.15</v>
          </cell>
          <cell r="AK18" t="str">
            <v>TERLAMPIR</v>
          </cell>
          <cell r="AL18"/>
          <cell r="AM18" t="str">
            <v>365 HARI KALENDER</v>
          </cell>
          <cell r="AN18" t="str">
            <v>60 HARI KALENDER</v>
          </cell>
          <cell r="AO18" t="str">
            <v>22/NP/SYR/IV/2019</v>
          </cell>
          <cell r="AP18" t="str">
            <v>Kontribusi Dibayar</v>
          </cell>
          <cell r="AQ18">
            <v>0</v>
          </cell>
          <cell r="AR18">
            <v>0</v>
          </cell>
          <cell r="AS18">
            <v>0</v>
          </cell>
          <cell r="AT18">
            <v>0</v>
          </cell>
          <cell r="AU18">
            <v>0.1326</v>
          </cell>
          <cell r="AV18">
            <v>0</v>
          </cell>
          <cell r="AW18">
            <v>0</v>
          </cell>
          <cell r="AX18">
            <v>0</v>
          </cell>
          <cell r="AY18">
            <v>0</v>
          </cell>
          <cell r="AZ18">
            <v>0</v>
          </cell>
          <cell r="BA18" t="str">
            <v>AGEN PENUTUP = Een Sukanah; ADMIN AGENCY = Al Badru</v>
          </cell>
          <cell r="BB18" t="str">
            <v>AGEN PENUTUP = BCA 7655028676; ADMIN AGENCY = BSM CAB CIKINI 7106767337</v>
          </cell>
          <cell r="BC18"/>
          <cell r="BD18"/>
          <cell r="BE18" t="str">
            <v>-</v>
          </cell>
          <cell r="BF18" t="str">
            <v>V</v>
          </cell>
          <cell r="BG18" t="str">
            <v>V</v>
          </cell>
          <cell r="BH18" t="str">
            <v>V</v>
          </cell>
          <cell r="BI18" t="str">
            <v>V</v>
          </cell>
          <cell r="BJ18" t="str">
            <v>V</v>
          </cell>
          <cell r="BK18" t="str">
            <v>-</v>
          </cell>
          <cell r="BL18" t="str">
            <v>V</v>
          </cell>
          <cell r="BM18" t="str">
            <v>V</v>
          </cell>
          <cell r="BN18" t="str">
            <v>75.594.848.6-021.000</v>
          </cell>
          <cell r="BO18" t="str">
            <v>V</v>
          </cell>
          <cell r="BP18" t="str">
            <v>V</v>
          </cell>
          <cell r="BQ18" t="str">
            <v>PT ASURANSI JASINDO SYARIAH</v>
          </cell>
          <cell r="BR18" t="str">
            <v>BANK SYARIAH MANDIRI</v>
          </cell>
          <cell r="BS18">
            <v>2320002322</v>
          </cell>
          <cell r="BT18"/>
          <cell r="BU18" t="str">
            <v>-</v>
          </cell>
          <cell r="BV18" t="str">
            <v>JAKARTA PUSAT</v>
          </cell>
          <cell r="BW18" t="str">
            <v>31.71</v>
          </cell>
          <cell r="BX18" t="str">
            <v>DKI Jakarta</v>
          </cell>
          <cell r="BY18" t="str">
            <v>Diskon</v>
          </cell>
          <cell r="BZ18"/>
          <cell r="CA18"/>
          <cell r="CB18" t="str">
            <v>Jasa keuangan dan asuransi</v>
          </cell>
          <cell r="CC18" t="str">
            <v>Korporasi Finansial</v>
          </cell>
          <cell r="CD18" t="str">
            <v>Lainnya (BPR. Koperasi. dll)</v>
          </cell>
          <cell r="CE18" t="str">
            <v>-</v>
          </cell>
          <cell r="CF18" t="str">
            <v>NIXON</v>
          </cell>
          <cell r="CG18" t="str">
            <v>KEAGENAN</v>
          </cell>
          <cell r="CH18" t="str">
            <v>AGEN</v>
          </cell>
          <cell r="CI18" t="str">
            <v>HEAD</v>
          </cell>
          <cell r="CJ18" t="str">
            <v>CO-INSURANCE</v>
          </cell>
          <cell r="CK18" t="str">
            <v>GROUP</v>
          </cell>
          <cell r="CL18" t="str">
            <v>JANGKAWARSA</v>
          </cell>
          <cell r="CM18" t="str">
            <v>RELIANCE PEMBIAYAAN NORMAL DEATH SYARIAH (RPNDS)</v>
          </cell>
          <cell r="CN18" t="str">
            <v>BANK UMUM (AJK)</v>
          </cell>
          <cell r="CO18" t="str">
            <v xml:space="preserve"> NP/AJRIUS-MKT/03/IV/19</v>
          </cell>
          <cell r="CP18" t="str">
            <v>008/AJRI-UUS/PKS/IV/2019</v>
          </cell>
          <cell r="CQ18" t="str">
            <v>-</v>
          </cell>
          <cell r="CR18"/>
        </row>
        <row r="19">
          <cell r="B19">
            <v>6011903000007</v>
          </cell>
          <cell r="C19">
            <v>6011903000007</v>
          </cell>
          <cell r="D19" t="str">
            <v>PT BPR KREO LESTARI</v>
          </cell>
          <cell r="E19" t="str">
            <v>JL. HOS COKROAMINOTO NO.77 KREO, CILEDUG, TANGERANG 15156</v>
          </cell>
          <cell r="F19" t="str">
            <v>BANTEN</v>
          </cell>
          <cell r="G19">
            <v>43552</v>
          </cell>
          <cell r="H19" t="str">
            <v>2019</v>
          </cell>
          <cell r="I19" t="str">
            <v>RPS</v>
          </cell>
          <cell r="J19" t="str">
            <v>RELIANCE PEMBIAYAAN SYARIAH</v>
          </cell>
          <cell r="K19" t="str">
            <v>AJK</v>
          </cell>
          <cell r="L19">
            <v>43537</v>
          </cell>
          <cell r="M19">
            <v>44986</v>
          </cell>
          <cell r="N19" t="str">
            <v>NEW</v>
          </cell>
          <cell r="O19" t="str">
            <v>INFORCE</v>
          </cell>
          <cell r="P19">
            <v>0</v>
          </cell>
          <cell r="Q19"/>
          <cell r="R19" t="str">
            <v>37 Hari Kalender</v>
          </cell>
          <cell r="S19" t="str">
            <v>90 (Sembilan Puluh) hari kalender sejak tanggal Peserta mengalami Musibah</v>
          </cell>
          <cell r="T19" t="str">
            <v>90 (Sembilan Puluh) hari kalender sejak tanggal Peserta mengalami Musibah</v>
          </cell>
          <cell r="U19" t="str">
            <v>6 (enam) bulan sejak Peserta tidak membayar Kontribusi yang melewati Masa Leluasa</v>
          </cell>
          <cell r="V19" t="str">
            <v>20 (Dua puluh) Hari Kalender sejak terjadi perselisihan</v>
          </cell>
          <cell r="W19" t="str">
            <v>50% dari Kontribusi yang dibayarkan</v>
          </cell>
          <cell r="X19" t="str">
            <v>50% dari Kontribusi yang dibayarkan</v>
          </cell>
          <cell r="Y19">
            <v>0.4</v>
          </cell>
          <cell r="Z19">
            <v>0.6</v>
          </cell>
          <cell r="AA19">
            <v>0.4</v>
          </cell>
          <cell r="AB19">
            <v>0.3</v>
          </cell>
          <cell r="AC19">
            <v>0.3</v>
          </cell>
          <cell r="AD19" t="str">
            <v>20 tahun</v>
          </cell>
          <cell r="AE19" t="str">
            <v>65 tahun</v>
          </cell>
          <cell r="AF19" t="str">
            <v>NASRE SYARIAH</v>
          </cell>
          <cell r="AG19" t="str">
            <v>FAKULTATIF</v>
          </cell>
          <cell r="AH19" t="str">
            <v>QUOTA SHARE 50 : 50 MAX RETENSI RP 100,000,000</v>
          </cell>
          <cell r="AI19" t="str">
            <v>USIA</v>
          </cell>
          <cell r="AJ19">
            <v>0</v>
          </cell>
          <cell r="AK19" t="str">
            <v>TERLAMPIR</v>
          </cell>
          <cell r="AL19"/>
          <cell r="AM19" t="str">
            <v>180 HARI KALENDER</v>
          </cell>
          <cell r="AN19"/>
          <cell r="AO19" t="str">
            <v>040/DSRJ-TEKNIK/042019</v>
          </cell>
          <cell r="AP19" t="str">
            <v>Kontribusi Gross</v>
          </cell>
          <cell r="AQ19">
            <v>0.25</v>
          </cell>
          <cell r="AR19">
            <v>0</v>
          </cell>
          <cell r="AS19">
            <v>0</v>
          </cell>
          <cell r="AT19">
            <v>0</v>
          </cell>
          <cell r="AU19">
            <v>0.05</v>
          </cell>
          <cell r="AV19">
            <v>0</v>
          </cell>
          <cell r="AW19">
            <v>0</v>
          </cell>
          <cell r="AX19">
            <v>0</v>
          </cell>
          <cell r="AY19">
            <v>0</v>
          </cell>
          <cell r="AZ19">
            <v>0</v>
          </cell>
          <cell r="BA19" t="str">
            <v>AGEN PENUTUP : Yuma Noviami</v>
          </cell>
          <cell r="BB19">
            <v>81101038051535</v>
          </cell>
          <cell r="BC19" t="str">
            <v>BRI</v>
          </cell>
          <cell r="BD19"/>
          <cell r="BE19" t="str">
            <v>-</v>
          </cell>
          <cell r="BF19" t="str">
            <v>V</v>
          </cell>
          <cell r="BG19" t="str">
            <v>V</v>
          </cell>
          <cell r="BH19" t="str">
            <v>V</v>
          </cell>
          <cell r="BI19" t="str">
            <v>V</v>
          </cell>
          <cell r="BJ19" t="str">
            <v>V</v>
          </cell>
          <cell r="BK19" t="str">
            <v>-</v>
          </cell>
          <cell r="BL19" t="str">
            <v>V</v>
          </cell>
          <cell r="BM19" t="str">
            <v>V</v>
          </cell>
          <cell r="BN19" t="str">
            <v>01.535.929.2-404.000</v>
          </cell>
          <cell r="BO19" t="str">
            <v>V</v>
          </cell>
          <cell r="BP19" t="str">
            <v>V</v>
          </cell>
          <cell r="BQ19" t="str">
            <v>PT BPR KREO LESTARI</v>
          </cell>
          <cell r="BR19" t="str">
            <v>BCA</v>
          </cell>
          <cell r="BS19" t="str">
            <v>736.01.792.43</v>
          </cell>
          <cell r="BT19"/>
          <cell r="BU19" t="str">
            <v>-</v>
          </cell>
          <cell r="BV19" t="str">
            <v>KOTA TANGERANG</v>
          </cell>
          <cell r="BW19" t="str">
            <v>36.71</v>
          </cell>
          <cell r="BX19" t="str">
            <v>DKI Jakarta</v>
          </cell>
          <cell r="BY19" t="str">
            <v>Diskon</v>
          </cell>
          <cell r="BZ19"/>
          <cell r="CA19"/>
          <cell r="CB19" t="str">
            <v>Jasa keuangan dan asuransi</v>
          </cell>
          <cell r="CC19" t="str">
            <v>Korporasi Finansial</v>
          </cell>
          <cell r="CD19" t="str">
            <v>Lainnya (BPR. Koperasi. dll)</v>
          </cell>
          <cell r="CE19" t="str">
            <v>-</v>
          </cell>
          <cell r="CF19" t="str">
            <v xml:space="preserve">YUANNE </v>
          </cell>
          <cell r="CG19" t="str">
            <v>KEAGENAN</v>
          </cell>
          <cell r="CH19" t="str">
            <v>AGEN</v>
          </cell>
          <cell r="CI19" t="str">
            <v>HEAD</v>
          </cell>
          <cell r="CJ19" t="str">
            <v>AGENCY</v>
          </cell>
          <cell r="CK19" t="str">
            <v>GROUP</v>
          </cell>
          <cell r="CL19" t="str">
            <v>JANGKAWARSA</v>
          </cell>
          <cell r="CM19" t="str">
            <v>RELIANCE PEMBIAYAAN SYARIAH (RPS)</v>
          </cell>
          <cell r="CN19" t="str">
            <v>BPR (AJK)</v>
          </cell>
          <cell r="CO19" t="str">
            <v xml:space="preserve"> NP/AJRIUS-MKT/18/XI/19</v>
          </cell>
          <cell r="CP19" t="str">
            <v>007/AJRI-UUS/PKS/IV/2019</v>
          </cell>
          <cell r="CQ19" t="str">
            <v>6 bulan pertama dan rasio manfaat asuransi sudah melebihi 40% dari Dana Tabbaru (mana yang terjadi terlebih dahulu)</v>
          </cell>
          <cell r="CR19"/>
        </row>
        <row r="20">
          <cell r="B20">
            <v>6041905000009</v>
          </cell>
          <cell r="C20">
            <v>6041905000009</v>
          </cell>
          <cell r="D20" t="str">
            <v>PT. ASURANSI JASINDO SYARIAH QQ PENSIUNAN BANK UMUM SYARIAH</v>
          </cell>
          <cell r="E20" t="str">
            <v>GRAHA MR 21 LANTAI 10 JL. MENTENG RAYA NO 21 JAKARTA PUSAT 10340</v>
          </cell>
          <cell r="F20" t="str">
            <v>DKI JAKARTA</v>
          </cell>
          <cell r="G20">
            <v>43606</v>
          </cell>
          <cell r="H20" t="str">
            <v>2019</v>
          </cell>
          <cell r="I20" t="str">
            <v>RPNDS</v>
          </cell>
          <cell r="J20" t="str">
            <v>RELIANCE PEMBIAYAAN NORMAL DEATH SYARIAH</v>
          </cell>
          <cell r="K20" t="str">
            <v>AJK</v>
          </cell>
          <cell r="L20">
            <v>43606</v>
          </cell>
          <cell r="M20">
            <v>45067</v>
          </cell>
          <cell r="N20" t="str">
            <v>NEW</v>
          </cell>
          <cell r="O20" t="str">
            <v>INFORCE</v>
          </cell>
          <cell r="P20">
            <v>0</v>
          </cell>
          <cell r="Q20"/>
          <cell r="R20" t="str">
            <v>37 Hari Kalender</v>
          </cell>
          <cell r="S20" t="str">
            <v>180 (Seratus Delapan Puluh) hari kalender sejak tanggal Peserta mengalami Musibah</v>
          </cell>
          <cell r="T20" t="str">
            <v>180 (Seratus Delapan Puluh) hari kalender sejak tanggal Peserta mengalami Musibah</v>
          </cell>
          <cell r="U20" t="str">
            <v>6 (enam) bulan sejak Peserta tidak membayar Kontribusi yang melewati Masa Leluasa</v>
          </cell>
          <cell r="V20" t="str">
            <v>60 (enam puluh) Hari Kalender sejak terjadi perselisihan</v>
          </cell>
          <cell r="W20">
            <v>0.7</v>
          </cell>
          <cell r="X20">
            <v>0.3</v>
          </cell>
          <cell r="Y20">
            <v>0.4</v>
          </cell>
          <cell r="Z20">
            <v>0.6</v>
          </cell>
          <cell r="AA20">
            <v>0.4</v>
          </cell>
          <cell r="AB20">
            <v>0.3</v>
          </cell>
          <cell r="AC20">
            <v>0.3</v>
          </cell>
          <cell r="AD20" t="str">
            <v>45tahun</v>
          </cell>
          <cell r="AE20" t="str">
            <v>74 tahun</v>
          </cell>
          <cell r="AF20" t="str">
            <v>NASRE SYARIAH</v>
          </cell>
          <cell r="AG20" t="str">
            <v>FAKULTATIF</v>
          </cell>
          <cell r="AH20" t="str">
            <v>QUOTA SHARE 50 : 50 MAX RETENSI RP 100,000,000</v>
          </cell>
          <cell r="AI20" t="str">
            <v>USIA</v>
          </cell>
          <cell r="AJ20">
            <v>0</v>
          </cell>
          <cell r="AK20" t="str">
            <v>TERLAMPIR</v>
          </cell>
          <cell r="AL20"/>
          <cell r="AM20" t="str">
            <v>210 HARI KALENDER</v>
          </cell>
          <cell r="AN20" t="str">
            <v>45 HARI KALENDER</v>
          </cell>
          <cell r="AO20" t="str">
            <v>029/NP/SYR/V/2019</v>
          </cell>
          <cell r="AP20" t="str">
            <v>Kontribusi Gross</v>
          </cell>
          <cell r="AQ20">
            <v>0</v>
          </cell>
          <cell r="AR20">
            <v>0</v>
          </cell>
          <cell r="AS20">
            <v>0</v>
          </cell>
          <cell r="AT20">
            <v>7.4999999999999997E-2</v>
          </cell>
          <cell r="AU20">
            <v>2.5000000000000001E-2</v>
          </cell>
          <cell r="AV20">
            <v>0</v>
          </cell>
          <cell r="AW20">
            <v>0</v>
          </cell>
          <cell r="AX20">
            <v>0</v>
          </cell>
          <cell r="AY20">
            <v>0</v>
          </cell>
          <cell r="AZ20">
            <v>0</v>
          </cell>
          <cell r="BA20" t="str">
            <v>AGEN PENUTUP		Mulyo Sarwono	Bank Cimb Niaga 703541396600
ADMIN AGENCY		Een Sukanah	BCA 7655028676</v>
          </cell>
          <cell r="BB20"/>
          <cell r="BC20"/>
          <cell r="BD20"/>
          <cell r="BE20" t="str">
            <v>-</v>
          </cell>
          <cell r="BF20" t="str">
            <v>V</v>
          </cell>
          <cell r="BG20" t="str">
            <v>V</v>
          </cell>
          <cell r="BH20" t="str">
            <v>V</v>
          </cell>
          <cell r="BI20" t="str">
            <v>V</v>
          </cell>
          <cell r="BJ20" t="str">
            <v>V</v>
          </cell>
          <cell r="BK20" t="str">
            <v>-</v>
          </cell>
          <cell r="BL20" t="str">
            <v>V</v>
          </cell>
          <cell r="BM20" t="str">
            <v>V</v>
          </cell>
          <cell r="BN20" t="str">
            <v>75.594.848.6-021.000</v>
          </cell>
          <cell r="BO20" t="str">
            <v>V</v>
          </cell>
          <cell r="BP20" t="str">
            <v>V</v>
          </cell>
          <cell r="BQ20" t="str">
            <v>PT ASURANSI JASINDO SYARIAH</v>
          </cell>
          <cell r="BR20" t="str">
            <v>BANK SYARIAH MANDIRI</v>
          </cell>
          <cell r="BS20">
            <v>2320002322</v>
          </cell>
          <cell r="BT20"/>
          <cell r="BU20" t="str">
            <v>-</v>
          </cell>
          <cell r="BV20" t="str">
            <v>JAKARTA PUSAT</v>
          </cell>
          <cell r="BW20" t="str">
            <v>31.71</v>
          </cell>
          <cell r="BX20" t="str">
            <v>DKI Jakarta</v>
          </cell>
          <cell r="BY20" t="str">
            <v>Diskon</v>
          </cell>
          <cell r="BZ20"/>
          <cell r="CA20"/>
          <cell r="CB20" t="str">
            <v>Jasa keuangan dan asuransi</v>
          </cell>
          <cell r="CC20" t="str">
            <v>Korporasi Finansial</v>
          </cell>
          <cell r="CD20" t="str">
            <v>Lainnya (BPR. Koperasi. dll)</v>
          </cell>
          <cell r="CE20" t="str">
            <v>-</v>
          </cell>
          <cell r="CF20" t="str">
            <v>NIXON</v>
          </cell>
          <cell r="CG20" t="str">
            <v>KEAGENAN</v>
          </cell>
          <cell r="CH20" t="str">
            <v>AGEN</v>
          </cell>
          <cell r="CI20" t="str">
            <v>HEAD</v>
          </cell>
          <cell r="CJ20" t="str">
            <v>CO-INSURANCE</v>
          </cell>
          <cell r="CK20" t="str">
            <v>GROUP</v>
          </cell>
          <cell r="CL20" t="str">
            <v>JANGKAWARSA</v>
          </cell>
          <cell r="CM20" t="str">
            <v>RELIANCE PEMBIAYAAN NORMAL DEATH SYARIAH (RPNDS)</v>
          </cell>
          <cell r="CN20" t="str">
            <v>BANK UMUM (AJK)</v>
          </cell>
          <cell r="CO20" t="str">
            <v xml:space="preserve"> NP/AJRIUS-MKT/09/VII/19</v>
          </cell>
          <cell r="CP20" t="str">
            <v>005/AJRI-UUS/PKS/I/2019</v>
          </cell>
          <cell r="CQ20" t="str">
            <v>6 bulan pertama dan rasio manfaat asuransi sudah melebihi 50% dari Dana Tabbaru (mana yang terjadi terlebih dahulu)</v>
          </cell>
          <cell r="CR20"/>
        </row>
        <row r="21">
          <cell r="B21">
            <v>6041905000010</v>
          </cell>
          <cell r="C21">
            <v>6041905000010</v>
          </cell>
          <cell r="D21" t="str">
            <v>PT. ASURANSI JASINDO SYARIAH QQ PENSIUNAN BANK PEMBANGUNAN DAERAH SYARIAH</v>
          </cell>
          <cell r="E21" t="str">
            <v>GRAHA MR 21 LANTAI 10 JL. MENTENG RAYA NO 21 JAKARTA PUSAT 10340</v>
          </cell>
          <cell r="F21" t="str">
            <v>DKI JAKARTA</v>
          </cell>
          <cell r="G21">
            <v>43606</v>
          </cell>
          <cell r="H21" t="str">
            <v>2019</v>
          </cell>
          <cell r="I21" t="str">
            <v>RPNDS</v>
          </cell>
          <cell r="J21" t="str">
            <v>RELIANCE PEMBIAYAAN NORMAL DEATH SYARIAH</v>
          </cell>
          <cell r="K21" t="str">
            <v>AJK</v>
          </cell>
          <cell r="L21">
            <v>43606</v>
          </cell>
          <cell r="M21">
            <v>45067</v>
          </cell>
          <cell r="N21" t="str">
            <v>NEW</v>
          </cell>
          <cell r="O21" t="str">
            <v>INFORCE</v>
          </cell>
          <cell r="P21">
            <v>0</v>
          </cell>
          <cell r="Q21"/>
          <cell r="R21" t="str">
            <v>37 Hari Kalender</v>
          </cell>
          <cell r="S21" t="str">
            <v>180 (Seratus Delapan Puluh) hari kalender sejak tanggal Peserta mengalami Musibah</v>
          </cell>
          <cell r="T21" t="str">
            <v>180 (Seratus Delapan Puluh) hari kalender sejak tanggal Peserta mengalami Musibah</v>
          </cell>
          <cell r="U21" t="str">
            <v>6 (enam) bulan sejak Peserta tidak membayar Kontribusi yang melewati Masa Leluasa</v>
          </cell>
          <cell r="V21" t="str">
            <v>60 (enam puluh) Hari Kalender sejak terjadi perselisihan</v>
          </cell>
          <cell r="W21">
            <v>0.8</v>
          </cell>
          <cell r="X21">
            <v>0.2</v>
          </cell>
          <cell r="Y21">
            <v>0.4</v>
          </cell>
          <cell r="Z21">
            <v>0.6</v>
          </cell>
          <cell r="AA21">
            <v>0.4</v>
          </cell>
          <cell r="AB21">
            <v>0.3</v>
          </cell>
          <cell r="AC21">
            <v>0.3</v>
          </cell>
          <cell r="AD21" t="str">
            <v>45tahun</v>
          </cell>
          <cell r="AE21" t="str">
            <v>74 tahun</v>
          </cell>
          <cell r="AF21" t="str">
            <v>NASRE SYARIAH</v>
          </cell>
          <cell r="AG21" t="str">
            <v>FAKULTATIF</v>
          </cell>
          <cell r="AH21" t="str">
            <v>QUOTA SHARE 50 : 50 MAX RETENSI RP 100,000,000</v>
          </cell>
          <cell r="AI21" t="str">
            <v>USIA</v>
          </cell>
          <cell r="AJ21">
            <v>0</v>
          </cell>
          <cell r="AK21" t="str">
            <v>TERLAMPIR</v>
          </cell>
          <cell r="AL21"/>
          <cell r="AM21" t="str">
            <v>210 HARI KALENDER</v>
          </cell>
          <cell r="AN21"/>
          <cell r="AO21"/>
          <cell r="AP21" t="str">
            <v>Kontribusi Gross</v>
          </cell>
          <cell r="AQ21">
            <v>0</v>
          </cell>
          <cell r="AR21">
            <v>0</v>
          </cell>
          <cell r="AS21">
            <v>0</v>
          </cell>
          <cell r="AT21">
            <v>0</v>
          </cell>
          <cell r="AU21">
            <v>0</v>
          </cell>
          <cell r="AV21">
            <v>0</v>
          </cell>
          <cell r="AW21">
            <v>0</v>
          </cell>
          <cell r="AX21">
            <v>0</v>
          </cell>
          <cell r="AY21">
            <v>0</v>
          </cell>
          <cell r="AZ21">
            <v>0</v>
          </cell>
          <cell r="BA21"/>
          <cell r="BB21"/>
          <cell r="BC21"/>
          <cell r="BD21"/>
          <cell r="BE21" t="str">
            <v>-</v>
          </cell>
          <cell r="BF21" t="str">
            <v>V</v>
          </cell>
          <cell r="BG21" t="str">
            <v>V</v>
          </cell>
          <cell r="BH21" t="str">
            <v>V</v>
          </cell>
          <cell r="BI21" t="str">
            <v>V</v>
          </cell>
          <cell r="BJ21" t="str">
            <v>V</v>
          </cell>
          <cell r="BK21" t="str">
            <v>-</v>
          </cell>
          <cell r="BL21" t="str">
            <v>V</v>
          </cell>
          <cell r="BM21" t="str">
            <v>V</v>
          </cell>
          <cell r="BN21" t="str">
            <v>75.594.848.6-021.000</v>
          </cell>
          <cell r="BO21" t="str">
            <v>V</v>
          </cell>
          <cell r="BP21" t="str">
            <v>-</v>
          </cell>
          <cell r="BQ21" t="str">
            <v>PT ASURANSI JASINDO SYARIAH</v>
          </cell>
          <cell r="BR21" t="str">
            <v>BANK SYARIAH MANDIRI</v>
          </cell>
          <cell r="BS21">
            <v>2320002322</v>
          </cell>
          <cell r="BT21"/>
          <cell r="BU21" t="str">
            <v>-</v>
          </cell>
          <cell r="BV21" t="str">
            <v>JAKARTA PUSAT</v>
          </cell>
          <cell r="BW21" t="str">
            <v>31.71</v>
          </cell>
          <cell r="BX21" t="str">
            <v>DKI Jakarta</v>
          </cell>
          <cell r="BY21" t="str">
            <v>Diskon</v>
          </cell>
          <cell r="BZ21"/>
          <cell r="CA21"/>
          <cell r="CB21" t="str">
            <v>Jasa keuangan dan asuransi</v>
          </cell>
          <cell r="CC21" t="str">
            <v>Korporasi Finansial</v>
          </cell>
          <cell r="CD21" t="str">
            <v>Lainnya (BPR. Koperasi. dll)</v>
          </cell>
          <cell r="CE21" t="str">
            <v>-</v>
          </cell>
          <cell r="CF21" t="str">
            <v>NIXON</v>
          </cell>
          <cell r="CG21" t="str">
            <v>KEAGENAN</v>
          </cell>
          <cell r="CH21" t="str">
            <v>AGEN</v>
          </cell>
          <cell r="CI21" t="str">
            <v>HEAD</v>
          </cell>
          <cell r="CJ21" t="str">
            <v>CO-INSURANCE</v>
          </cell>
          <cell r="CK21" t="str">
            <v>GROUP</v>
          </cell>
          <cell r="CL21" t="str">
            <v>JANGKAWARSA</v>
          </cell>
          <cell r="CM21" t="str">
            <v>RELIANCE PEMBIAYAAN NORMAL DEATH SYARIAH (RPNDS)</v>
          </cell>
          <cell r="CN21" t="str">
            <v>BANK UMUM (AJK)</v>
          </cell>
          <cell r="CO21"/>
          <cell r="CP21" t="str">
            <v>005/AJRI-UUS/PKS/I/2019</v>
          </cell>
          <cell r="CQ21" t="str">
            <v>6 bulan pertama dan rasio manfaat asuransi sudah melebihi 50% dari Dana Tabbaru (mana yang terjadi terlebih dahulu)</v>
          </cell>
          <cell r="CR21"/>
        </row>
        <row r="22">
          <cell r="B22">
            <v>6041905000011</v>
          </cell>
          <cell r="C22">
            <v>6041905000011</v>
          </cell>
          <cell r="D22" t="str">
            <v>PT. ASURANSI JASINDO SYARIAH QQ PENSIUNAN BANK PERKREDITAN RAKYAT SYARIAH</v>
          </cell>
          <cell r="E22" t="str">
            <v>GRAHA MR 21 LANTAI 10 JL. MENTENG RAYA NO 21 JAKARTA PUSAT 10340</v>
          </cell>
          <cell r="F22" t="str">
            <v>DKI JAKARTA</v>
          </cell>
          <cell r="G22">
            <v>43606</v>
          </cell>
          <cell r="H22" t="str">
            <v>2019</v>
          </cell>
          <cell r="I22" t="str">
            <v>RPNDS</v>
          </cell>
          <cell r="J22" t="str">
            <v>RELIANCE PEMBIAYAAN NORMAL DEATH SYARIAH</v>
          </cell>
          <cell r="K22" t="str">
            <v>AJK</v>
          </cell>
          <cell r="L22">
            <v>43606</v>
          </cell>
          <cell r="M22">
            <v>45067</v>
          </cell>
          <cell r="N22" t="str">
            <v>NEW</v>
          </cell>
          <cell r="O22" t="str">
            <v>INFORCE</v>
          </cell>
          <cell r="P22">
            <v>0</v>
          </cell>
          <cell r="Q22"/>
          <cell r="R22" t="str">
            <v>37 Hari Kalender</v>
          </cell>
          <cell r="S22" t="str">
            <v>180 (Seratus Delapan Puluh) hari kalender sejak tanggal Peserta mengalami Musibah</v>
          </cell>
          <cell r="T22" t="str">
            <v>180 (Seratus Delapan Puluh) hari kalender sejak tanggal Peserta mengalami Musibah</v>
          </cell>
          <cell r="U22" t="str">
            <v>6 (enam) bulan sejak Peserta tidak membayar Kontribusi yang melewati Masa Leluasa</v>
          </cell>
          <cell r="V22" t="str">
            <v>60 (enam puluh) Hari Kalender sejak terjadi perselisihan</v>
          </cell>
          <cell r="W22">
            <v>0.7</v>
          </cell>
          <cell r="X22">
            <v>0.3</v>
          </cell>
          <cell r="Y22">
            <v>0.4</v>
          </cell>
          <cell r="Z22">
            <v>0.6</v>
          </cell>
          <cell r="AA22">
            <v>0.4</v>
          </cell>
          <cell r="AB22">
            <v>0.3</v>
          </cell>
          <cell r="AC22">
            <v>0.3</v>
          </cell>
          <cell r="AD22" t="str">
            <v>45tahun</v>
          </cell>
          <cell r="AE22" t="str">
            <v>74 tahun</v>
          </cell>
          <cell r="AF22" t="str">
            <v>NASRE SYARIAH</v>
          </cell>
          <cell r="AG22" t="str">
            <v>FAKULTATIF</v>
          </cell>
          <cell r="AH22" t="str">
            <v>QUOTA SHARE 50 : 50 MAX RETENSI RP 100,000,000</v>
          </cell>
          <cell r="AI22" t="str">
            <v>USIA</v>
          </cell>
          <cell r="AJ22">
            <v>0</v>
          </cell>
          <cell r="AK22" t="str">
            <v>TERLAMPIR</v>
          </cell>
          <cell r="AL22"/>
          <cell r="AM22" t="str">
            <v>210 HARI KALENDER</v>
          </cell>
          <cell r="AN22" t="str">
            <v>45 HARI KALENDER</v>
          </cell>
          <cell r="AO22" t="str">
            <v>030/NP/SYR/V/2019</v>
          </cell>
          <cell r="AP22" t="str">
            <v>Kontribusi Gross</v>
          </cell>
          <cell r="AQ22">
            <v>0</v>
          </cell>
          <cell r="AR22">
            <v>0</v>
          </cell>
          <cell r="AS22">
            <v>0</v>
          </cell>
          <cell r="AT22">
            <v>7.4999999999999997E-2</v>
          </cell>
          <cell r="AU22">
            <v>2.5000000000000001E-2</v>
          </cell>
          <cell r="AV22">
            <v>0</v>
          </cell>
          <cell r="AW22">
            <v>0</v>
          </cell>
          <cell r="AX22">
            <v>0</v>
          </cell>
          <cell r="AY22">
            <v>0</v>
          </cell>
          <cell r="AZ22">
            <v>0</v>
          </cell>
          <cell r="BA22"/>
          <cell r="BB22"/>
          <cell r="BC22"/>
          <cell r="BD22"/>
          <cell r="BE22" t="str">
            <v>-</v>
          </cell>
          <cell r="BF22" t="str">
            <v>V</v>
          </cell>
          <cell r="BG22" t="str">
            <v>V</v>
          </cell>
          <cell r="BH22" t="str">
            <v>V</v>
          </cell>
          <cell r="BI22" t="str">
            <v>V</v>
          </cell>
          <cell r="BJ22" t="str">
            <v>V</v>
          </cell>
          <cell r="BK22" t="str">
            <v>-</v>
          </cell>
          <cell r="BL22" t="str">
            <v>V</v>
          </cell>
          <cell r="BM22" t="str">
            <v>V</v>
          </cell>
          <cell r="BN22" t="str">
            <v>75.594.848.6-021.000</v>
          </cell>
          <cell r="BO22" t="str">
            <v>V</v>
          </cell>
          <cell r="BP22" t="str">
            <v>V</v>
          </cell>
          <cell r="BQ22" t="str">
            <v>PT ASURANSI JASINDO SYARIAH</v>
          </cell>
          <cell r="BR22" t="str">
            <v>BANK SYARIAH MANDIRI</v>
          </cell>
          <cell r="BS22">
            <v>2320002322</v>
          </cell>
          <cell r="BT22"/>
          <cell r="BU22" t="str">
            <v>-</v>
          </cell>
          <cell r="BV22" t="str">
            <v>JAKARTA PUSAT</v>
          </cell>
          <cell r="BW22" t="str">
            <v>31.71</v>
          </cell>
          <cell r="BX22" t="str">
            <v>DKI Jakarta</v>
          </cell>
          <cell r="BY22" t="str">
            <v>Diskon</v>
          </cell>
          <cell r="BZ22"/>
          <cell r="CA22"/>
          <cell r="CB22" t="str">
            <v>Jasa keuangan dan asuransi</v>
          </cell>
          <cell r="CC22" t="str">
            <v>Korporasi Finansial</v>
          </cell>
          <cell r="CD22" t="str">
            <v>Lainnya (BPR. Koperasi. dll)</v>
          </cell>
          <cell r="CE22" t="str">
            <v>-</v>
          </cell>
          <cell r="CF22" t="str">
            <v>NIXON</v>
          </cell>
          <cell r="CG22" t="str">
            <v>KEAGENAN</v>
          </cell>
          <cell r="CH22" t="str">
            <v>AGEN</v>
          </cell>
          <cell r="CI22" t="str">
            <v>HEAD</v>
          </cell>
          <cell r="CJ22" t="str">
            <v>CO-INSURANCE</v>
          </cell>
          <cell r="CK22" t="str">
            <v>GROUP</v>
          </cell>
          <cell r="CL22" t="str">
            <v>JANGKAWARSA</v>
          </cell>
          <cell r="CM22" t="str">
            <v>RELIANCE PEMBIAYAAN NORMAL DEATH SYARIAH (RPNDS)</v>
          </cell>
          <cell r="CN22" t="str">
            <v>BANK UMUM (AJK)</v>
          </cell>
          <cell r="CO22" t="str">
            <v xml:space="preserve"> NP/AJRIUS-MKT/10/VII/19</v>
          </cell>
          <cell r="CP22" t="str">
            <v>005/AJRI-UUS/PKS/I/2019</v>
          </cell>
          <cell r="CQ22" t="str">
            <v>6 bulan pertama dan rasio manfaat asuransi sudah melebihi 50% dari Dana Tabbaru (mana yang terjadi terlebih dahulu)</v>
          </cell>
          <cell r="CR22"/>
        </row>
        <row r="23">
          <cell r="B23">
            <v>6041906000012</v>
          </cell>
          <cell r="C23">
            <v>6041906000012</v>
          </cell>
          <cell r="D23" t="str">
            <v xml:space="preserve">PT. ASURANSI JASINDO SYARIAH QQ PENSIUNAN BPD JATENG </v>
          </cell>
          <cell r="E23" t="str">
            <v>GRAHA MR 21 LANTAI 10 JL. MENTENG RAYA NO 21 JAKARTA PUSAT 10340</v>
          </cell>
          <cell r="F23" t="str">
            <v>DKI JAKARTA</v>
          </cell>
          <cell r="G23">
            <v>43630</v>
          </cell>
          <cell r="H23" t="str">
            <v>2019</v>
          </cell>
          <cell r="I23" t="str">
            <v>RPNDS</v>
          </cell>
          <cell r="J23" t="str">
            <v>RELIANCE PEMBIAYAAN NORMAL DEATH SYARIAH</v>
          </cell>
          <cell r="K23" t="str">
            <v>AJK</v>
          </cell>
          <cell r="L23">
            <v>43606</v>
          </cell>
          <cell r="M23">
            <v>45067</v>
          </cell>
          <cell r="N23" t="str">
            <v>NEW</v>
          </cell>
          <cell r="O23" t="str">
            <v>INFORCE</v>
          </cell>
          <cell r="P23">
            <v>0</v>
          </cell>
          <cell r="Q23"/>
          <cell r="R23" t="str">
            <v>37 Hari Kalender</v>
          </cell>
          <cell r="S23" t="str">
            <v>180 (Seratus Delapan Puluh) hari kalender sejak tanggal Peserta mengalami Musibah</v>
          </cell>
          <cell r="T23" t="str">
            <v>180 (Seratus Delapan Puluh) hari kalender sejak tanggal Peserta mengalami Musibah</v>
          </cell>
          <cell r="U23" t="str">
            <v>6 (enam) bulan sejak Peserta tidak membayar Kontribusi yang melewati Masa Leluasa</v>
          </cell>
          <cell r="V23" t="str">
            <v>60 (enam puluh) Hari Kalender sejak terjadi perselisihan</v>
          </cell>
          <cell r="W23">
            <v>0.80500000000000005</v>
          </cell>
          <cell r="X23">
            <v>0.19500000000000001</v>
          </cell>
          <cell r="Y23">
            <v>0.4</v>
          </cell>
          <cell r="Z23">
            <v>0.6</v>
          </cell>
          <cell r="AA23">
            <v>0.4</v>
          </cell>
          <cell r="AB23">
            <v>0.3</v>
          </cell>
          <cell r="AC23">
            <v>0.3</v>
          </cell>
          <cell r="AD23" t="str">
            <v>45tahun</v>
          </cell>
          <cell r="AE23" t="str">
            <v>74 tahun</v>
          </cell>
          <cell r="AF23" t="str">
            <v>NASRE SYARIAH</v>
          </cell>
          <cell r="AG23" t="str">
            <v>FAKULTATIF</v>
          </cell>
          <cell r="AH23" t="str">
            <v>QUOTA SHARE 50 : 50 MAX RETENSI RP 100,000,000</v>
          </cell>
          <cell r="AI23" t="str">
            <v>USIA</v>
          </cell>
          <cell r="AJ23">
            <v>0</v>
          </cell>
          <cell r="AK23" t="str">
            <v>TERLAMPIR</v>
          </cell>
          <cell r="AL23"/>
          <cell r="AM23" t="str">
            <v>210 HARI KALENDER</v>
          </cell>
          <cell r="AN23" t="str">
            <v>45 HARI KALENDER</v>
          </cell>
          <cell r="AO23" t="str">
            <v>035/NP/SYR/IV/2019</v>
          </cell>
          <cell r="AP23" t="str">
            <v>Kontribusi Gross</v>
          </cell>
          <cell r="AQ23">
            <v>0</v>
          </cell>
          <cell r="AR23">
            <v>0</v>
          </cell>
          <cell r="AS23">
            <v>0</v>
          </cell>
          <cell r="AT23">
            <v>0.02</v>
          </cell>
          <cell r="AU23">
            <v>0</v>
          </cell>
          <cell r="AV23">
            <v>0</v>
          </cell>
          <cell r="AW23">
            <v>0</v>
          </cell>
          <cell r="AX23">
            <v>0</v>
          </cell>
          <cell r="AY23">
            <v>0</v>
          </cell>
          <cell r="AZ23">
            <v>0</v>
          </cell>
          <cell r="BA23"/>
          <cell r="BB23"/>
          <cell r="BC23"/>
          <cell r="BD23"/>
          <cell r="BE23" t="str">
            <v>-</v>
          </cell>
          <cell r="BF23" t="str">
            <v>V</v>
          </cell>
          <cell r="BG23" t="str">
            <v>V</v>
          </cell>
          <cell r="BH23" t="str">
            <v>V</v>
          </cell>
          <cell r="BI23" t="str">
            <v>V</v>
          </cell>
          <cell r="BJ23" t="str">
            <v>V</v>
          </cell>
          <cell r="BK23" t="str">
            <v>-</v>
          </cell>
          <cell r="BL23" t="str">
            <v>V</v>
          </cell>
          <cell r="BM23" t="str">
            <v>V</v>
          </cell>
          <cell r="BN23" t="str">
            <v>75.594.848.6-021.000</v>
          </cell>
          <cell r="BO23" t="str">
            <v>V</v>
          </cell>
          <cell r="BP23" t="str">
            <v>V</v>
          </cell>
          <cell r="BQ23" t="str">
            <v>PT ASURANSI JASINDO SYARIAH</v>
          </cell>
          <cell r="BR23" t="str">
            <v>BANK SYARIAH MANDIRI</v>
          </cell>
          <cell r="BS23">
            <v>2320002322</v>
          </cell>
          <cell r="BT23"/>
          <cell r="BU23" t="str">
            <v>-</v>
          </cell>
          <cell r="BV23" t="str">
            <v>JAKARTA PUSAT</v>
          </cell>
          <cell r="BW23" t="str">
            <v>31.71</v>
          </cell>
          <cell r="BX23" t="str">
            <v>DKI Jakarta</v>
          </cell>
          <cell r="BY23" t="str">
            <v>Diskon</v>
          </cell>
          <cell r="BZ23"/>
          <cell r="CA23"/>
          <cell r="CB23" t="str">
            <v>Jasa keuangan dan asuransi</v>
          </cell>
          <cell r="CC23" t="str">
            <v>Korporasi Finansial</v>
          </cell>
          <cell r="CD23" t="str">
            <v>Lainnya (BPR. Koperasi. dll)</v>
          </cell>
          <cell r="CE23" t="str">
            <v>-</v>
          </cell>
          <cell r="CF23" t="str">
            <v>NIXON</v>
          </cell>
          <cell r="CG23" t="str">
            <v>KEAGENAN</v>
          </cell>
          <cell r="CH23" t="str">
            <v>AGEN</v>
          </cell>
          <cell r="CI23" t="str">
            <v>HEAD</v>
          </cell>
          <cell r="CJ23" t="str">
            <v>CO-INSURANCE</v>
          </cell>
          <cell r="CK23" t="str">
            <v>GROUP</v>
          </cell>
          <cell r="CL23" t="str">
            <v>JANGKAWARSA</v>
          </cell>
          <cell r="CM23" t="str">
            <v>RELIANCE PEMBIAYAAN NORMAL DEATH SYARIAH (RPNDS)</v>
          </cell>
          <cell r="CN23" t="str">
            <v>BANK UMUM (AJK)</v>
          </cell>
          <cell r="CO23" t="str">
            <v xml:space="preserve"> NP/AJRIUS-MKT/11/VIII/19</v>
          </cell>
          <cell r="CP23" t="str">
            <v>005/AJRI-UUS/PKS/I/2019</v>
          </cell>
          <cell r="CQ23" t="str">
            <v>6 bulan pertama dan rasio manfaat asuransi sudah melebihi 50% dari Dana Tabbaru (mana yang terjadi terlebih dahulu)</v>
          </cell>
          <cell r="CR23"/>
        </row>
        <row r="24">
          <cell r="B24">
            <v>6041906000013</v>
          </cell>
          <cell r="C24">
            <v>6041906000013</v>
          </cell>
          <cell r="D24" t="str">
            <v>PT. ASURANSI JASINDO SYARIAH QQ BANK UMUM (GRAHA)</v>
          </cell>
          <cell r="E24" t="str">
            <v>GRAHA MR 21 LANTAI 10 JL. MENTENG RAYA NO 21 JAKARTA PUSAT 10340</v>
          </cell>
          <cell r="F24" t="str">
            <v>DKI JAKARTA</v>
          </cell>
          <cell r="G24">
            <v>43635</v>
          </cell>
          <cell r="H24" t="str">
            <v>2019</v>
          </cell>
          <cell r="I24" t="str">
            <v>RPNDS</v>
          </cell>
          <cell r="J24" t="str">
            <v>RELIANCE PEMBIAYAAN NORMAL DEATH SYARIAH</v>
          </cell>
          <cell r="K24" t="str">
            <v>AJK</v>
          </cell>
          <cell r="L24">
            <v>43635</v>
          </cell>
          <cell r="M24">
            <v>49114</v>
          </cell>
          <cell r="N24" t="str">
            <v>NEW</v>
          </cell>
          <cell r="O24" t="str">
            <v>INFORCE</v>
          </cell>
          <cell r="P24">
            <v>0</v>
          </cell>
          <cell r="Q24"/>
          <cell r="R24" t="str">
            <v>37 Hari Kalender</v>
          </cell>
          <cell r="S24" t="str">
            <v>180 (Seratus Delapan Puluh) hari kalender sejak tanggal Peserta mengalami Musibah</v>
          </cell>
          <cell r="T24" t="str">
            <v>180 (Seratus Delapan Puluh) hari kalender sejak tanggal Peserta mengalami Musibah</v>
          </cell>
          <cell r="U24" t="str">
            <v>6 (enam) bulan sejak Peserta tidak membayar Kontribusi yang melewati Masa Leluasa</v>
          </cell>
          <cell r="V24" t="str">
            <v>60 (enam puluh) Hari Kalender sejak terjadi perselisihan</v>
          </cell>
          <cell r="W24">
            <v>0.79</v>
          </cell>
          <cell r="X24">
            <v>0.21</v>
          </cell>
          <cell r="Y24">
            <v>0.4</v>
          </cell>
          <cell r="Z24">
            <v>0.6</v>
          </cell>
          <cell r="AA24">
            <v>0.4</v>
          </cell>
          <cell r="AB24">
            <v>0.3</v>
          </cell>
          <cell r="AC24">
            <v>0.3</v>
          </cell>
          <cell r="AD24" t="str">
            <v>45tahun</v>
          </cell>
          <cell r="AE24" t="str">
            <v>74 tahun</v>
          </cell>
          <cell r="AF24" t="str">
            <v>NASRE SYARIAH</v>
          </cell>
          <cell r="AG24" t="str">
            <v>FAKULTATIF</v>
          </cell>
          <cell r="AH24" t="str">
            <v>QUOTA SHARE 50 : 50 MAX RETENSI RP 100,000,000</v>
          </cell>
          <cell r="AI24" t="str">
            <v>USIA</v>
          </cell>
          <cell r="AJ24">
            <v>0</v>
          </cell>
          <cell r="AK24" t="str">
            <v>TERLAMPIR</v>
          </cell>
          <cell r="AL24"/>
          <cell r="AM24" t="str">
            <v>210 HARI KALENDER</v>
          </cell>
          <cell r="AN24" t="str">
            <v>45 HARI KALENDER</v>
          </cell>
          <cell r="AO24" t="str">
            <v>032/NP/SYR/VI/2019</v>
          </cell>
          <cell r="AP24" t="str">
            <v>Kontribusi Gross</v>
          </cell>
          <cell r="AQ24">
            <v>0</v>
          </cell>
          <cell r="AR24">
            <v>0</v>
          </cell>
          <cell r="AS24">
            <v>0</v>
          </cell>
          <cell r="AT24">
            <v>0.01</v>
          </cell>
          <cell r="AU24">
            <v>0</v>
          </cell>
          <cell r="AV24">
            <v>0</v>
          </cell>
          <cell r="AW24">
            <v>0</v>
          </cell>
          <cell r="AX24">
            <v>0</v>
          </cell>
          <cell r="AY24">
            <v>0</v>
          </cell>
          <cell r="AZ24">
            <v>0</v>
          </cell>
          <cell r="BA24"/>
          <cell r="BB24"/>
          <cell r="BC24"/>
          <cell r="BD24"/>
          <cell r="BE24" t="str">
            <v>-</v>
          </cell>
          <cell r="BF24" t="str">
            <v>V</v>
          </cell>
          <cell r="BG24" t="str">
            <v>V</v>
          </cell>
          <cell r="BH24" t="str">
            <v>V</v>
          </cell>
          <cell r="BI24" t="str">
            <v>V</v>
          </cell>
          <cell r="BJ24" t="str">
            <v>V</v>
          </cell>
          <cell r="BK24" t="str">
            <v>-</v>
          </cell>
          <cell r="BL24" t="str">
            <v>V</v>
          </cell>
          <cell r="BM24" t="str">
            <v>V</v>
          </cell>
          <cell r="BN24" t="str">
            <v>75.594.848.6-021.000</v>
          </cell>
          <cell r="BO24" t="str">
            <v>V</v>
          </cell>
          <cell r="BP24" t="str">
            <v>V</v>
          </cell>
          <cell r="BQ24" t="str">
            <v>PT ASURANSI JASINDO SYARIAH</v>
          </cell>
          <cell r="BR24" t="str">
            <v>BANK SYARIAH MANDIRI</v>
          </cell>
          <cell r="BS24">
            <v>2320002322</v>
          </cell>
          <cell r="BT24"/>
          <cell r="BU24" t="str">
            <v>-</v>
          </cell>
          <cell r="BV24" t="str">
            <v>JAKARTA PUSAT</v>
          </cell>
          <cell r="BW24" t="str">
            <v>31.71</v>
          </cell>
          <cell r="BX24" t="str">
            <v>DKI Jakarta</v>
          </cell>
          <cell r="BY24" t="str">
            <v>Diskon</v>
          </cell>
          <cell r="BZ24"/>
          <cell r="CA24"/>
          <cell r="CB24" t="str">
            <v>Jasa keuangan dan asuransi</v>
          </cell>
          <cell r="CC24" t="str">
            <v>Korporasi Finansial</v>
          </cell>
          <cell r="CD24" t="str">
            <v>Lainnya (BPR. Koperasi. dll)</v>
          </cell>
          <cell r="CE24" t="str">
            <v>-</v>
          </cell>
          <cell r="CF24" t="str">
            <v>NIXON</v>
          </cell>
          <cell r="CG24" t="str">
            <v>KEAGENAN</v>
          </cell>
          <cell r="CH24" t="str">
            <v>AGEN</v>
          </cell>
          <cell r="CI24" t="str">
            <v>HEAD</v>
          </cell>
          <cell r="CJ24" t="str">
            <v>CO-INSURANCE</v>
          </cell>
          <cell r="CK24" t="str">
            <v>GROUP</v>
          </cell>
          <cell r="CL24" t="str">
            <v>JANGKAWARSA</v>
          </cell>
          <cell r="CM24" t="str">
            <v>RELIANCE PEMBIAYAAN NORMAL DEATH SYARIAH (RPNDS)</v>
          </cell>
          <cell r="CN24" t="str">
            <v>BANK UMUM (AJK)</v>
          </cell>
          <cell r="CO24" t="str">
            <v xml:space="preserve"> NP/AJRIUS-MKT/14/VIII/19</v>
          </cell>
          <cell r="CP24" t="str">
            <v>005/AJRI-UUS/PKS/I/2019</v>
          </cell>
          <cell r="CQ24" t="str">
            <v>6 bulan pertama dan rasio manfaat asuransi sudah melebihi 50% dari Dana Tabbaru (mana yang terjadi terlebih dahulu)</v>
          </cell>
          <cell r="CR24"/>
        </row>
        <row r="25">
          <cell r="B25">
            <v>6011907000008</v>
          </cell>
          <cell r="C25">
            <v>6011907000008</v>
          </cell>
          <cell r="D25" t="str">
            <v xml:space="preserve">KOPERASI KJKS AN-NUR </v>
          </cell>
          <cell r="E25" t="str">
            <v>JL. JATI TUJUH DEPAN SMPN 1 JATI TUJUH MAJALENGKA</v>
          </cell>
          <cell r="F25" t="str">
            <v>JAWA BARAT</v>
          </cell>
          <cell r="G25">
            <v>43658</v>
          </cell>
          <cell r="H25">
            <v>2019</v>
          </cell>
          <cell r="I25" t="str">
            <v>RPS</v>
          </cell>
          <cell r="J25" t="str">
            <v>RELIANCE PEMBIAYAAN SYARIAH</v>
          </cell>
          <cell r="K25" t="str">
            <v>AJK</v>
          </cell>
          <cell r="L25">
            <v>43655</v>
          </cell>
          <cell r="M25">
            <v>48953</v>
          </cell>
          <cell r="N25" t="str">
            <v>NEW</v>
          </cell>
          <cell r="O25" t="str">
            <v>INFORCE</v>
          </cell>
          <cell r="P25">
            <v>0</v>
          </cell>
          <cell r="Q25"/>
          <cell r="R25" t="str">
            <v>37 Hari Kalender</v>
          </cell>
          <cell r="S25" t="str">
            <v>90 (Sembilan Puluh) hari kalender sejak tanggal Peserta mengalami Musibah</v>
          </cell>
          <cell r="T25" t="str">
            <v>90 (Sembilan Puluh) hari kalender sejak tanggal Peserta mengalami Musibah</v>
          </cell>
          <cell r="U25" t="str">
            <v>6 (enam) bulan sejak Peserta tidak membayar Kontribusi yang melewati Masa Leluasa</v>
          </cell>
          <cell r="V25" t="str">
            <v>20 (Dua puluh) Hari Kalender sejak terjadi perselisihan</v>
          </cell>
          <cell r="W25" t="str">
            <v>50% dari Kontribusi yang dibayarkan</v>
          </cell>
          <cell r="X25" t="str">
            <v>50% dari Kontribusi yang dibayarkan</v>
          </cell>
          <cell r="Y25">
            <v>0.4</v>
          </cell>
          <cell r="Z25">
            <v>0.6</v>
          </cell>
          <cell r="AA25">
            <v>0.4</v>
          </cell>
          <cell r="AB25">
            <v>0.3</v>
          </cell>
          <cell r="AC25">
            <v>0.3</v>
          </cell>
          <cell r="AD25" t="str">
            <v>20 Tahun</v>
          </cell>
          <cell r="AE25" t="str">
            <v>69 Tahun</v>
          </cell>
          <cell r="AF25" t="str">
            <v>NASRE SYARIAH</v>
          </cell>
          <cell r="AG25" t="str">
            <v>FAKULTATIF</v>
          </cell>
          <cell r="AH25" t="str">
            <v>QUOTA SHARE 50 : 50 MAX RETENSI RP 100,000,000</v>
          </cell>
          <cell r="AI25" t="str">
            <v>USIA</v>
          </cell>
          <cell r="AJ25">
            <v>0</v>
          </cell>
          <cell r="AK25" t="str">
            <v>TERLAMPIR</v>
          </cell>
          <cell r="AL25"/>
          <cell r="AM25" t="str">
            <v>210 HARI KALENDER</v>
          </cell>
          <cell r="AN25" t="str">
            <v>45 HARI KALENDER</v>
          </cell>
          <cell r="AO25" t="str">
            <v>040/NP/SYR/VII/2019</v>
          </cell>
          <cell r="AP25" t="str">
            <v>Kontribusi Gross</v>
          </cell>
          <cell r="AQ25">
            <v>0.2</v>
          </cell>
          <cell r="AR25">
            <v>0</v>
          </cell>
          <cell r="AS25">
            <v>0</v>
          </cell>
          <cell r="AT25">
            <v>0</v>
          </cell>
          <cell r="AU25">
            <v>0.1</v>
          </cell>
          <cell r="AV25">
            <v>0</v>
          </cell>
          <cell r="AW25">
            <v>0</v>
          </cell>
          <cell r="AX25">
            <v>0</v>
          </cell>
          <cell r="AY25">
            <v>0.02</v>
          </cell>
          <cell r="AZ25">
            <v>0.1</v>
          </cell>
          <cell r="BA25"/>
          <cell r="BB25"/>
          <cell r="BC25"/>
          <cell r="BD25"/>
          <cell r="BE25" t="str">
            <v>-</v>
          </cell>
          <cell r="BF25" t="str">
            <v>V</v>
          </cell>
          <cell r="BG25" t="str">
            <v>V</v>
          </cell>
          <cell r="BH25" t="str">
            <v>V</v>
          </cell>
          <cell r="BI25" t="str">
            <v>V</v>
          </cell>
          <cell r="BJ25" t="str">
            <v>V</v>
          </cell>
          <cell r="BK25" t="str">
            <v>-</v>
          </cell>
          <cell r="BL25" t="str">
            <v>V</v>
          </cell>
          <cell r="BM25" t="str">
            <v>V</v>
          </cell>
          <cell r="BN25" t="str">
            <v>49.666.441.8-438.000</v>
          </cell>
          <cell r="BO25" t="str">
            <v>V</v>
          </cell>
          <cell r="BP25" t="str">
            <v>-</v>
          </cell>
          <cell r="BQ25" t="str">
            <v xml:space="preserve">KOPERASI KJKS AN-NUR </v>
          </cell>
          <cell r="BR25" t="str">
            <v>BANK BJB CABANG JATI TUJUH</v>
          </cell>
          <cell r="BS25" t="str">
            <v>0025223128101</v>
          </cell>
          <cell r="BT25"/>
          <cell r="BU25" t="str">
            <v>-</v>
          </cell>
          <cell r="BV25" t="str">
            <v>MAJALENGKA</v>
          </cell>
          <cell r="BW25" t="str">
            <v>32.10</v>
          </cell>
          <cell r="BX25" t="str">
            <v>DKI Jakarta</v>
          </cell>
          <cell r="BY25" t="str">
            <v>Ujroh Fee</v>
          </cell>
          <cell r="BZ25"/>
          <cell r="CA25"/>
          <cell r="CB25" t="str">
            <v>Jasa keuangan dan asuransi</v>
          </cell>
          <cell r="CC25" t="str">
            <v>Korporasi Finansial</v>
          </cell>
          <cell r="CD25" t="str">
            <v>Lainnya (BPR. Koperasi. dll)</v>
          </cell>
          <cell r="CE25" t="str">
            <v>-</v>
          </cell>
          <cell r="CF25" t="str">
            <v>SUSILO</v>
          </cell>
          <cell r="CG25" t="str">
            <v>BROKER</v>
          </cell>
          <cell r="CH25" t="str">
            <v>BROKER</v>
          </cell>
          <cell r="CI25" t="str">
            <v>HEAD</v>
          </cell>
          <cell r="CJ25" t="str">
            <v>BROKER ASURANSI</v>
          </cell>
          <cell r="CK25" t="str">
            <v>GROUP</v>
          </cell>
          <cell r="CL25" t="str">
            <v>JANGKAWARSA</v>
          </cell>
          <cell r="CM25" t="str">
            <v>RELIANCE PEMBIAYAAN SYARIAH (RPS)</v>
          </cell>
          <cell r="CN25" t="str">
            <v>OTHER AJK (KOPRASI,LPD,ETC)</v>
          </cell>
          <cell r="CO25" t="str">
            <v xml:space="preserve"> NP/AJRIUS-MKT/12/VIII/19</v>
          </cell>
          <cell r="CP25"/>
          <cell r="CQ25" t="str">
            <v>6 bulan pertama dan rasio manfaat asuransi sudah melebihi 40% dari Dana Tabbaru (mana yang terjadi terlebih dahulu)</v>
          </cell>
          <cell r="CR25"/>
        </row>
        <row r="26">
          <cell r="B26">
            <v>6021907000001</v>
          </cell>
          <cell r="C26">
            <v>6021907000001</v>
          </cell>
          <cell r="D26" t="str">
            <v xml:space="preserve">KOPERASI KJKS AN-NUR </v>
          </cell>
          <cell r="E26" t="str">
            <v>JL. JATI TUJUH DEPAN SMPN 1 JATI TUJUH MAJALENGKA</v>
          </cell>
          <cell r="F26" t="str">
            <v>JAWA BARAT</v>
          </cell>
          <cell r="G26">
            <v>43658</v>
          </cell>
          <cell r="H26">
            <v>2019</v>
          </cell>
          <cell r="I26" t="str">
            <v>RTLS</v>
          </cell>
          <cell r="J26" t="str">
            <v>RELIANCE TERM LIFE SYARIAH</v>
          </cell>
          <cell r="K26" t="str">
            <v>AJK</v>
          </cell>
          <cell r="L26">
            <v>43658</v>
          </cell>
          <cell r="M26">
            <v>47311</v>
          </cell>
          <cell r="N26" t="str">
            <v>NEW</v>
          </cell>
          <cell r="O26" t="str">
            <v>INFORCE</v>
          </cell>
          <cell r="P26">
            <v>0</v>
          </cell>
          <cell r="Q26"/>
          <cell r="R26" t="str">
            <v>37 Hari Kalender</v>
          </cell>
          <cell r="S26" t="str">
            <v>90 (Sembilan Puluh) hari kalender sejak tanggal Peserta mengalami Musibah</v>
          </cell>
          <cell r="T26" t="str">
            <v>90 (Sembilan Puluh) hari kalender sejak tanggal Peserta mengalami Musibah</v>
          </cell>
          <cell r="U26" t="str">
            <v>6 (enam) bulan sejak Peserta tidak membayar Kontribusi yang melewati Masa Leluasa</v>
          </cell>
          <cell r="V26" t="str">
            <v>20 (Dua puluh) Hari Kalender sejak terjadi perselisihan</v>
          </cell>
          <cell r="W26" t="str">
            <v>50% dari Kontribusi yang dibayarkan</v>
          </cell>
          <cell r="X26" t="str">
            <v>50% dari Kontribusi yang dibayarkan</v>
          </cell>
          <cell r="Y26">
            <v>0.4</v>
          </cell>
          <cell r="Z26">
            <v>0.6</v>
          </cell>
          <cell r="AA26">
            <v>0.4</v>
          </cell>
          <cell r="AB26">
            <v>0.3</v>
          </cell>
          <cell r="AC26">
            <v>0.3</v>
          </cell>
          <cell r="AD26" t="str">
            <v>20 Tahun</v>
          </cell>
          <cell r="AE26" t="str">
            <v>69 Tahun</v>
          </cell>
          <cell r="AF26" t="str">
            <v>NASRE SYARIAH</v>
          </cell>
          <cell r="AG26" t="str">
            <v>FAKULTATIF</v>
          </cell>
          <cell r="AH26" t="str">
            <v>QUOTA SHARE 50 : 50 MAX RETENSI RP 100,000,000</v>
          </cell>
          <cell r="AI26" t="str">
            <v>USIA</v>
          </cell>
          <cell r="AJ26">
            <v>0</v>
          </cell>
          <cell r="AK26" t="str">
            <v>TERLAMPIR</v>
          </cell>
          <cell r="AL26"/>
          <cell r="AM26" t="str">
            <v>210 HARI KALENDER</v>
          </cell>
          <cell r="AN26" t="str">
            <v>45 HARI KALENDER</v>
          </cell>
          <cell r="AO26" t="str">
            <v>040/NP/SYR/VII/2019</v>
          </cell>
          <cell r="AP26" t="str">
            <v>Kontribusi Gross</v>
          </cell>
          <cell r="AQ26">
            <v>0.2</v>
          </cell>
          <cell r="AR26">
            <v>0</v>
          </cell>
          <cell r="AS26">
            <v>0</v>
          </cell>
          <cell r="AT26">
            <v>0</v>
          </cell>
          <cell r="AU26">
            <v>0.1</v>
          </cell>
          <cell r="AV26">
            <v>0</v>
          </cell>
          <cell r="AW26">
            <v>0</v>
          </cell>
          <cell r="AX26">
            <v>0</v>
          </cell>
          <cell r="AY26">
            <v>0.02</v>
          </cell>
          <cell r="AZ26">
            <v>0.1</v>
          </cell>
          <cell r="BA26"/>
          <cell r="BB26"/>
          <cell r="BC26"/>
          <cell r="BD26"/>
          <cell r="BE26" t="str">
            <v>-</v>
          </cell>
          <cell r="BF26" t="str">
            <v>V</v>
          </cell>
          <cell r="BG26" t="str">
            <v>V</v>
          </cell>
          <cell r="BH26" t="str">
            <v>V</v>
          </cell>
          <cell r="BI26" t="str">
            <v>V</v>
          </cell>
          <cell r="BJ26" t="str">
            <v>V</v>
          </cell>
          <cell r="BK26" t="str">
            <v>-</v>
          </cell>
          <cell r="BL26" t="str">
            <v>V</v>
          </cell>
          <cell r="BM26" t="str">
            <v>V</v>
          </cell>
          <cell r="BN26" t="str">
            <v>49.666.441.8-438.000</v>
          </cell>
          <cell r="BO26" t="str">
            <v>V</v>
          </cell>
          <cell r="BP26" t="str">
            <v>-</v>
          </cell>
          <cell r="BQ26" t="str">
            <v xml:space="preserve">KOPERASI KJKS AN-NUR </v>
          </cell>
          <cell r="BR26" t="str">
            <v>BANK BJB CABANG JATI TUJUH</v>
          </cell>
          <cell r="BS26" t="str">
            <v>0025223128101</v>
          </cell>
          <cell r="BT26"/>
          <cell r="BU26" t="str">
            <v>-</v>
          </cell>
          <cell r="BV26" t="str">
            <v>MAJALENGKA</v>
          </cell>
          <cell r="BW26" t="str">
            <v>32.10</v>
          </cell>
          <cell r="BX26" t="str">
            <v>DKI Jakarta</v>
          </cell>
          <cell r="BY26" t="str">
            <v>Ujroh Fee</v>
          </cell>
          <cell r="BZ26"/>
          <cell r="CA26"/>
          <cell r="CB26" t="str">
            <v>Jasa keuangan dan asuransi</v>
          </cell>
          <cell r="CC26" t="str">
            <v>Korporasi Finansial</v>
          </cell>
          <cell r="CD26" t="str">
            <v>Lainnya (BPR. Koperasi. dll)</v>
          </cell>
          <cell r="CE26" t="str">
            <v>-</v>
          </cell>
          <cell r="CF26" t="str">
            <v>SUSILO</v>
          </cell>
          <cell r="CG26" t="str">
            <v>BROKER</v>
          </cell>
          <cell r="CH26" t="str">
            <v>BROKER</v>
          </cell>
          <cell r="CI26" t="str">
            <v>HEAD</v>
          </cell>
          <cell r="CJ26" t="str">
            <v>BROKER ASURANSI</v>
          </cell>
          <cell r="CK26" t="str">
            <v>GROUP</v>
          </cell>
          <cell r="CL26" t="str">
            <v>JANGKAWARSA</v>
          </cell>
          <cell r="CM26" t="str">
            <v>RELIANCE PEMBIAYAAN SYARIAH (RPS)</v>
          </cell>
          <cell r="CN26" t="str">
            <v>OTHER AJK (KOPRASI,LPD,ETC)</v>
          </cell>
          <cell r="CO26" t="str">
            <v xml:space="preserve"> NP/AJRIUS-MKT/13/VIII/19</v>
          </cell>
          <cell r="CP26"/>
          <cell r="CQ26" t="str">
            <v>6 bulan pertama dan rasio manfaat asuransi sudah melebihi 50% dari Dana Tabbaru (mana yang terjadi terlebih dahulu)</v>
          </cell>
          <cell r="CR26"/>
        </row>
        <row r="27">
          <cell r="B27">
            <v>6031907000001</v>
          </cell>
          <cell r="C27">
            <v>6031907000001</v>
          </cell>
          <cell r="D27" t="str">
            <v>PT ASURANSI JASINDO SYARIAH QQ BANK UMUM SYARIAH, BPD SYARIAH, BPR SYARIAH, KOPERASI SYARIAH DAN LEMBAGA KEUANGAN NON BANK SYARIAH</v>
          </cell>
          <cell r="E27" t="str">
            <v>GRAHA MR 21 LANTAI 10 JL. MENTENG RAYA NO 21 JAKARTA PUSAT 10340</v>
          </cell>
          <cell r="F27" t="str">
            <v>DKI JAKARTA</v>
          </cell>
          <cell r="G27">
            <v>43671</v>
          </cell>
          <cell r="H27">
            <v>2019</v>
          </cell>
          <cell r="I27" t="str">
            <v>RTLNDS</v>
          </cell>
          <cell r="J27" t="str">
            <v>RELIANCE TERM LIFE NORMAL DEATH SYARIAH</v>
          </cell>
          <cell r="K27" t="str">
            <v>AJK</v>
          </cell>
          <cell r="L27">
            <v>43466</v>
          </cell>
          <cell r="M27">
            <v>44927</v>
          </cell>
          <cell r="N27" t="str">
            <v>NEW</v>
          </cell>
          <cell r="O27" t="str">
            <v>INFORCE</v>
          </cell>
          <cell r="P27">
            <v>0</v>
          </cell>
          <cell r="Q27"/>
          <cell r="R27" t="str">
            <v>37 Hari Kalender</v>
          </cell>
          <cell r="S27" t="str">
            <v>180 (Seratus Delapan Puluh) hari kalender sejak tanggal Peserta mengalami Musibah</v>
          </cell>
          <cell r="T27" t="str">
            <v>180 (Seratus Delapan Puluh) hari kalender sejak tanggal Peserta mengalami Musibah</v>
          </cell>
          <cell r="U27" t="str">
            <v>6 (enam) bulan sejak Peserta tidak membayar Kontribusi yang melewati Masa Leluasa</v>
          </cell>
          <cell r="V27" t="str">
            <v>60 (enam puluh) Hari Kalender sejak terjadi perselisihan</v>
          </cell>
          <cell r="W27" t="str">
            <v>50% dari Kontribusi yang dibayarkan</v>
          </cell>
          <cell r="X27" t="str">
            <v>50% dari Kontribusi yang dibayarkan</v>
          </cell>
          <cell r="Y27">
            <v>0.4</v>
          </cell>
          <cell r="Z27">
            <v>0.6</v>
          </cell>
          <cell r="AA27">
            <v>0.4</v>
          </cell>
          <cell r="AB27">
            <v>0.3</v>
          </cell>
          <cell r="AC27">
            <v>0.3</v>
          </cell>
          <cell r="AD27" t="str">
            <v>20 Tahun</v>
          </cell>
          <cell r="AE27" t="str">
            <v>64 Tahun</v>
          </cell>
          <cell r="AF27" t="str">
            <v>NASRE SYARIAH</v>
          </cell>
          <cell r="AG27" t="str">
            <v>FAKULTATIF</v>
          </cell>
          <cell r="AH27" t="str">
            <v>QUOTA SHARE 50 : 50 MAX RETENSI RP 100,000,000</v>
          </cell>
          <cell r="AI27" t="str">
            <v>Single</v>
          </cell>
          <cell r="AJ27">
            <v>0</v>
          </cell>
          <cell r="AK27" t="str">
            <v>TERLAMPIR</v>
          </cell>
          <cell r="AL27"/>
          <cell r="AM27" t="str">
            <v>210 HARI KALENDER</v>
          </cell>
          <cell r="AN27" t="str">
            <v>45 HARI KALENDER</v>
          </cell>
          <cell r="AO27" t="str">
            <v>043/NP/SYR/VIII/2019</v>
          </cell>
          <cell r="AP27" t="str">
            <v>Kontribusi Gross</v>
          </cell>
          <cell r="AQ27">
            <v>0</v>
          </cell>
          <cell r="AR27">
            <v>0</v>
          </cell>
          <cell r="AS27">
            <v>0</v>
          </cell>
          <cell r="AT27">
            <v>7.4999999999999997E-2</v>
          </cell>
          <cell r="AU27">
            <v>0.22500000000000001</v>
          </cell>
          <cell r="AV27">
            <v>0</v>
          </cell>
          <cell r="AW27">
            <v>0</v>
          </cell>
          <cell r="AX27">
            <v>0</v>
          </cell>
          <cell r="AY27">
            <v>0</v>
          </cell>
          <cell r="AZ27">
            <v>0</v>
          </cell>
          <cell r="BA27" t="str">
            <v>AGEN PENUTUP = Een Sukanah; ADMIN AGENCY = Mulyo Sarwo</v>
          </cell>
          <cell r="BB27" t="str">
            <v>AGEN PENUTUP = BCA 7655028676; ADMIN AGENCY = CIMB Niaga 703541396600</v>
          </cell>
          <cell r="BC27"/>
          <cell r="BD27"/>
          <cell r="BE27" t="str">
            <v>-</v>
          </cell>
          <cell r="BF27" t="str">
            <v>V</v>
          </cell>
          <cell r="BG27" t="str">
            <v>V</v>
          </cell>
          <cell r="BH27" t="str">
            <v>V</v>
          </cell>
          <cell r="BI27" t="str">
            <v>V</v>
          </cell>
          <cell r="BJ27" t="str">
            <v>V</v>
          </cell>
          <cell r="BK27" t="str">
            <v>-</v>
          </cell>
          <cell r="BL27" t="str">
            <v>V</v>
          </cell>
          <cell r="BM27" t="str">
            <v>V</v>
          </cell>
          <cell r="BN27" t="str">
            <v>75.594.848.6-021.000</v>
          </cell>
          <cell r="BO27" t="str">
            <v>V</v>
          </cell>
          <cell r="BP27" t="str">
            <v>V</v>
          </cell>
          <cell r="BQ27" t="str">
            <v>PT ASURANSI JASINDO SYARIAH</v>
          </cell>
          <cell r="BR27" t="str">
            <v>BANK SYARIAH MANDIRI</v>
          </cell>
          <cell r="BS27">
            <v>2320002322</v>
          </cell>
          <cell r="BT27"/>
          <cell r="BU27" t="str">
            <v>-</v>
          </cell>
          <cell r="BV27" t="str">
            <v>JAKARTA PUSAT</v>
          </cell>
          <cell r="BW27" t="str">
            <v>31.71</v>
          </cell>
          <cell r="BX27" t="str">
            <v>DKI Jakarta</v>
          </cell>
          <cell r="BY27" t="str">
            <v>Diskon</v>
          </cell>
          <cell r="BZ27"/>
          <cell r="CA27"/>
          <cell r="CB27" t="str">
            <v>Jasa keuangan dan asuransi</v>
          </cell>
          <cell r="CC27" t="str">
            <v>Korporasi Finansial</v>
          </cell>
          <cell r="CD27" t="str">
            <v>Lainnya (BPR. Koperasi. dll)</v>
          </cell>
          <cell r="CE27" t="str">
            <v>-</v>
          </cell>
          <cell r="CF27" t="str">
            <v>NIXON</v>
          </cell>
          <cell r="CG27" t="str">
            <v>KEAGENAN</v>
          </cell>
          <cell r="CH27" t="str">
            <v>AGEN</v>
          </cell>
          <cell r="CI27" t="str">
            <v>HEAD</v>
          </cell>
          <cell r="CJ27" t="str">
            <v>CO-INSURANCE</v>
          </cell>
          <cell r="CK27" t="str">
            <v>GROUP</v>
          </cell>
          <cell r="CL27" t="str">
            <v>JANGKAWARSA</v>
          </cell>
          <cell r="CM27" t="str">
            <v>RELIANCE PEMBIAYAAN NORMAL DEATH SYARIAH (RPNDS)</v>
          </cell>
          <cell r="CN27" t="str">
            <v>BANK UMUM (AJK)</v>
          </cell>
          <cell r="CO27" t="str">
            <v xml:space="preserve"> NP/AJRIUS-MKT/15/IX/19</v>
          </cell>
          <cell r="CP27" t="str">
            <v>008/AJRI-UUS/PKS/IV/2019</v>
          </cell>
          <cell r="CQ27" t="str">
            <v>6 bulan pertama dan rasio manfaat asuransi sudah melebihi 40% dari Dana Tabbaru (mana yang terjadi terlebih dahulu)</v>
          </cell>
        </row>
        <row r="28">
          <cell r="B28">
            <v>6011908000009</v>
          </cell>
          <cell r="C28">
            <v>6011908000009</v>
          </cell>
          <cell r="D28" t="str">
            <v>PT BPRS UNISIA INSAN INDONESIA</v>
          </cell>
          <cell r="E28" t="str">
            <v>JL.CIK DITIRO NO.1 TERBAN, GONDOKUSUMAN, YOGYAKARTA 55223</v>
          </cell>
          <cell r="F28" t="str">
            <v>DI YOGYAKARTA</v>
          </cell>
          <cell r="G28">
            <v>43682</v>
          </cell>
          <cell r="H28">
            <v>2019</v>
          </cell>
          <cell r="I28" t="str">
            <v>RPS</v>
          </cell>
          <cell r="J28" t="str">
            <v>RELIANCE PEMBIAYAAN SYARIAH</v>
          </cell>
          <cell r="K28" t="str">
            <v>AJK</v>
          </cell>
          <cell r="L28">
            <v>43682</v>
          </cell>
          <cell r="M28">
            <v>49161</v>
          </cell>
          <cell r="N28" t="str">
            <v>NEW</v>
          </cell>
          <cell r="O28" t="str">
            <v>INFORCE</v>
          </cell>
          <cell r="P28" t="str">
            <v>-</v>
          </cell>
          <cell r="Q28"/>
          <cell r="R28" t="str">
            <v>37 Hari Kalender</v>
          </cell>
          <cell r="S28" t="str">
            <v>90 (Sembilan Puluh) hari kalender sejak tanggal Peserta mengalami Musibah</v>
          </cell>
          <cell r="T28" t="str">
            <v>90 (Sembilan Puluh) hari kalender sejak tanggal Peserta mengalami Musibah</v>
          </cell>
          <cell r="U28" t="str">
            <v>6 (enam) bulan sejak Peserta tidak membayar Kontribusi yang melewati Masa Leluasa</v>
          </cell>
          <cell r="V28" t="str">
            <v>20 (Dua puluh) Hari Kalender sejak terjadi perselisihan</v>
          </cell>
          <cell r="W28" t="str">
            <v>50% dari Kontribusi yang dibayarkan</v>
          </cell>
          <cell r="X28" t="str">
            <v>50% dari Kontribusi yang dibayarkan</v>
          </cell>
          <cell r="Y28">
            <v>0.4</v>
          </cell>
          <cell r="Z28">
            <v>0.6</v>
          </cell>
          <cell r="AA28">
            <v>0.4</v>
          </cell>
          <cell r="AB28">
            <v>0.3</v>
          </cell>
          <cell r="AC28">
            <v>0.3</v>
          </cell>
          <cell r="AD28" t="str">
            <v>20 Tahun</v>
          </cell>
          <cell r="AE28" t="str">
            <v>69 Tahun</v>
          </cell>
          <cell r="AF28" t="str">
            <v>NASRE SYARIAH</v>
          </cell>
          <cell r="AG28" t="str">
            <v>FAKULTATIF</v>
          </cell>
          <cell r="AH28" t="str">
            <v>QUOTA SHARE 50 : 50 MAX RETENSI RP 100,000,000</v>
          </cell>
          <cell r="AI28" t="str">
            <v>USIA</v>
          </cell>
          <cell r="AJ28">
            <v>0</v>
          </cell>
          <cell r="AK28" t="str">
            <v>TERLAMPIR</v>
          </cell>
          <cell r="AL28"/>
          <cell r="AM28" t="str">
            <v>210 HARI KALENDER</v>
          </cell>
          <cell r="AN28" t="str">
            <v>45 HARI KALENDER</v>
          </cell>
          <cell r="AO28" t="str">
            <v>043/NP/SYR/VIII/2019</v>
          </cell>
          <cell r="AP28" t="str">
            <v>Kontribusi Gross</v>
          </cell>
          <cell r="AQ28">
            <v>0.2</v>
          </cell>
          <cell r="AR28">
            <v>0</v>
          </cell>
          <cell r="AS28">
            <v>0</v>
          </cell>
          <cell r="AT28">
            <v>0</v>
          </cell>
          <cell r="AU28">
            <v>0.1</v>
          </cell>
          <cell r="AV28">
            <v>0</v>
          </cell>
          <cell r="AW28">
            <v>0</v>
          </cell>
          <cell r="AX28">
            <v>0</v>
          </cell>
          <cell r="AY28">
            <v>0.02</v>
          </cell>
          <cell r="AZ28">
            <v>0.1</v>
          </cell>
          <cell r="BA28"/>
          <cell r="BB28"/>
          <cell r="BC28"/>
          <cell r="BE28"/>
          <cell r="BF28" t="str">
            <v>V</v>
          </cell>
          <cell r="BG28" t="str">
            <v>V</v>
          </cell>
          <cell r="BH28" t="str">
            <v>V</v>
          </cell>
          <cell r="BI28" t="str">
            <v>V</v>
          </cell>
          <cell r="BJ28" t="str">
            <v>V</v>
          </cell>
          <cell r="BK28" t="str">
            <v>-</v>
          </cell>
          <cell r="BL28" t="str">
            <v>V</v>
          </cell>
          <cell r="BM28" t="str">
            <v>V</v>
          </cell>
          <cell r="BN28" t="str">
            <v>73.513.804.2.541.000</v>
          </cell>
          <cell r="BO28" t="str">
            <v>V</v>
          </cell>
          <cell r="BP28"/>
          <cell r="BQ28"/>
          <cell r="BR28"/>
          <cell r="BS28"/>
          <cell r="BT28"/>
          <cell r="BU28"/>
          <cell r="BV28" t="str">
            <v>YOGYAKARTA</v>
          </cell>
          <cell r="BW28" t="str">
            <v>34.71</v>
          </cell>
          <cell r="BX28" t="str">
            <v>DKI Jakarta</v>
          </cell>
          <cell r="BY28" t="str">
            <v>Ujroh Fee</v>
          </cell>
          <cell r="CB28" t="str">
            <v>Jasa keuangan dan asuransi</v>
          </cell>
          <cell r="CC28" t="str">
            <v>Korporasi Finansial</v>
          </cell>
          <cell r="CD28" t="str">
            <v>Lainnya (BPR. Koperasi. dll)</v>
          </cell>
          <cell r="CE28"/>
          <cell r="CF28" t="str">
            <v>SUSILO</v>
          </cell>
          <cell r="CG28" t="str">
            <v>BROKER</v>
          </cell>
          <cell r="CH28" t="str">
            <v>BROKER</v>
          </cell>
          <cell r="CI28" t="str">
            <v>HEAD</v>
          </cell>
          <cell r="CJ28" t="str">
            <v>BROKER ASURANSI</v>
          </cell>
          <cell r="CK28" t="str">
            <v>GROUP</v>
          </cell>
          <cell r="CL28" t="str">
            <v>JANGKAWARSA</v>
          </cell>
          <cell r="CM28" t="str">
            <v>RELIANCE PEMBIAYAAN SYARIAH (RPS)</v>
          </cell>
          <cell r="CN28" t="str">
            <v>BPR (AJK)</v>
          </cell>
          <cell r="CO28"/>
          <cell r="CP28"/>
          <cell r="CQ28" t="str">
            <v>6 bulan pertama dan rasio manfaat asuransi sudah melebihi 40% dari Dana Tabbaru (mana yang terjadi terlebih dahulu)</v>
          </cell>
          <cell r="CR28"/>
        </row>
        <row r="29">
          <cell r="B29">
            <v>6021910000003</v>
          </cell>
          <cell r="C29">
            <v>6021910000003</v>
          </cell>
          <cell r="D29" t="str">
            <v>PT. BPR MATAHARI ARTADAYA</v>
          </cell>
          <cell r="E29" t="str">
            <v>JL. OTTO ISKANDAR DINATA 36B CIPUTAT, TANGERANG SELATAN</v>
          </cell>
          <cell r="F29" t="str">
            <v>BANTEN</v>
          </cell>
          <cell r="G29">
            <v>43753</v>
          </cell>
          <cell r="H29">
            <v>2019</v>
          </cell>
          <cell r="I29" t="str">
            <v>RTLS</v>
          </cell>
          <cell r="J29" t="str">
            <v>RELIANCE TERM LIFE SYARIAH</v>
          </cell>
          <cell r="K29" t="str">
            <v>AJK</v>
          </cell>
          <cell r="L29">
            <v>43063</v>
          </cell>
          <cell r="M29">
            <v>2958428</v>
          </cell>
          <cell r="N29" t="str">
            <v>NEW</v>
          </cell>
          <cell r="O29" t="str">
            <v>INFORCE</v>
          </cell>
          <cell r="P29">
            <v>0</v>
          </cell>
          <cell r="Q29"/>
          <cell r="R29" t="str">
            <v>37 Hari Kalender</v>
          </cell>
          <cell r="S29" t="str">
            <v>90 (sembilan puluh) Hari Kalender terhitung sejak tanggal Peserta mengalami musibah</v>
          </cell>
          <cell r="T29" t="str">
            <v>90 (sembilan puluh) hari kalender sejak tanggal Peserta mengalami Musibah</v>
          </cell>
          <cell r="U29" t="str">
            <v>6 (enam) bulan sejak Peserta tidak membayar Kontribusi yang melewati Masa Leluasa</v>
          </cell>
          <cell r="V29" t="str">
            <v>60 (enam puluh) Hari Kalender sejak terjadi perselisihan</v>
          </cell>
          <cell r="W29">
            <v>54</v>
          </cell>
          <cell r="X29">
            <v>46</v>
          </cell>
          <cell r="Y29">
            <v>0.4</v>
          </cell>
          <cell r="Z29">
            <v>0.6</v>
          </cell>
          <cell r="AA29">
            <v>0.4</v>
          </cell>
          <cell r="AB29">
            <v>0.3</v>
          </cell>
          <cell r="AC29">
            <v>0.3</v>
          </cell>
          <cell r="AD29" t="str">
            <v>20 tahun</v>
          </cell>
          <cell r="AE29" t="str">
            <v>65 tahun</v>
          </cell>
          <cell r="AF29" t="str">
            <v>MAREIN SYARIAH</v>
          </cell>
          <cell r="AG29" t="str">
            <v>TREATY</v>
          </cell>
          <cell r="AH29" t="str">
            <v>SURPLUS RP 100,000,000</v>
          </cell>
          <cell r="AI29" t="str">
            <v>SINGLE</v>
          </cell>
          <cell r="AJ29">
            <v>0</v>
          </cell>
          <cell r="AK29" t="str">
            <v>TERLAMPIR</v>
          </cell>
          <cell r="AL29" t="str">
            <v>SESUAI DATA REALISASI</v>
          </cell>
          <cell r="AM29" t="str">
            <v>180 HARI KALENDER</v>
          </cell>
          <cell r="AN29" t="str">
            <v>10 HARI KERJA</v>
          </cell>
          <cell r="AO29" t="str">
            <v>003/DSRJ/TEKNIK/012018</v>
          </cell>
          <cell r="AP29" t="str">
            <v>Kontribusi Gross</v>
          </cell>
          <cell r="AQ29">
            <v>0.1</v>
          </cell>
          <cell r="AR29">
            <v>0</v>
          </cell>
          <cell r="AS29">
            <v>0</v>
          </cell>
          <cell r="AT29">
            <v>0</v>
          </cell>
          <cell r="AU29">
            <v>0.2</v>
          </cell>
          <cell r="AV29">
            <v>0</v>
          </cell>
          <cell r="AW29">
            <v>0</v>
          </cell>
          <cell r="AX29">
            <v>0</v>
          </cell>
          <cell r="AY29">
            <v>0</v>
          </cell>
          <cell r="AZ29">
            <v>0</v>
          </cell>
          <cell r="BA29" t="str">
            <v>NUGROHO</v>
          </cell>
          <cell r="BB29" t="str">
            <v>124.00044.36086</v>
          </cell>
          <cell r="BC29" t="str">
            <v>BANK MANDIRI</v>
          </cell>
          <cell r="BD29"/>
          <cell r="BE29" t="str">
            <v>-</v>
          </cell>
          <cell r="BF29" t="str">
            <v>V</v>
          </cell>
          <cell r="BG29" t="str">
            <v>V</v>
          </cell>
          <cell r="BH29" t="str">
            <v>V</v>
          </cell>
          <cell r="BI29" t="str">
            <v>V</v>
          </cell>
          <cell r="BJ29" t="str">
            <v>V</v>
          </cell>
          <cell r="BK29" t="str">
            <v>-</v>
          </cell>
          <cell r="BL29" t="str">
            <v>-</v>
          </cell>
          <cell r="BM29" t="str">
            <v>-</v>
          </cell>
          <cell r="BN29" t="str">
            <v>01.484.260.3-411.000</v>
          </cell>
          <cell r="BO29" t="str">
            <v>-</v>
          </cell>
          <cell r="BP29" t="str">
            <v>V</v>
          </cell>
          <cell r="BQ29" t="str">
            <v>PT. BPR MATAHARI ARTADAYA</v>
          </cell>
          <cell r="BR29" t="str">
            <v>BANK MANDIRI</v>
          </cell>
          <cell r="BS29" t="str">
            <v>101.000.207.8309</v>
          </cell>
          <cell r="BT29"/>
          <cell r="BU29" t="str">
            <v>-</v>
          </cell>
          <cell r="BV29" t="str">
            <v>TANGERANG SELATAN</v>
          </cell>
          <cell r="BW29" t="str">
            <v>36.74</v>
          </cell>
          <cell r="BX29" t="str">
            <v>DKI Jakarta</v>
          </cell>
          <cell r="BY29" t="str">
            <v>Diskon</v>
          </cell>
          <cell r="BZ29"/>
          <cell r="CA29"/>
          <cell r="CB29" t="str">
            <v>Jasa keuangan dan asuransi</v>
          </cell>
          <cell r="CC29" t="str">
            <v>Korporasi Finansial</v>
          </cell>
          <cell r="CD29" t="str">
            <v>Lainnya (BPR. Koperasi. dll)</v>
          </cell>
          <cell r="CE29" t="str">
            <v>-</v>
          </cell>
          <cell r="CF29" t="str">
            <v>SONNY SJACHLAN</v>
          </cell>
          <cell r="CG29" t="str">
            <v>KEAGENAN</v>
          </cell>
          <cell r="CH29" t="str">
            <v>AGEN</v>
          </cell>
          <cell r="CI29" t="str">
            <v>HEAD</v>
          </cell>
          <cell r="CJ29" t="str">
            <v>AGENCY</v>
          </cell>
          <cell r="CK29" t="str">
            <v>GROUP</v>
          </cell>
          <cell r="CL29" t="str">
            <v>JANGKAWARSA</v>
          </cell>
          <cell r="CM29" t="str">
            <v>RELIANCE PEMBIAYAAN SYARIAH (RPS)</v>
          </cell>
          <cell r="CN29" t="str">
            <v>BPR (AJK)</v>
          </cell>
          <cell r="CO29" t="str">
            <v xml:space="preserve"> NP/AJRIUS-MKT/16/XI/19</v>
          </cell>
          <cell r="CP29"/>
          <cell r="CQ29" t="str">
            <v>6 bulan pertama dan rasio manfaat asuransi sudah melebihi 40% dari Dana Tabbaru (mana yang terjadi terlebih dahulu)</v>
          </cell>
        </row>
        <row r="30">
          <cell r="B30">
            <v>6041910000014</v>
          </cell>
          <cell r="C30">
            <v>6041910000014</v>
          </cell>
          <cell r="D30" t="str">
            <v>PT. ASURANSI JASINDO SYARIAH QQ BANK SUMSEL BABEL</v>
          </cell>
          <cell r="E30" t="str">
            <v>GRAHA MR 21 LANTAI 10 JL. MENTENG RAYA NO 21 JAKARTA PUSAT 10340</v>
          </cell>
          <cell r="F30" t="str">
            <v>DKI JAKARTA</v>
          </cell>
          <cell r="G30">
            <v>43762</v>
          </cell>
          <cell r="H30" t="str">
            <v>2019</v>
          </cell>
          <cell r="I30" t="str">
            <v>RPNDS</v>
          </cell>
          <cell r="J30" t="str">
            <v>RELIANCE PEMBIAYAAN NORMAL DEATH SYARIAH</v>
          </cell>
          <cell r="K30" t="str">
            <v>AJK</v>
          </cell>
          <cell r="L30">
            <v>43703</v>
          </cell>
          <cell r="M30">
            <v>45530</v>
          </cell>
          <cell r="N30" t="str">
            <v>NEW</v>
          </cell>
          <cell r="O30" t="str">
            <v>INFORCE</v>
          </cell>
          <cell r="P30">
            <v>0</v>
          </cell>
          <cell r="Q30"/>
          <cell r="R30" t="str">
            <v>37 Hari Kalender</v>
          </cell>
          <cell r="S30" t="str">
            <v>90 (Sembilan Puluh) hari kalender sejak tanggal Peserta mengalami Musibah</v>
          </cell>
          <cell r="T30" t="str">
            <v>90 (Sembilan Puluh) hari kalender sejak tanggal Peserta mengalami Musibah</v>
          </cell>
          <cell r="U30" t="str">
            <v>6 (enam) bulan sejak Peserta tidak membayar Kontribusi yang melewati Masa Leluasa</v>
          </cell>
          <cell r="V30" t="str">
            <v>60 (enam puluh) Hari Kalender sejak terjadi perselisihan</v>
          </cell>
          <cell r="W30">
            <v>0.75</v>
          </cell>
          <cell r="X30">
            <v>0.25</v>
          </cell>
          <cell r="Y30">
            <v>0.4</v>
          </cell>
          <cell r="Z30">
            <v>0.6</v>
          </cell>
          <cell r="AA30">
            <v>0.4</v>
          </cell>
          <cell r="AB30">
            <v>0.3</v>
          </cell>
          <cell r="AC30">
            <v>0.3</v>
          </cell>
          <cell r="AD30" t="str">
            <v>20 tahun</v>
          </cell>
          <cell r="AE30" t="str">
            <v>59 tahun</v>
          </cell>
          <cell r="AF30" t="str">
            <v>REINDO SYARIAH</v>
          </cell>
          <cell r="AG30" t="str">
            <v>FAKULTATIF</v>
          </cell>
          <cell r="AH30" t="str">
            <v>QUOTA SHARE 80 : 20 MAX RETENSI RP 100,000,000</v>
          </cell>
          <cell r="AI30" t="str">
            <v>SINGLE</v>
          </cell>
          <cell r="AJ30">
            <v>0</v>
          </cell>
          <cell r="AK30" t="str">
            <v>TERLAMPIR</v>
          </cell>
          <cell r="AL30"/>
          <cell r="AM30" t="str">
            <v>180 HARI KERJA</v>
          </cell>
          <cell r="AN30" t="str">
            <v>15 HARI KERJA</v>
          </cell>
          <cell r="AO30" t="str">
            <v>S.79</v>
          </cell>
          <cell r="AP30" t="str">
            <v>Kontribusi Gross</v>
          </cell>
          <cell r="AQ30">
            <v>0</v>
          </cell>
          <cell r="AR30">
            <v>0</v>
          </cell>
          <cell r="AS30">
            <v>0</v>
          </cell>
          <cell r="AT30">
            <v>0</v>
          </cell>
          <cell r="AU30">
            <v>0.05</v>
          </cell>
          <cell r="AV30">
            <v>0</v>
          </cell>
          <cell r="AW30">
            <v>0</v>
          </cell>
          <cell r="AX30">
            <v>0</v>
          </cell>
          <cell r="AY30">
            <v>0</v>
          </cell>
          <cell r="AZ30">
            <v>0</v>
          </cell>
          <cell r="BA30" t="str">
            <v>Een Sukanah</v>
          </cell>
          <cell r="BB30" t="str">
            <v>BCA 7655028676</v>
          </cell>
          <cell r="BC30"/>
          <cell r="BD30"/>
          <cell r="BE30" t="str">
            <v>-</v>
          </cell>
          <cell r="BF30" t="str">
            <v>V</v>
          </cell>
          <cell r="BG30" t="str">
            <v>V</v>
          </cell>
          <cell r="BH30" t="str">
            <v>V</v>
          </cell>
          <cell r="BI30" t="str">
            <v>V</v>
          </cell>
          <cell r="BJ30" t="str">
            <v>V</v>
          </cell>
          <cell r="BK30" t="str">
            <v>-</v>
          </cell>
          <cell r="BL30" t="str">
            <v>V</v>
          </cell>
          <cell r="BM30" t="str">
            <v>V</v>
          </cell>
          <cell r="BN30" t="str">
            <v>75.594.848.6-021.000</v>
          </cell>
          <cell r="BO30" t="str">
            <v>V</v>
          </cell>
          <cell r="BP30" t="str">
            <v>V</v>
          </cell>
          <cell r="BQ30" t="str">
            <v>PT ASURANSI JASINDO SYARIAH</v>
          </cell>
          <cell r="BR30" t="str">
            <v>BANK SYARIAH MANDIRI</v>
          </cell>
          <cell r="BS30">
            <v>2320002322</v>
          </cell>
          <cell r="BT30"/>
          <cell r="BU30" t="str">
            <v>-</v>
          </cell>
          <cell r="BV30" t="str">
            <v>JAKARTA PUSAT</v>
          </cell>
          <cell r="BW30" t="str">
            <v>31.71</v>
          </cell>
          <cell r="BX30" t="str">
            <v>DKI Jakarta</v>
          </cell>
          <cell r="BY30" t="str">
            <v>Diskon</v>
          </cell>
          <cell r="BZ30"/>
          <cell r="CA30"/>
          <cell r="CB30" t="str">
            <v>Jasa keuangan dan asuransi</v>
          </cell>
          <cell r="CC30" t="str">
            <v>Korporasi Finansial</v>
          </cell>
          <cell r="CD30" t="str">
            <v>Lainnya (BPR. Koperasi. dll)</v>
          </cell>
          <cell r="CE30" t="str">
            <v>-</v>
          </cell>
          <cell r="CF30" t="str">
            <v>SUTARTO</v>
          </cell>
          <cell r="CG30" t="str">
            <v>KEAGENAN</v>
          </cell>
          <cell r="CH30" t="str">
            <v>AGEN</v>
          </cell>
          <cell r="CI30" t="str">
            <v>HEAD</v>
          </cell>
          <cell r="CJ30" t="str">
            <v>CO-INSURANCE</v>
          </cell>
          <cell r="CK30" t="str">
            <v>GROUP</v>
          </cell>
          <cell r="CL30" t="str">
            <v>JANGKAWARSA</v>
          </cell>
          <cell r="CM30" t="str">
            <v>RELIANCE PEMBIAYAAN NORMAL DEATH SYARIAH (RPNDS)</v>
          </cell>
          <cell r="CN30" t="str">
            <v>BANK UMUM (AJK)</v>
          </cell>
          <cell r="CO30" t="str">
            <v xml:space="preserve"> NP/AJRIUS-MKT/17/XI/19</v>
          </cell>
          <cell r="CP30" t="str">
            <v>005/AJRI-UUS/PKS/I/2019</v>
          </cell>
          <cell r="CQ30" t="str">
            <v>6 bulan pertama dan rasio manfaat asuransi sudah melebihi 40% dari Dana Tabbaru (mana yang terjadi terlebih dahulu)</v>
          </cell>
        </row>
        <row r="31">
          <cell r="B31">
            <v>6011911000010</v>
          </cell>
          <cell r="C31">
            <v>6011911000010</v>
          </cell>
          <cell r="D31" t="str">
            <v>PT BPR SYARIAH INSAN MADANI</v>
          </cell>
          <cell r="E31" t="str">
            <v>JL. AHMAD YANI NO. 183, KARTASURA, SUKOHARJO 57163</v>
          </cell>
          <cell r="F31" t="str">
            <v>JAWA TENGAH</v>
          </cell>
          <cell r="G31">
            <v>43783</v>
          </cell>
          <cell r="H31" t="str">
            <v>2019</v>
          </cell>
          <cell r="I31" t="str">
            <v>RPS</v>
          </cell>
          <cell r="J31" t="str">
            <v>RELIANCE PEMBIAYAAN SYARIAH</v>
          </cell>
          <cell r="K31" t="str">
            <v>AJK</v>
          </cell>
          <cell r="L31">
            <v>43783</v>
          </cell>
          <cell r="M31">
            <v>47436</v>
          </cell>
          <cell r="N31" t="str">
            <v>NEW</v>
          </cell>
          <cell r="O31" t="str">
            <v>INFORCE</v>
          </cell>
          <cell r="P31">
            <v>0</v>
          </cell>
          <cell r="Q31"/>
          <cell r="R31" t="str">
            <v>37 Hari Kalender</v>
          </cell>
          <cell r="S31" t="str">
            <v>90 (Sembilan Puluh) hari kalender sejak tanggal Peserta mengalami Musibah</v>
          </cell>
          <cell r="T31" t="str">
            <v>90 (Sembilan Puluh) hari kalender sejak tanggal Peserta mengalami Musibah</v>
          </cell>
          <cell r="U31" t="str">
            <v>6 (enam) bulan sejak Peserta tidak membayar Kontribusi yang melewati Masa Leluasa</v>
          </cell>
          <cell r="V31" t="str">
            <v>60 (enam puluh) Hari Kalender sejak terjadi perselisihan</v>
          </cell>
          <cell r="W31" t="str">
            <v>50% dari Kontribusi yang dibayarkan</v>
          </cell>
          <cell r="X31" t="str">
            <v>50% dari Kontribusi yang dibayarkan</v>
          </cell>
          <cell r="Y31">
            <v>0.4</v>
          </cell>
          <cell r="Z31">
            <v>0.6</v>
          </cell>
          <cell r="AA31">
            <v>0.4</v>
          </cell>
          <cell r="AB31">
            <v>0.3</v>
          </cell>
          <cell r="AC31">
            <v>0.3</v>
          </cell>
          <cell r="AD31" t="str">
            <v>20 tahun</v>
          </cell>
          <cell r="AE31" t="str">
            <v>65 tahun</v>
          </cell>
          <cell r="AF31" t="str">
            <v>NASRE SYARIAH</v>
          </cell>
          <cell r="AG31" t="str">
            <v>FAKULTATIF</v>
          </cell>
          <cell r="AH31" t="str">
            <v>QUOTA SHARE 50 : 50 MAX RETENSI RP 100,000,000</v>
          </cell>
          <cell r="AI31" t="str">
            <v>USIA</v>
          </cell>
          <cell r="AJ31">
            <v>0</v>
          </cell>
          <cell r="AK31" t="str">
            <v>TERLAMPIR</v>
          </cell>
          <cell r="AL31" t="str">
            <v>SESUAI DATA REALISASI</v>
          </cell>
          <cell r="AM31" t="str">
            <v>210 HARI KALENDER</v>
          </cell>
          <cell r="AN31" t="str">
            <v>45 HARI KALENDER</v>
          </cell>
          <cell r="AO31"/>
          <cell r="AP31" t="str">
            <v>Kontribusi Gross</v>
          </cell>
          <cell r="AQ31">
            <v>0.22500000000000001</v>
          </cell>
          <cell r="AR31">
            <v>0</v>
          </cell>
          <cell r="AS31">
            <v>0</v>
          </cell>
          <cell r="AT31">
            <v>0</v>
          </cell>
          <cell r="AU31">
            <v>0.05</v>
          </cell>
          <cell r="AV31">
            <v>0</v>
          </cell>
          <cell r="AW31">
            <v>0</v>
          </cell>
          <cell r="AX31">
            <v>0</v>
          </cell>
          <cell r="AY31">
            <v>0</v>
          </cell>
          <cell r="AZ31">
            <v>0</v>
          </cell>
          <cell r="BA31"/>
          <cell r="BB31"/>
          <cell r="BC31"/>
          <cell r="BE31" t="str">
            <v>-</v>
          </cell>
          <cell r="BF31" t="str">
            <v>V</v>
          </cell>
          <cell r="BG31" t="str">
            <v>V</v>
          </cell>
          <cell r="BH31" t="str">
            <v>V</v>
          </cell>
          <cell r="BI31" t="str">
            <v>V</v>
          </cell>
          <cell r="BJ31" t="str">
            <v>V</v>
          </cell>
          <cell r="BK31" t="str">
            <v>-</v>
          </cell>
          <cell r="BL31" t="str">
            <v>V</v>
          </cell>
          <cell r="BM31" t="str">
            <v>V</v>
          </cell>
          <cell r="BN31" t="str">
            <v>01 545 565 2 532 000</v>
          </cell>
          <cell r="BO31" t="str">
            <v>V</v>
          </cell>
          <cell r="BP31" t="str">
            <v>-</v>
          </cell>
          <cell r="BQ31" t="str">
            <v>PT BPR SYARIAH INSAN MADANI</v>
          </cell>
          <cell r="BR31"/>
          <cell r="BS31"/>
          <cell r="BT31"/>
          <cell r="BU31"/>
          <cell r="BV31" t="str">
            <v>SUKOHARJO</v>
          </cell>
          <cell r="BW31" t="str">
            <v>33.11</v>
          </cell>
          <cell r="BX31" t="str">
            <v>DKI Jakarta</v>
          </cell>
          <cell r="BY31" t="str">
            <v>Handling Fee</v>
          </cell>
          <cell r="CB31" t="str">
            <v>Jasa keuangan dan asuransi</v>
          </cell>
          <cell r="CC31" t="str">
            <v>Korporasi Finansial</v>
          </cell>
          <cell r="CD31" t="str">
            <v>Lainnya (BPR. Koperasi. dll)</v>
          </cell>
          <cell r="CE31" t="str">
            <v>-</v>
          </cell>
          <cell r="CF31" t="str">
            <v>SUSILO</v>
          </cell>
          <cell r="CG31" t="str">
            <v>BROKER</v>
          </cell>
          <cell r="CH31" t="str">
            <v>BROKER</v>
          </cell>
          <cell r="CI31" t="str">
            <v>HEAD</v>
          </cell>
          <cell r="CJ31" t="str">
            <v>BROKER ASURANSI</v>
          </cell>
          <cell r="CK31" t="str">
            <v>GROUP</v>
          </cell>
          <cell r="CL31" t="str">
            <v>JANGKAWARSA</v>
          </cell>
          <cell r="CM31" t="str">
            <v>RELIANCE PEMBIAYAAN SYARIAH (RPS)</v>
          </cell>
          <cell r="CN31" t="str">
            <v>BPR (AJK)</v>
          </cell>
          <cell r="CO31"/>
          <cell r="CQ31" t="str">
            <v>6 bulan pertama dan rasio manfaat asuransi sudah melebihi 40% dari Dana Tabbaru (mana yang terjadi terlebih dahulu)</v>
          </cell>
          <cell r="CR31"/>
        </row>
        <row r="32">
          <cell r="B32">
            <v>6041912000015</v>
          </cell>
          <cell r="C32">
            <v>6041912000015</v>
          </cell>
          <cell r="D32" t="str">
            <v>PT ASURANSI CENTRAL ASIA UNIT SYARIAH</v>
          </cell>
          <cell r="E32" t="str">
            <v>JALAN JATINEGARA BARAT 1 BLOK B4/135, BALIMESTER, JATINEGARA, JAKARTA TIMUR-13310</v>
          </cell>
          <cell r="F32" t="str">
            <v>DKI JAKARTA</v>
          </cell>
          <cell r="G32">
            <v>43803</v>
          </cell>
          <cell r="H32" t="str">
            <v>2019</v>
          </cell>
          <cell r="I32" t="str">
            <v>RPNDS</v>
          </cell>
          <cell r="J32" t="str">
            <v>RELIANCE PEMBIAYAAN NORMAL DEATH SYARIAH</v>
          </cell>
          <cell r="K32" t="str">
            <v>AJK</v>
          </cell>
          <cell r="L32">
            <v>43752</v>
          </cell>
          <cell r="M32">
            <v>47436</v>
          </cell>
          <cell r="N32" t="str">
            <v>NEW</v>
          </cell>
          <cell r="O32" t="str">
            <v>INFORCE</v>
          </cell>
          <cell r="P32">
            <v>0</v>
          </cell>
          <cell r="Q32"/>
          <cell r="R32" t="str">
            <v>40 Hari Kalender</v>
          </cell>
          <cell r="S32" t="str">
            <v>135 (seratus tiga puluh lima)  hari kalender sejak tanggal Peserta mengalami Musibah</v>
          </cell>
          <cell r="T32" t="str">
            <v>135 (seratus tiga puluh lima)  hari kalender sejak tanggal Peserta mengalami Musibah</v>
          </cell>
          <cell r="U32" t="str">
            <v>6 (enam) bulan sejak Peserta tidak membayar Kontribusi yang melewati Masa Leluasa</v>
          </cell>
          <cell r="V32" t="str">
            <v>60 (enam puluh) Hari Kalender sejak terjadi perselisihan</v>
          </cell>
          <cell r="W32" t="str">
            <v>50% dari Kontribusi yang dibayarkan</v>
          </cell>
          <cell r="X32" t="str">
            <v>50% dari Kontribusi yang dibayarkan</v>
          </cell>
          <cell r="Y32">
            <v>0.4</v>
          </cell>
          <cell r="Z32">
            <v>0.6</v>
          </cell>
          <cell r="AA32">
            <v>0.4</v>
          </cell>
          <cell r="AB32">
            <v>0.3</v>
          </cell>
          <cell r="AC32">
            <v>0.3</v>
          </cell>
          <cell r="AD32" t="str">
            <v>18 tahun</v>
          </cell>
          <cell r="AE32" t="str">
            <v>64 tahun</v>
          </cell>
          <cell r="AF32" t="str">
            <v>NASRE SYARIAH</v>
          </cell>
          <cell r="AG32" t="str">
            <v>FAKULTATIF</v>
          </cell>
          <cell r="AH32" t="str">
            <v>QUOTA SHARE 50 : 50 MAX RETENSI RP 100,000,000</v>
          </cell>
          <cell r="AI32"/>
          <cell r="AJ32"/>
          <cell r="AK32"/>
          <cell r="AL32" t="str">
            <v>SESUAI DATA REALISASI</v>
          </cell>
          <cell r="AM32"/>
          <cell r="AN32"/>
          <cell r="AO32"/>
          <cell r="AP32" t="str">
            <v>Kontribusi Gross</v>
          </cell>
          <cell r="AQ32">
            <v>0.2</v>
          </cell>
          <cell r="AR32">
            <v>0</v>
          </cell>
          <cell r="AS32">
            <v>0</v>
          </cell>
          <cell r="AT32">
            <v>0</v>
          </cell>
          <cell r="AU32">
            <v>0.1</v>
          </cell>
          <cell r="AV32">
            <v>0</v>
          </cell>
          <cell r="AW32">
            <v>0</v>
          </cell>
          <cell r="AX32">
            <v>0</v>
          </cell>
          <cell r="AY32">
            <v>0</v>
          </cell>
          <cell r="AZ32">
            <v>0</v>
          </cell>
          <cell r="BA32" t="str">
            <v>Asep Siswanto</v>
          </cell>
          <cell r="BB32">
            <v>4730629309</v>
          </cell>
          <cell r="BC32" t="str">
            <v>BCA</v>
          </cell>
          <cell r="BE32" t="str">
            <v>-</v>
          </cell>
          <cell r="BF32" t="str">
            <v>V</v>
          </cell>
          <cell r="BG32" t="str">
            <v>V</v>
          </cell>
          <cell r="BH32" t="str">
            <v>V</v>
          </cell>
          <cell r="BI32" t="str">
            <v>V</v>
          </cell>
          <cell r="BJ32" t="str">
            <v>V</v>
          </cell>
          <cell r="BK32" t="str">
            <v>-</v>
          </cell>
          <cell r="BL32" t="str">
            <v>V</v>
          </cell>
          <cell r="BM32" t="str">
            <v>V</v>
          </cell>
          <cell r="BN32" t="str">
            <v>01.312.280.9-073.000</v>
          </cell>
          <cell r="BO32" t="str">
            <v>V</v>
          </cell>
          <cell r="BP32" t="str">
            <v>V</v>
          </cell>
          <cell r="BQ32" t="str">
            <v>PT ASURANSI CENTRAL ASIA</v>
          </cell>
          <cell r="BR32" t="str">
            <v>BCA SYARIAH CAB JATINEGARA TIMUR</v>
          </cell>
          <cell r="BS32" t="str">
            <v>001.000.8828</v>
          </cell>
          <cell r="BT32"/>
          <cell r="BU32" t="str">
            <v>Biaya medical checkup ditanggung oleh Reliance Life 75%, ACA Syariah 13.75% (25% dari share 55%), dan HARTA 11.25% (25% dari share 45%)</v>
          </cell>
          <cell r="BV32" t="str">
            <v>JAKARTA TIMUR</v>
          </cell>
          <cell r="BW32" t="str">
            <v>31.75</v>
          </cell>
          <cell r="BX32" t="str">
            <v>DKI Jakarta</v>
          </cell>
          <cell r="BY32" t="str">
            <v>Diskon</v>
          </cell>
          <cell r="CB32" t="str">
            <v>Jasa keuangan dan asuransi</v>
          </cell>
          <cell r="CC32" t="str">
            <v>Korporasi Finansial</v>
          </cell>
          <cell r="CD32" t="str">
            <v>Lainnya (BPR. Koperasi. dll)</v>
          </cell>
          <cell r="CE32" t="str">
            <v>-</v>
          </cell>
          <cell r="CF32" t="str">
            <v>SUSILO</v>
          </cell>
          <cell r="CG32" t="str">
            <v>KEAGENAN</v>
          </cell>
          <cell r="CH32" t="str">
            <v>AGEN</v>
          </cell>
          <cell r="CI32" t="str">
            <v>HEAD</v>
          </cell>
          <cell r="CJ32" t="str">
            <v>CO-INSURANCE</v>
          </cell>
          <cell r="CK32" t="str">
            <v>GROUP</v>
          </cell>
          <cell r="CL32" t="str">
            <v>JANGKAWARSA</v>
          </cell>
          <cell r="CM32" t="str">
            <v>RELIANCE PEMBIAYAAN NORMAL DEATH SYARIAH (RPNDS)</v>
          </cell>
          <cell r="CN32" t="str">
            <v>BPR (AJK)</v>
          </cell>
          <cell r="CO32" t="str">
            <v xml:space="preserve"> NP/AJRIUS-MKT/19/II/20</v>
          </cell>
          <cell r="CQ32" t="str">
            <v>12 bulan pertama dan rasio manfaat asuransi sudah melebihi 40% dari Dana Tabbaru (mana yang terjadi terlebih dahulu)</v>
          </cell>
          <cell r="CR32" t="str">
            <v>14 (empat belas) hari kerja sejak dokumen persyaratan Manfaat Asuransi sebagaimana dimaksud diterima lengkap oleh Pengelola</v>
          </cell>
        </row>
        <row r="33">
          <cell r="B33">
            <v>6042001000016</v>
          </cell>
          <cell r="C33">
            <v>6042001000016</v>
          </cell>
          <cell r="D33" t="str">
            <v>PT ASURANSI HARTA AMAN, TBK</v>
          </cell>
          <cell r="E33" t="str">
            <v>WISMA 46 KOTA BNI LT. 33, JL. JENDRAL SUDIRMAN KAV. 1, JAKARTA 10220</v>
          </cell>
          <cell r="F33" t="str">
            <v>DKI JAKARTA</v>
          </cell>
          <cell r="G33">
            <v>43846</v>
          </cell>
          <cell r="H33">
            <v>2020</v>
          </cell>
          <cell r="I33" t="str">
            <v>RPNDS</v>
          </cell>
          <cell r="J33" t="str">
            <v>RELIANCE PEMBIAYAAN NORMAL DEATH SYARIAH</v>
          </cell>
          <cell r="K33" t="str">
            <v>AJK</v>
          </cell>
          <cell r="L33">
            <v>43752</v>
          </cell>
          <cell r="M33">
            <v>47436</v>
          </cell>
          <cell r="N33" t="str">
            <v>NEW</v>
          </cell>
          <cell r="O33" t="str">
            <v>INFORCE</v>
          </cell>
          <cell r="P33">
            <v>0</v>
          </cell>
          <cell r="Q33"/>
          <cell r="R33" t="str">
            <v>40 Hari Kalender</v>
          </cell>
          <cell r="S33" t="str">
            <v>135 (seratus tiga puluh lima)  hari kalender sejak tanggal Peserta mengalami Musibah</v>
          </cell>
          <cell r="T33" t="str">
            <v>135 (seratus tiga puluh lima)  hari kalender sejak tanggal Peserta mengalami Musibah</v>
          </cell>
          <cell r="U33" t="str">
            <v>6 (enam) bulan sejak Peserta tidak membayar Kontribusi yang melewati Masa Leluasa</v>
          </cell>
          <cell r="V33" t="str">
            <v>60 (enam puluh) Hari Kalender sejak terjadi perselisihan</v>
          </cell>
          <cell r="W33" t="str">
            <v>50% dari Kontribusi yang dibayarkan</v>
          </cell>
          <cell r="X33" t="str">
            <v>50% dari Kontribusi yang dibayarkan</v>
          </cell>
          <cell r="Y33">
            <v>0.4</v>
          </cell>
          <cell r="Z33">
            <v>0.6</v>
          </cell>
          <cell r="AA33">
            <v>0.4</v>
          </cell>
          <cell r="AB33">
            <v>0.3</v>
          </cell>
          <cell r="AC33">
            <v>0.3</v>
          </cell>
          <cell r="AD33" t="str">
            <v>18 tahun</v>
          </cell>
          <cell r="AE33" t="str">
            <v>64 tahun</v>
          </cell>
          <cell r="AF33" t="str">
            <v>NASRE SYARIAH</v>
          </cell>
          <cell r="AG33" t="str">
            <v>FAKULTATIF</v>
          </cell>
          <cell r="AH33" t="str">
            <v>QUOTA SHARE 50 : 50 MAX RETENSI RP 100,000,000</v>
          </cell>
          <cell r="AI33"/>
          <cell r="AJ33"/>
          <cell r="AK33"/>
          <cell r="AL33" t="str">
            <v>SESUAI DATA REALISASI</v>
          </cell>
          <cell r="AM33"/>
          <cell r="AN33"/>
          <cell r="AO33"/>
          <cell r="AP33" t="str">
            <v>Kontribusi Gross</v>
          </cell>
          <cell r="AQ33">
            <v>0.2</v>
          </cell>
          <cell r="AR33">
            <v>0</v>
          </cell>
          <cell r="AS33">
            <v>0</v>
          </cell>
          <cell r="AT33">
            <v>0</v>
          </cell>
          <cell r="AU33">
            <v>0.1</v>
          </cell>
          <cell r="AV33">
            <v>0</v>
          </cell>
          <cell r="AW33">
            <v>0</v>
          </cell>
          <cell r="AX33">
            <v>0</v>
          </cell>
          <cell r="AY33">
            <v>0</v>
          </cell>
          <cell r="AZ33">
            <v>0</v>
          </cell>
          <cell r="BA33" t="str">
            <v>Hendrayat</v>
          </cell>
          <cell r="BB33">
            <v>6395017296</v>
          </cell>
          <cell r="BC33" t="str">
            <v>BCA</v>
          </cell>
          <cell r="BE33" t="str">
            <v>-</v>
          </cell>
          <cell r="BF33" t="str">
            <v>V</v>
          </cell>
          <cell r="BG33" t="str">
            <v>V</v>
          </cell>
          <cell r="BH33" t="str">
            <v>V</v>
          </cell>
          <cell r="BI33" t="str">
            <v>V</v>
          </cell>
          <cell r="BJ33" t="str">
            <v>V</v>
          </cell>
          <cell r="BK33" t="str">
            <v>-</v>
          </cell>
          <cell r="BL33" t="str">
            <v>V</v>
          </cell>
          <cell r="BM33" t="str">
            <v>V</v>
          </cell>
          <cell r="BN33" t="str">
            <v>01.360.902.9-054.000</v>
          </cell>
          <cell r="BO33" t="str">
            <v>V</v>
          </cell>
          <cell r="BP33" t="str">
            <v>V</v>
          </cell>
          <cell r="BQ33" t="str">
            <v>PT ASURANSI HARTA AMAN, TBK</v>
          </cell>
          <cell r="BR33" t="str">
            <v>BCA HASYIM ASHARI</v>
          </cell>
          <cell r="BS33" t="str">
            <v>262.300890.8</v>
          </cell>
          <cell r="BT33"/>
          <cell r="BU33" t="str">
            <v>Biaya medical checkup ditanggung oleh Reliance Life 75%, ACA Syariah 13.75% (25% dari share 55%), dan HARTA 11.25% (25% dari share 45%)</v>
          </cell>
          <cell r="BV33" t="str">
            <v>JAKARTA PUSAT</v>
          </cell>
          <cell r="BW33" t="str">
            <v>31.71</v>
          </cell>
          <cell r="BX33" t="str">
            <v>DKI Jakarta</v>
          </cell>
          <cell r="BY33" t="str">
            <v>Diskon</v>
          </cell>
          <cell r="CB33" t="str">
            <v>Jasa keuangan dan asuransi</v>
          </cell>
          <cell r="CC33" t="str">
            <v>Korporasi Finansial</v>
          </cell>
          <cell r="CD33" t="str">
            <v>Lainnya (BPR. Koperasi. dll)</v>
          </cell>
          <cell r="CE33" t="str">
            <v>-</v>
          </cell>
          <cell r="CF33" t="str">
            <v>SUSILO</v>
          </cell>
          <cell r="CG33" t="str">
            <v>KEAGENAN</v>
          </cell>
          <cell r="CH33" t="str">
            <v>AGEN</v>
          </cell>
          <cell r="CI33" t="str">
            <v>HEAD</v>
          </cell>
          <cell r="CJ33" t="str">
            <v>CO-INSURANCE</v>
          </cell>
          <cell r="CK33" t="str">
            <v>GROUP</v>
          </cell>
          <cell r="CL33" t="str">
            <v>JANGKAWARSA</v>
          </cell>
          <cell r="CM33" t="str">
            <v>RELIANCE PEMBIAYAAN NORMAL DEATH SYARIAH (RPNDS)</v>
          </cell>
          <cell r="CN33" t="str">
            <v>BPR (AJK)</v>
          </cell>
          <cell r="CO33" t="str">
            <v xml:space="preserve"> NP/AJRIUS-MKT/20/II/20</v>
          </cell>
          <cell r="CQ33" t="str">
            <v>12 bulan pertama dan rasio manfaat asuransi sudah melebihi 40% dari Dana Tabbaru (mana yang terjadi terlebih dahulu)</v>
          </cell>
          <cell r="CR33" t="str">
            <v>14 (empat belas) hari kerja sejak dokumen persyaratan Manfaat Asuransi sebagaimana dimaksud diterima lengkap oleh Pengelola</v>
          </cell>
        </row>
        <row r="34">
          <cell r="B34">
            <v>6032002000002</v>
          </cell>
          <cell r="C34">
            <v>6032002000002</v>
          </cell>
          <cell r="D34" t="str">
            <v>PT ASURANSI CENTRAL ASIA UNIT SYARIAH</v>
          </cell>
          <cell r="E34" t="str">
            <v>JALAN JATINEGARA BARAT 1 BLOK B4/135, BALIMESTER, JATINEGARA, JAKARTA TIMUR-13310</v>
          </cell>
          <cell r="F34" t="str">
            <v>DKI JAKARTA</v>
          </cell>
          <cell r="G34">
            <v>43888</v>
          </cell>
          <cell r="H34">
            <v>2020</v>
          </cell>
          <cell r="I34" t="str">
            <v>RTLNDS</v>
          </cell>
          <cell r="J34" t="str">
            <v>RELIANCE TERM LIFE NORMAL DEATH SYARIAH</v>
          </cell>
          <cell r="K34" t="str">
            <v>AJK</v>
          </cell>
          <cell r="L34">
            <v>43845</v>
          </cell>
          <cell r="M34">
            <v>47436</v>
          </cell>
          <cell r="N34" t="str">
            <v>NEW</v>
          </cell>
          <cell r="O34" t="str">
            <v>INFORCE</v>
          </cell>
          <cell r="P34">
            <v>0</v>
          </cell>
          <cell r="Q34"/>
          <cell r="R34" t="str">
            <v>40 Hari Kalender</v>
          </cell>
          <cell r="S34" t="str">
            <v>135 (seratus tiga puluh lima)  hari kalender sejak tanggal Peserta mengalami Musibah</v>
          </cell>
          <cell r="T34" t="str">
            <v>135 (seratus tiga puluh lima)  hari kalender sejak tanggal Peserta mengalami Musibah</v>
          </cell>
          <cell r="U34" t="str">
            <v>6 (enam) bulan sejak Peserta tidak membayar Kontribusi yang melewati Masa Leluasa</v>
          </cell>
          <cell r="V34" t="str">
            <v>60 (enam puluh) Hari Kalender sejak terjadi perselisihan</v>
          </cell>
          <cell r="W34" t="str">
            <v>50% dari Kontribusi yang dibayarkan</v>
          </cell>
          <cell r="X34" t="str">
            <v>50% dari Kontribusi yang dibayarkan</v>
          </cell>
          <cell r="Y34">
            <v>0.4</v>
          </cell>
          <cell r="Z34">
            <v>0.6</v>
          </cell>
          <cell r="AA34">
            <v>0.4</v>
          </cell>
          <cell r="AB34">
            <v>0.3</v>
          </cell>
          <cell r="AC34">
            <v>0.3</v>
          </cell>
          <cell r="AD34" t="str">
            <v>18 tahun</v>
          </cell>
          <cell r="AE34" t="str">
            <v>64 tahun</v>
          </cell>
          <cell r="AF34" t="str">
            <v>NASRE SYARIAH</v>
          </cell>
          <cell r="AG34" t="str">
            <v>FAKULTATIF</v>
          </cell>
          <cell r="AH34" t="str">
            <v>QUOTA SHARE 50 : 50 MAX RETENSI RP 100,000,000</v>
          </cell>
          <cell r="AI34"/>
          <cell r="AJ34"/>
          <cell r="AK34"/>
          <cell r="AL34" t="str">
            <v>SESUAI DATA REALISASI</v>
          </cell>
          <cell r="AM34"/>
          <cell r="AN34"/>
          <cell r="AO34"/>
          <cell r="AP34" t="str">
            <v>Kontribusi Gross</v>
          </cell>
          <cell r="AQ34">
            <v>0.2</v>
          </cell>
          <cell r="AR34">
            <v>0</v>
          </cell>
          <cell r="AS34">
            <v>0</v>
          </cell>
          <cell r="AT34">
            <v>0</v>
          </cell>
          <cell r="AU34">
            <v>0.1</v>
          </cell>
          <cell r="AV34">
            <v>0</v>
          </cell>
          <cell r="AW34">
            <v>0</v>
          </cell>
          <cell r="AX34">
            <v>0</v>
          </cell>
          <cell r="AY34">
            <v>0</v>
          </cell>
          <cell r="AZ34">
            <v>0</v>
          </cell>
          <cell r="BA34" t="str">
            <v>Asep Siswanto</v>
          </cell>
          <cell r="BB34">
            <v>4730629309</v>
          </cell>
          <cell r="BC34" t="str">
            <v>BCA</v>
          </cell>
          <cell r="BE34" t="str">
            <v>-</v>
          </cell>
          <cell r="BF34" t="str">
            <v>V</v>
          </cell>
          <cell r="BG34" t="str">
            <v>V</v>
          </cell>
          <cell r="BH34" t="str">
            <v>V</v>
          </cell>
          <cell r="BI34" t="str">
            <v>V</v>
          </cell>
          <cell r="BJ34" t="str">
            <v>V</v>
          </cell>
          <cell r="BK34" t="str">
            <v>-</v>
          </cell>
          <cell r="BL34" t="str">
            <v>V</v>
          </cell>
          <cell r="BM34" t="str">
            <v>V</v>
          </cell>
          <cell r="BN34" t="str">
            <v>01.312.280.9-073.000</v>
          </cell>
          <cell r="BO34" t="str">
            <v>V</v>
          </cell>
          <cell r="BP34" t="str">
            <v>V</v>
          </cell>
          <cell r="BQ34" t="str">
            <v>PT ASURANSI CENTRAL ASIA UNIT SYARIAH</v>
          </cell>
          <cell r="BR34" t="str">
            <v>BCA SYARIAH CAB JATINEGARA TIMUR</v>
          </cell>
          <cell r="BS34" t="str">
            <v>001.111.2822</v>
          </cell>
          <cell r="BT34"/>
          <cell r="BU34" t="str">
            <v>Biaya medical checkup ditanggung oleh Reliance Life 75%, ACA Syariah 13.75% (25% dari share 55%), dan HARTA 11.25% (25% dari share 45%)</v>
          </cell>
          <cell r="BV34" t="str">
            <v>JAKARTA TIMUR</v>
          </cell>
          <cell r="BW34" t="str">
            <v>31.75</v>
          </cell>
          <cell r="BX34" t="str">
            <v>DKI Jakarta</v>
          </cell>
          <cell r="BY34" t="str">
            <v>Diskon</v>
          </cell>
          <cell r="CB34" t="str">
            <v>Jasa keuangan dan asuransi</v>
          </cell>
          <cell r="CC34" t="str">
            <v>Korporasi Finansial</v>
          </cell>
          <cell r="CD34" t="str">
            <v>Lainnya (BPR. Koperasi. dll)</v>
          </cell>
          <cell r="CE34" t="str">
            <v>-</v>
          </cell>
          <cell r="CF34" t="str">
            <v>SUSILO</v>
          </cell>
          <cell r="CG34" t="str">
            <v>KEAGENAN</v>
          </cell>
          <cell r="CH34" t="str">
            <v>AGEN</v>
          </cell>
          <cell r="CI34" t="str">
            <v>HEAD</v>
          </cell>
          <cell r="CJ34" t="str">
            <v>CO-INSURANCE</v>
          </cell>
          <cell r="CK34" t="str">
            <v>GROUP</v>
          </cell>
          <cell r="CL34" t="str">
            <v>JANGKAWARSA</v>
          </cell>
          <cell r="CM34" t="str">
            <v>RELIANCE TERM LIFE NORMAL DEATH SYARIAH (RTLNDS)</v>
          </cell>
          <cell r="CN34" t="str">
            <v>BPR (AJK)</v>
          </cell>
          <cell r="CO34" t="str">
            <v xml:space="preserve"> NP/AJRIUS-MKT/19/II/20</v>
          </cell>
          <cell r="CQ34" t="str">
            <v>12 bulan pertama dan rasio manfaat asuransi sudah melebihi 40% dari Dana Tabbaru (mana yang terjadi terlebih dahulu)</v>
          </cell>
          <cell r="CR34" t="str">
            <v>14 (empat belas) hari kerja sejak dokumen persyaratan Manfaat Asuransi sebagaimana dimaksud diterima lengkap oleh Pengelola</v>
          </cell>
        </row>
        <row r="35">
          <cell r="B35">
            <v>6032002000003</v>
          </cell>
          <cell r="C35">
            <v>6032002000003</v>
          </cell>
          <cell r="D35" t="str">
            <v>PT ASURANSI HARTA AMAN, TBK</v>
          </cell>
          <cell r="E35" t="str">
            <v>WISMA 46 KOTA BNI LT. 33, JL. JENDRAL SUDIRMAN KAV. 1, JAKARTA 10220</v>
          </cell>
          <cell r="F35" t="str">
            <v>DKI JAKARTA</v>
          </cell>
          <cell r="G35">
            <v>43888</v>
          </cell>
          <cell r="H35">
            <v>2020</v>
          </cell>
          <cell r="I35" t="str">
            <v>RTLNDS</v>
          </cell>
          <cell r="J35" t="str">
            <v>RELIANCE TERM LIFE NORMAL DEATH SYARIAH</v>
          </cell>
          <cell r="K35" t="str">
            <v>AJK</v>
          </cell>
          <cell r="L35">
            <v>43845</v>
          </cell>
          <cell r="M35">
            <v>47436</v>
          </cell>
          <cell r="N35" t="str">
            <v>NEW</v>
          </cell>
          <cell r="O35" t="str">
            <v>INFORCE</v>
          </cell>
          <cell r="P35">
            <v>0</v>
          </cell>
          <cell r="Q35"/>
          <cell r="R35" t="str">
            <v>40 Hari Kalender</v>
          </cell>
          <cell r="S35" t="str">
            <v>135 (seratus tiga puluh lima)  hari kalender sejak tanggal Peserta mengalami Musibah</v>
          </cell>
          <cell r="T35" t="str">
            <v>135 (seratus tiga puluh lima)  hari kalender sejak tanggal Peserta mengalami Musibah</v>
          </cell>
          <cell r="U35" t="str">
            <v>6 (enam) bulan sejak Peserta tidak membayar Kontribusi yang melewati Masa Leluasa</v>
          </cell>
          <cell r="V35" t="str">
            <v>60 (enam puluh) Hari Kalender sejak terjadi perselisihan</v>
          </cell>
          <cell r="W35" t="str">
            <v>50% dari Kontribusi yang dibayarkan</v>
          </cell>
          <cell r="X35" t="str">
            <v>50% dari Kontribusi yang dibayarkan</v>
          </cell>
          <cell r="Y35">
            <v>0.4</v>
          </cell>
          <cell r="Z35">
            <v>0.6</v>
          </cell>
          <cell r="AA35">
            <v>0.4</v>
          </cell>
          <cell r="AB35">
            <v>0.3</v>
          </cell>
          <cell r="AC35">
            <v>0.3</v>
          </cell>
          <cell r="AD35" t="str">
            <v>18 tahun</v>
          </cell>
          <cell r="AE35" t="str">
            <v>64 tahun</v>
          </cell>
          <cell r="AF35" t="str">
            <v>NASRE SYARIAH</v>
          </cell>
          <cell r="AG35" t="str">
            <v>FAKULTATIF</v>
          </cell>
          <cell r="AH35" t="str">
            <v>QUOTA SHARE 50 : 50 MAX RETENSI RP 100,000,000</v>
          </cell>
          <cell r="AI35"/>
          <cell r="AJ35"/>
          <cell r="AK35"/>
          <cell r="AL35" t="str">
            <v>SESUAI DATA REALISASI</v>
          </cell>
          <cell r="AM35"/>
          <cell r="AN35"/>
          <cell r="AO35"/>
          <cell r="AP35" t="str">
            <v>Kontribusi Gross</v>
          </cell>
          <cell r="AQ35">
            <v>0.2</v>
          </cell>
          <cell r="AR35">
            <v>0</v>
          </cell>
          <cell r="AS35">
            <v>0</v>
          </cell>
          <cell r="AT35">
            <v>0</v>
          </cell>
          <cell r="AU35">
            <v>0.1</v>
          </cell>
          <cell r="AV35">
            <v>0</v>
          </cell>
          <cell r="AW35">
            <v>0</v>
          </cell>
          <cell r="AX35">
            <v>0</v>
          </cell>
          <cell r="AY35">
            <v>0</v>
          </cell>
          <cell r="AZ35">
            <v>0</v>
          </cell>
          <cell r="BA35" t="str">
            <v>Hendrayat</v>
          </cell>
          <cell r="BB35">
            <v>6395017296</v>
          </cell>
          <cell r="BC35" t="str">
            <v>BCA</v>
          </cell>
          <cell r="BD35"/>
          <cell r="BE35" t="str">
            <v>-</v>
          </cell>
          <cell r="BF35" t="str">
            <v>V</v>
          </cell>
          <cell r="BG35" t="str">
            <v>V</v>
          </cell>
          <cell r="BH35" t="str">
            <v>V</v>
          </cell>
          <cell r="BI35" t="str">
            <v>V</v>
          </cell>
          <cell r="BJ35" t="str">
            <v>V</v>
          </cell>
          <cell r="BK35" t="str">
            <v>-</v>
          </cell>
          <cell r="BL35" t="str">
            <v>V</v>
          </cell>
          <cell r="BM35" t="str">
            <v>V</v>
          </cell>
          <cell r="BN35" t="str">
            <v>01.360.902.9-054.000</v>
          </cell>
          <cell r="BO35" t="str">
            <v>V</v>
          </cell>
          <cell r="BP35" t="str">
            <v>V</v>
          </cell>
          <cell r="BQ35" t="str">
            <v>PT ASURANSI HARTA AMAN, TBK</v>
          </cell>
          <cell r="BR35" t="str">
            <v>BCA HASYIM ASHARI</v>
          </cell>
          <cell r="BS35" t="str">
            <v>262.300890.8</v>
          </cell>
          <cell r="BT35"/>
          <cell r="BU35" t="str">
            <v>Biaya medical checkup ditanggung oleh Reliance Life 75%, ACA Syariah 13.75% (25% dari share 55%), dan HARTA 11.25% (25% dari share 45%)</v>
          </cell>
          <cell r="BV35" t="str">
            <v>JAKARTA PUSAT</v>
          </cell>
          <cell r="BW35" t="str">
            <v>31.71</v>
          </cell>
          <cell r="BX35" t="str">
            <v>DKI Jakarta</v>
          </cell>
          <cell r="BY35" t="str">
            <v>Diskon</v>
          </cell>
          <cell r="BZ35"/>
          <cell r="CA35"/>
          <cell r="CB35" t="str">
            <v>Jasa keuangan dan asuransi</v>
          </cell>
          <cell r="CC35" t="str">
            <v>Korporasi Finansial</v>
          </cell>
          <cell r="CD35" t="str">
            <v>Lainnya (BPR. Koperasi. dll)</v>
          </cell>
          <cell r="CE35" t="str">
            <v>-</v>
          </cell>
          <cell r="CF35" t="str">
            <v>SUSILO</v>
          </cell>
          <cell r="CG35" t="str">
            <v>KEAGENAN</v>
          </cell>
          <cell r="CH35" t="str">
            <v>AGEN</v>
          </cell>
          <cell r="CI35" t="str">
            <v>HEAD</v>
          </cell>
          <cell r="CJ35" t="str">
            <v>CO-INSURANCE</v>
          </cell>
          <cell r="CK35" t="str">
            <v>GROUP</v>
          </cell>
          <cell r="CL35" t="str">
            <v>JANGKAWARSA</v>
          </cell>
          <cell r="CM35" t="str">
            <v>RELIANCE TERM LIFE NORMAL DEATH SYARIAH (RTLNDS)</v>
          </cell>
          <cell r="CN35" t="str">
            <v>BPR (AJK)</v>
          </cell>
          <cell r="CO35" t="str">
            <v xml:space="preserve"> NP/AJRIUS-MKT/20/II/20</v>
          </cell>
          <cell r="CP35"/>
          <cell r="CQ35" t="str">
            <v>12 bulan pertama dan rasio manfaat asuransi sudah melebihi 40% dari Dana Tabbaru (mana yang terjadi terlebih dahulu)</v>
          </cell>
          <cell r="CR35" t="str">
            <v>14 (empat belas) hari kerja sejak dokumen persyaratan Manfaat Asuransi sebagaimana dimaksud diterima lengkap oleh Pengelola</v>
          </cell>
        </row>
        <row r="36">
          <cell r="B36">
            <v>6032006000004</v>
          </cell>
          <cell r="C36">
            <v>6032006000004</v>
          </cell>
          <cell r="D36" t="str">
            <v>PT. ASURANSI JASINDO SYARIAH QQ ANAK BUAH KAPAL (ABK)</v>
          </cell>
          <cell r="E36" t="str">
            <v>GRAHA MR 21 LANTAI 10 JL. MENTENG RAYA NO 21 JAKARTA PUSAT 10340</v>
          </cell>
          <cell r="F36" t="str">
            <v>DKI JAKARTA</v>
          </cell>
          <cell r="G36">
            <v>43987</v>
          </cell>
          <cell r="H36">
            <v>2020</v>
          </cell>
          <cell r="I36" t="str">
            <v>RTLNDS</v>
          </cell>
          <cell r="J36" t="str">
            <v>RELIANCE TERM LIFE NORMAL DEATH SYARIAH</v>
          </cell>
          <cell r="K36" t="str">
            <v>GTL</v>
          </cell>
          <cell r="L36">
            <v>43891</v>
          </cell>
          <cell r="M36">
            <v>45530</v>
          </cell>
          <cell r="N36" t="str">
            <v>NEW</v>
          </cell>
          <cell r="O36" t="str">
            <v>INFORCE</v>
          </cell>
          <cell r="P36">
            <v>0</v>
          </cell>
          <cell r="Q36"/>
          <cell r="R36" t="str">
            <v>STNC SD AKSEPTASI DITERIMA</v>
          </cell>
          <cell r="S36" t="str">
            <v>90 (Sembilan Puluh) hari kalender sejak tanggal Peserta mengalami Musibah</v>
          </cell>
          <cell r="T36" t="str">
            <v>90 (Sembilan Puluh) hari kalender sejak tanggal Peserta mengalami Musibah</v>
          </cell>
          <cell r="U36" t="str">
            <v>6 (enam) bulan sejak Peserta tidak membayar Kontribusi yang melewati Masa Leluasa</v>
          </cell>
          <cell r="V36" t="str">
            <v>60 (enam puluh) Hari Kalender sejak terjadi perselisihan</v>
          </cell>
          <cell r="W36">
            <v>0.53800000000000003</v>
          </cell>
          <cell r="X36">
            <v>0.46200000000000002</v>
          </cell>
          <cell r="Y36">
            <v>0.4</v>
          </cell>
          <cell r="Z36">
            <v>0.6</v>
          </cell>
          <cell r="AA36">
            <v>0.4</v>
          </cell>
          <cell r="AB36">
            <v>0.3</v>
          </cell>
          <cell r="AC36">
            <v>0.3</v>
          </cell>
          <cell r="AD36" t="str">
            <v>18 tahun</v>
          </cell>
          <cell r="AE36" t="str">
            <v>64 tahun</v>
          </cell>
          <cell r="AF36" t="str">
            <v>NASRE SYARIAH</v>
          </cell>
          <cell r="AG36" t="str">
            <v>FAKULTATIF</v>
          </cell>
          <cell r="AH36" t="str">
            <v>QUOTA SHARE 80 : 20 (MAX UA RP 50,000,000)</v>
          </cell>
          <cell r="AI36" t="str">
            <v>SINGLE</v>
          </cell>
          <cell r="AJ36">
            <v>0</v>
          </cell>
          <cell r="AK36" t="str">
            <v>FC</v>
          </cell>
          <cell r="AL36" t="str">
            <v>SESUAI DATA REALISASI</v>
          </cell>
          <cell r="AM36" t="str">
            <v>210 HARI KALENDER</v>
          </cell>
          <cell r="AN36" t="str">
            <v>15 HARI KERJA</v>
          </cell>
          <cell r="AO36"/>
          <cell r="AP36" t="str">
            <v>Kontribusi Gross</v>
          </cell>
          <cell r="AQ36">
            <v>0</v>
          </cell>
          <cell r="AR36">
            <v>0</v>
          </cell>
          <cell r="AS36">
            <v>0</v>
          </cell>
          <cell r="AT36">
            <v>0.25</v>
          </cell>
          <cell r="AU36">
            <v>0</v>
          </cell>
          <cell r="AV36">
            <v>0</v>
          </cell>
          <cell r="AW36">
            <v>0</v>
          </cell>
          <cell r="AX36">
            <v>0</v>
          </cell>
          <cell r="AY36">
            <v>0</v>
          </cell>
          <cell r="AZ36">
            <v>0</v>
          </cell>
          <cell r="BA36" t="str">
            <v>Een Sukanah</v>
          </cell>
          <cell r="BB36">
            <v>7655028676</v>
          </cell>
          <cell r="BC36" t="str">
            <v>BCA</v>
          </cell>
          <cell r="BD36"/>
          <cell r="BE36" t="str">
            <v>-</v>
          </cell>
          <cell r="BF36" t="str">
            <v>V</v>
          </cell>
          <cell r="BG36" t="str">
            <v>V</v>
          </cell>
          <cell r="BH36" t="str">
            <v>V</v>
          </cell>
          <cell r="BI36" t="str">
            <v>V</v>
          </cell>
          <cell r="BJ36" t="str">
            <v>V</v>
          </cell>
          <cell r="BK36" t="str">
            <v>-</v>
          </cell>
          <cell r="BL36" t="str">
            <v>V</v>
          </cell>
          <cell r="BM36" t="str">
            <v>V</v>
          </cell>
          <cell r="BN36" t="str">
            <v>75.594.848.6-021.000</v>
          </cell>
          <cell r="BO36" t="str">
            <v>V</v>
          </cell>
          <cell r="BP36" t="str">
            <v>V</v>
          </cell>
          <cell r="BQ36" t="str">
            <v>PT ASURANSI JASINDO SYARIAH</v>
          </cell>
          <cell r="BR36" t="str">
            <v>BANK SYARIAH MANDIRI</v>
          </cell>
          <cell r="BS36">
            <v>2320002322</v>
          </cell>
          <cell r="BT36"/>
          <cell r="BU36" t="str">
            <v>-</v>
          </cell>
          <cell r="BV36" t="str">
            <v>JAKARTA PUSAT</v>
          </cell>
          <cell r="BW36" t="str">
            <v>31.71</v>
          </cell>
          <cell r="BX36" t="str">
            <v>DKI Jakarta</v>
          </cell>
          <cell r="BY36" t="str">
            <v>Diskon</v>
          </cell>
          <cell r="BZ36"/>
          <cell r="CA36"/>
          <cell r="CB36" t="str">
            <v>Jasa keuangan dan asuransi</v>
          </cell>
          <cell r="CC36" t="str">
            <v>Korporasi Finansial</v>
          </cell>
          <cell r="CD36" t="str">
            <v>Lainnya (BPR. Koperasi. dll)</v>
          </cell>
          <cell r="CE36" t="str">
            <v>-</v>
          </cell>
          <cell r="CF36" t="str">
            <v>SUTARTO</v>
          </cell>
          <cell r="CG36" t="str">
            <v>KEAGENAN</v>
          </cell>
          <cell r="CH36" t="str">
            <v>AGEN</v>
          </cell>
          <cell r="CI36" t="str">
            <v>HEAD</v>
          </cell>
          <cell r="CJ36" t="str">
            <v>CO-INSURANCE</v>
          </cell>
          <cell r="CK36" t="str">
            <v>GROUP</v>
          </cell>
          <cell r="CL36" t="str">
            <v>JANGKAWARSA</v>
          </cell>
          <cell r="CM36" t="str">
            <v>RELIANCE TERM LIFE NORMAL DEATH SYARIAH (RTLNDS)</v>
          </cell>
          <cell r="CN36" t="str">
            <v>GTL</v>
          </cell>
          <cell r="CO36" t="str">
            <v xml:space="preserve"> NP/AJRIUS-MKT/21/VI/20</v>
          </cell>
          <cell r="CP36" t="str">
            <v>005/AJRI-UUS/PKS/I/2019</v>
          </cell>
          <cell r="CQ36" t="str">
            <v>6 bulan pertama dan rasio manfaat asuransi sudah melebihi 40% dari Dana Tabbaru (mana yang terjadi terlebih dahulu)</v>
          </cell>
          <cell r="CR36" t="str">
            <v>14 (empat belas) hari kerja sejak dokumen persyaratan Manfaat Asuransi sebagaimana dimaksud diterima lengkap oleh Pengelola</v>
          </cell>
        </row>
        <row r="37">
          <cell r="B37">
            <v>6032101000005</v>
          </cell>
          <cell r="C37">
            <v>6032101000005</v>
          </cell>
          <cell r="D37" t="str">
            <v>PT. ASURANSI JASINDO SYARIAH QQ KARYAWAN BKI (BIRO KLASIFIKASI INDONESIA)</v>
          </cell>
          <cell r="E37" t="str">
            <v>GRAHA MR 21 LANTAI 10 JL. MENTENG RAYA NO 21 JAKARTA PUSAT 10340</v>
          </cell>
          <cell r="F37" t="str">
            <v>DKI JAKARTA</v>
          </cell>
          <cell r="G37">
            <v>44208</v>
          </cell>
          <cell r="H37">
            <v>2021</v>
          </cell>
          <cell r="I37" t="str">
            <v>RTLNDS</v>
          </cell>
          <cell r="J37" t="str">
            <v>RELIANCE TERM LIFE NORMAL DEATH SYARIAH</v>
          </cell>
          <cell r="K37" t="str">
            <v>GTL</v>
          </cell>
          <cell r="L37">
            <v>44202</v>
          </cell>
          <cell r="M37">
            <v>44566</v>
          </cell>
          <cell r="N37" t="str">
            <v>NEW</v>
          </cell>
          <cell r="O37" t="str">
            <v>INFORCE</v>
          </cell>
          <cell r="P37" t="str">
            <v>3,54 ‰/tahun</v>
          </cell>
          <cell r="Q37"/>
          <cell r="R37" t="str">
            <v>STNC SD AKSEPTASI DITERIMA</v>
          </cell>
          <cell r="S37" t="str">
            <v>90 (Sembilan Puluh) hari kalender sejak tanggal Peserta mengalami Musibah</v>
          </cell>
          <cell r="T37" t="str">
            <v>90 (Sembilan Puluh) hari kalender sejak tanggal Peserta mengalami Musibah</v>
          </cell>
          <cell r="U37" t="str">
            <v>6 (enam) bulan sejak Peserta tidak membayar Kontribusi yang melewati Masa Leluasa</v>
          </cell>
          <cell r="V37" t="str">
            <v>60 (enam puluh) Hari Kalender sejak terjadi perselisihan</v>
          </cell>
          <cell r="W37">
            <v>0.6</v>
          </cell>
          <cell r="X37">
            <v>0.4</v>
          </cell>
          <cell r="Y37">
            <v>0.4</v>
          </cell>
          <cell r="Z37">
            <v>0.6</v>
          </cell>
          <cell r="AA37">
            <v>0.4</v>
          </cell>
          <cell r="AB37">
            <v>0.3</v>
          </cell>
          <cell r="AC37">
            <v>0.3</v>
          </cell>
          <cell r="AD37" t="str">
            <v>17 tahun</v>
          </cell>
          <cell r="AE37" t="str">
            <v>61 tahun</v>
          </cell>
          <cell r="AF37" t="str">
            <v>NASRE SYARIAH</v>
          </cell>
          <cell r="AG37" t="str">
            <v>FAKULTATIF</v>
          </cell>
          <cell r="AH37" t="str">
            <v>QUOTA SHARE 60 : 40 (MAX UA RP 50,000,000)</v>
          </cell>
          <cell r="AI37" t="str">
            <v>1,75 permill</v>
          </cell>
          <cell r="AJ37">
            <v>0</v>
          </cell>
          <cell r="AK37" t="str">
            <v>FC</v>
          </cell>
          <cell r="AL37" t="str">
            <v>SESUAI DATA REALISASI</v>
          </cell>
          <cell r="AM37" t="str">
            <v>180 HARI KALENDER</v>
          </cell>
          <cell r="AN37" t="str">
            <v>15 HARI KERJA</v>
          </cell>
          <cell r="AO37"/>
          <cell r="AP37" t="str">
            <v>Kontribusi Gross</v>
          </cell>
          <cell r="AQ37">
            <v>0</v>
          </cell>
          <cell r="AR37">
            <v>0</v>
          </cell>
          <cell r="AS37">
            <v>0</v>
          </cell>
          <cell r="AT37">
            <v>2.5000000000000001E-2</v>
          </cell>
          <cell r="AU37">
            <v>0.17499999999999999</v>
          </cell>
          <cell r="AV37">
            <v>0</v>
          </cell>
          <cell r="AW37">
            <v>0</v>
          </cell>
          <cell r="AX37">
            <v>0</v>
          </cell>
          <cell r="AY37">
            <v>0</v>
          </cell>
          <cell r="AZ37">
            <v>0</v>
          </cell>
          <cell r="BA37" t="str">
            <v>AGEN PENUTUP = Een Sukanah; ADMIN AGENCY = WAH</v>
          </cell>
          <cell r="BB37">
            <v>7655028676</v>
          </cell>
          <cell r="BC37" t="str">
            <v>BCA</v>
          </cell>
          <cell r="BD37"/>
          <cell r="BE37" t="str">
            <v>-</v>
          </cell>
          <cell r="BF37" t="str">
            <v>V</v>
          </cell>
          <cell r="BG37" t="str">
            <v>V</v>
          </cell>
          <cell r="BH37" t="str">
            <v>V</v>
          </cell>
          <cell r="BI37" t="str">
            <v>V</v>
          </cell>
          <cell r="BJ37" t="str">
            <v>V</v>
          </cell>
          <cell r="BK37" t="str">
            <v>-</v>
          </cell>
          <cell r="BL37" t="str">
            <v>V</v>
          </cell>
          <cell r="BM37" t="str">
            <v>V</v>
          </cell>
          <cell r="BN37" t="str">
            <v>75.594.848.6-021.000</v>
          </cell>
          <cell r="BO37" t="str">
            <v>V</v>
          </cell>
          <cell r="BP37" t="str">
            <v>V</v>
          </cell>
          <cell r="BQ37" t="str">
            <v>PT ASURANSI JASINDO SYARIAH</v>
          </cell>
          <cell r="BR37" t="str">
            <v>BANK SYARIAH MANDIRI</v>
          </cell>
          <cell r="BS37">
            <v>2320002322</v>
          </cell>
          <cell r="BT37"/>
          <cell r="BU37" t="str">
            <v>-</v>
          </cell>
          <cell r="BV37" t="str">
            <v>JAKARTA PUSAT</v>
          </cell>
          <cell r="BW37" t="str">
            <v>31.71</v>
          </cell>
          <cell r="BX37" t="str">
            <v>DKI Jakarta</v>
          </cell>
          <cell r="BY37" t="str">
            <v>Diskon</v>
          </cell>
          <cell r="BZ37"/>
          <cell r="CA37"/>
          <cell r="CB37" t="str">
            <v>Jasa keuangan dan asuransi</v>
          </cell>
          <cell r="CC37" t="str">
            <v>Korporasi Finansial</v>
          </cell>
          <cell r="CD37" t="str">
            <v>Lainnya (BPR. Koperasi. dll)</v>
          </cell>
          <cell r="CE37" t="str">
            <v>-</v>
          </cell>
          <cell r="CF37" t="str">
            <v>SUTARTO</v>
          </cell>
          <cell r="CG37" t="str">
            <v>KEAGENAN</v>
          </cell>
          <cell r="CH37" t="str">
            <v>AGEN</v>
          </cell>
          <cell r="CI37" t="str">
            <v>HEAD</v>
          </cell>
          <cell r="CJ37" t="str">
            <v>CO-INSURANCE</v>
          </cell>
          <cell r="CK37" t="str">
            <v>GROUP</v>
          </cell>
          <cell r="CL37" t="str">
            <v>EKAWARSA</v>
          </cell>
          <cell r="CM37" t="str">
            <v>RELIANCE TERM LIFE NORMAL DEATH SYARIAH (RTLNDS)</v>
          </cell>
          <cell r="CN37" t="str">
            <v>GTL</v>
          </cell>
          <cell r="CO37" t="str">
            <v xml:space="preserve"> NP/AJRIUS-MKT/22/I/21</v>
          </cell>
          <cell r="CP37" t="str">
            <v>005/AJRI-UUS/PKS/I/2019</v>
          </cell>
          <cell r="CQ37" t="str">
            <v>6 bulan pertama dan rasio manfaat asuransi sudah melebihi 50% dari Dana Tabbaru (mana yang terjadi terlebih dahulu)</v>
          </cell>
          <cell r="CR37" t="str">
            <v>14 (empat belas) hari kerja sejak dokumen persyaratan Manfaat Asuransi sebagaimana dimaksud diterima lengkap oleh Pengelola</v>
          </cell>
        </row>
        <row r="38">
          <cell r="B38">
            <v>6012105000011</v>
          </cell>
          <cell r="C38">
            <v>6012105000011</v>
          </cell>
          <cell r="D38" t="str">
            <v>KOPERASI JASA SYARIAH MANBAUL RIZKI INVESTAMA</v>
          </cell>
          <cell r="E38" t="str">
            <v>JL. PANJANG NO.6C RT.005 RW.011 
KEL. KEDOYA UTARA KEC. KEBON JERUK
JAKARTA BARAT - 11520</v>
          </cell>
          <cell r="F38" t="str">
            <v>DKI JAKARTA</v>
          </cell>
          <cell r="G38">
            <v>44319</v>
          </cell>
          <cell r="H38">
            <v>2021</v>
          </cell>
          <cell r="I38" t="str">
            <v>RPS</v>
          </cell>
          <cell r="J38" t="str">
            <v>RELIANCE PEMBIAYAAN SYARIAH</v>
          </cell>
          <cell r="K38" t="str">
            <v>AJK</v>
          </cell>
          <cell r="L38">
            <v>44256</v>
          </cell>
          <cell r="M38">
            <v>47543</v>
          </cell>
          <cell r="N38" t="str">
            <v>NEW</v>
          </cell>
          <cell r="O38" t="str">
            <v>INFORCE</v>
          </cell>
          <cell r="P38"/>
          <cell r="Q38" t="str">
            <v>QN_NB_ACRT_500_TERM LIFE_0_0_0_Koperasi Jasa Syariah Manbaul Rizki Investama_2021_001</v>
          </cell>
          <cell r="R38" t="str">
            <v>37 Hari Kalender</v>
          </cell>
          <cell r="S38" t="str">
            <v>60 (Enam Puluh) hari kalender sejak tanggal Peserta mengalami Musibah</v>
          </cell>
          <cell r="T38" t="str">
            <v>60 (Enam Puluh) hari kalender sejak tanggal Peserta mengalami Musibah</v>
          </cell>
          <cell r="U38" t="str">
            <v>6 (enam) bulan sejak Peserta tidak membayar Kontribusi yang melewati Masa Leluasa</v>
          </cell>
          <cell r="V38" t="str">
            <v>60 (enam puluh) Hari Kalender sejak terjadi perselisihan</v>
          </cell>
          <cell r="W38">
            <v>0.5</v>
          </cell>
          <cell r="X38">
            <v>0.5</v>
          </cell>
          <cell r="Y38">
            <v>0.4</v>
          </cell>
          <cell r="Z38">
            <v>0.6</v>
          </cell>
          <cell r="AA38">
            <v>0.4</v>
          </cell>
          <cell r="AB38">
            <v>0.3</v>
          </cell>
          <cell r="AC38">
            <v>0.3</v>
          </cell>
          <cell r="AD38" t="str">
            <v>18 tahun</v>
          </cell>
          <cell r="AE38" t="str">
            <v>64 tahun</v>
          </cell>
          <cell r="AF38" t="str">
            <v>MAREIN SYARIAH</v>
          </cell>
          <cell r="AG38" t="str">
            <v>TREATY</v>
          </cell>
          <cell r="AH38" t="str">
            <v>SURPLUS RP 100,000,000</v>
          </cell>
          <cell r="AI38" t="str">
            <v>SINGLE</v>
          </cell>
          <cell r="AJ38">
            <v>0</v>
          </cell>
          <cell r="AK38" t="str">
            <v>TERLAMPIR</v>
          </cell>
          <cell r="AL38" t="str">
            <v>SESUAI DATA REALISASI</v>
          </cell>
          <cell r="AM38" t="str">
            <v>180 HARI KALENDER</v>
          </cell>
          <cell r="AN38" t="str">
            <v>10 HARI KERJA</v>
          </cell>
          <cell r="AO38" t="str">
            <v>003/DSRJ/TEKNIK/012018</v>
          </cell>
          <cell r="AP38" t="str">
            <v>Kontribusi Gross</v>
          </cell>
          <cell r="AQ38">
            <v>0.1</v>
          </cell>
          <cell r="AR38">
            <v>0</v>
          </cell>
          <cell r="AS38">
            <v>0.01</v>
          </cell>
          <cell r="AT38">
            <v>0</v>
          </cell>
          <cell r="AU38">
            <v>0.15</v>
          </cell>
          <cell r="AV38">
            <v>0</v>
          </cell>
          <cell r="AW38">
            <v>0</v>
          </cell>
          <cell r="AX38">
            <v>0.04</v>
          </cell>
          <cell r="AY38">
            <v>0</v>
          </cell>
          <cell r="AZ38">
            <v>0</v>
          </cell>
          <cell r="BA38" t="str">
            <v>MAINTENANCE=PT. Wahana Abadi Haribawa	Bank BCA: 546-0888699
AGEN PENUTUP	= Jhon Ferry Simorangkir 	BCA:0860345170
REFERAL FEE=Harika wahyu sulistyo 	BCA:8692043234</v>
          </cell>
          <cell r="BB38" t="str">
            <v>MAINTENANCE=PT. Wahana Abadi Haribawa	Bank BCA: 546-0888699
AGEN PENUTUP	= Jhon Ferry Simorangkir 	BCA:0860345170
REFERAL FEE=Harika wahyu sulistyo 	BCA:8692043234</v>
          </cell>
          <cell r="BC38" t="str">
            <v>MAINTENANCE=PT. Wahana Abadi Haribawa	Bank BCA: 546-0888699
AGEN PENUTUP	= Jhon Ferry Simorangkir 	BCA:0860345170
REFERAL FEE=Harika wahyu sulistyo 	BCA:8692043234</v>
          </cell>
          <cell r="BD38"/>
          <cell r="BE38" t="str">
            <v>-</v>
          </cell>
          <cell r="BF38" t="str">
            <v>V</v>
          </cell>
          <cell r="BG38" t="str">
            <v>V</v>
          </cell>
          <cell r="BH38" t="str">
            <v>V</v>
          </cell>
          <cell r="BI38" t="str">
            <v>V</v>
          </cell>
          <cell r="BJ38" t="str">
            <v>V</v>
          </cell>
          <cell r="BK38" t="str">
            <v>-</v>
          </cell>
          <cell r="BL38" t="str">
            <v>V</v>
          </cell>
          <cell r="BM38" t="str">
            <v>V</v>
          </cell>
          <cell r="BN38" t="str">
            <v>91.600.007.8-039.000</v>
          </cell>
          <cell r="BO38" t="str">
            <v>V</v>
          </cell>
          <cell r="BP38" t="str">
            <v>V</v>
          </cell>
          <cell r="BQ38" t="str">
            <v>KOPERASI JASA SYARIAH MANBAUL RIZKI INVESTAMA</v>
          </cell>
          <cell r="BR38" t="str">
            <v>BANK SYARIAH MANDIRI</v>
          </cell>
          <cell r="BS38">
            <v>7774888448</v>
          </cell>
          <cell r="BT38"/>
          <cell r="BU38" t="str">
            <v>-</v>
          </cell>
          <cell r="BV38" t="str">
            <v>JAKARTA BARAT</v>
          </cell>
          <cell r="BW38" t="str">
            <v>31.73</v>
          </cell>
          <cell r="BX38" t="str">
            <v>DKI Jakarta</v>
          </cell>
          <cell r="BY38" t="str">
            <v>Diskon</v>
          </cell>
          <cell r="BZ38"/>
          <cell r="CA38"/>
          <cell r="CB38" t="str">
            <v>Jasa keuangan dan asuransi</v>
          </cell>
          <cell r="CC38" t="str">
            <v>Korporasi Finansial</v>
          </cell>
          <cell r="CD38" t="str">
            <v>Lainnya (BPR. Koperasi. dll)</v>
          </cell>
          <cell r="CE38" t="str">
            <v>-</v>
          </cell>
          <cell r="CF38" t="str">
            <v>SUSILO</v>
          </cell>
          <cell r="CG38" t="str">
            <v>KEAGENAN</v>
          </cell>
          <cell r="CH38" t="str">
            <v>AGEN</v>
          </cell>
          <cell r="CI38" t="str">
            <v>HEAD</v>
          </cell>
          <cell r="CJ38" t="str">
            <v>DIRECT MARKETING</v>
          </cell>
          <cell r="CK38" t="str">
            <v>GROUP</v>
          </cell>
          <cell r="CL38" t="str">
            <v>JANGKAWARSA</v>
          </cell>
          <cell r="CM38" t="str">
            <v>RELIANCE PEMBIAYAAN SYARIAH (RPS)</v>
          </cell>
          <cell r="CN38" t="str">
            <v>OTHER AJK (KOPRASI,LPD,ETC)</v>
          </cell>
          <cell r="CO38" t="str">
            <v xml:space="preserve"> NP/AJRIUS-MKT/24/V/21</v>
          </cell>
          <cell r="CP38"/>
          <cell r="CQ38" t="str">
            <v>6 bulan pertama dan rasio manfaat asuransi sudah melebihi 50% dari Total Kontribusi (mana yang terjadi terlebih dahulu)</v>
          </cell>
          <cell r="CR38" t="str">
            <v>14 (empat belas) hari kerja sejak dokumen persyaratan Manfaat Asuransi sebagaimana dimaksud diterima lengkap oleh Pengelola</v>
          </cell>
        </row>
        <row r="39">
          <cell r="B39">
            <v>6012111000012</v>
          </cell>
          <cell r="C39">
            <v>601211000012</v>
          </cell>
          <cell r="D39" t="str">
            <v>PT PROTEKSI ANTAR NUSA QQ PT BANK RIAU KEPRI</v>
          </cell>
          <cell r="E39" t="str">
            <v>GANDARIA 8 OFFICE TOWER LT 12 UNIT H JL. SULTAN ISKANDAR MUDA KEBAYORAN LAMA UTARA JAKARTA SELATAN</v>
          </cell>
          <cell r="F39" t="str">
            <v>DKI JAKARTA</v>
          </cell>
          <cell r="G39">
            <v>44512</v>
          </cell>
          <cell r="H39">
            <v>2021</v>
          </cell>
          <cell r="I39" t="str">
            <v>RPS</v>
          </cell>
          <cell r="J39" t="str">
            <v>RELIANCE PEMBIAYAAN SYARIAH</v>
          </cell>
          <cell r="K39" t="str">
            <v>AJK</v>
          </cell>
          <cell r="L39">
            <v>44256</v>
          </cell>
          <cell r="M39">
            <v>47543</v>
          </cell>
          <cell r="N39" t="str">
            <v>NEW</v>
          </cell>
          <cell r="O39" t="str">
            <v>INFORCE</v>
          </cell>
          <cell r="P39"/>
          <cell r="Q39" t="str">
            <v>QN_NB_ACRT_500_TERM LIFE_0_0_0_BANK RIAU KEPRI_2021_001</v>
          </cell>
          <cell r="R39" t="str">
            <v>37 Hari Kalender</v>
          </cell>
          <cell r="S39" t="str">
            <v>60 (Enam Puluh) hari kalender sejak tanggal Peserta mengalami Musibah</v>
          </cell>
          <cell r="T39" t="str">
            <v>60 (Enam Puluh) hari kalender sejak tanggal Peserta mengalami Musibah</v>
          </cell>
          <cell r="U39" t="str">
            <v>6 (enam) bulan sejak Peserta tidak membayar Kontribusi yang melewati Masa Leluasa</v>
          </cell>
          <cell r="V39" t="str">
            <v>60 (enam puluh) Hari Kalender sejak terjadi perselisihan</v>
          </cell>
          <cell r="W39">
            <v>0.5</v>
          </cell>
          <cell r="X39">
            <v>0.5</v>
          </cell>
          <cell r="Y39">
            <v>0.4</v>
          </cell>
          <cell r="Z39">
            <v>0.6</v>
          </cell>
          <cell r="AA39">
            <v>0.4</v>
          </cell>
          <cell r="AB39">
            <v>0.3</v>
          </cell>
          <cell r="AC39">
            <v>0.3</v>
          </cell>
          <cell r="AD39" t="str">
            <v>18 tahun</v>
          </cell>
          <cell r="AE39" t="str">
            <v>69 tahun</v>
          </cell>
          <cell r="AF39" t="str">
            <v>MAREIN SYARIAH</v>
          </cell>
          <cell r="AG39" t="str">
            <v>TREATY</v>
          </cell>
          <cell r="AH39" t="str">
            <v>SURPLUS RP 100,000,000</v>
          </cell>
          <cell r="AI39" t="str">
            <v>SINGLE</v>
          </cell>
          <cell r="AJ39">
            <v>0</v>
          </cell>
          <cell r="AK39" t="str">
            <v>TERLAMPIR</v>
          </cell>
          <cell r="AL39" t="str">
            <v>SESUAI DATA REALISASI</v>
          </cell>
          <cell r="AM39" t="str">
            <v>180 HARI KALENDER</v>
          </cell>
          <cell r="AN39" t="str">
            <v>10 HARI KERJA</v>
          </cell>
          <cell r="AO39" t="str">
            <v>003/DSRJ/TEKNIK/012018</v>
          </cell>
          <cell r="AP39" t="str">
            <v>Kontribusi Gross</v>
          </cell>
          <cell r="AQ39">
            <v>0</v>
          </cell>
          <cell r="AR39">
            <v>0</v>
          </cell>
          <cell r="AS39">
            <v>0.01</v>
          </cell>
          <cell r="AT39">
            <v>0</v>
          </cell>
          <cell r="AU39">
            <v>0</v>
          </cell>
          <cell r="AV39">
            <v>0</v>
          </cell>
          <cell r="AW39">
            <v>0</v>
          </cell>
          <cell r="AX39">
            <v>0.04</v>
          </cell>
          <cell r="AY39">
            <v>0</v>
          </cell>
          <cell r="AZ39">
            <v>0</v>
          </cell>
          <cell r="BA39" t="str">
            <v>MAINTENANCE=PT. Wahana Abadi Haribawa	Bank BCA: 546-0888699
AGEN PENUTUP	= Jhon Ferry Simorangkir 	BCA:0860345170
REFERAL FEE=Harika wahyu sulistyo 	BCA:8692043234</v>
          </cell>
          <cell r="BB39" t="str">
            <v>MAINTENANCE=PT. Wahana Abadi Haribawa	Bank BCA: 546-0888699
AGEN PENUTUP	= Jhon Ferry Simorangkir 	BCA:0860345170
REFERAL FEE=Harika wahyu sulistyo 	BCA:8692043234</v>
          </cell>
          <cell r="BC39" t="str">
            <v>MAINTENANCE=PT. Wahana Abadi Haribawa	Bank BCA: 546-0888699
AGEN PENUTUP	= Jhon Ferry Simorangkir 	BCA:0860345170
REFERAL FEE=Harika wahyu sulistyo 	BCA:8692043234</v>
          </cell>
          <cell r="BD39"/>
          <cell r="BE39" t="str">
            <v>-</v>
          </cell>
          <cell r="BF39" t="str">
            <v>V</v>
          </cell>
          <cell r="BG39" t="str">
            <v>V</v>
          </cell>
          <cell r="BH39" t="str">
            <v>V</v>
          </cell>
          <cell r="BI39" t="str">
            <v>V</v>
          </cell>
          <cell r="BJ39" t="str">
            <v>V</v>
          </cell>
          <cell r="BK39" t="str">
            <v>-</v>
          </cell>
          <cell r="BL39" t="str">
            <v>V</v>
          </cell>
          <cell r="BM39" t="str">
            <v>V</v>
          </cell>
          <cell r="BN39" t="str">
            <v>02.225.847.9-013.000</v>
          </cell>
          <cell r="BO39" t="str">
            <v>V</v>
          </cell>
          <cell r="BP39" t="str">
            <v>V</v>
          </cell>
          <cell r="BQ39"/>
          <cell r="BR39"/>
          <cell r="BS39"/>
          <cell r="BT39"/>
          <cell r="BU39" t="str">
            <v>-</v>
          </cell>
          <cell r="BV39"/>
          <cell r="BW39" t="str">
            <v>31.73</v>
          </cell>
          <cell r="BX39" t="str">
            <v>DKI Jakarta</v>
          </cell>
          <cell r="BY39" t="str">
            <v>Diskon</v>
          </cell>
          <cell r="BZ39"/>
          <cell r="CA39"/>
          <cell r="CB39" t="str">
            <v>Jasa keuangan dan asuransi</v>
          </cell>
          <cell r="CC39" t="str">
            <v>Korporasi Finansial</v>
          </cell>
          <cell r="CD39" t="str">
            <v>Lainnya (BPR. Koperasi. dll)</v>
          </cell>
          <cell r="CE39" t="str">
            <v>-</v>
          </cell>
          <cell r="CF39" t="str">
            <v>NURMA</v>
          </cell>
          <cell r="CG39" t="str">
            <v>KEAGENAN</v>
          </cell>
          <cell r="CH39" t="str">
            <v>AGEN</v>
          </cell>
          <cell r="CI39" t="str">
            <v>HEAD</v>
          </cell>
          <cell r="CJ39" t="str">
            <v>DIRECT MARKETING</v>
          </cell>
          <cell r="CK39" t="str">
            <v>GROUP</v>
          </cell>
          <cell r="CL39" t="str">
            <v>JANGKAWARSA</v>
          </cell>
          <cell r="CM39" t="str">
            <v>RELIANCE PEMBIAYAAN SYARIAH (RPS)</v>
          </cell>
          <cell r="CN39" t="str">
            <v>OTHER AJK (KOPRASI,LPD,ETC)</v>
          </cell>
          <cell r="CO39"/>
          <cell r="CP39"/>
          <cell r="CQ39" t="str">
            <v>6 bulan pertama dan rasio manfaat asuransi sudah melebihi 50% dari Total Kontribusi (mana yang terjadi terlebih dahulu)</v>
          </cell>
          <cell r="CR39" t="str">
            <v>14 (empat belas) hari kerja sejak dokumen persyaratan Manfaat Asuransi sebagaimana dimaksud diterima lengkap oleh Pengelola</v>
          </cell>
        </row>
        <row r="40">
          <cell r="B40">
            <v>6012111000013</v>
          </cell>
          <cell r="C40">
            <v>601211000013</v>
          </cell>
          <cell r="D40" t="str">
            <v>PT PROTEKSI ANTAR NUSA QQ PT BANK RIAU KEPRI</v>
          </cell>
          <cell r="E40" t="str">
            <v>GANDARIA 8 OFFICE TOWER LT 12 UNIT H JL. SULTAN ISKANDAR MUDA KEBAYORAN LAMA UTARA JAKARTA SELATAN</v>
          </cell>
          <cell r="F40" t="str">
            <v>DKI JAKARTA</v>
          </cell>
          <cell r="G40">
            <v>44512</v>
          </cell>
          <cell r="H40">
            <v>2021</v>
          </cell>
          <cell r="I40" t="str">
            <v>RPS</v>
          </cell>
          <cell r="J40" t="str">
            <v>RELIANCE PEMBIAYAAN SYARIAH</v>
          </cell>
          <cell r="K40" t="str">
            <v>AJK</v>
          </cell>
          <cell r="L40">
            <v>44256</v>
          </cell>
          <cell r="M40">
            <v>47543</v>
          </cell>
          <cell r="N40" t="str">
            <v>NEW</v>
          </cell>
          <cell r="O40" t="str">
            <v>INFORCE</v>
          </cell>
          <cell r="P40"/>
          <cell r="Q40" t="str">
            <v>QN_NB_ACRT_500_TERM LIFE_0_0_0_BANK RIAU KEPRI_2021_001</v>
          </cell>
          <cell r="R40" t="str">
            <v>37 Hari Kalender</v>
          </cell>
          <cell r="S40" t="str">
            <v>60 (Enam Puluh) hari kalender sejak tanggal Peserta mengalami Musibah</v>
          </cell>
          <cell r="T40" t="str">
            <v>60 (Enam Puluh) hari kalender sejak tanggal Peserta mengalami Musibah</v>
          </cell>
          <cell r="U40" t="str">
            <v>6 (enam) bulan sejak Peserta tidak membayar Kontribusi yang melewati Masa Leluasa</v>
          </cell>
          <cell r="V40" t="str">
            <v>60 (enam puluh) Hari Kalender sejak terjadi perselisihan</v>
          </cell>
          <cell r="W40">
            <v>0.5</v>
          </cell>
          <cell r="X40">
            <v>0.5</v>
          </cell>
          <cell r="Y40">
            <v>0.4</v>
          </cell>
          <cell r="Z40">
            <v>0.6</v>
          </cell>
          <cell r="AA40">
            <v>0.4</v>
          </cell>
          <cell r="AB40">
            <v>0.3</v>
          </cell>
          <cell r="AC40">
            <v>0.3</v>
          </cell>
          <cell r="AD40" t="str">
            <v>18 tahun</v>
          </cell>
          <cell r="AE40" t="str">
            <v>69 tahun</v>
          </cell>
          <cell r="AF40" t="str">
            <v>MAREIN SYARIAH</v>
          </cell>
          <cell r="AG40" t="str">
            <v>TREATY</v>
          </cell>
          <cell r="AH40" t="str">
            <v>SURPLUS RP 100,000,000</v>
          </cell>
          <cell r="AI40" t="str">
            <v>SINGLE</v>
          </cell>
          <cell r="AJ40">
            <v>0</v>
          </cell>
          <cell r="AK40" t="str">
            <v>TERLAMPIR</v>
          </cell>
          <cell r="AL40" t="str">
            <v>SESUAI DATA REALISASI</v>
          </cell>
          <cell r="AM40" t="str">
            <v>180 HARI KALENDER</v>
          </cell>
          <cell r="AN40" t="str">
            <v>10 HARI KERJA</v>
          </cell>
          <cell r="AO40" t="str">
            <v>003/DSRJ/TEKNIK/012018</v>
          </cell>
          <cell r="AP40" t="str">
            <v>Kontribusi Gross</v>
          </cell>
          <cell r="AQ40">
            <v>0</v>
          </cell>
          <cell r="AR40">
            <v>0</v>
          </cell>
          <cell r="AS40">
            <v>0.01</v>
          </cell>
          <cell r="AT40">
            <v>0</v>
          </cell>
          <cell r="AU40">
            <v>0</v>
          </cell>
          <cell r="AV40">
            <v>0</v>
          </cell>
          <cell r="AW40">
            <v>0</v>
          </cell>
          <cell r="AX40">
            <v>0.04</v>
          </cell>
          <cell r="AY40">
            <v>0</v>
          </cell>
          <cell r="AZ40">
            <v>0</v>
          </cell>
          <cell r="BA40" t="str">
            <v>MAINTENANCE=PT. Wahana Abadi Haribawa	Bank BCA: 546-0888699
AGEN PENUTUP	= Jhon Ferry Simorangkir 	BCA:0860345170
REFERAL FEE=Harika wahyu sulistyo 	BCA:8692043234</v>
          </cell>
          <cell r="BB40" t="str">
            <v>MAINTENANCE=PT. Wahana Abadi Haribawa	Bank BCA: 546-0888699
AGEN PENUTUP	= Jhon Ferry Simorangkir 	BCA:0860345170
REFERAL FEE=Harika wahyu sulistyo 	BCA:8692043234</v>
          </cell>
          <cell r="BC40" t="str">
            <v>MAINTENANCE=PT. Wahana Abadi Haribawa	Bank BCA: 546-0888699
AGEN PENUTUP	= Jhon Ferry Simorangkir 	BCA:0860345170
REFERAL FEE=Harika wahyu sulistyo 	BCA:8692043234</v>
          </cell>
          <cell r="BD40"/>
          <cell r="BE40" t="str">
            <v>-</v>
          </cell>
          <cell r="BF40" t="str">
            <v>V</v>
          </cell>
          <cell r="BG40" t="str">
            <v>V</v>
          </cell>
          <cell r="BH40" t="str">
            <v>V</v>
          </cell>
          <cell r="BI40" t="str">
            <v>V</v>
          </cell>
          <cell r="BJ40" t="str">
            <v>V</v>
          </cell>
          <cell r="BK40" t="str">
            <v>-</v>
          </cell>
          <cell r="BL40" t="str">
            <v>V</v>
          </cell>
          <cell r="BM40" t="str">
            <v>V</v>
          </cell>
          <cell r="BN40" t="str">
            <v>02.225.847.9-013.000</v>
          </cell>
          <cell r="BO40" t="str">
            <v>V</v>
          </cell>
          <cell r="BP40" t="str">
            <v>V</v>
          </cell>
          <cell r="BQ40"/>
          <cell r="BR40"/>
          <cell r="BS40"/>
          <cell r="BT40"/>
          <cell r="BU40" t="str">
            <v>-</v>
          </cell>
          <cell r="BV40"/>
          <cell r="BW40" t="str">
            <v>31.73</v>
          </cell>
          <cell r="BX40" t="str">
            <v>DKI Jakarta</v>
          </cell>
          <cell r="BY40" t="str">
            <v>Diskon</v>
          </cell>
          <cell r="BZ40"/>
          <cell r="CA40"/>
          <cell r="CB40" t="str">
            <v>Jasa keuangan dan asuransi</v>
          </cell>
          <cell r="CC40" t="str">
            <v>Korporasi Finansial</v>
          </cell>
          <cell r="CD40" t="str">
            <v>Lainnya (BPR. Koperasi. dll)</v>
          </cell>
          <cell r="CE40" t="str">
            <v>-</v>
          </cell>
          <cell r="CF40" t="str">
            <v>NURMA</v>
          </cell>
          <cell r="CG40" t="str">
            <v>KEAGENAN</v>
          </cell>
          <cell r="CH40" t="str">
            <v>AGEN</v>
          </cell>
          <cell r="CI40" t="str">
            <v>HEAD</v>
          </cell>
          <cell r="CJ40" t="str">
            <v>DIRECT MARKETING</v>
          </cell>
          <cell r="CK40" t="str">
            <v>GROUP</v>
          </cell>
          <cell r="CL40" t="str">
            <v>JANGKAWARSA</v>
          </cell>
          <cell r="CM40" t="str">
            <v>RELIANCE PEMBIAYAAN SYARIAH (RPS)</v>
          </cell>
          <cell r="CN40" t="str">
            <v>OTHER AJK (KOPRASI,LPD,ETC)</v>
          </cell>
          <cell r="CO40"/>
          <cell r="CP40"/>
          <cell r="CQ40" t="str">
            <v>6 bulan pertama dan rasio manfaat asuransi sudah melebihi 50% dari Total Kontribusi (mana yang terjadi terlebih dahulu)</v>
          </cell>
          <cell r="CR40" t="str">
            <v>14 (empat belas) hari kerja sejak dokumen persyaratan Manfaat Asuransi sebagaimana dimaksud diterima lengkap oleh Pengelola</v>
          </cell>
        </row>
        <row r="41">
          <cell r="B41">
            <v>6012111000014</v>
          </cell>
          <cell r="C41">
            <v>6012111000014</v>
          </cell>
          <cell r="D41" t="str">
            <v>PT BANK KB BUKOPIN SYARIAH</v>
          </cell>
          <cell r="E41" t="str">
            <v>Gedung Bank Syariah Bukopin
Jl. Salemba Raya No. 55  
Jakarta Pusat - 10440</v>
          </cell>
          <cell r="F41" t="str">
            <v>DKI JAKARTA</v>
          </cell>
          <cell r="G41">
            <v>44538</v>
          </cell>
          <cell r="H41">
            <v>2021</v>
          </cell>
          <cell r="I41" t="str">
            <v>RPS</v>
          </cell>
          <cell r="J41" t="str">
            <v>RELIANCE PEMBIAYAAN SYARIAH</v>
          </cell>
          <cell r="K41" t="str">
            <v>AJK</v>
          </cell>
          <cell r="L41">
            <v>44256</v>
          </cell>
          <cell r="M41">
            <v>47543</v>
          </cell>
          <cell r="N41" t="str">
            <v>NEW</v>
          </cell>
          <cell r="O41" t="str">
            <v>INFORCE</v>
          </cell>
          <cell r="P41"/>
          <cell r="Q41" t="str">
            <v>QN_NB_ACRT_500_TERM LIFE_0_0_0_BANK RIAU KEPRI_2021_001</v>
          </cell>
          <cell r="R41" t="str">
            <v>37 Hari Kalender</v>
          </cell>
          <cell r="S41" t="str">
            <v>60 (Enam Puluh) hari kalender sejak tanggal Peserta mengalami Musibah</v>
          </cell>
          <cell r="T41" t="str">
            <v>60 (Enam Puluh) hari kalender sejak tanggal Peserta mengalami Musibah</v>
          </cell>
          <cell r="U41" t="str">
            <v>6 (enam) bulan sejak Peserta tidak membayar Kontribusi yang melewati Masa Leluasa</v>
          </cell>
          <cell r="V41" t="str">
            <v>60 (enam puluh) Hari Kalender sejak terjadi perselisihan</v>
          </cell>
          <cell r="W41">
            <v>0.5</v>
          </cell>
          <cell r="X41">
            <v>0.5</v>
          </cell>
          <cell r="Y41">
            <v>0.4</v>
          </cell>
          <cell r="Z41">
            <v>0.6</v>
          </cell>
          <cell r="AA41">
            <v>0.4</v>
          </cell>
          <cell r="AB41">
            <v>0.3</v>
          </cell>
          <cell r="AC41">
            <v>0.3</v>
          </cell>
          <cell r="AD41" t="str">
            <v xml:space="preserve">21 Tahun </v>
          </cell>
          <cell r="AE41" t="str">
            <v>79 Tahun</v>
          </cell>
          <cell r="AF41" t="str">
            <v>OR</v>
          </cell>
          <cell r="AG41" t="str">
            <v>OR</v>
          </cell>
          <cell r="AH41" t="str">
            <v>OR</v>
          </cell>
          <cell r="AI41" t="str">
            <v>SINGLE</v>
          </cell>
          <cell r="AJ41">
            <v>0</v>
          </cell>
          <cell r="AK41" t="str">
            <v>TERLAMPIR</v>
          </cell>
          <cell r="AL41" t="str">
            <v>SESUAI DATA REALISASI</v>
          </cell>
          <cell r="AM41" t="str">
            <v>180 HARI KALENDER</v>
          </cell>
          <cell r="AN41" t="str">
            <v>10 HARI KERJA</v>
          </cell>
          <cell r="AO41" t="str">
            <v>003/DSRJ/TEKNIK/012018</v>
          </cell>
          <cell r="AP41" t="str">
            <v>Kontribusi Gross</v>
          </cell>
          <cell r="AQ41">
            <v>0.25</v>
          </cell>
          <cell r="AR41">
            <v>0</v>
          </cell>
          <cell r="AS41">
            <v>0.05</v>
          </cell>
          <cell r="AT41">
            <v>0</v>
          </cell>
          <cell r="AU41">
            <v>0</v>
          </cell>
          <cell r="AV41">
            <v>0</v>
          </cell>
          <cell r="AW41">
            <v>0</v>
          </cell>
          <cell r="AX41">
            <v>0</v>
          </cell>
          <cell r="AY41">
            <v>0.02</v>
          </cell>
          <cell r="AZ41">
            <v>0</v>
          </cell>
          <cell r="BA41" t="str">
            <v>MAINTENANCE=PT. Wahana Abadi Haribawa	Bank BCA: 546-0888699
AGEN PENUTUP	= Jhon Ferry Simorangkir 	BCA:0860345170
REFERAL FEE=Harika wahyu sulistyo 	BCA:8692043234</v>
          </cell>
          <cell r="BB41" t="str">
            <v>MAINTENANCE=PT. Wahana Abadi Haribawa	Bank BCA: 546-0888699
AGEN PENUTUP	= Jhon Ferry Simorangkir 	BCA:0860345170
REFERAL FEE=Harika wahyu sulistyo 	BCA:8692043234</v>
          </cell>
          <cell r="BC41" t="str">
            <v>MAINTENANCE=PT. Wahana Abadi Haribawa	Bank BCA: 546-0888699
AGEN PENUTUP	= Jhon Ferry Simorangkir 	BCA:0860345170
REFERAL FEE=Harika wahyu sulistyo 	BCA:8692043234</v>
          </cell>
          <cell r="BD41"/>
          <cell r="BE41" t="str">
            <v>-</v>
          </cell>
          <cell r="BF41" t="str">
            <v>V</v>
          </cell>
          <cell r="BG41" t="str">
            <v>V</v>
          </cell>
          <cell r="BH41" t="str">
            <v>V</v>
          </cell>
          <cell r="BI41" t="str">
            <v>V</v>
          </cell>
          <cell r="BJ41" t="str">
            <v>V</v>
          </cell>
          <cell r="BK41" t="str">
            <v>-</v>
          </cell>
          <cell r="BL41" t="str">
            <v>V</v>
          </cell>
          <cell r="BM41" t="str">
            <v>V</v>
          </cell>
          <cell r="BN41" t="str">
            <v>89.731.139.5-432.000</v>
          </cell>
          <cell r="BO41" t="str">
            <v>V</v>
          </cell>
          <cell r="BP41" t="str">
            <v>V</v>
          </cell>
          <cell r="BQ41"/>
          <cell r="BR41"/>
          <cell r="BS41"/>
          <cell r="BT41" t="str">
            <v>PT JASA ADVISINDO SEJAHTERA (JAS) PIALANG ASURANSI:Gedung Nucira lantai 3, Jl.MT.Haryono Kav.27, Tebet, Jakarta 12820</v>
          </cell>
          <cell r="BU41" t="str">
            <v>-</v>
          </cell>
          <cell r="BV41"/>
          <cell r="BW41" t="str">
            <v>31.73</v>
          </cell>
          <cell r="BX41" t="str">
            <v>DKI Jakarta</v>
          </cell>
          <cell r="BY41" t="str">
            <v>Brokerage Ujroh</v>
          </cell>
          <cell r="BZ41"/>
          <cell r="CA41"/>
          <cell r="CB41" t="str">
            <v>Jasa keuangan dan asuransi</v>
          </cell>
          <cell r="CC41" t="str">
            <v>Korporasi Finansial</v>
          </cell>
          <cell r="CD41" t="str">
            <v>Lainnya (BPR. Koperasi. dll)</v>
          </cell>
          <cell r="CE41" t="str">
            <v>-</v>
          </cell>
          <cell r="CF41" t="str">
            <v>ERNA RAFIKA</v>
          </cell>
          <cell r="CG41" t="str">
            <v>BROKER</v>
          </cell>
          <cell r="CH41" t="str">
            <v>BROKER</v>
          </cell>
          <cell r="CI41" t="str">
            <v>HEAD</v>
          </cell>
          <cell r="CJ41" t="str">
            <v>BROKER ASURANSI</v>
          </cell>
          <cell r="CK41" t="str">
            <v>GROUP</v>
          </cell>
          <cell r="CL41" t="str">
            <v>JANGKAWARSA</v>
          </cell>
          <cell r="CM41" t="str">
            <v>RELIANCE PEMBIAYAAN SYARIAH (RPS)</v>
          </cell>
          <cell r="CN41" t="str">
            <v>OTHER AJK (KOPRASI,LPD,ETC)</v>
          </cell>
          <cell r="CO41" t="str">
            <v xml:space="preserve"> NP/AJRIUS-MKT/36/XII/21 &amp; NP PERALIHAN: NP/AJRIUS-MKT/24/VII/22</v>
          </cell>
          <cell r="CP41"/>
          <cell r="CQ41" t="str">
            <v>6 bulan pertama dan rasio manfaat asuransi sudah melebihi 40% dari Total Kontribusi (mana yang terjadi terlebih dahulu)</v>
          </cell>
          <cell r="CR41" t="str">
            <v>14 (empat belas) hari kerja sejak dokumen persyaratan Manfaat Asuransi sebagaimana dimaksud diterima lengkap oleh Pengelola</v>
          </cell>
        </row>
        <row r="42">
          <cell r="B42">
            <v>6012112000015</v>
          </cell>
          <cell r="C42">
            <v>6012112000015</v>
          </cell>
          <cell r="D42" t="str">
            <v>KOPERASI NUSANTARA</v>
          </cell>
          <cell r="E42" t="str">
            <v>Jl. Prof. Soepomo SH No. 2B Jakarta Selatan 12810</v>
          </cell>
          <cell r="F42" t="str">
            <v>DKI JAKARTA</v>
          </cell>
          <cell r="G42">
            <v>44558</v>
          </cell>
          <cell r="H42">
            <v>2021</v>
          </cell>
          <cell r="I42" t="str">
            <v>RPS</v>
          </cell>
          <cell r="J42" t="str">
            <v>RELIANCE PEMBIAYAAN SYARIAH</v>
          </cell>
          <cell r="K42" t="str">
            <v>AJK</v>
          </cell>
          <cell r="L42">
            <v>44256</v>
          </cell>
          <cell r="M42">
            <v>47543</v>
          </cell>
          <cell r="N42" t="str">
            <v>NEW</v>
          </cell>
          <cell r="O42" t="str">
            <v>INFORCE</v>
          </cell>
          <cell r="P42"/>
          <cell r="Q42" t="str">
            <v>QN_NB_ACRT_500_TERM LIFE_0_0_0_BANK RIAU KEPRI_2021_001</v>
          </cell>
          <cell r="R42" t="str">
            <v>37 Hari Kalender</v>
          </cell>
          <cell r="S42" t="str">
            <v>60 (Enam Puluh) hari kalender sejak tanggal Peserta mengalami Musibah</v>
          </cell>
          <cell r="T42" t="str">
            <v>60 (Enam Puluh) hari kalender sejak tanggal Peserta mengalami Musibah</v>
          </cell>
          <cell r="U42" t="str">
            <v>6 (enam) bulan sejak Peserta tidak membayar Kontribusi yang melewati Masa Leluasa</v>
          </cell>
          <cell r="V42" t="str">
            <v>60 (enam puluh) Hari Kalender sejak terjadi perselisihan</v>
          </cell>
          <cell r="W42">
            <v>0.5</v>
          </cell>
          <cell r="X42">
            <v>0.5</v>
          </cell>
          <cell r="Y42">
            <v>0.4</v>
          </cell>
          <cell r="Z42">
            <v>0.6</v>
          </cell>
          <cell r="AA42">
            <v>0.4</v>
          </cell>
          <cell r="AB42">
            <v>0.3</v>
          </cell>
          <cell r="AC42">
            <v>0.3</v>
          </cell>
          <cell r="AD42" t="str">
            <v xml:space="preserve">21 Tahun </v>
          </cell>
          <cell r="AE42" t="str">
            <v>79 Tahun</v>
          </cell>
          <cell r="AF42" t="str">
            <v>OR</v>
          </cell>
          <cell r="AG42" t="str">
            <v>OR</v>
          </cell>
          <cell r="AH42" t="str">
            <v>OR</v>
          </cell>
          <cell r="AI42" t="str">
            <v>SINGLE</v>
          </cell>
          <cell r="AJ42">
            <v>0</v>
          </cell>
          <cell r="AK42" t="str">
            <v>TERLAMPIR</v>
          </cell>
          <cell r="AL42" t="str">
            <v>SESUAI DATA REALISASI</v>
          </cell>
          <cell r="AM42" t="str">
            <v>180 HARI KALENDER</v>
          </cell>
          <cell r="AN42" t="str">
            <v>10 HARI KERJA</v>
          </cell>
          <cell r="AO42"/>
          <cell r="AP42" t="str">
            <v>Kontribusi Gross</v>
          </cell>
          <cell r="AQ42">
            <v>0.1</v>
          </cell>
          <cell r="AR42">
            <v>0</v>
          </cell>
          <cell r="AS42">
            <v>2.5000000000000001E-2</v>
          </cell>
          <cell r="AT42">
            <v>0</v>
          </cell>
          <cell r="AU42">
            <v>0</v>
          </cell>
          <cell r="AV42">
            <v>0</v>
          </cell>
          <cell r="AW42">
            <v>0.25</v>
          </cell>
          <cell r="AX42">
            <v>0</v>
          </cell>
          <cell r="AY42">
            <v>0.02</v>
          </cell>
          <cell r="AZ42">
            <v>0.1</v>
          </cell>
          <cell r="BA42" t="str">
            <v xml:space="preserve">MAINTENANCE=PT. Wahana Abadi Haribawa	Bank BCA: 546-0888699
</v>
          </cell>
          <cell r="BB42" t="str">
            <v xml:space="preserve">MAINTENANCE=PT. Wahana Abadi Haribawa	Bank BCA: 546-0888699
</v>
          </cell>
          <cell r="BC42" t="str">
            <v xml:space="preserve">MAINTENANCE=PT. Wahana Abadi Haribawa	Bank BCA: 546-0888699
</v>
          </cell>
          <cell r="BD42"/>
          <cell r="BE42" t="str">
            <v>-</v>
          </cell>
          <cell r="BF42" t="str">
            <v>V</v>
          </cell>
          <cell r="BG42" t="str">
            <v>V</v>
          </cell>
          <cell r="BH42" t="str">
            <v>V</v>
          </cell>
          <cell r="BI42" t="str">
            <v>V</v>
          </cell>
          <cell r="BJ42" t="str">
            <v>V</v>
          </cell>
          <cell r="BK42" t="str">
            <v>-</v>
          </cell>
          <cell r="BL42" t="str">
            <v>V</v>
          </cell>
          <cell r="BM42" t="str">
            <v>V</v>
          </cell>
          <cell r="BN42" t="str">
            <v>02.309.427.9-441.000</v>
          </cell>
          <cell r="BO42" t="str">
            <v>V</v>
          </cell>
          <cell r="BP42" t="str">
            <v>V</v>
          </cell>
          <cell r="BQ42"/>
          <cell r="BR42"/>
          <cell r="BS42"/>
          <cell r="BT42"/>
          <cell r="BU42" t="str">
            <v>-</v>
          </cell>
          <cell r="BV42"/>
          <cell r="BW42" t="str">
            <v>31.73</v>
          </cell>
          <cell r="BX42" t="str">
            <v>DKI Jakarta</v>
          </cell>
          <cell r="BY42" t="str">
            <v>Diskon</v>
          </cell>
          <cell r="BZ42"/>
          <cell r="CA42"/>
          <cell r="CB42" t="str">
            <v>Jasa keuangan dan asuransi</v>
          </cell>
          <cell r="CC42" t="str">
            <v>Korporasi Finansial</v>
          </cell>
          <cell r="CD42" t="str">
            <v>Lainnya (BPR. Koperasi. dll)</v>
          </cell>
          <cell r="CE42" t="str">
            <v>-</v>
          </cell>
          <cell r="CF42" t="str">
            <v>ERNA RAFIKA</v>
          </cell>
          <cell r="CG42" t="str">
            <v>KEAGENAN</v>
          </cell>
          <cell r="CH42" t="str">
            <v>AGEN</v>
          </cell>
          <cell r="CI42" t="str">
            <v>HEAD</v>
          </cell>
          <cell r="CJ42" t="str">
            <v>DIRECT MARKETING</v>
          </cell>
          <cell r="CK42" t="str">
            <v>GROUP</v>
          </cell>
          <cell r="CL42" t="str">
            <v>JANGKAWARSA</v>
          </cell>
          <cell r="CM42" t="str">
            <v>RELIANCE PEMBIAYAAN SYARIAH (RPS)</v>
          </cell>
          <cell r="CN42" t="str">
            <v>OTHER AJK (KOPRASI,LPD,ETC)</v>
          </cell>
          <cell r="CO42" t="str">
            <v xml:space="preserve"> NP/AJRIUS-MKT/25/XII/21  &amp; NO STLH PERUBAHAN:  NP/AJRIUS-MKT/23/VII/22</v>
          </cell>
          <cell r="CP42"/>
          <cell r="CQ42" t="str">
            <v>6 bulan pertama dan rasio manfaat asuransi sudah melebihi 40% dari Total Kontribusi (mana yang terjadi terlebih dahulu)</v>
          </cell>
          <cell r="CR42" t="str">
            <v>14 (empat belas) hari kerja sejak dokumen persyaratan Manfaat Asuransi sebagaimana dimaksud diterima lengkap oleh Pengelola</v>
          </cell>
        </row>
        <row r="43">
          <cell r="B43">
            <v>6012201000016</v>
          </cell>
          <cell r="C43">
            <v>6012201000016</v>
          </cell>
          <cell r="D43" t="str">
            <v>KOPERASI WANITA SETIA BHAKTI WANITA</v>
          </cell>
          <cell r="E43" t="str">
            <v>Jl. Jemur Andayani No. 55 Surabaya, Jawa Timur 60237</v>
          </cell>
          <cell r="F43" t="str">
            <v>JAWA TIMUR</v>
          </cell>
          <cell r="G43">
            <v>44569</v>
          </cell>
          <cell r="H43">
            <v>2022</v>
          </cell>
          <cell r="I43" t="str">
            <v>RPS</v>
          </cell>
          <cell r="J43" t="str">
            <v>RELIANCE PEMBIAYAAN SYARIAH</v>
          </cell>
          <cell r="K43" t="str">
            <v>AJK</v>
          </cell>
          <cell r="L43">
            <v>44531</v>
          </cell>
          <cell r="M43">
            <v>47543</v>
          </cell>
          <cell r="N43" t="str">
            <v>NEW</v>
          </cell>
          <cell r="O43" t="str">
            <v>INFORCE</v>
          </cell>
          <cell r="P43"/>
          <cell r="Q43" t="str">
            <v>QN_NB_ACRT_500_TERM LIFE_0_0_0_BANK RIAU KEPRI_2021_001</v>
          </cell>
          <cell r="R43" t="str">
            <v>37 Hari Kalender</v>
          </cell>
          <cell r="S43" t="str">
            <v>60 (Enam Puluh) hari kalender sejak tanggal Peserta mengalami Musibah</v>
          </cell>
          <cell r="T43" t="str">
            <v>60 (Enam Puluh) hari kalender sejak tanggal Peserta mengalami Musibah</v>
          </cell>
          <cell r="U43" t="str">
            <v>6 (enam) bulan sejak Peserta tidak membayar Kontribusi yang melewati Masa Leluasa</v>
          </cell>
          <cell r="V43" t="str">
            <v>60 (enam puluh) Hari Kalender sejak terjadi perselisihan</v>
          </cell>
          <cell r="W43">
            <v>0.5</v>
          </cell>
          <cell r="X43">
            <v>0.5</v>
          </cell>
          <cell r="Y43">
            <v>0.4</v>
          </cell>
          <cell r="Z43">
            <v>0.6</v>
          </cell>
          <cell r="AA43">
            <v>0.4</v>
          </cell>
          <cell r="AB43">
            <v>0.3</v>
          </cell>
          <cell r="AC43">
            <v>0.3</v>
          </cell>
          <cell r="AD43" t="str">
            <v xml:space="preserve">21 Tahun </v>
          </cell>
          <cell r="AE43" t="str">
            <v>79 Tahun</v>
          </cell>
          <cell r="AF43" t="str">
            <v>MAREIN SYARIAH</v>
          </cell>
          <cell r="AG43" t="str">
            <v>TREATY</v>
          </cell>
          <cell r="AH43"/>
          <cell r="AI43" t="str">
            <v>SINGLE</v>
          </cell>
          <cell r="AJ43">
            <v>0</v>
          </cell>
          <cell r="AK43" t="str">
            <v>TERLAMPIR</v>
          </cell>
          <cell r="AL43" t="str">
            <v>SESUAI DATA REALISASI</v>
          </cell>
          <cell r="AM43" t="str">
            <v>180 HARI KALENDER</v>
          </cell>
          <cell r="AN43" t="str">
            <v>10 HARI KERJA</v>
          </cell>
          <cell r="AO43"/>
          <cell r="AP43" t="str">
            <v>Kontribusi Gross</v>
          </cell>
          <cell r="AQ43">
            <v>0.25</v>
          </cell>
          <cell r="AR43">
            <v>0</v>
          </cell>
          <cell r="AS43">
            <v>2.5000000000000001E-2</v>
          </cell>
          <cell r="AT43">
            <v>2.5000000000000001E-2</v>
          </cell>
          <cell r="AU43">
            <v>0</v>
          </cell>
          <cell r="AV43">
            <v>0</v>
          </cell>
          <cell r="AW43">
            <v>0</v>
          </cell>
          <cell r="AX43">
            <v>0</v>
          </cell>
          <cell r="AY43">
            <v>0.02</v>
          </cell>
          <cell r="AZ43">
            <v>2.1999999999999999E-2</v>
          </cell>
          <cell r="BA43" t="str">
            <v xml:space="preserve">MAINTENANCE=PT. Wahana Abadi Haribawa	Bank BCA: 546-0888699
</v>
          </cell>
          <cell r="BB43" t="str">
            <v xml:space="preserve">MAINTENANCE=PT. Wahana Abadi Haribawa	Bank BCA: 546-0888699
</v>
          </cell>
          <cell r="BC43" t="str">
            <v xml:space="preserve">MAINTENANCE=PT. Wahana Abadi Haribawa	Bank BCA: 546-0888699
</v>
          </cell>
          <cell r="BD43"/>
          <cell r="BE43" t="str">
            <v>-</v>
          </cell>
          <cell r="BF43" t="str">
            <v>V</v>
          </cell>
          <cell r="BG43" t="str">
            <v>V</v>
          </cell>
          <cell r="BH43" t="str">
            <v>V</v>
          </cell>
          <cell r="BI43" t="str">
            <v>V</v>
          </cell>
          <cell r="BJ43" t="str">
            <v>V</v>
          </cell>
          <cell r="BK43" t="str">
            <v>-</v>
          </cell>
          <cell r="BL43" t="str">
            <v>V</v>
          </cell>
          <cell r="BM43" t="str">
            <v>V</v>
          </cell>
          <cell r="BN43" t="str">
            <v>03.320.101.3-404.000</v>
          </cell>
          <cell r="BO43" t="str">
            <v>V</v>
          </cell>
          <cell r="BP43" t="str">
            <v>V</v>
          </cell>
          <cell r="BQ43"/>
          <cell r="BR43"/>
          <cell r="BS43"/>
          <cell r="BT43" t="str">
            <v>Asyki Business Center Jl. R.E. Martadinata No. 2C, Air Mancur, Bogor 16129
Telp. 0251-857 5507 I Fax. 0251-857 5511</v>
          </cell>
          <cell r="BU43" t="str">
            <v>-</v>
          </cell>
          <cell r="BV43"/>
          <cell r="BW43" t="str">
            <v>31.73</v>
          </cell>
          <cell r="BX43" t="str">
            <v>DKI Jakarta</v>
          </cell>
          <cell r="BY43" t="str">
            <v>Ujroh Brokerage</v>
          </cell>
          <cell r="BZ43"/>
          <cell r="CA43"/>
          <cell r="CB43" t="str">
            <v>Jasa keuangan dan asuransi</v>
          </cell>
          <cell r="CC43" t="str">
            <v>Korporasi Finansial</v>
          </cell>
          <cell r="CD43" t="str">
            <v>Lainnya (BPR. Koperasi. dll)</v>
          </cell>
          <cell r="CE43" t="str">
            <v>-</v>
          </cell>
          <cell r="CF43" t="str">
            <v>NINDYA SUSILO</v>
          </cell>
          <cell r="CG43" t="str">
            <v>BROKER ASURANSI</v>
          </cell>
          <cell r="CH43" t="str">
            <v>BROKER ASURANSI</v>
          </cell>
          <cell r="CI43" t="str">
            <v>HEAD</v>
          </cell>
          <cell r="CJ43" t="str">
            <v>BROKER ASURANSI</v>
          </cell>
          <cell r="CK43" t="str">
            <v>GROUP</v>
          </cell>
          <cell r="CL43" t="str">
            <v>JANGKAWARSA</v>
          </cell>
          <cell r="CM43" t="str">
            <v>RELIANCE PEMBIAYAAN SYARIAH (RPS)</v>
          </cell>
          <cell r="CN43" t="str">
            <v>OTHER AJK (KOPRASI,LPD,ETC)</v>
          </cell>
          <cell r="CO43" t="str">
            <v xml:space="preserve"> NP/AJRIUS-MKT/25/XII/21</v>
          </cell>
          <cell r="CP43"/>
          <cell r="CQ43" t="str">
            <v>6 bulan pertama dan rasio manfaat asuransi sudah melebihi 40% dari Total Kontribusi (mana yang terjadi terlebih dahulu)</v>
          </cell>
          <cell r="CR43" t="str">
            <v>14 (empat belas) hari kerja sejak dokumen persyaratan Manfaat Asuransi sebagaimana dimaksud diterima lengkap oleh Pengelola</v>
          </cell>
        </row>
        <row r="44">
          <cell r="B44">
            <v>6032201000006</v>
          </cell>
          <cell r="C44">
            <v>6032201000006</v>
          </cell>
          <cell r="D44" t="str">
            <v>PT. ASURANSI JASINDO SYARIAH QQ KARYAWAN BKI (BIRO KLASIFIKASI INDONESIA)</v>
          </cell>
          <cell r="E44" t="str">
            <v>GRAHA MR 21 LANTAI 10 JL. MENTENG RAYA NO 21 JAKARTA PUSAT 10340</v>
          </cell>
          <cell r="F44" t="str">
            <v>DKI JAKARTA</v>
          </cell>
          <cell r="G44">
            <v>44568</v>
          </cell>
          <cell r="H44">
            <v>2022</v>
          </cell>
          <cell r="I44" t="str">
            <v>RTLNDS</v>
          </cell>
          <cell r="J44" t="str">
            <v>RELIANCE TERM LIFE NORMAL DEATH SYARIAH</v>
          </cell>
          <cell r="K44" t="str">
            <v>GTL</v>
          </cell>
          <cell r="L44">
            <v>44567</v>
          </cell>
          <cell r="M44">
            <v>44931</v>
          </cell>
          <cell r="N44" t="str">
            <v>NEW</v>
          </cell>
          <cell r="O44" t="str">
            <v>INFORCE</v>
          </cell>
          <cell r="P44" t="str">
            <v>4 ‰/tahun</v>
          </cell>
          <cell r="Q44"/>
          <cell r="R44" t="str">
            <v>STNC SD AKSEPTASI DITERIMA</v>
          </cell>
          <cell r="S44" t="str">
            <v>90 (Sembilan Puluh) hari kalender sejak tanggal Peserta mengalami Musibah</v>
          </cell>
          <cell r="T44" t="str">
            <v>90 (Sembilan Puluh) hari kalender sejak tanggal Peserta mengalami Musibah</v>
          </cell>
          <cell r="U44" t="str">
            <v>6 (enam) bulan sejak Peserta tidak membayar Kontribusi yang melewati Masa Leluasa</v>
          </cell>
          <cell r="V44" t="str">
            <v>60 (enam puluh) Hari Kalender sejak terjadi perselisihan</v>
          </cell>
          <cell r="W44">
            <v>0.72299999999999998</v>
          </cell>
          <cell r="X44">
            <v>0.27700000000000002</v>
          </cell>
          <cell r="Y44">
            <v>0.4</v>
          </cell>
          <cell r="Z44">
            <v>0.6</v>
          </cell>
          <cell r="AA44">
            <v>0.4</v>
          </cell>
          <cell r="AB44">
            <v>0.3</v>
          </cell>
          <cell r="AC44">
            <v>0.3</v>
          </cell>
          <cell r="AD44" t="str">
            <v>17 tahun</v>
          </cell>
          <cell r="AE44" t="str">
            <v>59 tahun</v>
          </cell>
          <cell r="AF44" t="str">
            <v>NASRE SYARIAH</v>
          </cell>
          <cell r="AG44" t="str">
            <v>FAKULTATIF</v>
          </cell>
          <cell r="AH44" t="str">
            <v>QUOTA SHARE 50 : 50 (MAX UA RP 50,000,000)</v>
          </cell>
          <cell r="AI44" t="str">
            <v>2,70 permill</v>
          </cell>
          <cell r="AJ44">
            <v>0</v>
          </cell>
          <cell r="AK44" t="str">
            <v>FC</v>
          </cell>
          <cell r="AL44" t="str">
            <v>SESUAI DATA REALISASI</v>
          </cell>
          <cell r="AM44" t="str">
            <v>60 HARI KALENDER</v>
          </cell>
          <cell r="AN44" t="str">
            <v>15 HARI KERJA</v>
          </cell>
          <cell r="AO44"/>
          <cell r="AP44" t="str">
            <v>Kontribusi Gross</v>
          </cell>
          <cell r="AQ44">
            <v>0</v>
          </cell>
          <cell r="AR44">
            <v>0</v>
          </cell>
          <cell r="AS44">
            <v>0</v>
          </cell>
          <cell r="AT44">
            <v>2.5000000000000001E-2</v>
          </cell>
          <cell r="AU44">
            <v>0.1</v>
          </cell>
          <cell r="AV44">
            <v>0</v>
          </cell>
          <cell r="AW44">
            <v>0</v>
          </cell>
          <cell r="AX44">
            <v>0</v>
          </cell>
          <cell r="AY44">
            <v>0</v>
          </cell>
          <cell r="AZ44">
            <v>0</v>
          </cell>
          <cell r="BA44" t="str">
            <v>AGEN PENUTUP = Een Sukanah; ADMIN AGENCY = WAH</v>
          </cell>
          <cell r="BB44">
            <v>7655028676</v>
          </cell>
          <cell r="BC44" t="str">
            <v>BCA</v>
          </cell>
          <cell r="BD44"/>
          <cell r="BE44" t="str">
            <v>-</v>
          </cell>
          <cell r="BF44" t="str">
            <v>V</v>
          </cell>
          <cell r="BG44" t="str">
            <v>V</v>
          </cell>
          <cell r="BH44" t="str">
            <v>V</v>
          </cell>
          <cell r="BI44" t="str">
            <v>V</v>
          </cell>
          <cell r="BJ44" t="str">
            <v>V</v>
          </cell>
          <cell r="BK44" t="str">
            <v>-</v>
          </cell>
          <cell r="BL44" t="str">
            <v>V</v>
          </cell>
          <cell r="BM44" t="str">
            <v>V</v>
          </cell>
          <cell r="BN44" t="str">
            <v>75.594.848.6-021.000</v>
          </cell>
          <cell r="BO44" t="str">
            <v>V</v>
          </cell>
          <cell r="BP44" t="str">
            <v>V</v>
          </cell>
          <cell r="BQ44" t="str">
            <v>PT ASURANSI JASINDO SYARIAH</v>
          </cell>
          <cell r="BR44" t="str">
            <v>BANK SYARIAH MANDIRI</v>
          </cell>
          <cell r="BS44">
            <v>2320002322</v>
          </cell>
          <cell r="BT44"/>
          <cell r="BU44" t="str">
            <v>-</v>
          </cell>
          <cell r="BV44" t="str">
            <v>JAKARTA PUSAT</v>
          </cell>
          <cell r="BW44" t="str">
            <v>31.71</v>
          </cell>
          <cell r="BX44" t="str">
            <v>DKI Jakarta</v>
          </cell>
          <cell r="BY44" t="str">
            <v>Diskon</v>
          </cell>
          <cell r="BZ44"/>
          <cell r="CA44"/>
          <cell r="CB44" t="str">
            <v>Jasa keuangan dan asuransi</v>
          </cell>
          <cell r="CC44" t="str">
            <v>Korporasi Finansial</v>
          </cell>
          <cell r="CD44" t="str">
            <v>Lainnya (BPR. Koperasi. dll)</v>
          </cell>
          <cell r="CE44" t="str">
            <v>-</v>
          </cell>
          <cell r="CF44" t="str">
            <v>SUTARTO</v>
          </cell>
          <cell r="CG44" t="str">
            <v>KEAGENAN</v>
          </cell>
          <cell r="CH44" t="str">
            <v>AGEN</v>
          </cell>
          <cell r="CI44" t="str">
            <v>HEAD</v>
          </cell>
          <cell r="CJ44" t="str">
            <v>CO-INSURANCE</v>
          </cell>
          <cell r="CK44" t="str">
            <v>GROUP</v>
          </cell>
          <cell r="CL44" t="str">
            <v>EKAWARSA</v>
          </cell>
          <cell r="CM44" t="str">
            <v>RELIANCE TERM LIFE NORMAL DEATH SYARIAH (RTLNDS)</v>
          </cell>
          <cell r="CN44" t="str">
            <v>GTL</v>
          </cell>
          <cell r="CO44" t="str">
            <v xml:space="preserve"> NP/AJRIUS-MKT/01/I/22</v>
          </cell>
          <cell r="CP44" t="str">
            <v>005/AJRI-UUS/PKS/I/2019</v>
          </cell>
          <cell r="CQ44" t="str">
            <v>6 bulan pertama dan rasio manfaat asuransi sudah melebihi 50% dari Dana Tabbaru (mana yang terjadi terlebih dahulu)</v>
          </cell>
          <cell r="CR44" t="str">
            <v>14 (empat belas) hari kerja sejak dokumen persyaratan Manfaat Asuransi sebagaimana dimaksud diterima lengkap oleh Pengelola</v>
          </cell>
        </row>
        <row r="45">
          <cell r="B45">
            <v>6012201000017</v>
          </cell>
          <cell r="C45">
            <v>6012201000017</v>
          </cell>
          <cell r="D45" t="str">
            <v>PT. BPR BANK JOMBANG PERSERODA</v>
          </cell>
          <cell r="E45" t="str">
            <v>Jl. KH. Wahid Hasyim No. 26 Jombang Jawa Timur
Jombang Jawa Timur - 611411</v>
          </cell>
          <cell r="F45" t="str">
            <v>JAWA TIMUR</v>
          </cell>
          <cell r="G45">
            <v>44585</v>
          </cell>
          <cell r="H45">
            <v>2022</v>
          </cell>
          <cell r="I45" t="str">
            <v>RPS</v>
          </cell>
          <cell r="J45" t="str">
            <v>RELIANCE PEMBIAYAAN SYARIAH</v>
          </cell>
          <cell r="K45" t="str">
            <v>AJK</v>
          </cell>
          <cell r="L45">
            <v>44531</v>
          </cell>
          <cell r="M45">
            <v>47543</v>
          </cell>
          <cell r="N45" t="str">
            <v>NEW</v>
          </cell>
          <cell r="O45" t="str">
            <v>INFORCE</v>
          </cell>
          <cell r="P45"/>
          <cell r="Q45" t="str">
            <v>QN_NB_ACRT_500_TERM LIFE_0_0_0_Asyki Srana Sejahtera QQ Bank Nasional, BPD dan BPR Syariah_2021_001</v>
          </cell>
          <cell r="R45" t="str">
            <v>7 Hari Kalender</v>
          </cell>
          <cell r="S45" t="str">
            <v>90 (Sembilan Puluh) hari kalender sejak tanggal Peserta mengalami Musibah</v>
          </cell>
          <cell r="T45" t="str">
            <v>90 (Sembilan Puluh) hari kalender sejak tanggal Peserta mengalami Musibah</v>
          </cell>
          <cell r="U45" t="str">
            <v>6 (enam) bulan sejak Peserta tidak membayar Kontribusi yang melewati Masa Leluasa</v>
          </cell>
          <cell r="V45" t="str">
            <v>60 (enam puluh) Hari Kalender sejak terjadi perselisihan</v>
          </cell>
          <cell r="W45">
            <v>0.5</v>
          </cell>
          <cell r="X45">
            <v>0.5</v>
          </cell>
          <cell r="Y45">
            <v>0.4</v>
          </cell>
          <cell r="Z45">
            <v>0.6</v>
          </cell>
          <cell r="AA45">
            <v>0.4</v>
          </cell>
          <cell r="AB45">
            <v>0.3</v>
          </cell>
          <cell r="AC45">
            <v>0.3</v>
          </cell>
          <cell r="AD45" t="str">
            <v xml:space="preserve">20 Tahun </v>
          </cell>
          <cell r="AE45" t="str">
            <v>64 Tahun</v>
          </cell>
          <cell r="AF45" t="str">
            <v>MAREIN SYARIAH</v>
          </cell>
          <cell r="AG45" t="str">
            <v>TREATY</v>
          </cell>
          <cell r="AH45" t="str">
            <v>SURPLUS RP 100,000,000</v>
          </cell>
          <cell r="AI45" t="str">
            <v>SINGLE</v>
          </cell>
          <cell r="AJ45">
            <v>0</v>
          </cell>
          <cell r="AK45" t="str">
            <v>TERLAMPIR</v>
          </cell>
          <cell r="AL45" t="str">
            <v>SESUAI DATA REALISASI</v>
          </cell>
          <cell r="AM45" t="str">
            <v>180 HARI KALENDER</v>
          </cell>
          <cell r="AN45" t="str">
            <v>10 HARI KERJA</v>
          </cell>
          <cell r="AO45" t="str">
            <v>003/DSRJ/TEKNIK/012018</v>
          </cell>
          <cell r="AP45" t="str">
            <v>Kontribusi Gross</v>
          </cell>
          <cell r="AQ45">
            <v>0.25</v>
          </cell>
          <cell r="AR45">
            <v>0</v>
          </cell>
          <cell r="AS45">
            <v>2.5000000000000001E-2</v>
          </cell>
          <cell r="AT45">
            <v>2.5000000000000001E-2</v>
          </cell>
          <cell r="AU45">
            <v>0</v>
          </cell>
          <cell r="AV45">
            <v>0</v>
          </cell>
          <cell r="AW45">
            <v>0</v>
          </cell>
          <cell r="AX45">
            <v>0</v>
          </cell>
          <cell r="AY45">
            <v>0.02</v>
          </cell>
          <cell r="AZ45">
            <v>2.1999999999999999E-2</v>
          </cell>
          <cell r="BA45" t="str">
            <v xml:space="preserve">MAINTENANCE=PT. Wahana Abadi Haribawa	Bank BCA: 546-0888699; ADMIN AGENCY=Harika Wahyu Sulistyo Bank BCA: 8692043234
</v>
          </cell>
          <cell r="BB45" t="str">
            <v xml:space="preserve">MAINTENANCE=PT. Wahana Abadi Haribawa	Bank BCA: 546-0888699; ADMIN AGENCY=Harika Wahyu Sulistyo Bank BCA: 8692043234
</v>
          </cell>
          <cell r="BC45" t="str">
            <v xml:space="preserve">MAINTENANCE=PT. Wahana Abadi Haribawa	Bank BCA: 546-0888699; ADMIN AGENCY=Harika Wahyu Sulistyo Bank BCA: 8692043234
</v>
          </cell>
          <cell r="BD45"/>
          <cell r="BE45" t="str">
            <v>-</v>
          </cell>
          <cell r="BF45" t="str">
            <v>V</v>
          </cell>
          <cell r="BG45" t="str">
            <v>V</v>
          </cell>
          <cell r="BH45" t="str">
            <v>V</v>
          </cell>
          <cell r="BI45" t="str">
            <v>V</v>
          </cell>
          <cell r="BJ45" t="str">
            <v>V</v>
          </cell>
          <cell r="BK45" t="str">
            <v>-</v>
          </cell>
          <cell r="BL45" t="str">
            <v>V</v>
          </cell>
          <cell r="BM45" t="str">
            <v>V</v>
          </cell>
          <cell r="BN45" t="str">
            <v>91.665.334.8-649.000</v>
          </cell>
          <cell r="BO45" t="str">
            <v>V</v>
          </cell>
          <cell r="BP45" t="str">
            <v>V</v>
          </cell>
          <cell r="BQ45" t="str">
            <v>PT. BPR BANK JOMBANG PERSERODA</v>
          </cell>
          <cell r="BR45"/>
          <cell r="BS45"/>
          <cell r="BT45" t="str">
            <v>Asyki Business Center Jl. R.E. Martadinata No. 2C, Air Mancur, Bogor 16129
Telp. 0251-857 5507 I Fax. 0251-857 5511</v>
          </cell>
          <cell r="BU45" t="str">
            <v>-</v>
          </cell>
          <cell r="BV45" t="str">
            <v>JOMBANG</v>
          </cell>
          <cell r="BW45"/>
          <cell r="BX45" t="str">
            <v>DKI Jakarta</v>
          </cell>
          <cell r="BY45" t="str">
            <v>Ujroh Brokerage</v>
          </cell>
          <cell r="BZ45"/>
          <cell r="CA45"/>
          <cell r="CB45" t="str">
            <v>Jasa keuangan dan asuransi</v>
          </cell>
          <cell r="CC45" t="str">
            <v>Korporasi Finansial</v>
          </cell>
          <cell r="CD45" t="str">
            <v>Lainnya (BPR. Koperasi. dll)</v>
          </cell>
          <cell r="CE45" t="str">
            <v>-</v>
          </cell>
          <cell r="CF45" t="str">
            <v>NINDYA SUSILO</v>
          </cell>
          <cell r="CG45" t="str">
            <v>BROKER ASURANSI</v>
          </cell>
          <cell r="CH45" t="str">
            <v>BROKER ASURANSI</v>
          </cell>
          <cell r="CI45" t="str">
            <v>HEAD</v>
          </cell>
          <cell r="CJ45" t="str">
            <v>BROKER ASURANSI</v>
          </cell>
          <cell r="CK45" t="str">
            <v>GROUP</v>
          </cell>
          <cell r="CL45" t="str">
            <v>JANGKAWARSA</v>
          </cell>
          <cell r="CM45" t="str">
            <v>RELIANCE PEMBIAYAAN SYARIAH (RPS)</v>
          </cell>
          <cell r="CN45" t="str">
            <v>BPR (AJK)</v>
          </cell>
          <cell r="CO45" t="str">
            <v xml:space="preserve"> NP/AJRIUS-MKT/02/I/22</v>
          </cell>
          <cell r="CP45"/>
          <cell r="CQ45" t="str">
            <v>6 bulan pertama dan rasio manfaat asuransi sudah melebihi 40% dari Total Kontribusi (mana yang terjadi terlebih dahulu)</v>
          </cell>
          <cell r="CR45" t="str">
            <v>14 (empat belas) hari kerja sejak dokumen persyaratan Manfaat Asuransi sebagaimana dimaksud diterima lengkap oleh Pengelola</v>
          </cell>
        </row>
        <row r="46">
          <cell r="B46">
            <v>6012202000018</v>
          </cell>
          <cell r="C46">
            <v>6012202000018</v>
          </cell>
          <cell r="D46" t="str">
            <v>PT BPR BANK DAERAH GUNUNGKIDUL (PERSERODA)</v>
          </cell>
          <cell r="E46" t="str">
            <v>Jl. Brigjen Katamso No. 49, Wonosari, Gunungkidul, Yogyakarta</v>
          </cell>
          <cell r="F46" t="str">
            <v>Daerah Istimewa Yogyakarta</v>
          </cell>
          <cell r="G46">
            <v>44637</v>
          </cell>
          <cell r="H46">
            <v>2022</v>
          </cell>
          <cell r="I46" t="str">
            <v>RPS</v>
          </cell>
          <cell r="J46" t="str">
            <v>RELIANCE PEMBIAYAAN SYARIAH</v>
          </cell>
          <cell r="K46" t="str">
            <v>AJK</v>
          </cell>
          <cell r="L46">
            <v>43236</v>
          </cell>
          <cell r="M46">
            <v>13202</v>
          </cell>
          <cell r="N46" t="str">
            <v>NEW</v>
          </cell>
          <cell r="O46" t="str">
            <v>INFORCE</v>
          </cell>
          <cell r="P46"/>
          <cell r="Q46" t="str">
            <v>QN_NB_ACRT_550_TERM LIFE_0_0_0_BPR Wilayah Yogyakarta_2022_001</v>
          </cell>
          <cell r="R46" t="str">
            <v>37 Hari Kalender</v>
          </cell>
          <cell r="S46" t="str">
            <v>90 (Sembilan Puluh) hari kalender sejak tanggal Peserta mengalami Musibah</v>
          </cell>
          <cell r="T46" t="str">
            <v>90 (Sembilan Puluh) hari kalender sejak tanggal Peserta mengalami Musibah</v>
          </cell>
          <cell r="U46" t="str">
            <v>6 (enam) bulan sejak Peserta tidak membayar Kontribusi yang melewati Masa Leluasa</v>
          </cell>
          <cell r="V46" t="str">
            <v>60 (enam puluh) Hari Kalender sejak terjadi perselisihan</v>
          </cell>
          <cell r="W46">
            <v>0.5</v>
          </cell>
          <cell r="X46">
            <v>0.5</v>
          </cell>
          <cell r="Y46">
            <v>0.4</v>
          </cell>
          <cell r="Z46">
            <v>0.6</v>
          </cell>
          <cell r="AA46">
            <v>0.4</v>
          </cell>
          <cell r="AB46">
            <v>0.3</v>
          </cell>
          <cell r="AC46">
            <v>0.3</v>
          </cell>
          <cell r="AD46" t="str">
            <v xml:space="preserve">20 Tahun </v>
          </cell>
          <cell r="AE46" t="str">
            <v>64 Tahun</v>
          </cell>
          <cell r="AF46" t="str">
            <v>MAREIN SYARIAH</v>
          </cell>
          <cell r="AG46" t="str">
            <v>TREATY</v>
          </cell>
          <cell r="AH46" t="str">
            <v>SURPLUS RP 100,000,000</v>
          </cell>
          <cell r="AI46" t="str">
            <v>SINGLE</v>
          </cell>
          <cell r="AJ46">
            <v>0</v>
          </cell>
          <cell r="AK46" t="str">
            <v>TERLAMPIR</v>
          </cell>
          <cell r="AL46" t="str">
            <v>SESUAI DATA REALISASI</v>
          </cell>
          <cell r="AM46" t="str">
            <v>180 HARI KALENDER</v>
          </cell>
          <cell r="AN46" t="str">
            <v>10 HARI KERJA</v>
          </cell>
          <cell r="AO46" t="str">
            <v>003/DSRJ/TEKNIK/012018</v>
          </cell>
          <cell r="AP46" t="str">
            <v>Kontribusi Gross</v>
          </cell>
          <cell r="AQ46">
            <v>0</v>
          </cell>
          <cell r="AR46">
            <v>0</v>
          </cell>
          <cell r="AS46">
            <v>0.05</v>
          </cell>
          <cell r="AT46">
            <v>0</v>
          </cell>
          <cell r="AU46">
            <v>0.3</v>
          </cell>
          <cell r="AV46">
            <v>0</v>
          </cell>
          <cell r="AW46">
            <v>0</v>
          </cell>
          <cell r="AX46">
            <v>0</v>
          </cell>
          <cell r="AY46">
            <v>0</v>
          </cell>
          <cell r="AZ46">
            <v>0</v>
          </cell>
          <cell r="BA46" t="str">
            <v>MAINTENANCE=BPR GUNUNG KIDUL;AGEN PENUTUP=PT. Wahana Abadi Haribawa	Bank BCA: 546-0888699</v>
          </cell>
          <cell r="BB46" t="str">
            <v>AGEN PENUTUP=PT. Wahana Abadi Haribawa	Bank BCA: 546-0888699</v>
          </cell>
          <cell r="BC46" t="str">
            <v>AGEN PENUTUP=PT. Wahana Abadi Haribawa	Bank BCA: 546-0888699</v>
          </cell>
          <cell r="BD46"/>
          <cell r="BE46" t="str">
            <v>V</v>
          </cell>
          <cell r="BF46" t="str">
            <v>V</v>
          </cell>
          <cell r="BG46" t="str">
            <v>V</v>
          </cell>
          <cell r="BH46" t="str">
            <v>V</v>
          </cell>
          <cell r="BI46" t="str">
            <v>V</v>
          </cell>
          <cell r="BJ46"/>
          <cell r="BK46"/>
          <cell r="BL46"/>
          <cell r="BM46"/>
          <cell r="BN46"/>
          <cell r="BO46"/>
          <cell r="BP46" t="str">
            <v>V</v>
          </cell>
          <cell r="BQ46"/>
          <cell r="BR46"/>
          <cell r="BS46"/>
          <cell r="BT46"/>
          <cell r="BU46"/>
          <cell r="BV46"/>
          <cell r="BW46"/>
          <cell r="BX46" t="str">
            <v>DKI Jakarta</v>
          </cell>
          <cell r="BY46" t="str">
            <v>Diskon</v>
          </cell>
          <cell r="BZ46"/>
          <cell r="CA46"/>
          <cell r="CB46" t="str">
            <v>Jasa keuangan dan asuransi</v>
          </cell>
          <cell r="CC46" t="str">
            <v>Korporasi Finansial</v>
          </cell>
          <cell r="CD46" t="str">
            <v>Lainnya (BPR. Koperasi. dll)</v>
          </cell>
          <cell r="CE46"/>
          <cell r="CF46" t="str">
            <v>SUTARTO</v>
          </cell>
          <cell r="CG46" t="str">
            <v>KEAGENAN</v>
          </cell>
          <cell r="CH46" t="str">
            <v>AGEN</v>
          </cell>
          <cell r="CI46" t="str">
            <v>HEAD</v>
          </cell>
          <cell r="CJ46" t="str">
            <v>CO-INSURANCE</v>
          </cell>
          <cell r="CK46" t="str">
            <v>GROUP</v>
          </cell>
          <cell r="CL46" t="str">
            <v>JANGKAWARSA</v>
          </cell>
          <cell r="CM46" t="str">
            <v>RELIANCE PEMBIAYAAN SYARIAH (RPS)</v>
          </cell>
          <cell r="CN46" t="str">
            <v>BPR (AJK)</v>
          </cell>
          <cell r="CO46" t="str">
            <v xml:space="preserve"> NP/AJRIUS-MKT/03/II/22 &amp;  NP/AJRIUS-MKT/03A/II/22</v>
          </cell>
          <cell r="CP46"/>
          <cell r="CQ46" t="str">
            <v xml:space="preserve">-	Syarat dan Kondisi Pengelola termasuk Tarif Konstribusi dapat ditinjau ulang oleh Pengelola dalam 6 (enam) bulan pertama sejak tanggal perjanjian kerjasama atau apabila Rasio Manfaat Asuransi sudah melebihi 40% dari Total Kontribusi (mana yang terjadi terlebih dahulu)
-	Jika tidak didapati kesepakatan atas perubahan tarif dan ketentuan dalam rangka peninjauan ulang dimaksud maka Pemegang Polis wajib memberikan pemberitahuan tertulis dalam janga waktu 30 (tiga puluh) hari kalender kepada Pengelola atau jika tidak maka secara otomatis perubahan tarif dan ketentuan yang diajukan oleh Pengelola dianggap disetujui Pemegang Polis.   
-	Apabila Loss Ratio sudah mencapai 60% dari kontribusi Gross, maka jaminan asuransi otomatis langsung dihentikan dan Pengelola tidak bertanggungjawab atas risiko yang masih berjalan dan kontribusi atas risiko yang masih berjalan akan dikembalikan sesuai rumus pengembalian kontribusi. </v>
          </cell>
          <cell r="CR46" t="str">
            <v>1 (satu) bulan kalender sejak surat keputusan diberikan</v>
          </cell>
        </row>
        <row r="47">
          <cell r="B47"/>
          <cell r="C47"/>
          <cell r="D47" t="str">
            <v>PT. ASYKI SARANA SEJAHTERA QQ BPR BANK JOMBANG</v>
          </cell>
          <cell r="E47" t="str">
            <v>Jl. KH. Wahid Hasyim No. 26 Jombang Jawa Timur
Jombang Jawa Timur - 611411</v>
          </cell>
          <cell r="F47" t="str">
            <v>JAWA TIMUR</v>
          </cell>
          <cell r="G47">
            <v>44585</v>
          </cell>
          <cell r="H47">
            <v>2022</v>
          </cell>
          <cell r="I47" t="str">
            <v>RTLS</v>
          </cell>
          <cell r="J47" t="str">
            <v>RELIANCE PEMBIAYAAN  SYARIAH</v>
          </cell>
          <cell r="K47" t="str">
            <v>AJK</v>
          </cell>
          <cell r="L47">
            <v>44531</v>
          </cell>
          <cell r="M47">
            <v>47543</v>
          </cell>
          <cell r="N47" t="str">
            <v>NEW</v>
          </cell>
          <cell r="O47" t="str">
            <v>INFORCE</v>
          </cell>
          <cell r="P47"/>
          <cell r="Q47" t="str">
            <v>QN_NB_ACRT_500_TERM LIFE_0_0_0_Asyki Srana Sejahtera QQ Bank Nasional, BPD dan BPR Syariah_2021_001</v>
          </cell>
          <cell r="R47" t="str">
            <v>7 Hari Kalender</v>
          </cell>
          <cell r="S47" t="str">
            <v>90 (Sembilan Puluh) hari kalender sejak tanggal Peserta mengalami Musibah</v>
          </cell>
          <cell r="T47" t="str">
            <v>90 (Sembilan Puluh) hari kalender sejak tanggal Peserta mengalami Musibah</v>
          </cell>
          <cell r="U47" t="str">
            <v>6 (enam) bulan sejak Peserta tidak membayar Kontribusi yang melewati Masa Leluasa</v>
          </cell>
          <cell r="V47" t="str">
            <v>60 (enam puluh) Hari Kalender sejak terjadi perselisihan</v>
          </cell>
          <cell r="W47">
            <v>0.5</v>
          </cell>
          <cell r="X47">
            <v>0.5</v>
          </cell>
          <cell r="Y47">
            <v>0.4</v>
          </cell>
          <cell r="Z47">
            <v>0.6</v>
          </cell>
          <cell r="AA47">
            <v>0.4</v>
          </cell>
          <cell r="AB47">
            <v>0.3</v>
          </cell>
          <cell r="AC47">
            <v>0.3</v>
          </cell>
          <cell r="AD47" t="str">
            <v xml:space="preserve">20 Tahun </v>
          </cell>
          <cell r="AE47" t="str">
            <v>64 Tahun</v>
          </cell>
          <cell r="AF47" t="str">
            <v>MAREIN SYARIAH</v>
          </cell>
          <cell r="AG47" t="str">
            <v>TREATY</v>
          </cell>
          <cell r="AH47" t="str">
            <v>SURPLUS RP 100,000,000</v>
          </cell>
          <cell r="AI47" t="str">
            <v>SINGLE</v>
          </cell>
          <cell r="AJ47">
            <v>0</v>
          </cell>
          <cell r="AK47" t="str">
            <v>TERLAMPIR</v>
          </cell>
          <cell r="AL47" t="str">
            <v>SESUAI DATA REALISASI</v>
          </cell>
          <cell r="AM47" t="str">
            <v>180 HARI KALENDER</v>
          </cell>
          <cell r="AN47" t="str">
            <v>10 HARI KERJA</v>
          </cell>
          <cell r="AO47" t="str">
            <v>003/DSRJ/TEKNIK/012018</v>
          </cell>
          <cell r="AP47" t="str">
            <v>Kontribusi Gross</v>
          </cell>
          <cell r="AQ47">
            <v>0.25</v>
          </cell>
          <cell r="AR47">
            <v>0</v>
          </cell>
          <cell r="AS47">
            <v>2.5000000000000001E-2</v>
          </cell>
          <cell r="AT47">
            <v>2.5000000000000001E-2</v>
          </cell>
          <cell r="AU47">
            <v>0</v>
          </cell>
          <cell r="AV47">
            <v>0</v>
          </cell>
          <cell r="AW47">
            <v>0</v>
          </cell>
          <cell r="AX47">
            <v>0</v>
          </cell>
          <cell r="AY47">
            <v>0.02</v>
          </cell>
          <cell r="AZ47">
            <v>2.1999999999999999E-2</v>
          </cell>
          <cell r="BA47" t="str">
            <v xml:space="preserve">MAINTENANCE=PT. Wahana Abadi Haribawa	Bank BCA: 546-0888699; ADMIN AGENCY=Harika Wahyu Sulistyo Bank BCA: 8692043234
</v>
          </cell>
          <cell r="BB47" t="str">
            <v xml:space="preserve">MAINTENANCE=PT. Wahana Abadi Haribawa	Bank BCA: 546-0888699; ADMIN AGENCY=Harika Wahyu Sulistyo Bank BCA: 8692043234
</v>
          </cell>
          <cell r="BC47" t="str">
            <v xml:space="preserve">MAINTENANCE=PT. Wahana Abadi Haribawa	Bank BCA: 546-0888699; ADMIN AGENCY=Harika Wahyu Sulistyo Bank BCA: 8692043234
</v>
          </cell>
          <cell r="BD47"/>
          <cell r="BE47" t="str">
            <v>-</v>
          </cell>
          <cell r="BF47" t="str">
            <v>V</v>
          </cell>
          <cell r="BG47" t="str">
            <v>V</v>
          </cell>
          <cell r="BH47" t="str">
            <v>V</v>
          </cell>
          <cell r="BI47" t="str">
            <v>V</v>
          </cell>
          <cell r="BJ47" t="str">
            <v>V</v>
          </cell>
          <cell r="BK47" t="str">
            <v>-</v>
          </cell>
          <cell r="BL47" t="str">
            <v>V</v>
          </cell>
          <cell r="BM47" t="str">
            <v>V</v>
          </cell>
          <cell r="BN47" t="str">
            <v>91.665.334.8-649.000</v>
          </cell>
          <cell r="BO47" t="str">
            <v>V</v>
          </cell>
          <cell r="BP47" t="str">
            <v>V</v>
          </cell>
          <cell r="BQ47" t="str">
            <v>PT. BPR BANK JOMBANG PERSERODA</v>
          </cell>
          <cell r="BR47"/>
          <cell r="BS47"/>
          <cell r="BT47" t="str">
            <v>Asyki Business Center Jl. R.E. Martadinata No. 2C, Air Mancur, Bogor 16129
Telp. 0251-857 5507 I Fax. 0251-857 5511</v>
          </cell>
          <cell r="BU47" t="str">
            <v>-</v>
          </cell>
          <cell r="BV47" t="str">
            <v>JOMBANG</v>
          </cell>
          <cell r="BW47"/>
          <cell r="BX47" t="str">
            <v>DKI Jakarta</v>
          </cell>
          <cell r="BY47" t="str">
            <v>Ujroh Brokerage</v>
          </cell>
          <cell r="BZ47"/>
          <cell r="CA47"/>
          <cell r="CB47" t="str">
            <v>Jasa keuangan dan asuransi</v>
          </cell>
          <cell r="CC47" t="str">
            <v>Korporasi Finansial</v>
          </cell>
          <cell r="CD47" t="str">
            <v>Lainnya (BPR. Koperasi. dll)</v>
          </cell>
          <cell r="CE47" t="str">
            <v>-</v>
          </cell>
          <cell r="CF47" t="str">
            <v>NINDYA SUSILO</v>
          </cell>
          <cell r="CG47" t="str">
            <v>BROKER ASURANSI</v>
          </cell>
          <cell r="CH47" t="str">
            <v>BROKER ASURANSI</v>
          </cell>
          <cell r="CI47" t="str">
            <v>HEAD</v>
          </cell>
          <cell r="CJ47" t="str">
            <v>BROKER ASURANSI</v>
          </cell>
          <cell r="CK47" t="str">
            <v>GROUP</v>
          </cell>
          <cell r="CL47" t="str">
            <v>JANGKAWARSA</v>
          </cell>
          <cell r="CM47" t="str">
            <v>RELIANCE PEMBIAYAAN SYARIAH (RPS)</v>
          </cell>
          <cell r="CN47" t="str">
            <v>BPR (AJK)</v>
          </cell>
          <cell r="CO47"/>
          <cell r="CP47"/>
          <cell r="CQ47" t="str">
            <v>6 bulan pertama dan rasio manfaat asuransi sudah melebihi 40% dari Total Kontribusi (mana yang terjadi terlebih dahulu)</v>
          </cell>
          <cell r="CR47" t="str">
            <v>14 (empat belas) hari kerja sejak dokumen persyaratan Manfaat Asuransi sebagaimana dimaksud diterima lengkap oleh Pengelola</v>
          </cell>
        </row>
        <row r="48">
          <cell r="B48">
            <v>6012202000019</v>
          </cell>
          <cell r="C48">
            <v>6012202000019</v>
          </cell>
          <cell r="D48" t="str">
            <v>PT FIDAC INOVASI TEKHNOLOGI</v>
          </cell>
          <cell r="E48" t="str">
            <v>BKN Gedung 2 Lantai 12
Jakarta Timur</v>
          </cell>
          <cell r="F48" t="str">
            <v>DKI JAKARTA</v>
          </cell>
          <cell r="G48">
            <v>44608</v>
          </cell>
          <cell r="H48">
            <v>2022</v>
          </cell>
          <cell r="I48" t="str">
            <v>RPS</v>
          </cell>
          <cell r="J48" t="str">
            <v>RELIANCE PEMBIAYAAN SYARIAH</v>
          </cell>
          <cell r="K48" t="str">
            <v>AJK</v>
          </cell>
          <cell r="L48">
            <v>44593</v>
          </cell>
          <cell r="M48">
            <v>50072</v>
          </cell>
          <cell r="N48" t="str">
            <v>NEW</v>
          </cell>
          <cell r="O48" t="str">
            <v>INFORCE</v>
          </cell>
          <cell r="P48"/>
          <cell r="Q48"/>
          <cell r="R48" t="str">
            <v>21 Hari Kalender</v>
          </cell>
          <cell r="S48"/>
          <cell r="T48"/>
          <cell r="U48"/>
          <cell r="V48"/>
          <cell r="W48"/>
          <cell r="X48"/>
          <cell r="Y48"/>
          <cell r="Z48"/>
          <cell r="AA48"/>
          <cell r="AB48"/>
          <cell r="AC48"/>
          <cell r="AD48"/>
          <cell r="AE48"/>
          <cell r="AF48" t="str">
            <v>OR</v>
          </cell>
          <cell r="AG48" t="str">
            <v>OR</v>
          </cell>
          <cell r="AH48"/>
          <cell r="AI48"/>
          <cell r="AJ48"/>
          <cell r="AK48"/>
          <cell r="AL48"/>
          <cell r="AM48"/>
          <cell r="AN48"/>
          <cell r="AO48"/>
          <cell r="AP48"/>
          <cell r="AQ48"/>
          <cell r="AR48"/>
          <cell r="AS48"/>
          <cell r="AT48"/>
          <cell r="AU48"/>
          <cell r="AV48"/>
          <cell r="AW48"/>
          <cell r="AX48"/>
          <cell r="AY48"/>
          <cell r="AZ48"/>
          <cell r="BA48"/>
          <cell r="BB48"/>
          <cell r="BC48"/>
          <cell r="BD48"/>
          <cell r="BE48"/>
          <cell r="BF48"/>
          <cell r="BG48"/>
          <cell r="BH48"/>
          <cell r="BI48"/>
          <cell r="BJ48"/>
          <cell r="BK48"/>
          <cell r="BL48"/>
          <cell r="BM48"/>
          <cell r="BN48"/>
          <cell r="BO48"/>
          <cell r="BP48"/>
          <cell r="BQ48"/>
          <cell r="BR48"/>
          <cell r="BS48"/>
          <cell r="BT48"/>
          <cell r="BU48"/>
          <cell r="BV48"/>
          <cell r="BW48"/>
          <cell r="BX48" t="str">
            <v>DKI Jakarta</v>
          </cell>
          <cell r="BY48"/>
          <cell r="BZ48"/>
          <cell r="CA48"/>
          <cell r="CB48"/>
          <cell r="CC48"/>
          <cell r="CD48"/>
          <cell r="CE48"/>
          <cell r="CF48"/>
          <cell r="CG48" t="str">
            <v>DIRECT MARKETING</v>
          </cell>
          <cell r="CH48"/>
          <cell r="CI48"/>
          <cell r="CJ48" t="str">
            <v>BROKER ASURANSI</v>
          </cell>
          <cell r="CK48"/>
          <cell r="CL48" t="str">
            <v>JANGKAWARSA</v>
          </cell>
          <cell r="CM48"/>
          <cell r="CN48"/>
          <cell r="CO48" t="str">
            <v xml:space="preserve"> NP/AJRIUS-MKT/06/IV/22</v>
          </cell>
          <cell r="CP48"/>
          <cell r="CQ48"/>
          <cell r="CR48"/>
        </row>
        <row r="49">
          <cell r="B49">
            <v>6012204000020</v>
          </cell>
          <cell r="C49">
            <v>6012204000020</v>
          </cell>
          <cell r="D49" t="str">
            <v>PT BPRS WAY KANAN</v>
          </cell>
          <cell r="E49" t="str">
            <v>JL. NEGARA TIUH BALAK, BARADATU, WAY KANAN , LAMPUNG</v>
          </cell>
          <cell r="F49" t="str">
            <v>LAMPUNG</v>
          </cell>
          <cell r="G49">
            <v>44652</v>
          </cell>
          <cell r="H49">
            <v>2022</v>
          </cell>
          <cell r="I49" t="str">
            <v>RPS</v>
          </cell>
          <cell r="J49" t="str">
            <v>RELIANCE PEMBIAYAAN SYARIAH</v>
          </cell>
          <cell r="K49" t="str">
            <v>AJK</v>
          </cell>
          <cell r="L49">
            <v>44652</v>
          </cell>
          <cell r="M49">
            <v>48305</v>
          </cell>
          <cell r="N49" t="str">
            <v>NEW</v>
          </cell>
          <cell r="O49" t="str">
            <v>INFORCE</v>
          </cell>
          <cell r="P49" t="str">
            <v>-</v>
          </cell>
          <cell r="Q49"/>
          <cell r="R49" t="str">
            <v>10 Hari Kalender</v>
          </cell>
          <cell r="S49" t="str">
            <v>90 (Sembilan Puluh) hari kalender sejak tanggal Peserta mengalami Musibah</v>
          </cell>
          <cell r="T49" t="str">
            <v>90 (Sembilan Puluh) hari kalender sejak tanggal Peserta mengalami Musibah</v>
          </cell>
          <cell r="U49" t="str">
            <v>6 (enam) bulan sejak Peserta tidak membayar Kontribusi yang melewati Masa Leluasa</v>
          </cell>
          <cell r="V49" t="str">
            <v>20 (Dua puluh) Hari Kalender sejak terjadi perselisihan</v>
          </cell>
          <cell r="W49" t="str">
            <v>50% dari Kontribusi yang dibayarkan</v>
          </cell>
          <cell r="X49" t="str">
            <v>50% dari Kontribusi yang dibayarkan</v>
          </cell>
          <cell r="Y49">
            <v>0.4</v>
          </cell>
          <cell r="Z49">
            <v>0.6</v>
          </cell>
          <cell r="AA49">
            <v>0.4</v>
          </cell>
          <cell r="AB49">
            <v>0.3</v>
          </cell>
          <cell r="AC49">
            <v>0.3</v>
          </cell>
          <cell r="AD49" t="str">
            <v>20 Tahun</v>
          </cell>
          <cell r="AE49" t="str">
            <v>69 Tahun</v>
          </cell>
          <cell r="AF49" t="str">
            <v>OR</v>
          </cell>
          <cell r="AG49" t="str">
            <v>OR</v>
          </cell>
          <cell r="AH49"/>
          <cell r="AI49"/>
          <cell r="AJ49"/>
          <cell r="AK49"/>
          <cell r="AL49"/>
          <cell r="AM49"/>
          <cell r="AN49"/>
          <cell r="AO49"/>
          <cell r="AP49"/>
          <cell r="AQ49">
            <v>0.1</v>
          </cell>
          <cell r="AR49"/>
          <cell r="AS49"/>
          <cell r="AT49"/>
          <cell r="AU49"/>
          <cell r="AV49"/>
          <cell r="AW49"/>
          <cell r="AX49"/>
          <cell r="AY49"/>
          <cell r="AZ49"/>
          <cell r="BA49"/>
          <cell r="BB49"/>
          <cell r="BC49"/>
          <cell r="BD49"/>
          <cell r="BE49"/>
          <cell r="BF49"/>
          <cell r="BG49"/>
          <cell r="BH49"/>
          <cell r="BI49"/>
          <cell r="BJ49"/>
          <cell r="BK49"/>
          <cell r="BL49"/>
          <cell r="BM49"/>
          <cell r="BN49" t="str">
            <v>02.955.728.7-326.000</v>
          </cell>
          <cell r="BO49"/>
          <cell r="BP49"/>
          <cell r="BQ49"/>
          <cell r="BR49"/>
          <cell r="BS49"/>
          <cell r="BT49"/>
          <cell r="BU49"/>
          <cell r="BV49"/>
          <cell r="BW49"/>
          <cell r="BX49" t="str">
            <v>DKI Jakarta</v>
          </cell>
          <cell r="BY49"/>
          <cell r="BZ49"/>
          <cell r="CA49"/>
          <cell r="CB49"/>
          <cell r="CC49"/>
          <cell r="CD49"/>
          <cell r="CE49"/>
          <cell r="CF49"/>
          <cell r="CG49" t="str">
            <v>DIRECT MARKETING</v>
          </cell>
          <cell r="CH49"/>
          <cell r="CI49"/>
          <cell r="CJ49" t="str">
            <v>DIRECT MARKETING</v>
          </cell>
          <cell r="CK49"/>
          <cell r="CL49" t="str">
            <v>JANGKAWARSA</v>
          </cell>
          <cell r="CM49"/>
          <cell r="CN49"/>
          <cell r="CO49" t="str">
            <v xml:space="preserve"> NP/AJRIUS-MKT/04/IV/22</v>
          </cell>
          <cell r="CP49"/>
          <cell r="CQ49"/>
          <cell r="CR49"/>
        </row>
        <row r="50">
          <cell r="B50">
            <v>6012204000021</v>
          </cell>
          <cell r="C50">
            <v>6012204000021</v>
          </cell>
          <cell r="D50" t="str">
            <v>PT BPR MARCORINDO PERDANA</v>
          </cell>
          <cell r="E50" t="str">
            <v>JL DEWI SARTIKA NO II CIPUTAT TANGERANG SELATAN 15411</v>
          </cell>
          <cell r="F50" t="str">
            <v>BANTEN</v>
          </cell>
          <cell r="G50">
            <v>44655</v>
          </cell>
          <cell r="H50">
            <v>2022</v>
          </cell>
          <cell r="I50" t="str">
            <v>RPS</v>
          </cell>
          <cell r="J50" t="str">
            <v>RELIANCE PEMBIAYAAN SYARIAH</v>
          </cell>
          <cell r="K50" t="str">
            <v>AJK</v>
          </cell>
          <cell r="L50">
            <v>44652</v>
          </cell>
          <cell r="M50">
            <v>48305</v>
          </cell>
          <cell r="N50" t="str">
            <v>NEW</v>
          </cell>
          <cell r="O50" t="str">
            <v>INFORCE</v>
          </cell>
          <cell r="P50" t="str">
            <v>-</v>
          </cell>
          <cell r="Q50"/>
          <cell r="R50" t="str">
            <v>10 Hari Kalender</v>
          </cell>
          <cell r="S50" t="str">
            <v>90 (Sembilan Puluh) hari kalender sejak tanggal Peserta mengalami Musibah</v>
          </cell>
          <cell r="T50" t="str">
            <v>90 (Sembilan Puluh) hari kalender sejak tanggal Peserta mengalami Musibah</v>
          </cell>
          <cell r="U50" t="str">
            <v>6 (enam) bulan sejak Peserta tidak membayar Kontribusi yang melewati Masa Leluasa</v>
          </cell>
          <cell r="V50" t="str">
            <v>20 (Dua puluh) Hari Kalender sejak terjadi perselisihan</v>
          </cell>
          <cell r="W50" t="str">
            <v>50% dari Kontribusi yang dibayarkan</v>
          </cell>
          <cell r="X50" t="str">
            <v>50% dari Kontribusi yang dibayarkan</v>
          </cell>
          <cell r="Y50">
            <v>0.4</v>
          </cell>
          <cell r="Z50">
            <v>0.6</v>
          </cell>
          <cell r="AA50">
            <v>0.4</v>
          </cell>
          <cell r="AB50">
            <v>0.3</v>
          </cell>
          <cell r="AC50">
            <v>0.3</v>
          </cell>
          <cell r="AD50" t="str">
            <v>20 Tahun</v>
          </cell>
          <cell r="AE50" t="str">
            <v>65 Tahun</v>
          </cell>
          <cell r="AF50" t="str">
            <v>MAREIN SYARIAH</v>
          </cell>
          <cell r="AG50" t="str">
            <v>TREATY</v>
          </cell>
          <cell r="AH50"/>
          <cell r="AI50"/>
          <cell r="AJ50"/>
          <cell r="AK50"/>
          <cell r="AL50"/>
          <cell r="AM50"/>
          <cell r="AN50"/>
          <cell r="AO50"/>
          <cell r="AP50"/>
          <cell r="AQ50">
            <v>0.1</v>
          </cell>
          <cell r="AR50"/>
          <cell r="AS50"/>
          <cell r="AT50"/>
          <cell r="AU50"/>
          <cell r="AV50"/>
          <cell r="AW50"/>
          <cell r="AX50"/>
          <cell r="AY50"/>
          <cell r="AZ50"/>
          <cell r="BA50"/>
          <cell r="BB50"/>
          <cell r="BC50"/>
          <cell r="BD50"/>
          <cell r="BE50"/>
          <cell r="BF50"/>
          <cell r="BG50"/>
          <cell r="BH50"/>
          <cell r="BI50"/>
          <cell r="BJ50"/>
          <cell r="BK50"/>
          <cell r="BL50"/>
          <cell r="BM50"/>
          <cell r="BN50" t="str">
            <v>01.484.028.4-411.000</v>
          </cell>
          <cell r="BO50"/>
          <cell r="BP50"/>
          <cell r="BQ50"/>
          <cell r="BR50"/>
          <cell r="BS50"/>
          <cell r="BT50"/>
          <cell r="BU50"/>
          <cell r="BV50"/>
          <cell r="BW50"/>
          <cell r="BX50" t="str">
            <v>DKI Jakarta</v>
          </cell>
          <cell r="BY50"/>
          <cell r="BZ50"/>
          <cell r="CA50"/>
          <cell r="CB50"/>
          <cell r="CC50"/>
          <cell r="CD50"/>
          <cell r="CE50"/>
          <cell r="CF50"/>
          <cell r="CG50" t="str">
            <v>DIRECT MARKETING</v>
          </cell>
          <cell r="CH50"/>
          <cell r="CI50"/>
          <cell r="CJ50" t="str">
            <v>DIRECT MARKETING</v>
          </cell>
          <cell r="CK50"/>
          <cell r="CL50" t="str">
            <v>JANGKAWARSA</v>
          </cell>
          <cell r="CM50"/>
          <cell r="CN50"/>
          <cell r="CO50" t="str">
            <v xml:space="preserve"> NP/AJRIUS-MKT/05/IV/22</v>
          </cell>
          <cell r="CP50"/>
          <cell r="CQ50"/>
          <cell r="CR50"/>
        </row>
        <row r="51">
          <cell r="B51">
            <v>6012206000024</v>
          </cell>
          <cell r="C51">
            <v>6012206000024</v>
          </cell>
          <cell r="D51" t="str">
            <v>PT. BPRS DANA AMANAH SURAKARTA</v>
          </cell>
          <cell r="E51" t="str">
            <v xml:space="preserve">JL.KH.SAMANHUDI NO.162 SONDOKAN, LAWEYAN, SURAKARTA </v>
          </cell>
          <cell r="F51" t="str">
            <v>JAWA TENGAH</v>
          </cell>
          <cell r="G51">
            <v>44725</v>
          </cell>
          <cell r="H51">
            <v>2022</v>
          </cell>
          <cell r="I51" t="str">
            <v>RPS</v>
          </cell>
          <cell r="J51" t="str">
            <v>RELIANCE PEMBIAYAAN SYARIAH</v>
          </cell>
          <cell r="K51" t="str">
            <v>AJK</v>
          </cell>
          <cell r="L51">
            <v>44701</v>
          </cell>
          <cell r="M51">
            <v>48268</v>
          </cell>
          <cell r="N51" t="str">
            <v>NEW</v>
          </cell>
          <cell r="O51" t="str">
            <v>INFORCE</v>
          </cell>
          <cell r="P51" t="str">
            <v>-</v>
          </cell>
          <cell r="Q51"/>
          <cell r="R51" t="str">
            <v>14 Hari Kalender</v>
          </cell>
          <cell r="S51" t="str">
            <v>120 (Seratus Dua Puluh) hari kalender sejak tanggal Peserta mengalami Musibah</v>
          </cell>
          <cell r="T51" t="str">
            <v>120 (Seratus Dua Puluh) hari kalender sejak tanggal Peserta mengalami Musibah</v>
          </cell>
          <cell r="U51" t="str">
            <v>6 (enam) bulan sejak Peserta tidak membayar Kontribusi yang melewati Masa Leluasa</v>
          </cell>
          <cell r="V51" t="str">
            <v>20 (Dua puluh) Hari Kalender sejak terjadi perselisihan</v>
          </cell>
          <cell r="W51" t="str">
            <v>50% dari Kontribusi yang dibayarkan</v>
          </cell>
          <cell r="X51" t="str">
            <v>50% dari Kontribusi yang dibayarkan</v>
          </cell>
          <cell r="Y51">
            <v>0.4</v>
          </cell>
          <cell r="Z51">
            <v>0.6</v>
          </cell>
          <cell r="AA51">
            <v>0.4</v>
          </cell>
          <cell r="AB51">
            <v>0.3</v>
          </cell>
          <cell r="AC51">
            <v>0.3</v>
          </cell>
          <cell r="AD51" t="str">
            <v>20 Tahun</v>
          </cell>
          <cell r="AE51" t="str">
            <v>79 Tahun</v>
          </cell>
          <cell r="AF51" t="str">
            <v>MAREIN SYARIAH &amp; OR</v>
          </cell>
          <cell r="AG51" t="str">
            <v>TREATY &amp; OR</v>
          </cell>
          <cell r="AH51" t="str">
            <v>SURPLUS RP 100,000,000 &amp; OR</v>
          </cell>
          <cell r="AI51" t="str">
            <v>SINGLE</v>
          </cell>
          <cell r="AJ51">
            <v>0</v>
          </cell>
          <cell r="AK51" t="str">
            <v>TERLAMPIR</v>
          </cell>
          <cell r="AL51" t="str">
            <v>SESUAI DATA REALISASI</v>
          </cell>
          <cell r="AM51" t="str">
            <v>180 HARI KALENDER</v>
          </cell>
          <cell r="AN51" t="str">
            <v>10 HARI KERJA</v>
          </cell>
          <cell r="AO51" t="str">
            <v>003/DSRJ/TEKNIK/012018</v>
          </cell>
          <cell r="AP51" t="str">
            <v>Kontribusi Gross</v>
          </cell>
          <cell r="AQ51">
            <v>0.27</v>
          </cell>
          <cell r="AR51">
            <v>0</v>
          </cell>
          <cell r="AS51">
            <v>0</v>
          </cell>
          <cell r="AT51">
            <v>0</v>
          </cell>
          <cell r="AU51">
            <v>0.03</v>
          </cell>
          <cell r="AV51">
            <v>0</v>
          </cell>
          <cell r="AW51">
            <v>0</v>
          </cell>
          <cell r="AX51">
            <v>0</v>
          </cell>
          <cell r="AY51">
            <v>0.02</v>
          </cell>
          <cell r="AZ51">
            <v>0</v>
          </cell>
          <cell r="BA51" t="str">
            <v>AGEN PENUTUP=PT. Wahana Abadi Haribawa	Bank BCA: 546-0888699</v>
          </cell>
          <cell r="BB51" t="str">
            <v>AGEN PENUTUP=PT. Wahana Abadi Haribawa	Bank BCA: 546-0888699</v>
          </cell>
          <cell r="BC51" t="str">
            <v>AGEN PENUTUP=PT. Wahana Abadi Haribawa	Bank BCA: 546-0888699</v>
          </cell>
          <cell r="BD51"/>
          <cell r="BE51" t="str">
            <v>V</v>
          </cell>
          <cell r="BF51" t="str">
            <v>V</v>
          </cell>
          <cell r="BG51" t="str">
            <v>V</v>
          </cell>
          <cell r="BH51" t="str">
            <v>V</v>
          </cell>
          <cell r="BI51" t="str">
            <v>V</v>
          </cell>
          <cell r="BJ51" t="str">
            <v>V</v>
          </cell>
          <cell r="BK51" t="str">
            <v>-</v>
          </cell>
          <cell r="BL51" t="str">
            <v>V</v>
          </cell>
          <cell r="BM51" t="str">
            <v>V</v>
          </cell>
          <cell r="BN51" t="str">
            <v>21.014.658.5-526.000</v>
          </cell>
          <cell r="BO51" t="str">
            <v>V</v>
          </cell>
          <cell r="BP51" t="str">
            <v>V</v>
          </cell>
          <cell r="BQ51" t="str">
            <v>PT. BPRS DANA AMANAH SURAKARTA</v>
          </cell>
          <cell r="BR51" t="str">
            <v>BSI</v>
          </cell>
          <cell r="BS51">
            <v>1000066668</v>
          </cell>
          <cell r="BT51" t="str">
            <v>PT JASA ADVISINDO SEJAHTERA (JAS) PIALANG ASURANSI:Gedung Nucira lantai 3, Jl.MT.Haryono Kav.27, Tebet, Jakarta 12820</v>
          </cell>
          <cell r="BU51" t="str">
            <v>X</v>
          </cell>
          <cell r="BV51" t="str">
            <v>SURAKARTA</v>
          </cell>
          <cell r="BW51"/>
          <cell r="BX51" t="str">
            <v>DKI Jakarta</v>
          </cell>
          <cell r="BY51" t="str">
            <v>Brokerage Ujroh</v>
          </cell>
          <cell r="BZ51"/>
          <cell r="CA51"/>
          <cell r="CB51" t="str">
            <v>Jasa keuangan dan asuransi</v>
          </cell>
          <cell r="CC51" t="str">
            <v>Korporasi Finansial</v>
          </cell>
          <cell r="CD51" t="str">
            <v>Lainnya (BPR. Koperasi. dll)</v>
          </cell>
          <cell r="CE51" t="str">
            <v>-</v>
          </cell>
          <cell r="CF51" t="str">
            <v>ERNA RAFIKA</v>
          </cell>
          <cell r="CG51" t="str">
            <v>BROKER</v>
          </cell>
          <cell r="CH51" t="str">
            <v>BROKER</v>
          </cell>
          <cell r="CI51" t="str">
            <v>HEAD</v>
          </cell>
          <cell r="CJ51" t="str">
            <v>BROKER ASURANSI</v>
          </cell>
          <cell r="CK51" t="str">
            <v>GROUP</v>
          </cell>
          <cell r="CL51" t="str">
            <v>JANGKAWARSA</v>
          </cell>
          <cell r="CM51" t="str">
            <v>RELIANCE PEMBIAYAAN SYARIAH (RPS)</v>
          </cell>
          <cell r="CN51" t="str">
            <v>OTHER AJK (KOPRASI,LPD,ETC)</v>
          </cell>
          <cell r="CO51" t="str">
            <v xml:space="preserve"> NP/AJRIUS-MKT/08/VI/22</v>
          </cell>
          <cell r="CP51"/>
          <cell r="CQ51" t="str">
            <v>6 bulan pertama dan rasio manfaat asuransi sudah melebihi 40% dari Total Kontribusi (mana yang terjadi terlebih dahulu)</v>
          </cell>
          <cell r="CR51" t="str">
            <v>30 Hari Kalender</v>
          </cell>
        </row>
        <row r="52">
          <cell r="B52"/>
          <cell r="C52"/>
          <cell r="D52" t="str">
            <v>PT BPR MULTI ARTHANUSA</v>
          </cell>
          <cell r="E52" t="str">
            <v>JL. RAYA PETIR No.99 Krajan, Petirejo, Kec. Ngadirejo, Kabupaten Temanggung, Jawa Tengah 56255</v>
          </cell>
          <cell r="F52" t="str">
            <v>JAWA TENGAH</v>
          </cell>
          <cell r="G52">
            <v>44655</v>
          </cell>
          <cell r="H52">
            <v>2022</v>
          </cell>
          <cell r="I52" t="str">
            <v>RPS</v>
          </cell>
          <cell r="J52" t="str">
            <v>RELIANCE PEMBIAYAAN SYARIAH</v>
          </cell>
          <cell r="K52" t="str">
            <v>AJK</v>
          </cell>
          <cell r="L52">
            <v>44652</v>
          </cell>
          <cell r="M52">
            <v>48305</v>
          </cell>
          <cell r="N52" t="str">
            <v>NEW</v>
          </cell>
          <cell r="O52" t="str">
            <v>INFORCE</v>
          </cell>
          <cell r="P52" t="str">
            <v>-</v>
          </cell>
          <cell r="Q52"/>
          <cell r="R52" t="str">
            <v>10 Hari Kalender</v>
          </cell>
          <cell r="S52" t="str">
            <v>90 (Sembilan Puluh) hari kalender sejak tanggal Peserta mengalami Musibah</v>
          </cell>
          <cell r="T52" t="str">
            <v>90 (Sembilan Puluh) hari kalender sejak tanggal Peserta mengalami Musibah</v>
          </cell>
          <cell r="U52" t="str">
            <v>6 (enam) bulan sejak Peserta tidak membayar Kontribusi yang melewati Masa Leluasa</v>
          </cell>
          <cell r="V52" t="str">
            <v>20 (Dua puluh) Hari Kalender sejak terjadi perselisihan</v>
          </cell>
          <cell r="W52" t="str">
            <v>50% dari Kontribusi yang dibayarkan</v>
          </cell>
          <cell r="X52" t="str">
            <v>50% dari Kontribusi yang dibayarkan</v>
          </cell>
          <cell r="Y52">
            <v>0.4</v>
          </cell>
          <cell r="Z52">
            <v>0.6</v>
          </cell>
          <cell r="AA52">
            <v>0.4</v>
          </cell>
          <cell r="AB52">
            <v>0.3</v>
          </cell>
          <cell r="AC52">
            <v>0.3</v>
          </cell>
          <cell r="AD52" t="str">
            <v>20 Tahun</v>
          </cell>
          <cell r="AE52" t="str">
            <v>69 Tahun</v>
          </cell>
          <cell r="AF52"/>
          <cell r="AG52"/>
          <cell r="AH52"/>
          <cell r="AI52"/>
          <cell r="AJ52"/>
          <cell r="AK52"/>
          <cell r="AL52"/>
          <cell r="AM52"/>
          <cell r="AN52"/>
          <cell r="AO52"/>
          <cell r="AP52"/>
          <cell r="AQ52"/>
          <cell r="AR52"/>
          <cell r="AS52"/>
          <cell r="AT52"/>
          <cell r="AU52"/>
          <cell r="AV52"/>
          <cell r="AW52"/>
          <cell r="AX52"/>
          <cell r="AY52"/>
          <cell r="AZ52"/>
          <cell r="BA52"/>
          <cell r="BB52"/>
          <cell r="BC52"/>
          <cell r="BD52"/>
          <cell r="BE52"/>
          <cell r="BF52"/>
          <cell r="BG52"/>
          <cell r="BH52"/>
          <cell r="BI52"/>
          <cell r="BJ52"/>
          <cell r="BK52"/>
          <cell r="BL52"/>
          <cell r="BM52"/>
          <cell r="BN52"/>
          <cell r="BO52"/>
          <cell r="BP52"/>
          <cell r="BQ52"/>
          <cell r="BR52"/>
          <cell r="BS52"/>
          <cell r="BT52"/>
          <cell r="BU52"/>
          <cell r="BV52"/>
          <cell r="BW52"/>
          <cell r="BX52" t="str">
            <v>DKI Jakarta</v>
          </cell>
          <cell r="BY52"/>
          <cell r="BZ52"/>
          <cell r="CA52"/>
          <cell r="CB52"/>
          <cell r="CC52"/>
          <cell r="CD52"/>
          <cell r="CE52"/>
          <cell r="CF52"/>
          <cell r="CG52" t="str">
            <v>DIRECT MARKETING</v>
          </cell>
          <cell r="CH52"/>
          <cell r="CI52"/>
          <cell r="CJ52" t="str">
            <v>DIRECT MARKETING</v>
          </cell>
          <cell r="CK52"/>
          <cell r="CL52" t="str">
            <v>JANGKAWARSA</v>
          </cell>
          <cell r="CM52"/>
          <cell r="CN52"/>
          <cell r="CO52"/>
          <cell r="CP52"/>
          <cell r="CQ52"/>
          <cell r="CR52"/>
        </row>
        <row r="53">
          <cell r="B53">
            <v>6042204000017</v>
          </cell>
          <cell r="C53">
            <v>6042204000017</v>
          </cell>
          <cell r="D53" t="str">
            <v>PT ASURANSI JASINDO SYARIAH QQ  BPRS</v>
          </cell>
          <cell r="E53" t="str">
            <v>GRAHA MR 21 LANTAI 10 JL. MENTENG RAYA NO 21 JAKARTA PUSAT 10340</v>
          </cell>
          <cell r="F53" t="str">
            <v>DKI JAKARTA</v>
          </cell>
          <cell r="G53">
            <v>44652</v>
          </cell>
          <cell r="H53">
            <v>2022</v>
          </cell>
          <cell r="I53" t="str">
            <v>RPNDS</v>
          </cell>
          <cell r="J53" t="str">
            <v>RELIANCE PEMBIAYAAN NORMAL DEATH SYARIAH</v>
          </cell>
          <cell r="K53" t="str">
            <v>AJK</v>
          </cell>
          <cell r="L53">
            <v>44652</v>
          </cell>
          <cell r="M53">
            <v>48305</v>
          </cell>
          <cell r="N53" t="str">
            <v>NEW</v>
          </cell>
          <cell r="O53" t="str">
            <v>INFORCE</v>
          </cell>
          <cell r="P53">
            <v>0</v>
          </cell>
          <cell r="Q53"/>
          <cell r="R53" t="str">
            <v>37 Hari Kalender</v>
          </cell>
          <cell r="S53" t="str">
            <v>180 (Seratus Delapan Puluh) hari kalender sejak tanggal Peserta mengalami Musibah</v>
          </cell>
          <cell r="T53" t="str">
            <v>180 (Seratus Delapan Puluh) hari kalender sejak tanggal Peserta mengalami Musibah</v>
          </cell>
          <cell r="U53" t="str">
            <v>6 (enam) bulan sejak Peserta tidak membayar Kontribusi yang melewati Masa Leluasa</v>
          </cell>
          <cell r="V53" t="str">
            <v>60 (enam puluh) Hari Kalender sejak terjadi perselisihan</v>
          </cell>
          <cell r="W53">
            <v>0.68500000000000005</v>
          </cell>
          <cell r="X53">
            <v>0.315</v>
          </cell>
          <cell r="Y53">
            <v>0.4</v>
          </cell>
          <cell r="Z53">
            <v>0.6</v>
          </cell>
          <cell r="AA53">
            <v>0.4</v>
          </cell>
          <cell r="AB53">
            <v>0.3</v>
          </cell>
          <cell r="AC53">
            <v>0.3</v>
          </cell>
          <cell r="AD53" t="str">
            <v>20 tahun</v>
          </cell>
          <cell r="AE53" t="str">
            <v>60 tahun</v>
          </cell>
          <cell r="AF53" t="str">
            <v>NASRE SYARIAH</v>
          </cell>
          <cell r="AG53" t="str">
            <v>FAKULTATIF</v>
          </cell>
          <cell r="AH53" t="str">
            <v>QUOTA SHARE 50 : 50 MAX RETENSI RP 100,000,000</v>
          </cell>
          <cell r="AI53" t="str">
            <v>USIA</v>
          </cell>
          <cell r="AJ53">
            <v>0</v>
          </cell>
          <cell r="AK53" t="str">
            <v>TERLAMPIR</v>
          </cell>
          <cell r="AL53" t="str">
            <v>SESUAI DATA REALISASI</v>
          </cell>
          <cell r="AM53" t="str">
            <v>210 HARI KALENDER</v>
          </cell>
          <cell r="AN53" t="str">
            <v>45 HARI KERJA</v>
          </cell>
          <cell r="AO53" t="str">
            <v>016/NP/SYR/II/2019</v>
          </cell>
          <cell r="AP53" t="str">
            <v>Kontribusi Gross</v>
          </cell>
          <cell r="AQ53">
            <v>0</v>
          </cell>
          <cell r="AR53">
            <v>0</v>
          </cell>
          <cell r="AS53">
            <v>2.5000000000000001E-2</v>
          </cell>
          <cell r="AT53">
            <v>0</v>
          </cell>
          <cell r="AU53">
            <v>0.14000000000000001</v>
          </cell>
          <cell r="AV53">
            <v>0</v>
          </cell>
          <cell r="AW53">
            <v>0</v>
          </cell>
          <cell r="AX53">
            <v>0</v>
          </cell>
          <cell r="AY53">
            <v>0</v>
          </cell>
          <cell r="AZ53">
            <v>0</v>
          </cell>
          <cell r="BA53" t="str">
            <v>MAINTENANCE=PT. Wahana Abadi Haribawa ; AGEN PENUTUP=Een Sukanah</v>
          </cell>
          <cell r="BB53" t="str">
            <v>MAINTENANCE=Bank BCA: 546-0888699 ; AGEN PENUTUP=Bank BCA 7655028676</v>
          </cell>
          <cell r="BC53" t="str">
            <v>MAINTENANCE=Bank BCA ; AGEN PENUTUP=Bank BCA</v>
          </cell>
          <cell r="BE53" t="str">
            <v>-</v>
          </cell>
          <cell r="BF53" t="str">
            <v>V</v>
          </cell>
          <cell r="BG53" t="str">
            <v>V</v>
          </cell>
          <cell r="BH53" t="str">
            <v>V</v>
          </cell>
          <cell r="BI53" t="str">
            <v>V</v>
          </cell>
          <cell r="BJ53" t="str">
            <v>V</v>
          </cell>
          <cell r="BK53" t="str">
            <v>-</v>
          </cell>
          <cell r="BL53" t="str">
            <v>V</v>
          </cell>
          <cell r="BM53" t="str">
            <v>V</v>
          </cell>
          <cell r="BN53" t="str">
            <v>75.594.848.6-021.000</v>
          </cell>
          <cell r="BO53" t="str">
            <v>V</v>
          </cell>
          <cell r="BP53" t="str">
            <v>V</v>
          </cell>
          <cell r="BQ53" t="str">
            <v>PT ASURANSI JASINDO SYARIAH</v>
          </cell>
          <cell r="BR53" t="str">
            <v>BANK SYARIAH MANDIRI</v>
          </cell>
          <cell r="BS53">
            <v>2320002322</v>
          </cell>
          <cell r="BT53"/>
          <cell r="BU53" t="str">
            <v>-</v>
          </cell>
          <cell r="BV53" t="str">
            <v>JAKARTA PUSAT</v>
          </cell>
          <cell r="BW53" t="str">
            <v>31.71</v>
          </cell>
          <cell r="BX53" t="str">
            <v>DKI Jakarta</v>
          </cell>
          <cell r="BY53" t="str">
            <v>Diskon</v>
          </cell>
          <cell r="CB53" t="str">
            <v>Jasa keuangan dan asuransi</v>
          </cell>
          <cell r="CC53" t="str">
            <v>Korporasi Finansial</v>
          </cell>
          <cell r="CD53" t="str">
            <v>Lainnya (BPR. Koperasi. dll)</v>
          </cell>
          <cell r="CE53" t="str">
            <v>-</v>
          </cell>
          <cell r="CF53" t="str">
            <v>NIXON</v>
          </cell>
          <cell r="CG53" t="str">
            <v>KEAGENAN</v>
          </cell>
          <cell r="CH53" t="str">
            <v>AGEN</v>
          </cell>
          <cell r="CI53" t="str">
            <v>HEAD</v>
          </cell>
          <cell r="CJ53" t="str">
            <v>CO-INSURANCE</v>
          </cell>
          <cell r="CK53" t="str">
            <v>GROUP</v>
          </cell>
          <cell r="CL53" t="str">
            <v>JANGKAWARSA</v>
          </cell>
          <cell r="CM53" t="str">
            <v>RELIANCE PEMBIAYAAN NORMAL DEATH SYARIAH (RPNDS)</v>
          </cell>
          <cell r="CN53" t="str">
            <v>BANK UMUM (AJK)</v>
          </cell>
          <cell r="CO53" t="str">
            <v xml:space="preserve"> NP/AJRIUS-MKT/18/VI/22</v>
          </cell>
          <cell r="CP53" t="str">
            <v>005/AJRI-UUS/PKS/I/2019</v>
          </cell>
          <cell r="CQ53"/>
          <cell r="CR53" t="str">
            <v>5 HARI sejak nota tagihan diterima oleh pengelola</v>
          </cell>
        </row>
        <row r="54">
          <cell r="B54">
            <v>6012206000025</v>
          </cell>
          <cell r="C54">
            <v>6012206000025</v>
          </cell>
          <cell r="D54" t="str">
            <v>PT. BPR BAHTERA MASYARAKAT JABAR</v>
          </cell>
          <cell r="E54" t="str">
            <v xml:space="preserve">Jl.Terusan Buah Batu No.25 Kel.Batu Nunggal Kec. Bandung Kidul Bandung - 40266 </v>
          </cell>
          <cell r="F54" t="str">
            <v>JAWA BARAT</v>
          </cell>
          <cell r="G54">
            <v>44733</v>
          </cell>
          <cell r="H54">
            <v>2022</v>
          </cell>
          <cell r="I54" t="str">
            <v>RPS</v>
          </cell>
          <cell r="J54" t="str">
            <v>RELIANCE PEMBIAYAAN SYARIAH</v>
          </cell>
          <cell r="K54" t="str">
            <v>AJK</v>
          </cell>
          <cell r="L54">
            <v>44682</v>
          </cell>
          <cell r="M54">
            <v>11810</v>
          </cell>
          <cell r="N54" t="str">
            <v>NEW</v>
          </cell>
          <cell r="O54" t="str">
            <v>INFORCE</v>
          </cell>
          <cell r="P54">
            <v>0</v>
          </cell>
          <cell r="Q54"/>
          <cell r="R54" t="str">
            <v>37 Hari Kalender</v>
          </cell>
          <cell r="S54" t="str">
            <v>60 (Enam Puluh) hari kalender sejak tanggal Peserta mengalami Musibah</v>
          </cell>
          <cell r="T54" t="str">
            <v>60 (Enam Puluh) hari kalender sejak tanggal Peserta mengalami Musibah</v>
          </cell>
          <cell r="U54" t="str">
            <v>6 (enam) bulan sejak Peserta tidak membayar Kontribusi yang melewati Masa Leluasa</v>
          </cell>
          <cell r="V54" t="str">
            <v>60 (enam puluh) Hari Kalender sejak terjadi perselisihan</v>
          </cell>
          <cell r="W54">
            <v>0.5</v>
          </cell>
          <cell r="X54">
            <v>0.5</v>
          </cell>
          <cell r="Y54">
            <v>0.4</v>
          </cell>
          <cell r="Z54">
            <v>0.6</v>
          </cell>
          <cell r="AA54">
            <v>0.4</v>
          </cell>
          <cell r="AB54">
            <v>0.3</v>
          </cell>
          <cell r="AC54">
            <v>0.3</v>
          </cell>
          <cell r="AD54" t="str">
            <v xml:space="preserve">20 Tahun </v>
          </cell>
          <cell r="AE54" t="str">
            <v>64 Tahun</v>
          </cell>
          <cell r="AF54" t="str">
            <v>MAREIN SYARIAH</v>
          </cell>
          <cell r="AG54" t="str">
            <v>TREATY</v>
          </cell>
          <cell r="AH54"/>
          <cell r="AI54" t="str">
            <v>USIA</v>
          </cell>
          <cell r="AJ54">
            <v>0</v>
          </cell>
          <cell r="AK54" t="str">
            <v>TERLAMPIR</v>
          </cell>
          <cell r="AL54" t="str">
            <v>SESUAI DATA REALISASI</v>
          </cell>
          <cell r="AM54" t="str">
            <v>180 HARI KALENDER</v>
          </cell>
          <cell r="AN54" t="str">
            <v>10 HARI KERJA</v>
          </cell>
          <cell r="AO54"/>
          <cell r="AP54" t="str">
            <v>Kontribusi Gross</v>
          </cell>
          <cell r="AQ54">
            <v>0.25</v>
          </cell>
          <cell r="AR54">
            <v>0</v>
          </cell>
          <cell r="AS54">
            <v>2.5000000000000001E-2</v>
          </cell>
          <cell r="AT54">
            <v>2.5000000000000001E-2</v>
          </cell>
          <cell r="AU54">
            <v>0</v>
          </cell>
          <cell r="AV54">
            <v>0</v>
          </cell>
          <cell r="AW54">
            <v>0</v>
          </cell>
          <cell r="AX54">
            <v>0</v>
          </cell>
          <cell r="AY54">
            <v>0.02</v>
          </cell>
          <cell r="AZ54">
            <v>2.1999999999999999E-2</v>
          </cell>
          <cell r="BA54" t="str">
            <v xml:space="preserve">MAINTENANCE=PT. Wahana Abadi Haribawa	Bank BCA: 546-0888699
</v>
          </cell>
          <cell r="BB54" t="str">
            <v xml:space="preserve">MAINTENANCE=PT. Wahana Abadi Haribawa	Bank BCA: 546-0888699
</v>
          </cell>
          <cell r="BC54" t="str">
            <v xml:space="preserve">MAINTENANCE=PT. Wahana Abadi Haribawa	Bank BCA: 546-0888699
</v>
          </cell>
          <cell r="BE54" t="str">
            <v>-</v>
          </cell>
          <cell r="BF54" t="str">
            <v>V</v>
          </cell>
          <cell r="BG54" t="str">
            <v>V</v>
          </cell>
          <cell r="BH54" t="str">
            <v>V</v>
          </cell>
          <cell r="BI54" t="str">
            <v>V</v>
          </cell>
          <cell r="BJ54" t="str">
            <v>V</v>
          </cell>
          <cell r="BK54" t="str">
            <v>-</v>
          </cell>
          <cell r="BL54" t="str">
            <v>V</v>
          </cell>
          <cell r="BM54" t="str">
            <v>V</v>
          </cell>
          <cell r="BN54" t="str">
            <v>01.448.681.5.424.000</v>
          </cell>
          <cell r="BO54" t="str">
            <v>V</v>
          </cell>
          <cell r="BP54" t="str">
            <v>V</v>
          </cell>
          <cell r="BQ54" t="str">
            <v>PT. BPR BAHTERA MASYARAKAT JABAR</v>
          </cell>
          <cell r="BR54" t="str">
            <v>Mandiri KCP Bandung Soekarno Hatta</v>
          </cell>
          <cell r="BS54">
            <v>1300088002525</v>
          </cell>
          <cell r="BT54" t="str">
            <v>Asyki Business Center Jl. R.E. Martadinata No. 2C, Air Mancur, Bogor 16129
Telp. 0251-857 5507 I Fax. 0251-857 5511</v>
          </cell>
          <cell r="BU54" t="str">
            <v>-</v>
          </cell>
          <cell r="BV54" t="str">
            <v>BANDUNG</v>
          </cell>
          <cell r="BX54" t="str">
            <v>DKI Jakarta</v>
          </cell>
          <cell r="BY54" t="str">
            <v>Ujroh Brokerage</v>
          </cell>
          <cell r="CB54" t="str">
            <v>Jasa keuangan dan asuransi</v>
          </cell>
          <cell r="CC54" t="str">
            <v>Korporasi Finansial</v>
          </cell>
          <cell r="CD54" t="str">
            <v>Lainnya (BPR. Koperasi. dll)</v>
          </cell>
          <cell r="CE54" t="str">
            <v>-</v>
          </cell>
          <cell r="CF54" t="str">
            <v>NINDYA SUSILO</v>
          </cell>
          <cell r="CG54" t="str">
            <v>BROKER ASURANSI</v>
          </cell>
          <cell r="CH54" t="str">
            <v>BROKER ASURANSI</v>
          </cell>
          <cell r="CI54" t="str">
            <v>HEAD</v>
          </cell>
          <cell r="CJ54" t="str">
            <v>BROKER ASURANSI</v>
          </cell>
          <cell r="CK54" t="str">
            <v>GROUP</v>
          </cell>
          <cell r="CL54" t="str">
            <v>JANGKAWARSA</v>
          </cell>
          <cell r="CM54" t="str">
            <v>RELIANCE PEMBIAYAAN SYARIAH (RPS)</v>
          </cell>
          <cell r="CN54" t="str">
            <v>BPR (AJK)</v>
          </cell>
          <cell r="CO54" t="str">
            <v xml:space="preserve"> NP/AJRIUS-MKT/16/VI/22</v>
          </cell>
          <cell r="CQ54" t="str">
            <v>6 bulan pertama dan rasio manfaat asuransi sudah melebihi 50% dari kontibusi gross</v>
          </cell>
        </row>
        <row r="55">
          <cell r="B55"/>
          <cell r="C55"/>
          <cell r="D55" t="str">
            <v>PT BPR BAHTERA MASYARAKAT JAWA BARAT</v>
          </cell>
          <cell r="E55" t="str">
            <v>JL. TERUSAN BUAH BATU NO. 25 KEL. BATU NUNGGAL KEC. BANDUNG KIDUL, BANDUNG 40266</v>
          </cell>
          <cell r="F55" t="str">
            <v>JAWA BARAT</v>
          </cell>
          <cell r="G55">
            <v>44690</v>
          </cell>
          <cell r="H55">
            <v>2022</v>
          </cell>
          <cell r="I55" t="str">
            <v>RTLS</v>
          </cell>
          <cell r="J55" t="str">
            <v>RELIANCE TERM LIFE SYARIAH</v>
          </cell>
          <cell r="K55" t="str">
            <v>AJK</v>
          </cell>
          <cell r="L55">
            <v>44682</v>
          </cell>
          <cell r="M55">
            <v>11810</v>
          </cell>
          <cell r="N55" t="str">
            <v>NEW</v>
          </cell>
          <cell r="O55" t="str">
            <v>INFORCE</v>
          </cell>
          <cell r="P55">
            <v>0</v>
          </cell>
          <cell r="Q55"/>
          <cell r="R55" t="str">
            <v>7 Hari Kalender</v>
          </cell>
          <cell r="S55" t="str">
            <v>90 (Sembilan Puluh) hari kalender sejak tanggal Peserta mengalami Musibah</v>
          </cell>
          <cell r="T55" t="str">
            <v>90 (Sembilan Puluh) hari kalender sejak tanggal Peserta mengalami Musibah</v>
          </cell>
          <cell r="U55" t="str">
            <v>6 (enam) bulan sejak Peserta tidak membayar Kontribusi yang melewati Masa Leluasa</v>
          </cell>
          <cell r="V55" t="str">
            <v>60 (enam puluh) Hari Kalender sejak terjadi perselisihan</v>
          </cell>
          <cell r="W55">
            <v>0.5</v>
          </cell>
          <cell r="X55">
            <v>0.5</v>
          </cell>
          <cell r="Y55">
            <v>0.4</v>
          </cell>
          <cell r="Z55">
            <v>0.6</v>
          </cell>
          <cell r="AA55">
            <v>0.4</v>
          </cell>
          <cell r="AB55">
            <v>0.3</v>
          </cell>
          <cell r="AC55">
            <v>0.3</v>
          </cell>
          <cell r="AD55" t="str">
            <v xml:space="preserve">20 Tahun </v>
          </cell>
          <cell r="AE55" t="str">
            <v>64 Tahun</v>
          </cell>
          <cell r="AF55"/>
          <cell r="AG55"/>
          <cell r="AH55"/>
          <cell r="AI55"/>
          <cell r="AJ55"/>
          <cell r="AK55"/>
          <cell r="AL55"/>
          <cell r="AM55"/>
          <cell r="AN55"/>
          <cell r="AO55"/>
          <cell r="AP55"/>
          <cell r="AQ55"/>
          <cell r="AR55"/>
          <cell r="AS55"/>
          <cell r="AT55"/>
          <cell r="AU55"/>
          <cell r="AV55"/>
          <cell r="AW55"/>
          <cell r="AX55"/>
          <cell r="AY55"/>
          <cell r="AZ55"/>
          <cell r="BA55"/>
          <cell r="BB55"/>
          <cell r="BC55"/>
          <cell r="BE55"/>
          <cell r="BF55"/>
          <cell r="BG55"/>
          <cell r="BH55"/>
          <cell r="BI55"/>
          <cell r="BJ55"/>
          <cell r="BK55"/>
          <cell r="BL55"/>
          <cell r="BM55"/>
          <cell r="BN55"/>
          <cell r="BO55"/>
          <cell r="BP55"/>
          <cell r="BQ55"/>
          <cell r="BR55"/>
          <cell r="BS55"/>
          <cell r="BT55" t="str">
            <v>Asyki Business Center Jl. R.E. Martadinata No. 2C, Air Mancur, Bogor 16129
Telp. 0251-857 5507 I Fax. 0251-857 5511</v>
          </cell>
          <cell r="BU55" t="str">
            <v>-</v>
          </cell>
          <cell r="BV55"/>
          <cell r="BX55" t="str">
            <v>DKI Jakarta</v>
          </cell>
          <cell r="BY55" t="str">
            <v>Ujroh Brokerage</v>
          </cell>
          <cell r="CB55" t="str">
            <v>Jasa keuangan dan asuransi</v>
          </cell>
          <cell r="CC55" t="str">
            <v>Korporasi Finansial</v>
          </cell>
          <cell r="CD55" t="str">
            <v>Lainnya (BPR. Koperasi. dll)</v>
          </cell>
          <cell r="CE55" t="str">
            <v>-</v>
          </cell>
          <cell r="CF55" t="str">
            <v>NINDYA SUSILO</v>
          </cell>
          <cell r="CG55" t="str">
            <v>BROKER ASURANSI</v>
          </cell>
          <cell r="CH55" t="str">
            <v>BROKER ASURANSI</v>
          </cell>
          <cell r="CI55" t="str">
            <v>HEAD</v>
          </cell>
          <cell r="CJ55" t="str">
            <v>BROKER ASURANSI</v>
          </cell>
          <cell r="CK55" t="str">
            <v>GROUP</v>
          </cell>
          <cell r="CL55" t="str">
            <v>JANGKAWARSA</v>
          </cell>
          <cell r="CM55"/>
          <cell r="CN55" t="str">
            <v>BPR (AJK)</v>
          </cell>
          <cell r="CO55"/>
          <cell r="CQ55"/>
          <cell r="CR55"/>
        </row>
        <row r="56">
          <cell r="B56">
            <v>6012205000022</v>
          </cell>
          <cell r="C56">
            <v>6012205000022</v>
          </cell>
          <cell r="D56" t="str">
            <v>PT. Multiniaga Intermedia Proteksi QQ Kassaya Anugerah Sejahtera</v>
          </cell>
          <cell r="E56" t="str">
            <v>Komplek Golden Plaza Blok G 10, Jl. RS Fatmawati No 15 Jakarta Selatan 12420</v>
          </cell>
          <cell r="F56" t="str">
            <v>JAKARTA</v>
          </cell>
          <cell r="G56">
            <v>44700</v>
          </cell>
          <cell r="H56">
            <v>2022</v>
          </cell>
          <cell r="I56" t="str">
            <v>RPS</v>
          </cell>
          <cell r="J56" t="str">
            <v>RELIANCE PEMBIAYAAN SYARIAH</v>
          </cell>
          <cell r="K56" t="str">
            <v>AJK</v>
          </cell>
          <cell r="L56">
            <v>44682</v>
          </cell>
          <cell r="M56">
            <v>11810</v>
          </cell>
          <cell r="N56" t="str">
            <v>NEW</v>
          </cell>
          <cell r="O56" t="str">
            <v>INFORCE</v>
          </cell>
          <cell r="P56">
            <v>0</v>
          </cell>
          <cell r="Q56"/>
          <cell r="R56" t="str">
            <v>15 Hari Kalender</v>
          </cell>
          <cell r="S56" t="str">
            <v>90 (Sembilan Puluh) hari kalender sejak tanggal Peserta mengalami Musibah</v>
          </cell>
          <cell r="T56" t="str">
            <v>90 (Sembilan Puluh) hari kalender sejak tanggal Peserta mengalami Musibah</v>
          </cell>
          <cell r="U56" t="str">
            <v>6 (enam) bulan sejak Peserta tidak membayar Kontribusi yang melewati Masa Leluasa</v>
          </cell>
          <cell r="V56" t="str">
            <v>60 (enam puluh) Hari Kalender sejak terjadi perselisihan</v>
          </cell>
          <cell r="W56">
            <v>0.5</v>
          </cell>
          <cell r="X56">
            <v>0.5</v>
          </cell>
          <cell r="Y56">
            <v>0.4</v>
          </cell>
          <cell r="Z56">
            <v>0.6</v>
          </cell>
          <cell r="AA56">
            <v>0.4</v>
          </cell>
          <cell r="AB56">
            <v>0.3</v>
          </cell>
          <cell r="AC56">
            <v>0.3</v>
          </cell>
          <cell r="AD56" t="str">
            <v xml:space="preserve">20 Tahun </v>
          </cell>
          <cell r="AE56" t="str">
            <v>64 Tahun</v>
          </cell>
          <cell r="AF56" t="str">
            <v>MAREIN SYARIAH &amp; OR</v>
          </cell>
          <cell r="AG56" t="str">
            <v>TREATY &amp; OR</v>
          </cell>
          <cell r="AH56" t="str">
            <v>SURPLUS RP 100,000,000 &amp; OR</v>
          </cell>
          <cell r="AI56" t="str">
            <v>SINGLE</v>
          </cell>
          <cell r="AJ56">
            <v>0</v>
          </cell>
          <cell r="AK56" t="str">
            <v>TERLAMPIR</v>
          </cell>
          <cell r="AL56" t="str">
            <v>SESUAI DATA REALISASI</v>
          </cell>
          <cell r="AM56" t="str">
            <v>180 HARI KALENDER</v>
          </cell>
          <cell r="AN56" t="str">
            <v>10 HARI KERJA</v>
          </cell>
          <cell r="AO56" t="str">
            <v>003/DSRJ/TEKNIK/012018</v>
          </cell>
          <cell r="AP56" t="str">
            <v>Kontribusi Gross</v>
          </cell>
          <cell r="AQ56">
            <v>0.25</v>
          </cell>
          <cell r="AR56">
            <v>0</v>
          </cell>
          <cell r="AS56">
            <v>2.5000000000000001E-2</v>
          </cell>
          <cell r="AT56">
            <v>2.5000000000000001E-2</v>
          </cell>
          <cell r="AU56">
            <v>0</v>
          </cell>
          <cell r="AV56">
            <v>0</v>
          </cell>
          <cell r="AW56">
            <v>0</v>
          </cell>
          <cell r="AX56">
            <v>0</v>
          </cell>
          <cell r="AY56">
            <v>0.02</v>
          </cell>
          <cell r="AZ56">
            <v>2.1999999999999999E-2</v>
          </cell>
          <cell r="BA56" t="str">
            <v xml:space="preserve">MAINTENANCE=PT. Wahana Abadi Haribawa	Bank BCA: 546-0888699; ADMIN AGENCY=Harika Wahyu Sulistyo Bank BCA: 8692043234
</v>
          </cell>
          <cell r="BB56" t="str">
            <v xml:space="preserve">MAINTENANCE=PT. Wahana Abadi Haribawa	Bank BCA: 546-0888699; ADMIN AGENCY=Harika Wahyu Sulistyo Bank BCA: 8692043234
</v>
          </cell>
          <cell r="BC56" t="str">
            <v xml:space="preserve">MAINTENANCE=PT. Wahana Abadi Haribawa	Bank BCA: 546-0888699; ADMIN AGENCY=Harika Wahyu Sulistyo Bank BCA: 8692043234
</v>
          </cell>
          <cell r="BD56"/>
          <cell r="BE56"/>
          <cell r="BF56" t="str">
            <v>V</v>
          </cell>
          <cell r="BG56" t="str">
            <v>V</v>
          </cell>
          <cell r="BH56" t="str">
            <v>V</v>
          </cell>
          <cell r="BI56" t="str">
            <v>V</v>
          </cell>
          <cell r="BJ56" t="str">
            <v>V</v>
          </cell>
          <cell r="BK56" t="str">
            <v>-</v>
          </cell>
          <cell r="BL56" t="str">
            <v>V</v>
          </cell>
          <cell r="BM56" t="str">
            <v>V</v>
          </cell>
          <cell r="BN56" t="str">
            <v>02.342.088.8.-016.000</v>
          </cell>
          <cell r="BO56" t="str">
            <v>V</v>
          </cell>
          <cell r="BP56" t="str">
            <v>V</v>
          </cell>
          <cell r="BQ56" t="str">
            <v>PT. Multiniaga Intermedia Proteksi QQ Kassaya Anugerah Sejahtera</v>
          </cell>
          <cell r="BR56"/>
          <cell r="BS56" t="str">
            <v>127-000-495-7336</v>
          </cell>
          <cell r="BT56" t="str">
            <v>Komplek Golden Plaza Blok G 10, Jl. RS Fatmawati No 15 Jakarta Selatan 12420</v>
          </cell>
          <cell r="BU56" t="str">
            <v>X</v>
          </cell>
          <cell r="BV56" t="str">
            <v>JAKARTA SELATAN</v>
          </cell>
          <cell r="BW56"/>
          <cell r="BX56" t="str">
            <v>DKI Jakarta</v>
          </cell>
          <cell r="BY56" t="str">
            <v>Ujroh Brokerage</v>
          </cell>
          <cell r="BZ56"/>
          <cell r="CA56"/>
          <cell r="CB56" t="str">
            <v>Jasa keuangan dan asuransi</v>
          </cell>
          <cell r="CC56" t="str">
            <v>Korporasi Finansial</v>
          </cell>
          <cell r="CD56" t="str">
            <v>Lainnya (BPR. Koperasi. dll)</v>
          </cell>
          <cell r="CE56" t="str">
            <v>-</v>
          </cell>
          <cell r="CF56" t="str">
            <v>NINDYA SUSILO</v>
          </cell>
          <cell r="CG56" t="str">
            <v>BROKER ASURANSI</v>
          </cell>
          <cell r="CH56" t="str">
            <v>BROKER ASURANSI</v>
          </cell>
          <cell r="CI56" t="str">
            <v>HEAD</v>
          </cell>
          <cell r="CJ56" t="str">
            <v>BROKER ASURANSI</v>
          </cell>
          <cell r="CK56" t="str">
            <v>GROUP</v>
          </cell>
          <cell r="CL56" t="str">
            <v>JANGKAWARSA</v>
          </cell>
          <cell r="CM56" t="str">
            <v>RELIANCE PEMBIAYAAN SYARIAH (RPS)</v>
          </cell>
          <cell r="CN56" t="str">
            <v>OTHER AJK (KOPRASI,LPD,ETC)</v>
          </cell>
          <cell r="CO56" t="str">
            <v xml:space="preserve"> NP/AJRIUS-MKT/09/VI/22</v>
          </cell>
          <cell r="CP56"/>
          <cell r="CQ56" t="str">
            <v>6 bulan pertama dan rasio manfaat asuransi sudah melebihi 40% dari kontibusi</v>
          </cell>
          <cell r="CR56" t="str">
            <v>1 BULAN KALENDER</v>
          </cell>
        </row>
        <row r="57">
          <cell r="B57">
            <v>6042205000018</v>
          </cell>
          <cell r="C57">
            <v>6042205000018</v>
          </cell>
          <cell r="D57" t="str">
            <v>PT ASURANSI JASINDO SYARIAH QQ  KOPERASI</v>
          </cell>
          <cell r="E57" t="str">
            <v>GRAHA MR 21 LANTAI 10 JL. MENTENG RAYA NO 21 JAKARTA PUSAT 10340</v>
          </cell>
          <cell r="F57" t="str">
            <v>DKI JAKARTA</v>
          </cell>
          <cell r="G57">
            <v>44704</v>
          </cell>
          <cell r="H57">
            <v>2022</v>
          </cell>
          <cell r="I57" t="str">
            <v>RPNDS</v>
          </cell>
          <cell r="J57" t="str">
            <v>RELIANCE PEMBIAYAAN NORMAL DEATH SYARIAH</v>
          </cell>
          <cell r="K57" t="str">
            <v>AJK</v>
          </cell>
          <cell r="L57">
            <v>44652</v>
          </cell>
          <cell r="M57">
            <v>48305</v>
          </cell>
          <cell r="N57" t="str">
            <v>NEW</v>
          </cell>
          <cell r="O57" t="str">
            <v>INFORCE</v>
          </cell>
          <cell r="P57">
            <v>0</v>
          </cell>
          <cell r="Q57"/>
          <cell r="R57" t="str">
            <v>37 Hari Kalender</v>
          </cell>
          <cell r="S57" t="str">
            <v>180 (Seratus Delapan Puluh) hari kalender sejak tanggal Peserta mengalami Musibah</v>
          </cell>
          <cell r="T57" t="str">
            <v>180 (Seratus Delapan Puluh) hari kalender sejak tanggal Peserta mengalami Musibah</v>
          </cell>
          <cell r="U57" t="str">
            <v>6 (enam) bulan sejak Peserta tidak membayar Kontribusi yang melewati Masa Leluasa</v>
          </cell>
          <cell r="V57" t="str">
            <v>60 (enam puluh) Hari Kalender sejak terjadi perselisihan</v>
          </cell>
          <cell r="W57">
            <v>0.68500000000000005</v>
          </cell>
          <cell r="X57">
            <v>0.315</v>
          </cell>
          <cell r="Y57">
            <v>0.4</v>
          </cell>
          <cell r="Z57">
            <v>0.6</v>
          </cell>
          <cell r="AA57">
            <v>0.4</v>
          </cell>
          <cell r="AB57">
            <v>0.3</v>
          </cell>
          <cell r="AC57">
            <v>0.3</v>
          </cell>
          <cell r="AD57" t="str">
            <v>20 tahun</v>
          </cell>
          <cell r="AE57" t="str">
            <v>60 tahun</v>
          </cell>
          <cell r="AF57" t="str">
            <v>NASRE SYARIAH</v>
          </cell>
          <cell r="AG57" t="str">
            <v>FAKULTATIF</v>
          </cell>
          <cell r="AH57" t="str">
            <v>QUOTA SHARE 50 : 50 MAX RETENSI RP 100,000,000</v>
          </cell>
          <cell r="AI57" t="str">
            <v>USIA</v>
          </cell>
          <cell r="AJ57">
            <v>0</v>
          </cell>
          <cell r="AK57" t="str">
            <v>TERLAMPIR</v>
          </cell>
          <cell r="AL57"/>
          <cell r="AM57" t="str">
            <v>210 HARI KALENDER</v>
          </cell>
          <cell r="AN57" t="str">
            <v>45 HARI KERJA</v>
          </cell>
          <cell r="AO57" t="str">
            <v>016/NP/SYR/II/2019</v>
          </cell>
          <cell r="AP57" t="str">
            <v>Kontribusi Gross</v>
          </cell>
          <cell r="AQ57">
            <v>0</v>
          </cell>
          <cell r="AR57">
            <v>0</v>
          </cell>
          <cell r="AS57">
            <v>2.5000000000000001E-2</v>
          </cell>
          <cell r="AT57">
            <v>0</v>
          </cell>
          <cell r="AU57">
            <v>0.14000000000000001</v>
          </cell>
          <cell r="AV57">
            <v>0</v>
          </cell>
          <cell r="AW57">
            <v>0</v>
          </cell>
          <cell r="AX57">
            <v>0</v>
          </cell>
          <cell r="AY57">
            <v>0</v>
          </cell>
          <cell r="AZ57">
            <v>0</v>
          </cell>
          <cell r="BA57" t="str">
            <v>MAINTENANCE=PT. Wahana Abadi Haribawa ; AGEN PENUTUP=Een Sukanah</v>
          </cell>
          <cell r="BB57" t="str">
            <v>MAINTENANCE=Bank BCA: 546-0888699 ; AGEN PENUTUP=Bank BCA 7655028676</v>
          </cell>
          <cell r="BC57" t="str">
            <v>MAINTENANCE=Bank BCA ; AGEN PENUTUP=Bank BCA</v>
          </cell>
          <cell r="BD57"/>
          <cell r="BE57" t="str">
            <v>-</v>
          </cell>
          <cell r="BF57" t="str">
            <v>V</v>
          </cell>
          <cell r="BG57" t="str">
            <v>V</v>
          </cell>
          <cell r="BH57" t="str">
            <v>V</v>
          </cell>
          <cell r="BI57" t="str">
            <v>V</v>
          </cell>
          <cell r="BJ57" t="str">
            <v>V</v>
          </cell>
          <cell r="BK57" t="str">
            <v>-</v>
          </cell>
          <cell r="BL57" t="str">
            <v>V</v>
          </cell>
          <cell r="BM57" t="str">
            <v>V</v>
          </cell>
          <cell r="BN57" t="str">
            <v>75.594.848.6-021.000</v>
          </cell>
          <cell r="BO57" t="str">
            <v>V</v>
          </cell>
          <cell r="BP57" t="str">
            <v>V</v>
          </cell>
          <cell r="BQ57" t="str">
            <v>PT ASURANSI JASINDO SYARIAH</v>
          </cell>
          <cell r="BR57" t="str">
            <v>BANK SYARIAH MANDIRI</v>
          </cell>
          <cell r="BS57">
            <v>2320002322</v>
          </cell>
          <cell r="BT57"/>
          <cell r="BU57" t="str">
            <v>-</v>
          </cell>
          <cell r="BV57" t="str">
            <v>JAKARTA PUSAT</v>
          </cell>
          <cell r="BW57" t="str">
            <v>31.71</v>
          </cell>
          <cell r="BX57" t="str">
            <v>DKI Jakarta</v>
          </cell>
          <cell r="BY57" t="str">
            <v>Diskon</v>
          </cell>
          <cell r="BZ57"/>
          <cell r="CA57"/>
          <cell r="CB57" t="str">
            <v>Jasa keuangan dan asuransi</v>
          </cell>
          <cell r="CC57" t="str">
            <v>Korporasi Finansial</v>
          </cell>
          <cell r="CD57" t="str">
            <v>Lainnya (BPR. Koperasi. dll)</v>
          </cell>
          <cell r="CE57" t="str">
            <v>-</v>
          </cell>
          <cell r="CF57" t="str">
            <v>NIXON</v>
          </cell>
          <cell r="CG57" t="str">
            <v>KEAGENAN</v>
          </cell>
          <cell r="CH57" t="str">
            <v>AGEN</v>
          </cell>
          <cell r="CI57" t="str">
            <v>HEAD</v>
          </cell>
          <cell r="CJ57" t="str">
            <v>CO-INSURANCE</v>
          </cell>
          <cell r="CK57" t="str">
            <v>GROUP</v>
          </cell>
          <cell r="CL57" t="str">
            <v>JANGKAWARSA</v>
          </cell>
          <cell r="CM57" t="str">
            <v>RELIANCE PEMBIAYAAN NORMAL DEATH SYARIAH (RPNDS)</v>
          </cell>
          <cell r="CN57" t="str">
            <v>BANK UMUM (AJK)</v>
          </cell>
          <cell r="CO57" t="str">
            <v xml:space="preserve"> NP/AJRIUS-MKT/19/VI/22</v>
          </cell>
          <cell r="CP57" t="str">
            <v>005/AJRI-UUS/PKS/I/2019</v>
          </cell>
          <cell r="CQ57" t="str">
            <v>6 bulan pertama dan rasio manfaat asuransi sudah melebihi 50% dari kontibusi Tabbaru</v>
          </cell>
          <cell r="CR57" t="str">
            <v>5 HARI sejak nota tagihan diterima oleh pengelola</v>
          </cell>
        </row>
        <row r="58">
          <cell r="B58">
            <v>6042205000019</v>
          </cell>
          <cell r="C58">
            <v>6042205000019</v>
          </cell>
          <cell r="D58" t="str">
            <v>PT ASURANSI JASINDO SYARIAH QQ  BPDS</v>
          </cell>
          <cell r="E58" t="str">
            <v>GRAHA MR 21 LANTAI 10 JL. MENTENG RAYA NO 21 JAKARTA PUSAT 10340</v>
          </cell>
          <cell r="F58" t="str">
            <v>DKI JAKARTA</v>
          </cell>
          <cell r="G58">
            <v>44704</v>
          </cell>
          <cell r="H58">
            <v>2022</v>
          </cell>
          <cell r="I58" t="str">
            <v>RPNDS</v>
          </cell>
          <cell r="J58" t="str">
            <v>RELIANCE PEMBIAYAAN NORMAL DEATH SYARIAH</v>
          </cell>
          <cell r="K58" t="str">
            <v>AJK</v>
          </cell>
          <cell r="L58">
            <v>44652</v>
          </cell>
          <cell r="M58">
            <v>48305</v>
          </cell>
          <cell r="N58" t="str">
            <v>NEW</v>
          </cell>
          <cell r="O58" t="str">
            <v>INFORCE</v>
          </cell>
          <cell r="P58">
            <v>0</v>
          </cell>
          <cell r="Q58"/>
          <cell r="R58" t="str">
            <v>37 Hari Kalender</v>
          </cell>
          <cell r="S58" t="str">
            <v>180 (Seratus Delapan Puluh) hari kalender sejak tanggal Peserta mengalami Musibah</v>
          </cell>
          <cell r="T58" t="str">
            <v>180 (Seratus Delapan Puluh) hari kalender sejak tanggal Peserta mengalami Musibah</v>
          </cell>
          <cell r="U58" t="str">
            <v>6 (enam) bulan sejak Peserta tidak membayar Kontribusi yang melewati Masa Leluasa</v>
          </cell>
          <cell r="V58" t="str">
            <v>60 (enam puluh) Hari Kalender sejak terjadi perselisihan</v>
          </cell>
          <cell r="W58">
            <v>0.68500000000000005</v>
          </cell>
          <cell r="X58">
            <v>0.315</v>
          </cell>
          <cell r="Y58">
            <v>0.4</v>
          </cell>
          <cell r="Z58">
            <v>0.6</v>
          </cell>
          <cell r="AA58">
            <v>0.4</v>
          </cell>
          <cell r="AB58">
            <v>0.3</v>
          </cell>
          <cell r="AC58">
            <v>0.3</v>
          </cell>
          <cell r="AD58" t="str">
            <v>20 tahun</v>
          </cell>
          <cell r="AE58" t="str">
            <v>60 tahun</v>
          </cell>
          <cell r="AF58" t="str">
            <v>NASRE SYARIAH</v>
          </cell>
          <cell r="AG58" t="str">
            <v>FAKULTATIF</v>
          </cell>
          <cell r="AH58" t="str">
            <v>QUOTA SHARE 50 : 50 MAX RETENSI RP 100,000,000</v>
          </cell>
          <cell r="AI58" t="str">
            <v>USIA</v>
          </cell>
          <cell r="AJ58">
            <v>0</v>
          </cell>
          <cell r="AK58" t="str">
            <v>TERLAMPIR</v>
          </cell>
          <cell r="AL58"/>
          <cell r="AM58" t="str">
            <v>210 HARI KALENDER</v>
          </cell>
          <cell r="AN58" t="str">
            <v>45 HARI KERJA</v>
          </cell>
          <cell r="AO58" t="str">
            <v>016/NP/SYR/II/2019</v>
          </cell>
          <cell r="AP58" t="str">
            <v>Kontribusi Gross</v>
          </cell>
          <cell r="AQ58">
            <v>0</v>
          </cell>
          <cell r="AR58">
            <v>0</v>
          </cell>
          <cell r="AS58">
            <v>2.5000000000000001E-2</v>
          </cell>
          <cell r="AT58">
            <v>0</v>
          </cell>
          <cell r="AU58">
            <v>0.14000000000000001</v>
          </cell>
          <cell r="AV58">
            <v>0</v>
          </cell>
          <cell r="AW58">
            <v>0</v>
          </cell>
          <cell r="AX58">
            <v>0</v>
          </cell>
          <cell r="AY58">
            <v>0</v>
          </cell>
          <cell r="AZ58">
            <v>0</v>
          </cell>
          <cell r="BA58" t="str">
            <v>MAINTENANCE=PT. Wahana Abadi Haribawa ; AGEN PENUTUP=Een Sukanah</v>
          </cell>
          <cell r="BB58" t="str">
            <v>MAINTENANCE=Bank BCA: 546-0888699 ; AGEN PENUTUP=Bank BCA 7655028676</v>
          </cell>
          <cell r="BC58" t="str">
            <v>MAINTENANCE=Bank BCA ; AGEN PENUTUP=Bank BCA</v>
          </cell>
          <cell r="BD58"/>
          <cell r="BE58" t="str">
            <v>-</v>
          </cell>
          <cell r="BF58" t="str">
            <v>V</v>
          </cell>
          <cell r="BG58" t="str">
            <v>V</v>
          </cell>
          <cell r="BH58" t="str">
            <v>V</v>
          </cell>
          <cell r="BI58" t="str">
            <v>V</v>
          </cell>
          <cell r="BJ58" t="str">
            <v>V</v>
          </cell>
          <cell r="BK58" t="str">
            <v>-</v>
          </cell>
          <cell r="BL58" t="str">
            <v>V</v>
          </cell>
          <cell r="BM58" t="str">
            <v>V</v>
          </cell>
          <cell r="BN58" t="str">
            <v>75.594.848.6-021.000</v>
          </cell>
          <cell r="BO58" t="str">
            <v>V</v>
          </cell>
          <cell r="BP58" t="str">
            <v>V</v>
          </cell>
          <cell r="BQ58" t="str">
            <v>PT ASURANSI JASINDO SYARIAH</v>
          </cell>
          <cell r="BR58" t="str">
            <v>BANK SYARIAH MANDIRI</v>
          </cell>
          <cell r="BS58">
            <v>2320002322</v>
          </cell>
          <cell r="BT58"/>
          <cell r="BU58" t="str">
            <v>-</v>
          </cell>
          <cell r="BV58" t="str">
            <v>JAKARTA PUSAT</v>
          </cell>
          <cell r="BW58" t="str">
            <v>31.71</v>
          </cell>
          <cell r="BX58" t="str">
            <v>DKI Jakarta</v>
          </cell>
          <cell r="BY58" t="str">
            <v>Diskon</v>
          </cell>
          <cell r="BZ58"/>
          <cell r="CA58"/>
          <cell r="CB58" t="str">
            <v>Jasa keuangan dan asuransi</v>
          </cell>
          <cell r="CC58" t="str">
            <v>Korporasi Finansial</v>
          </cell>
          <cell r="CD58" t="str">
            <v>Lainnya (BPR. Koperasi. dll)</v>
          </cell>
          <cell r="CE58" t="str">
            <v>-</v>
          </cell>
          <cell r="CF58" t="str">
            <v>NIXON</v>
          </cell>
          <cell r="CG58" t="str">
            <v>KEAGENAN</v>
          </cell>
          <cell r="CH58" t="str">
            <v>AGEN</v>
          </cell>
          <cell r="CI58" t="str">
            <v>HEAD</v>
          </cell>
          <cell r="CJ58" t="str">
            <v>CO-INSURANCE</v>
          </cell>
          <cell r="CK58" t="str">
            <v>GROUP</v>
          </cell>
          <cell r="CL58" t="str">
            <v>JANGKAWARSA</v>
          </cell>
          <cell r="CM58" t="str">
            <v>RELIANCE PEMBIAYAAN NORMAL DEATH SYARIAH (RPNDS)</v>
          </cell>
          <cell r="CN58" t="str">
            <v>BANK UMUM (AJK)</v>
          </cell>
          <cell r="CO58" t="str">
            <v xml:space="preserve"> NP/AJRIUS-MKT/20/VI/22</v>
          </cell>
          <cell r="CP58" t="str">
            <v>005/AJRI-UUS/PKS/I/2019</v>
          </cell>
          <cell r="CQ58" t="str">
            <v>6 bulan pertama dan rasio manfaat asuransi sudah melebihi 50% dari kontibusi Tabbaru</v>
          </cell>
          <cell r="CR58" t="str">
            <v>5 HARI sejak nota tagihan diterima oleh pengelola</v>
          </cell>
        </row>
        <row r="59">
          <cell r="B59">
            <v>6042205000020</v>
          </cell>
          <cell r="C59">
            <v>6042205000020</v>
          </cell>
          <cell r="D59" t="str">
            <v>PT ASURANSI JASINDO SYARIAH QQ PT BANK SYARIAH INDONESIA, TBK</v>
          </cell>
          <cell r="E59" t="str">
            <v>GRAHA MR 21 LANTAI 10 JL. MENTENG RAYA NO 21 JAKARTA PUSAT 10340</v>
          </cell>
          <cell r="F59" t="str">
            <v>DKI JAKARTA</v>
          </cell>
          <cell r="G59">
            <v>44706</v>
          </cell>
          <cell r="H59">
            <v>2022</v>
          </cell>
          <cell r="I59" t="str">
            <v>RPNDS</v>
          </cell>
          <cell r="J59" t="str">
            <v>RELIANCE PEMBIAYAAN NORMAL DEATH SYARIAH</v>
          </cell>
          <cell r="K59" t="str">
            <v>AJK</v>
          </cell>
          <cell r="L59">
            <v>44621</v>
          </cell>
          <cell r="M59">
            <v>48305</v>
          </cell>
          <cell r="N59" t="str">
            <v>NEW</v>
          </cell>
          <cell r="O59" t="str">
            <v>INFORCE</v>
          </cell>
          <cell r="P59">
            <v>0</v>
          </cell>
          <cell r="Q59"/>
          <cell r="R59" t="str">
            <v>37 Hari Kalender</v>
          </cell>
          <cell r="S59" t="str">
            <v>180 (Seratus Delapan Puluh) hari kalender sejak tanggal Peserta mengalami Musibah</v>
          </cell>
          <cell r="T59" t="str">
            <v>180 (Seratus Delapan Puluh) hari kalender sejak tanggal Peserta mengalami Musibah</v>
          </cell>
          <cell r="U59" t="str">
            <v>6 (enam) bulan sejak Peserta tidak membayar Kontribusi yang melewati Masa Leluasa</v>
          </cell>
          <cell r="V59" t="str">
            <v>60 (enam puluh) Hari Kalender sejak terjadi perselisihan</v>
          </cell>
          <cell r="W59">
            <v>0.75</v>
          </cell>
          <cell r="X59">
            <v>0.25</v>
          </cell>
          <cell r="Y59">
            <v>0.4</v>
          </cell>
          <cell r="Z59">
            <v>0.6</v>
          </cell>
          <cell r="AA59">
            <v>0.4</v>
          </cell>
          <cell r="AB59">
            <v>0.3</v>
          </cell>
          <cell r="AC59">
            <v>0.3</v>
          </cell>
          <cell r="AD59" t="str">
            <v>20 tahun</v>
          </cell>
          <cell r="AE59" t="str">
            <v>60 tahun</v>
          </cell>
          <cell r="AF59" t="str">
            <v>MAREIN SYARIAH</v>
          </cell>
          <cell r="AG59" t="str">
            <v>TREATY</v>
          </cell>
          <cell r="AH59" t="str">
            <v>QUOTA SHARE 50 : 50 MAX RETENSI RP 100,000,000</v>
          </cell>
          <cell r="AI59" t="str">
            <v>SINGLE</v>
          </cell>
          <cell r="AJ59">
            <v>0</v>
          </cell>
          <cell r="AK59" t="str">
            <v>TERLAMPIR</v>
          </cell>
          <cell r="AL59"/>
          <cell r="AM59" t="str">
            <v>180 HARI KALENDER</v>
          </cell>
          <cell r="AN59" t="str">
            <v>10 HARI KERJA</v>
          </cell>
          <cell r="AO59" t="str">
            <v>003/DSRJ/TEKNIK/012018</v>
          </cell>
          <cell r="AP59" t="str">
            <v>Kontribusi Gross</v>
          </cell>
          <cell r="AQ59">
            <v>0</v>
          </cell>
          <cell r="AR59">
            <v>0</v>
          </cell>
          <cell r="AS59">
            <v>0.01</v>
          </cell>
          <cell r="AT59">
            <v>0.06</v>
          </cell>
          <cell r="AU59">
            <v>0.1</v>
          </cell>
          <cell r="AV59">
            <v>0</v>
          </cell>
          <cell r="AW59">
            <v>0</v>
          </cell>
          <cell r="AX59">
            <v>0</v>
          </cell>
          <cell r="AY59">
            <v>0</v>
          </cell>
          <cell r="AZ59">
            <v>0</v>
          </cell>
          <cell r="BA59" t="str">
            <v>MAINTENANCE=PT. Wahana Abadi Haribawa ; AGEN PENUTUP=Een Sukanah; ADMIN AGENCY= Nixon</v>
          </cell>
          <cell r="BB59" t="str">
            <v>MAINTENANCE=Bank BCA: 546-0888699 ; AGEN PENUTUP=Bank BCA 7655028676: ADMIN AGENCY= BCA Kreo Ciledug 7655005200</v>
          </cell>
          <cell r="BC59" t="str">
            <v>MAINTENANCE=Bank BCA ; AGEN PENUTUP=Bank BCA; ADMIN AGENCY= BCA</v>
          </cell>
          <cell r="BD59"/>
          <cell r="BE59" t="str">
            <v>-</v>
          </cell>
          <cell r="BF59" t="str">
            <v>V</v>
          </cell>
          <cell r="BG59" t="str">
            <v>V</v>
          </cell>
          <cell r="BH59" t="str">
            <v>V</v>
          </cell>
          <cell r="BI59" t="str">
            <v>V</v>
          </cell>
          <cell r="BJ59" t="str">
            <v>V</v>
          </cell>
          <cell r="BK59" t="str">
            <v>-</v>
          </cell>
          <cell r="BL59" t="str">
            <v>V</v>
          </cell>
          <cell r="BM59" t="str">
            <v>V</v>
          </cell>
          <cell r="BN59" t="str">
            <v>75.594.848.6-021.000</v>
          </cell>
          <cell r="BO59" t="str">
            <v>V</v>
          </cell>
          <cell r="BP59" t="str">
            <v>V</v>
          </cell>
          <cell r="BQ59" t="str">
            <v>PT ASURANSI JASINDO SYARIAH</v>
          </cell>
          <cell r="BR59" t="str">
            <v>BANK SYARIAH MANDIRI</v>
          </cell>
          <cell r="BS59">
            <v>2320002322</v>
          </cell>
          <cell r="BT59"/>
          <cell r="BU59" t="str">
            <v>-</v>
          </cell>
          <cell r="BV59" t="str">
            <v>JAKARTA PUSAT</v>
          </cell>
          <cell r="BW59" t="str">
            <v>31.71</v>
          </cell>
          <cell r="BX59" t="str">
            <v>DKI Jakarta</v>
          </cell>
          <cell r="BY59" t="str">
            <v>Diskon</v>
          </cell>
          <cell r="BZ59"/>
          <cell r="CA59"/>
          <cell r="CB59" t="str">
            <v>Jasa keuangan dan asuransi</v>
          </cell>
          <cell r="CC59" t="str">
            <v>Korporasi Finansial</v>
          </cell>
          <cell r="CD59" t="str">
            <v>Lainnya (BPR. Koperasi. dll)</v>
          </cell>
          <cell r="CE59" t="str">
            <v>-</v>
          </cell>
          <cell r="CF59" t="str">
            <v>NIXON</v>
          </cell>
          <cell r="CG59" t="str">
            <v>KEAGENAN</v>
          </cell>
          <cell r="CH59" t="str">
            <v>AGEN</v>
          </cell>
          <cell r="CI59" t="str">
            <v>HEAD</v>
          </cell>
          <cell r="CJ59" t="str">
            <v>CO-INSURANCE</v>
          </cell>
          <cell r="CK59" t="str">
            <v>GROUP</v>
          </cell>
          <cell r="CL59" t="str">
            <v>JANGKAWARSA</v>
          </cell>
          <cell r="CM59" t="str">
            <v>RELIANCE PEMBIAYAAN NORMAL DEATH SYARIAH (RPNDS)</v>
          </cell>
          <cell r="CN59" t="str">
            <v>BANK UMUM (AJK)</v>
          </cell>
          <cell r="CO59" t="str">
            <v xml:space="preserve"> NP/AJRIUS-MKT/15/VI/22</v>
          </cell>
          <cell r="CP59" t="str">
            <v>005/AJRI-UUS/PKS/I/2019</v>
          </cell>
          <cell r="CQ59" t="str">
            <v>6 bulan pertama dan rasio manfaat asuransi sudah melebihi 50% dari kontibusi Tabbaru</v>
          </cell>
          <cell r="CR59" t="str">
            <v>5 HARI sejak nota tagihan diterima oleh pengelola</v>
          </cell>
        </row>
        <row r="60">
          <cell r="B60">
            <v>6012206000023</v>
          </cell>
          <cell r="C60">
            <v>6012206000023</v>
          </cell>
          <cell r="D60" t="str">
            <v>KSPPS KOSPPI</v>
          </cell>
          <cell r="E60" t="str">
            <v xml:space="preserve">Komp. Batununggal Indah Jl Batununggal Indah Pasar Modern Blok RF No.7 Kel. Mengger Kec.Bandung Kidul </v>
          </cell>
          <cell r="F60" t="str">
            <v>JAWA BARAT</v>
          </cell>
          <cell r="G60">
            <v>44715</v>
          </cell>
          <cell r="H60">
            <v>2022</v>
          </cell>
          <cell r="I60" t="str">
            <v>RPS</v>
          </cell>
          <cell r="J60" t="str">
            <v>RELIANCE PEMBIAYAAN SYARIAH</v>
          </cell>
          <cell r="K60" t="str">
            <v>AJK</v>
          </cell>
          <cell r="L60">
            <v>44682</v>
          </cell>
          <cell r="M60">
            <v>11810</v>
          </cell>
          <cell r="N60" t="str">
            <v>NEW</v>
          </cell>
          <cell r="O60" t="str">
            <v>INFORCE</v>
          </cell>
          <cell r="P60">
            <v>0</v>
          </cell>
          <cell r="Q60"/>
          <cell r="R60" t="str">
            <v>15 Hari Kalender</v>
          </cell>
          <cell r="S60" t="str">
            <v>60 (Enam Puluh) hari kalender sejak tanggal Peserta mengalami Musibah</v>
          </cell>
          <cell r="T60" t="str">
            <v>60 (Enam Puluh) hari kalender sejak tanggal Peserta mengalami Musibah</v>
          </cell>
          <cell r="U60" t="str">
            <v>6 (enam) bulan sejak Peserta tidak membayar Kontribusi yang melewati Masa Leluasa</v>
          </cell>
          <cell r="V60" t="str">
            <v>60 (enam puluh) Hari Kalender sejak terjadi perselisihan</v>
          </cell>
          <cell r="W60">
            <v>0.5</v>
          </cell>
          <cell r="X60">
            <v>0.5</v>
          </cell>
          <cell r="Y60">
            <v>0.4</v>
          </cell>
          <cell r="Z60">
            <v>0.6</v>
          </cell>
          <cell r="AA60">
            <v>0.4</v>
          </cell>
          <cell r="AB60">
            <v>0.3</v>
          </cell>
          <cell r="AC60">
            <v>0.3</v>
          </cell>
          <cell r="AD60" t="str">
            <v xml:space="preserve">20 Tahun </v>
          </cell>
          <cell r="AE60" t="str">
            <v>79 Tahun</v>
          </cell>
          <cell r="AF60" t="str">
            <v>OR</v>
          </cell>
          <cell r="AG60" t="str">
            <v>OR</v>
          </cell>
          <cell r="AH60"/>
          <cell r="AI60" t="str">
            <v>USIA</v>
          </cell>
          <cell r="AJ60"/>
          <cell r="AK60"/>
          <cell r="AL60"/>
          <cell r="AM60"/>
          <cell r="AN60"/>
          <cell r="AO60"/>
          <cell r="AP60"/>
          <cell r="AQ60">
            <v>0.15</v>
          </cell>
          <cell r="AR60"/>
          <cell r="AS60">
            <v>2.5000000000000001E-2</v>
          </cell>
          <cell r="AT60"/>
          <cell r="AU60">
            <v>0.3</v>
          </cell>
          <cell r="AV60"/>
          <cell r="AW60"/>
          <cell r="AX60"/>
          <cell r="AY60"/>
          <cell r="AZ60"/>
          <cell r="BE60"/>
          <cell r="BF60"/>
          <cell r="BG60"/>
          <cell r="BH60"/>
          <cell r="BI60" t="str">
            <v>V</v>
          </cell>
          <cell r="BJ60" t="str">
            <v>V</v>
          </cell>
          <cell r="BK60"/>
          <cell r="BL60" t="str">
            <v>V</v>
          </cell>
          <cell r="BM60" t="str">
            <v>V</v>
          </cell>
          <cell r="BN60"/>
          <cell r="BO60"/>
          <cell r="BP60"/>
          <cell r="BQ60"/>
          <cell r="BR60"/>
          <cell r="BS60"/>
          <cell r="BT60"/>
          <cell r="BV60" t="str">
            <v>BANDUNG</v>
          </cell>
          <cell r="BX60" t="str">
            <v>DKI Jakarta</v>
          </cell>
          <cell r="CB60"/>
          <cell r="CC60"/>
          <cell r="CD60"/>
          <cell r="CF60" t="str">
            <v>BAGUS</v>
          </cell>
          <cell r="CG60" t="str">
            <v>DIRECT MARKETING</v>
          </cell>
          <cell r="CI60" t="str">
            <v>HEAD</v>
          </cell>
          <cell r="CJ60" t="str">
            <v>AGENCY</v>
          </cell>
          <cell r="CK60" t="str">
            <v>GROUP</v>
          </cell>
          <cell r="CL60" t="str">
            <v>JANGKAWARSA</v>
          </cell>
          <cell r="CM60" t="str">
            <v>RELIANCE PEMBIAYAAN SYARIAH (RPS)</v>
          </cell>
          <cell r="CO60" t="str">
            <v xml:space="preserve"> NP/AJRIUS-MKT/07/VI/22</v>
          </cell>
          <cell r="CQ60" t="str">
            <v>6 bulan pertama dan rasio manfaat asuransi sudah melebihi 40% dari kontibusi gross</v>
          </cell>
        </row>
        <row r="61">
          <cell r="B61">
            <v>6022206000004</v>
          </cell>
          <cell r="C61">
            <v>6022206000004</v>
          </cell>
          <cell r="D61" t="str">
            <v>KSPPS KOSPPI</v>
          </cell>
          <cell r="E61" t="str">
            <v xml:space="preserve">Komp. Batununggal Indah Jl Batununggal Indah Pasar Modern Blok RF No.7 Kel. Mengger Kec.Bandung Kidul </v>
          </cell>
          <cell r="F61" t="str">
            <v>JAWA BARAT</v>
          </cell>
          <cell r="G61">
            <v>44715</v>
          </cell>
          <cell r="H61">
            <v>2022</v>
          </cell>
          <cell r="I61" t="str">
            <v>RTLS</v>
          </cell>
          <cell r="J61" t="str">
            <v>RELIANCE TERM LIFE SYARIAH</v>
          </cell>
          <cell r="K61" t="str">
            <v>AJK</v>
          </cell>
          <cell r="L61">
            <v>44682</v>
          </cell>
          <cell r="M61">
            <v>11810</v>
          </cell>
          <cell r="N61" t="str">
            <v>NEW</v>
          </cell>
          <cell r="O61" t="str">
            <v>INFORCE</v>
          </cell>
          <cell r="P61">
            <v>0</v>
          </cell>
          <cell r="Q61"/>
          <cell r="R61" t="str">
            <v>15 Hari Kalender</v>
          </cell>
          <cell r="S61" t="str">
            <v>60 (Enam Puluh) hari kalender sejak tanggal Peserta mengalami Musibah</v>
          </cell>
          <cell r="T61" t="str">
            <v>60 (Enam Puluh) hari kalender sejak tanggal Peserta mengalami Musibah</v>
          </cell>
          <cell r="U61" t="str">
            <v>6 (enam) bulan sejak Peserta tidak membayar Kontribusi yang melewati Masa Leluasa</v>
          </cell>
          <cell r="V61" t="str">
            <v>60 (enam puluh) Hari Kalender sejak terjadi perselisihan</v>
          </cell>
          <cell r="W61">
            <v>0.5</v>
          </cell>
          <cell r="X61">
            <v>0.5</v>
          </cell>
          <cell r="Y61">
            <v>0.4</v>
          </cell>
          <cell r="Z61">
            <v>0.6</v>
          </cell>
          <cell r="AA61">
            <v>0.4</v>
          </cell>
          <cell r="AB61">
            <v>0.3</v>
          </cell>
          <cell r="AC61">
            <v>0.3</v>
          </cell>
          <cell r="AD61" t="str">
            <v xml:space="preserve">20 Tahun </v>
          </cell>
          <cell r="AE61" t="str">
            <v>79 Tahun</v>
          </cell>
          <cell r="AF61" t="str">
            <v>OR</v>
          </cell>
          <cell r="AG61" t="str">
            <v>OR</v>
          </cell>
          <cell r="AH61"/>
          <cell r="AI61" t="str">
            <v>USIA</v>
          </cell>
          <cell r="AJ61"/>
          <cell r="AK61"/>
          <cell r="AL61"/>
          <cell r="AM61"/>
          <cell r="AN61"/>
          <cell r="AO61"/>
          <cell r="AP61"/>
          <cell r="AQ61">
            <v>0.15</v>
          </cell>
          <cell r="AR61"/>
          <cell r="AS61">
            <v>2.5000000000000001E-2</v>
          </cell>
          <cell r="AT61"/>
          <cell r="AU61">
            <v>0.3</v>
          </cell>
          <cell r="AV61"/>
          <cell r="AW61"/>
          <cell r="AX61"/>
          <cell r="AY61"/>
          <cell r="AZ61"/>
          <cell r="BA61"/>
          <cell r="BB61"/>
          <cell r="BC61"/>
          <cell r="BE61"/>
          <cell r="BF61"/>
          <cell r="BG61"/>
          <cell r="BH61"/>
          <cell r="BI61" t="str">
            <v>V</v>
          </cell>
          <cell r="BJ61" t="str">
            <v>V</v>
          </cell>
          <cell r="BK61"/>
          <cell r="BL61" t="str">
            <v>V</v>
          </cell>
          <cell r="BM61" t="str">
            <v>V</v>
          </cell>
          <cell r="BN61"/>
          <cell r="BO61"/>
          <cell r="BP61"/>
          <cell r="BQ61"/>
          <cell r="BR61"/>
          <cell r="BS61"/>
          <cell r="BT61"/>
          <cell r="BV61" t="str">
            <v>BANDUNG</v>
          </cell>
          <cell r="BX61" t="str">
            <v>DKI Jakarta</v>
          </cell>
          <cell r="BY61"/>
          <cell r="CB61"/>
          <cell r="CC61"/>
          <cell r="CD61"/>
          <cell r="CE61"/>
          <cell r="CF61" t="str">
            <v>BAGUS</v>
          </cell>
          <cell r="CG61" t="str">
            <v>DIRECT MARKETING</v>
          </cell>
          <cell r="CH61"/>
          <cell r="CI61" t="str">
            <v>HEAD</v>
          </cell>
          <cell r="CJ61" t="str">
            <v>AGENCY</v>
          </cell>
          <cell r="CK61" t="str">
            <v>GROUP</v>
          </cell>
          <cell r="CL61" t="str">
            <v>JANGKAWARSA</v>
          </cell>
          <cell r="CM61" t="str">
            <v>RELIANCE TERM LIFE SYARIAH (RTLS)</v>
          </cell>
          <cell r="CO61" t="str">
            <v xml:space="preserve"> NP/AJRIUS-MKT/07/VI/22</v>
          </cell>
          <cell r="CQ61" t="str">
            <v>6 bulan pertama dan rasio manfaat asuransi sudah melebihi 40% dari kontibusi gross</v>
          </cell>
          <cell r="CR61"/>
        </row>
        <row r="62">
          <cell r="B62">
            <v>6012206000026</v>
          </cell>
          <cell r="C62">
            <v>6012206000026</v>
          </cell>
          <cell r="D62" t="str">
            <v xml:space="preserve">PT BPR NUSUMMA CISALAK </v>
          </cell>
          <cell r="E62" t="str">
            <v>Jl. Raya Limaratus No.47 Desa Sindangsari Kec. Kasomalang Kab. Subang 41283</v>
          </cell>
          <cell r="F62" t="str">
            <v>JAWA BARAT</v>
          </cell>
          <cell r="G62">
            <v>44736</v>
          </cell>
          <cell r="H62">
            <v>2022</v>
          </cell>
          <cell r="I62" t="str">
            <v>RPS</v>
          </cell>
          <cell r="J62" t="str">
            <v>RELIANCE PEMBIAYAAN SYARIAH</v>
          </cell>
          <cell r="K62" t="str">
            <v>AJK</v>
          </cell>
          <cell r="L62">
            <v>44682</v>
          </cell>
          <cell r="M62">
            <v>11810</v>
          </cell>
          <cell r="N62" t="str">
            <v>NEW</v>
          </cell>
          <cell r="O62" t="str">
            <v>INFORCE</v>
          </cell>
          <cell r="P62">
            <v>0</v>
          </cell>
          <cell r="Q62"/>
          <cell r="R62" t="str">
            <v>15 Hari Kalender</v>
          </cell>
          <cell r="S62" t="str">
            <v>60 (Enam Puluh) hari kalender sejak tanggal Peserta mengalami Musibah</v>
          </cell>
          <cell r="T62" t="str">
            <v>60 (Enam Puluh) hari kalender sejak tanggal Peserta mengalami Musibah</v>
          </cell>
          <cell r="U62" t="str">
            <v>6 (enam) bulan sejak Peserta tidak membayar Kontribusi yang melewati Masa Leluasa</v>
          </cell>
          <cell r="V62" t="str">
            <v>60 (enam puluh) Hari Kalender sejak terjadi perselisihan</v>
          </cell>
          <cell r="W62">
            <v>0.5</v>
          </cell>
          <cell r="X62">
            <v>0.5</v>
          </cell>
          <cell r="Y62">
            <v>0.4</v>
          </cell>
          <cell r="Z62">
            <v>0.6</v>
          </cell>
          <cell r="AA62">
            <v>0.4</v>
          </cell>
          <cell r="AB62">
            <v>0.3</v>
          </cell>
          <cell r="AC62">
            <v>0.3</v>
          </cell>
          <cell r="AD62" t="str">
            <v xml:space="preserve">20 Tahun </v>
          </cell>
          <cell r="AE62" t="str">
            <v>64 Tahun</v>
          </cell>
          <cell r="AF62" t="str">
            <v>MAREIN SYARIAH</v>
          </cell>
          <cell r="AG62" t="str">
            <v>TREATY</v>
          </cell>
          <cell r="AH62" t="str">
            <v>SURPLUS RP 100,000,000</v>
          </cell>
          <cell r="AI62" t="str">
            <v>USIA</v>
          </cell>
          <cell r="AJ62">
            <v>0</v>
          </cell>
          <cell r="AK62" t="str">
            <v>TERLAMPIR</v>
          </cell>
          <cell r="AL62" t="str">
            <v>SESUAI DATA REALISASI</v>
          </cell>
          <cell r="AM62" t="str">
            <v>180 HARI KALENDER</v>
          </cell>
          <cell r="AN62" t="str">
            <v>10 HARI KERJA</v>
          </cell>
          <cell r="AO62"/>
          <cell r="AP62" t="str">
            <v>Kontribusi Gross</v>
          </cell>
          <cell r="AQ62">
            <v>0.1</v>
          </cell>
          <cell r="AR62">
            <v>0</v>
          </cell>
          <cell r="AS62">
            <v>2.5000000000000001E-2</v>
          </cell>
          <cell r="AT62">
            <v>2.5000000000000001E-2</v>
          </cell>
          <cell r="AU62">
            <v>0</v>
          </cell>
          <cell r="AV62">
            <v>0</v>
          </cell>
          <cell r="AW62">
            <v>0</v>
          </cell>
          <cell r="AX62">
            <v>0</v>
          </cell>
          <cell r="AY62">
            <v>0</v>
          </cell>
          <cell r="AZ62">
            <v>0</v>
          </cell>
          <cell r="BA62" t="str">
            <v xml:space="preserve">MAINTENANCE=PT. Wahana Abadi Haribawa	Bank BCA: 546-0888699
</v>
          </cell>
          <cell r="BB62" t="str">
            <v xml:space="preserve">MAINTENANCE=PT. Wahana Abadi Haribawa	Bank BCA: 546-0888699
</v>
          </cell>
          <cell r="BC62" t="str">
            <v xml:space="preserve">MAINTENANCE=PT. Wahana Abadi Haribawa	Bank BCA: 546-0888699
</v>
          </cell>
          <cell r="BD62"/>
          <cell r="BE62" t="str">
            <v>-</v>
          </cell>
          <cell r="BF62" t="str">
            <v>V</v>
          </cell>
          <cell r="BG62" t="str">
            <v>V</v>
          </cell>
          <cell r="BH62" t="str">
            <v>V</v>
          </cell>
          <cell r="BI62" t="str">
            <v>V</v>
          </cell>
          <cell r="BJ62" t="str">
            <v>V</v>
          </cell>
          <cell r="BK62" t="str">
            <v>-</v>
          </cell>
          <cell r="BL62" t="str">
            <v>V</v>
          </cell>
          <cell r="BM62" t="str">
            <v>V</v>
          </cell>
          <cell r="BN62" t="str">
            <v>01.510.838.4-439.000</v>
          </cell>
          <cell r="BO62" t="str">
            <v>V</v>
          </cell>
          <cell r="BP62" t="str">
            <v>V</v>
          </cell>
          <cell r="BQ62"/>
          <cell r="BR62"/>
          <cell r="BS62"/>
          <cell r="BT62"/>
          <cell r="BU62"/>
          <cell r="BV62" t="str">
            <v>SUBANG</v>
          </cell>
          <cell r="BW62"/>
          <cell r="BX62" t="str">
            <v>DKI Jakarta</v>
          </cell>
          <cell r="BY62" t="str">
            <v>Diskon</v>
          </cell>
          <cell r="BZ62"/>
          <cell r="CA62"/>
          <cell r="CB62" t="str">
            <v>Jasa keuangan dan asuransi</v>
          </cell>
          <cell r="CC62" t="str">
            <v>Korporasi Finansial</v>
          </cell>
          <cell r="CD62" t="str">
            <v>Lainnya (BPR. Koperasi. dll)</v>
          </cell>
          <cell r="CE62" t="str">
            <v>-</v>
          </cell>
          <cell r="CF62" t="str">
            <v>NINDYA SUSILO</v>
          </cell>
          <cell r="CG62" t="str">
            <v>DIRECT MARKETING</v>
          </cell>
          <cell r="CH62" t="str">
            <v>DIRECT MARKETING</v>
          </cell>
          <cell r="CI62" t="str">
            <v>HEAD</v>
          </cell>
          <cell r="CJ62" t="str">
            <v>AGENCY</v>
          </cell>
          <cell r="CK62" t="str">
            <v>GROUP</v>
          </cell>
          <cell r="CL62" t="str">
            <v>JANGKAWARSA</v>
          </cell>
          <cell r="CM62" t="str">
            <v>RELIANCE PEMBIAYAAN SYARIAH (RPS)</v>
          </cell>
          <cell r="CN62"/>
          <cell r="CO62" t="str">
            <v xml:space="preserve"> NP/AJRIUS-MKT/17/VI/22</v>
          </cell>
          <cell r="CP62"/>
          <cell r="CQ62" t="str">
            <v>6 bulan pertama dan rasio manfaat asuransi sudah melebihi 40% dari kontibusi gross</v>
          </cell>
          <cell r="CR62" t="str">
            <v>1 BULAN KALENDER</v>
          </cell>
        </row>
        <row r="63">
          <cell r="B63">
            <v>6042207000021</v>
          </cell>
          <cell r="C63">
            <v>6042207000021</v>
          </cell>
          <cell r="D63" t="str">
            <v>PT ASURANSI JASINDO SYARIAH QQ PT AEON CREDIT INDONESIA</v>
          </cell>
          <cell r="E63" t="str">
            <v>GRAHA MR 21 LANTAI 10 JL. MENTENG RAYA NO 21 JAKARTA PUSAT 10340</v>
          </cell>
          <cell r="F63" t="str">
            <v>DKI JAKARTA</v>
          </cell>
          <cell r="G63">
            <v>44704</v>
          </cell>
          <cell r="H63">
            <v>2022</v>
          </cell>
          <cell r="I63" t="str">
            <v>RPNDS</v>
          </cell>
          <cell r="J63" t="str">
            <v>RELIANCE PEMBIAYAAN NORMAL DEATH SYARIAH</v>
          </cell>
          <cell r="K63" t="str">
            <v>AJK</v>
          </cell>
          <cell r="L63">
            <v>44621</v>
          </cell>
          <cell r="M63">
            <v>48305</v>
          </cell>
          <cell r="N63" t="str">
            <v>NEW</v>
          </cell>
          <cell r="O63" t="str">
            <v>INFORCE</v>
          </cell>
          <cell r="P63">
            <v>0</v>
          </cell>
          <cell r="Q63"/>
          <cell r="R63" t="str">
            <v>37 Hari Kalender</v>
          </cell>
          <cell r="S63" t="str">
            <v>180 (Seratus Delapan Puluh) hari kalender sejak tanggal Peserta mengalami Musibah</v>
          </cell>
          <cell r="T63" t="str">
            <v>180 (Seratus Delapan Puluh) hari kalender sejak tanggal Peserta mengalami Musibah</v>
          </cell>
          <cell r="U63" t="str">
            <v>6 (enam) bulan sejak Peserta tidak membayar Kontribusi yang melewati Masa Leluasa</v>
          </cell>
          <cell r="V63" t="str">
            <v>60 (enam puluh) Hari Kalender sejak terjadi perselisihan</v>
          </cell>
          <cell r="W63">
            <v>0.68500000000000005</v>
          </cell>
          <cell r="X63">
            <v>0.315</v>
          </cell>
          <cell r="Y63">
            <v>0.4</v>
          </cell>
          <cell r="Z63">
            <v>0.6</v>
          </cell>
          <cell r="AA63">
            <v>0.4</v>
          </cell>
          <cell r="AB63">
            <v>0.3</v>
          </cell>
          <cell r="AC63">
            <v>0.3</v>
          </cell>
          <cell r="AD63">
            <v>17</v>
          </cell>
          <cell r="AE63">
            <v>59</v>
          </cell>
          <cell r="AF63" t="str">
            <v>NASRE SYARIAH</v>
          </cell>
          <cell r="AG63" t="str">
            <v>FAKULTATIF</v>
          </cell>
          <cell r="AH63" t="str">
            <v>QUOTA SHARE 50 : 50 MAX RETENSI RP 100,000,000</v>
          </cell>
          <cell r="AI63" t="str">
            <v>USIA</v>
          </cell>
          <cell r="AJ63">
            <v>0</v>
          </cell>
          <cell r="AK63" t="str">
            <v>TERLAMPIR</v>
          </cell>
          <cell r="AL63"/>
          <cell r="AM63" t="str">
            <v>210 HARI KALENDER</v>
          </cell>
          <cell r="AN63" t="str">
            <v>45 HARI KERJA</v>
          </cell>
          <cell r="AO63"/>
          <cell r="AP63" t="str">
            <v>Kontribusi Gross</v>
          </cell>
          <cell r="AQ63">
            <v>0</v>
          </cell>
          <cell r="AR63">
            <v>0</v>
          </cell>
          <cell r="AS63">
            <v>2.5000000000000001E-2</v>
          </cell>
          <cell r="AT63">
            <v>0</v>
          </cell>
          <cell r="AU63">
            <v>0.14000000000000001</v>
          </cell>
          <cell r="AV63">
            <v>0</v>
          </cell>
          <cell r="AW63">
            <v>0</v>
          </cell>
          <cell r="AX63">
            <v>0</v>
          </cell>
          <cell r="AY63">
            <v>0</v>
          </cell>
          <cell r="AZ63">
            <v>0</v>
          </cell>
          <cell r="BA63" t="str">
            <v>MAINTENANCE=PT. Wahana Abadi Haribawa ; AGEN PENUTUP=Een Sukanah</v>
          </cell>
          <cell r="BB63" t="str">
            <v>MAINTENANCE=Bank BCA: 546-0888699 ; AGEN PENUTUP=Bank BCA 7655028676</v>
          </cell>
          <cell r="BC63" t="str">
            <v>MAINTENANCE=Bank BCA ; AGEN PENUTUP=Bank BCA</v>
          </cell>
          <cell r="BD63"/>
          <cell r="BE63" t="str">
            <v>-</v>
          </cell>
          <cell r="BF63" t="str">
            <v>V</v>
          </cell>
          <cell r="BG63" t="str">
            <v>V</v>
          </cell>
          <cell r="BH63" t="str">
            <v>V</v>
          </cell>
          <cell r="BI63" t="str">
            <v>V</v>
          </cell>
          <cell r="BJ63" t="str">
            <v>V</v>
          </cell>
          <cell r="BK63" t="str">
            <v>-</v>
          </cell>
          <cell r="BL63" t="str">
            <v>V</v>
          </cell>
          <cell r="BM63" t="str">
            <v>V</v>
          </cell>
          <cell r="BN63" t="str">
            <v>75.594.848.6-021.000</v>
          </cell>
          <cell r="BO63" t="str">
            <v>V</v>
          </cell>
          <cell r="BP63" t="str">
            <v>V</v>
          </cell>
          <cell r="BQ63" t="str">
            <v>PT ASURANSI JASINDO SYARIAH</v>
          </cell>
          <cell r="BR63" t="str">
            <v>BANK SYARIAH MANDIRI</v>
          </cell>
          <cell r="BS63">
            <v>2320002322</v>
          </cell>
          <cell r="BT63"/>
          <cell r="BU63" t="str">
            <v>-</v>
          </cell>
          <cell r="BV63" t="str">
            <v>JAKARTA PUSAT</v>
          </cell>
          <cell r="BW63" t="str">
            <v>31.71</v>
          </cell>
          <cell r="BX63" t="str">
            <v>DKI Jakarta</v>
          </cell>
          <cell r="BY63" t="str">
            <v>Diskon</v>
          </cell>
          <cell r="BZ63"/>
          <cell r="CA63"/>
          <cell r="CB63" t="str">
            <v>Jasa keuangan dan asuransi</v>
          </cell>
          <cell r="CC63" t="str">
            <v>Korporasi Finansial</v>
          </cell>
          <cell r="CD63" t="str">
            <v>Lainnya (BPR. Koperasi. dll)</v>
          </cell>
          <cell r="CE63" t="str">
            <v>-</v>
          </cell>
          <cell r="CF63" t="str">
            <v>NIXON</v>
          </cell>
          <cell r="CG63" t="str">
            <v>KEAGENAN</v>
          </cell>
          <cell r="CH63" t="str">
            <v>AGEN</v>
          </cell>
          <cell r="CI63" t="str">
            <v>HEAD</v>
          </cell>
          <cell r="CJ63" t="str">
            <v>CO-INSURANCE</v>
          </cell>
          <cell r="CK63" t="str">
            <v>GROUP</v>
          </cell>
          <cell r="CL63" t="str">
            <v>JANGKAWARSA</v>
          </cell>
          <cell r="CM63" t="str">
            <v>RELIANCE PEMBIAYAAN NORMAL DEATH SYARIAH (RPNDS)</v>
          </cell>
          <cell r="CN63" t="str">
            <v>BANK UMUM (AJK)</v>
          </cell>
          <cell r="CO63" t="str">
            <v xml:space="preserve"> NP/AJRIUS-MKT/21/VII/22</v>
          </cell>
          <cell r="CP63" t="str">
            <v>005/AJRI-UUS/PKS/I/2019</v>
          </cell>
          <cell r="CQ63" t="str">
            <v>6 bulan pertama dan rasio manfaat asuransi sudah melebihi 50% dari kontibusi</v>
          </cell>
          <cell r="CR63" t="str">
            <v>1 BULAN KALENDER</v>
          </cell>
        </row>
        <row r="64">
          <cell r="B64">
            <v>6012207000027</v>
          </cell>
          <cell r="C64">
            <v>6012207000027</v>
          </cell>
          <cell r="D64" t="str">
            <v>PERUMDA BPR BANK KULON PROGO</v>
          </cell>
          <cell r="E64" t="str">
            <v>Jl. Kawijo No.14, Pengasih, Kec. Pengasih, Kabupaten Kulon Progo, Daerah Istimewa Yogyakarta 55652</v>
          </cell>
          <cell r="F64" t="str">
            <v>DI YOGYAKARTA</v>
          </cell>
          <cell r="G64">
            <v>44747</v>
          </cell>
          <cell r="H64">
            <v>2022</v>
          </cell>
          <cell r="I64" t="str">
            <v>RPS</v>
          </cell>
          <cell r="J64" t="str">
            <v>RELIANCE PEMBIAYAAN SYARIAH</v>
          </cell>
          <cell r="K64" t="str">
            <v>AJK</v>
          </cell>
          <cell r="L64">
            <v>44682</v>
          </cell>
          <cell r="M64">
            <v>11810</v>
          </cell>
          <cell r="N64" t="str">
            <v>NEW</v>
          </cell>
          <cell r="O64" t="str">
            <v>INFORCE</v>
          </cell>
          <cell r="P64">
            <v>0</v>
          </cell>
          <cell r="Q64"/>
          <cell r="R64" t="str">
            <v>37 Hari Kalender</v>
          </cell>
          <cell r="S64" t="str">
            <v>90 (Sembilan Puluh) hari kalender sejak tanggal Peserta mengalami Musibah</v>
          </cell>
          <cell r="T64" t="str">
            <v>90 (Sembilan Puluh) hari kalender sejak tanggal Peserta mengalami Musibah</v>
          </cell>
          <cell r="U64" t="str">
            <v>6 (enam) bulan sejak Peserta tidak membayar Kontribusi yang melewati Masa Leluasa</v>
          </cell>
          <cell r="V64" t="str">
            <v>60 (enam puluh) Hari Kalender sejak terjadi perselisihan</v>
          </cell>
          <cell r="W64">
            <v>0.5</v>
          </cell>
          <cell r="X64">
            <v>0.5</v>
          </cell>
          <cell r="Y64">
            <v>0.4</v>
          </cell>
          <cell r="Z64">
            <v>0.6</v>
          </cell>
          <cell r="AA64">
            <v>0.4</v>
          </cell>
          <cell r="AB64">
            <v>0.3</v>
          </cell>
          <cell r="AC64">
            <v>0.3</v>
          </cell>
          <cell r="AD64" t="str">
            <v xml:space="preserve">20 Tahun </v>
          </cell>
          <cell r="AE64" t="str">
            <v>64 Tahun</v>
          </cell>
          <cell r="AF64" t="str">
            <v>MAREIN SYARIAH</v>
          </cell>
          <cell r="AG64" t="str">
            <v>TREATY</v>
          </cell>
          <cell r="AH64" t="str">
            <v>QUOTA SHARE 50 : 50 MAX RETENSI RP 100,000,000</v>
          </cell>
          <cell r="AI64" t="str">
            <v>USIA</v>
          </cell>
          <cell r="AJ64">
            <v>0</v>
          </cell>
          <cell r="AK64" t="str">
            <v>TERLAMPIR</v>
          </cell>
          <cell r="AL64" t="str">
            <v>SESUAI DATA REALISASI</v>
          </cell>
          <cell r="AM64" t="str">
            <v>180 HARI KALENDER</v>
          </cell>
          <cell r="AN64" t="str">
            <v>10 HARI KERJA</v>
          </cell>
          <cell r="AO64"/>
          <cell r="AP64" t="str">
            <v>Kontribusi Gross</v>
          </cell>
          <cell r="AQ64">
            <v>0.15</v>
          </cell>
          <cell r="AR64">
            <v>0</v>
          </cell>
          <cell r="AS64">
            <v>0</v>
          </cell>
          <cell r="AT64">
            <v>0</v>
          </cell>
          <cell r="AU64">
            <v>0.2</v>
          </cell>
          <cell r="AV64">
            <v>0</v>
          </cell>
          <cell r="AW64">
            <v>0</v>
          </cell>
          <cell r="AX64">
            <v>0</v>
          </cell>
          <cell r="AY64">
            <v>0</v>
          </cell>
          <cell r="AZ64">
            <v>0</v>
          </cell>
          <cell r="BA64" t="str">
            <v>potong langsung : PD.BPR BANK PASAR KULON PROGO, AGEN AGENCY=PT. Wahana Abadi Haribawa</v>
          </cell>
          <cell r="BB64" t="str">
            <v>AGEN AGENCY=Bank BCA: 546-0888699</v>
          </cell>
          <cell r="BC64" t="str">
            <v>AGEN AGENCY=Bank BCA</v>
          </cell>
          <cell r="BE64" t="str">
            <v>-</v>
          </cell>
          <cell r="BF64" t="str">
            <v>V</v>
          </cell>
          <cell r="BG64" t="str">
            <v>V</v>
          </cell>
          <cell r="BH64" t="str">
            <v>V</v>
          </cell>
          <cell r="BI64" t="str">
            <v>V</v>
          </cell>
          <cell r="BJ64" t="str">
            <v>V</v>
          </cell>
          <cell r="BK64" t="str">
            <v>-</v>
          </cell>
          <cell r="BL64" t="str">
            <v>V</v>
          </cell>
          <cell r="BM64" t="str">
            <v>V</v>
          </cell>
          <cell r="BN64"/>
          <cell r="BO64" t="str">
            <v>V</v>
          </cell>
          <cell r="BP64" t="str">
            <v>V</v>
          </cell>
          <cell r="BQ64"/>
          <cell r="BR64"/>
          <cell r="BS64"/>
          <cell r="BT64"/>
          <cell r="BV64" t="str">
            <v>DI YOGYAKARTA</v>
          </cell>
          <cell r="BX64" t="str">
            <v>DKI Jakarta</v>
          </cell>
          <cell r="BY64" t="str">
            <v>Diskon</v>
          </cell>
          <cell r="CB64" t="str">
            <v>Jasa keuangan dan asuransi</v>
          </cell>
          <cell r="CC64" t="str">
            <v>Korporasi Finansial</v>
          </cell>
          <cell r="CD64" t="str">
            <v>Lainnya (BPR. Koperasi. dll)</v>
          </cell>
          <cell r="CE64" t="str">
            <v>-</v>
          </cell>
          <cell r="CF64" t="str">
            <v>SUTARTO</v>
          </cell>
          <cell r="CG64" t="str">
            <v>DIRECT MARKETING</v>
          </cell>
          <cell r="CH64" t="str">
            <v>DIRECT MARKETING</v>
          </cell>
          <cell r="CI64" t="str">
            <v>HEAD</v>
          </cell>
          <cell r="CJ64" t="str">
            <v>AGENCY</v>
          </cell>
          <cell r="CK64" t="str">
            <v>GROUP</v>
          </cell>
          <cell r="CL64" t="str">
            <v>JANGKAWARSA</v>
          </cell>
          <cell r="CM64" t="str">
            <v>RELIANCE PEMBIAYAAN SYARIAH (RPS)</v>
          </cell>
          <cell r="CO64" t="str">
            <v xml:space="preserve"> NP/AJRIUS-MKT/22/VII/22</v>
          </cell>
          <cell r="CQ64" t="str">
            <v>6 bulan pertama dan rasio manfaat asuransi sudah melebihi 40% dari kontibusi gross</v>
          </cell>
          <cell r="CR64" t="str">
            <v>1 BULAN KALENDER</v>
          </cell>
        </row>
        <row r="65">
          <cell r="B65">
            <v>6012208000028</v>
          </cell>
          <cell r="C65">
            <v>6012208000028</v>
          </cell>
          <cell r="D65" t="str">
            <v>PT BPR KERTA RAHARJA (PERSERODA)</v>
          </cell>
          <cell r="E65" t="str">
            <v>JL. RAYA SOREANG NO.26 PAMEKARAN, SOREANG, KAB. BANDUNG, JAWA BARAT</v>
          </cell>
          <cell r="F65" t="str">
            <v>JAWA BARAT</v>
          </cell>
          <cell r="G65">
            <v>44781</v>
          </cell>
          <cell r="H65">
            <v>2022</v>
          </cell>
          <cell r="I65" t="str">
            <v>RPS</v>
          </cell>
          <cell r="J65" t="str">
            <v>RELIANCE PEMBIAYAAN SYARIAH</v>
          </cell>
          <cell r="K65" t="str">
            <v>AJK</v>
          </cell>
          <cell r="L65">
            <v>44774</v>
          </cell>
          <cell r="M65">
            <v>52079</v>
          </cell>
          <cell r="N65" t="str">
            <v>NEW</v>
          </cell>
          <cell r="O65" t="str">
            <v>INFORCE</v>
          </cell>
          <cell r="P65">
            <v>0</v>
          </cell>
          <cell r="Q65"/>
          <cell r="R65" t="str">
            <v>37 Hari Kalender</v>
          </cell>
          <cell r="S65" t="str">
            <v>90 (Sembilan Puluh) hari kalender sejak tanggal Peserta mengalami Musibah</v>
          </cell>
          <cell r="T65" t="str">
            <v>90 (Sembilan Puluh) hari kalender sejak tanggal Peserta mengalami Musibah</v>
          </cell>
          <cell r="U65" t="str">
            <v>6 (enam) bulan sejak Peserta tidak membayar Kontribusi yang melewati Masa Leluasa</v>
          </cell>
          <cell r="V65" t="str">
            <v>60 (enam puluh) Hari Kalender sejak terjadi perselisihan</v>
          </cell>
          <cell r="W65">
            <v>0.5</v>
          </cell>
          <cell r="X65">
            <v>0.5</v>
          </cell>
          <cell r="Y65">
            <v>0.4</v>
          </cell>
          <cell r="Z65">
            <v>0.6</v>
          </cell>
          <cell r="AA65">
            <v>0.4</v>
          </cell>
          <cell r="AB65">
            <v>0.3</v>
          </cell>
          <cell r="AC65">
            <v>0.3</v>
          </cell>
          <cell r="AD65"/>
          <cell r="AE65"/>
          <cell r="AF65" t="str">
            <v>NUSANTARA RE</v>
          </cell>
          <cell r="AG65" t="str">
            <v>TREATY</v>
          </cell>
          <cell r="AH65" t="str">
            <v>QUOTA SHARE 50 : 50 MAX RETENSI RP 100,000,000</v>
          </cell>
          <cell r="AI65" t="str">
            <v>USIA</v>
          </cell>
          <cell r="AJ65">
            <v>0</v>
          </cell>
          <cell r="AK65" t="str">
            <v>TERLAMPIR</v>
          </cell>
          <cell r="AL65"/>
          <cell r="AM65"/>
          <cell r="AN65"/>
          <cell r="AO65"/>
          <cell r="AP65"/>
          <cell r="AQ65">
            <v>0.25</v>
          </cell>
          <cell r="AR65"/>
          <cell r="AS65"/>
          <cell r="AT65"/>
          <cell r="AU65"/>
          <cell r="AV65"/>
          <cell r="AW65"/>
          <cell r="AX65"/>
          <cell r="AY65"/>
          <cell r="AZ65"/>
          <cell r="BA65"/>
          <cell r="BB65"/>
          <cell r="BC65"/>
          <cell r="BE65" t="str">
            <v>-</v>
          </cell>
          <cell r="BF65" t="str">
            <v>V</v>
          </cell>
          <cell r="BG65" t="str">
            <v>V</v>
          </cell>
          <cell r="BH65" t="str">
            <v>V</v>
          </cell>
          <cell r="BI65" t="str">
            <v>V</v>
          </cell>
          <cell r="BJ65" t="str">
            <v>V</v>
          </cell>
          <cell r="BK65" t="str">
            <v>-</v>
          </cell>
          <cell r="BL65" t="str">
            <v>V</v>
          </cell>
          <cell r="BM65" t="str">
            <v>V</v>
          </cell>
          <cell r="BN65" t="str">
            <v>74.027.215.8-445.000</v>
          </cell>
          <cell r="BO65" t="str">
            <v>V</v>
          </cell>
          <cell r="BP65" t="str">
            <v>V</v>
          </cell>
          <cell r="BQ65"/>
          <cell r="BR65"/>
          <cell r="BS65"/>
          <cell r="BT65"/>
          <cell r="BV65" t="str">
            <v>JAWA</v>
          </cell>
          <cell r="BX65" t="str">
            <v>DKI Jakarta</v>
          </cell>
          <cell r="BY65"/>
          <cell r="CB65"/>
          <cell r="CC65"/>
          <cell r="CD65"/>
          <cell r="CE65"/>
          <cell r="CF65"/>
          <cell r="CG65" t="str">
            <v>DIRECT MARKETING</v>
          </cell>
          <cell r="CH65"/>
          <cell r="CI65"/>
          <cell r="CJ65" t="str">
            <v>DIRECT MARKETING</v>
          </cell>
          <cell r="CK65"/>
          <cell r="CL65" t="str">
            <v>JANGKAWARSA</v>
          </cell>
          <cell r="CM65"/>
          <cell r="CN65"/>
          <cell r="CO65" t="str">
            <v xml:space="preserve"> NP/AJRIUS-MKT/23/VIII/22</v>
          </cell>
          <cell r="CQ65"/>
          <cell r="CR65"/>
        </row>
        <row r="66">
          <cell r="B66">
            <v>6012208000029</v>
          </cell>
          <cell r="C66">
            <v>6012208000029</v>
          </cell>
          <cell r="D66" t="str">
            <v>PT BPRS HARTA INSAN KARIMAH BEKASI</v>
          </cell>
          <cell r="E66" t="str">
            <v>KOMP RUKO GRAND MALL BLOK A19-20 JL.JEND SUDIRMAN RT.002 RW.004 KEL. HARAPAN MULYA  KEC.MEDAN SATRIA</v>
          </cell>
          <cell r="F66" t="str">
            <v>JAWA BARAT</v>
          </cell>
          <cell r="G66">
            <v>44788</v>
          </cell>
          <cell r="H66">
            <v>2022</v>
          </cell>
          <cell r="I66" t="str">
            <v>RPS</v>
          </cell>
          <cell r="J66" t="str">
            <v>RELIANCE PEMBIAYAAN SYARIAH</v>
          </cell>
          <cell r="K66" t="str">
            <v>AJK</v>
          </cell>
          <cell r="L66">
            <v>44774</v>
          </cell>
          <cell r="M66">
            <v>52079</v>
          </cell>
          <cell r="N66" t="str">
            <v>NEW</v>
          </cell>
          <cell r="O66" t="str">
            <v>INFORCE</v>
          </cell>
          <cell r="P66">
            <v>0</v>
          </cell>
          <cell r="Q66"/>
          <cell r="R66" t="str">
            <v>21 Hari Kalender</v>
          </cell>
          <cell r="S66" t="str">
            <v>90 (Sembilan Puluh) hari kalender sejak tanggal Peserta mengalami Musibah</v>
          </cell>
          <cell r="T66" t="str">
            <v>90 (Sembilan Puluh) hari kalender sejak tanggal Peserta mengalami Musibah</v>
          </cell>
          <cell r="U66" t="str">
            <v>3 (tiga) bulan sejak Peserta tidak membayar Kontribusi yang melewati Masa Leluasa</v>
          </cell>
          <cell r="V66" t="str">
            <v>90 (sembilan puluh) Hari Kalender sejak terjadi perselisihan</v>
          </cell>
          <cell r="W66">
            <v>0.5</v>
          </cell>
          <cell r="X66">
            <v>0.5</v>
          </cell>
          <cell r="Y66">
            <v>0.4</v>
          </cell>
          <cell r="Z66">
            <v>0.6</v>
          </cell>
          <cell r="AA66">
            <v>0.4</v>
          </cell>
          <cell r="AB66">
            <v>0.3</v>
          </cell>
          <cell r="AC66">
            <v>0.3</v>
          </cell>
          <cell r="AD66" t="str">
            <v xml:space="preserve">20 Tahun </v>
          </cell>
          <cell r="AE66" t="str">
            <v>64 Tahun</v>
          </cell>
          <cell r="AF66" t="str">
            <v>NUSANTARA RE</v>
          </cell>
          <cell r="AG66" t="str">
            <v>TREATY</v>
          </cell>
          <cell r="AH66" t="str">
            <v>QUOTA SHARE 50 : 50 MAX RETENSI RP 100,000,000</v>
          </cell>
          <cell r="AI66" t="str">
            <v>USIA</v>
          </cell>
          <cell r="AJ66">
            <v>0</v>
          </cell>
          <cell r="AK66" t="str">
            <v>TERLAMPIR</v>
          </cell>
          <cell r="AL66" t="str">
            <v>SESUAI DATA REALISASI</v>
          </cell>
          <cell r="AM66" t="str">
            <v>180 HARI KALENDER</v>
          </cell>
          <cell r="AN66" t="str">
            <v>10 HARI KERJA</v>
          </cell>
          <cell r="AO66"/>
          <cell r="AP66" t="str">
            <v>Kontribusi Gross</v>
          </cell>
          <cell r="AQ66">
            <v>0.08</v>
          </cell>
          <cell r="AR66">
            <v>0</v>
          </cell>
          <cell r="AS66">
            <v>0</v>
          </cell>
          <cell r="AT66">
            <v>0</v>
          </cell>
          <cell r="AU66">
            <v>0.22</v>
          </cell>
          <cell r="AV66">
            <v>0</v>
          </cell>
          <cell r="AW66">
            <v>0</v>
          </cell>
          <cell r="AX66">
            <v>0</v>
          </cell>
          <cell r="AY66">
            <v>0.02</v>
          </cell>
          <cell r="AZ66">
            <v>0.11</v>
          </cell>
          <cell r="BA66" t="str">
            <v>potong langsung : PD.BPR BANK PASAR KULON PROGO, AGEN AGENCY=PT. Wahana Abadi Haribawa</v>
          </cell>
          <cell r="BB66" t="str">
            <v>AGEN AGENCY=Bank BCA: 546-0888699</v>
          </cell>
          <cell r="BC66" t="str">
            <v>AGEN AGENCY=Bank BCA</v>
          </cell>
          <cell r="BD66"/>
          <cell r="BE66" t="str">
            <v>-</v>
          </cell>
          <cell r="BF66" t="str">
            <v>V</v>
          </cell>
          <cell r="BG66" t="str">
            <v>V</v>
          </cell>
          <cell r="BH66" t="str">
            <v>V</v>
          </cell>
          <cell r="BI66" t="str">
            <v>V</v>
          </cell>
          <cell r="BJ66" t="str">
            <v>V</v>
          </cell>
          <cell r="BK66" t="str">
            <v>-</v>
          </cell>
          <cell r="BL66" t="str">
            <v>V</v>
          </cell>
          <cell r="BM66" t="str">
            <v>V</v>
          </cell>
          <cell r="BN66" t="str">
            <v>01.593.678.4-407.000</v>
          </cell>
          <cell r="BO66" t="str">
            <v>V</v>
          </cell>
          <cell r="BP66" t="str">
            <v>V</v>
          </cell>
          <cell r="BQ66"/>
          <cell r="BR66"/>
          <cell r="BS66"/>
          <cell r="BT66"/>
          <cell r="BU66"/>
          <cell r="BV66" t="str">
            <v>KOTA BEKASI</v>
          </cell>
          <cell r="BW66"/>
          <cell r="BX66" t="str">
            <v>DKI Jakarta</v>
          </cell>
          <cell r="BY66" t="str">
            <v>Brokerage Ujroh</v>
          </cell>
          <cell r="BZ66"/>
          <cell r="CA66"/>
          <cell r="CB66" t="str">
            <v>Jasa keuangan dan asuransi</v>
          </cell>
          <cell r="CC66" t="str">
            <v>Korporasi Finansial</v>
          </cell>
          <cell r="CD66" t="str">
            <v>Lainnya (BPR. Koperasi. dll)</v>
          </cell>
          <cell r="CE66" t="str">
            <v>-</v>
          </cell>
          <cell r="CF66" t="str">
            <v>ERNA RAFIKA</v>
          </cell>
          <cell r="CG66" t="str">
            <v>BROKER ASURANSI</v>
          </cell>
          <cell r="CH66" t="str">
            <v>BROKER ASURANSI</v>
          </cell>
          <cell r="CI66" t="str">
            <v>HEAD</v>
          </cell>
          <cell r="CJ66" t="str">
            <v>BROKER ASURANSI</v>
          </cell>
          <cell r="CK66" t="str">
            <v>GROUP</v>
          </cell>
          <cell r="CL66" t="str">
            <v>JANGKAWARSA</v>
          </cell>
          <cell r="CM66" t="str">
            <v>RELIANCE PEMBIAYAAN SYARIAH (RPS)</v>
          </cell>
          <cell r="CN66" t="str">
            <v>BPR (AJK)</v>
          </cell>
          <cell r="CO66" t="str">
            <v xml:space="preserve"> NP/AJRIUS-MKT/24/VIII/22</v>
          </cell>
          <cell r="CP66"/>
          <cell r="CQ66" t="str">
            <v>6 bulan pertama dan rasio manfaat asuransi sudah melebihi 40% dari kontibusi gross</v>
          </cell>
          <cell r="CR66" t="str">
            <v>1 BULAN KALENDER</v>
          </cell>
        </row>
        <row r="67">
          <cell r="B67">
            <v>6042208000022</v>
          </cell>
          <cell r="C67">
            <v>6042208000022</v>
          </cell>
          <cell r="D67" t="str">
            <v>PT ASURANSI JASINDO SYARIAH QQ PT AIGRA INSURANCE BROKERS (BPRS)</v>
          </cell>
          <cell r="E67" t="str">
            <v>GRAHA MR 21 LANTAI 10 JL. MENTENG RAYA NO 21 JAKARTA PUSAT 10340</v>
          </cell>
          <cell r="F67" t="str">
            <v>DKI JAKARTA</v>
          </cell>
          <cell r="G67">
            <v>44789</v>
          </cell>
          <cell r="H67">
            <v>2022</v>
          </cell>
          <cell r="I67" t="str">
            <v>RPNDS</v>
          </cell>
          <cell r="J67" t="str">
            <v>RELIANCE PEMBIAYAAN NORMAL DEATH SYARIAH</v>
          </cell>
          <cell r="K67" t="str">
            <v>AJK</v>
          </cell>
          <cell r="L67">
            <v>44621</v>
          </cell>
          <cell r="M67">
            <v>48305</v>
          </cell>
          <cell r="N67" t="str">
            <v>NEW</v>
          </cell>
          <cell r="O67" t="str">
            <v>INFORCE</v>
          </cell>
          <cell r="P67">
            <v>0</v>
          </cell>
          <cell r="Q67"/>
          <cell r="R67" t="str">
            <v>14 Hari Kalender</v>
          </cell>
          <cell r="S67" t="str">
            <v>60 Hari Kalender</v>
          </cell>
          <cell r="T67" t="str">
            <v>60 Hari Kalender</v>
          </cell>
          <cell r="U67" t="str">
            <v>6 (enam) bulan sejak Peserta tidak membayar Kontribusi yang melewati Masa Leluasa</v>
          </cell>
          <cell r="V67" t="str">
            <v>60 (enam puluh) Hari Kalender sejak terjadi perselisihan</v>
          </cell>
          <cell r="W67">
            <v>0.5</v>
          </cell>
          <cell r="X67">
            <v>0.5</v>
          </cell>
          <cell r="Y67">
            <v>0.4</v>
          </cell>
          <cell r="Z67">
            <v>0.6</v>
          </cell>
          <cell r="AA67">
            <v>0.4</v>
          </cell>
          <cell r="AB67">
            <v>0.3</v>
          </cell>
          <cell r="AC67">
            <v>0.3</v>
          </cell>
          <cell r="AD67">
            <v>20</v>
          </cell>
          <cell r="AE67">
            <v>55</v>
          </cell>
          <cell r="AF67" t="str">
            <v>NASRE SYARIAH</v>
          </cell>
          <cell r="AG67" t="str">
            <v>FAKULTATIF</v>
          </cell>
          <cell r="AH67" t="str">
            <v>QUOTA SHARE 50 : 50 MAX RETENSI RP 100,000,000</v>
          </cell>
          <cell r="AI67" t="str">
            <v>USIA</v>
          </cell>
          <cell r="AJ67">
            <v>0</v>
          </cell>
          <cell r="AK67" t="str">
            <v>TERLAMPIR</v>
          </cell>
          <cell r="AL67"/>
          <cell r="AM67" t="str">
            <v>210 HARI KALENDER</v>
          </cell>
          <cell r="AN67" t="str">
            <v>45 HARI KERJA</v>
          </cell>
          <cell r="AO67" t="str">
            <v>016/NP/SYR/II/2019</v>
          </cell>
          <cell r="AP67" t="str">
            <v>Kontribusi Gross</v>
          </cell>
          <cell r="AQ67">
            <v>0</v>
          </cell>
          <cell r="AR67">
            <v>0</v>
          </cell>
          <cell r="AS67">
            <v>2.5000000000000001E-2</v>
          </cell>
          <cell r="AT67">
            <v>0</v>
          </cell>
          <cell r="AU67">
            <v>0.3</v>
          </cell>
          <cell r="AV67">
            <v>0</v>
          </cell>
          <cell r="AW67">
            <v>0</v>
          </cell>
          <cell r="AX67">
            <v>0</v>
          </cell>
          <cell r="AY67">
            <v>0</v>
          </cell>
          <cell r="AZ67">
            <v>0</v>
          </cell>
          <cell r="BA67" t="str">
            <v>MAINTENANCE=PT. Wahana Abadi Haribawa ; AGEN PENUTUP=Een Sukanah</v>
          </cell>
          <cell r="BB67" t="str">
            <v>MAINTENANCE=Bank BCA: 546-0888699 ; AGEN PENUTUP=Bank BCA 7655028676</v>
          </cell>
          <cell r="BC67" t="str">
            <v>MAINTENANCE=Bank BCA ; AGEN PENUTUP=Bank BCA</v>
          </cell>
          <cell r="BE67" t="str">
            <v>-</v>
          </cell>
          <cell r="BF67" t="str">
            <v>V</v>
          </cell>
          <cell r="BG67" t="str">
            <v>V</v>
          </cell>
          <cell r="BH67" t="str">
            <v>V</v>
          </cell>
          <cell r="BI67" t="str">
            <v>V</v>
          </cell>
          <cell r="BJ67" t="str">
            <v>V</v>
          </cell>
          <cell r="BK67" t="str">
            <v>-</v>
          </cell>
          <cell r="BL67" t="str">
            <v>V</v>
          </cell>
          <cell r="BM67" t="str">
            <v>V</v>
          </cell>
          <cell r="BN67" t="str">
            <v>75.594.848.6-021.000</v>
          </cell>
          <cell r="BO67" t="str">
            <v>V</v>
          </cell>
          <cell r="BP67" t="str">
            <v>V</v>
          </cell>
          <cell r="BQ67" t="str">
            <v>PT ASURANSI JASINDO SYARIAH</v>
          </cell>
          <cell r="BR67" t="str">
            <v>BANK SYARIAH MANDIRI</v>
          </cell>
          <cell r="BS67">
            <v>2320002322</v>
          </cell>
          <cell r="BT67"/>
          <cell r="BU67" t="str">
            <v>-</v>
          </cell>
          <cell r="BV67" t="str">
            <v>JAKARTA PUSAT</v>
          </cell>
          <cell r="BW67" t="str">
            <v>31.71</v>
          </cell>
          <cell r="BX67" t="str">
            <v>DKI Jakarta</v>
          </cell>
          <cell r="BY67" t="str">
            <v>Diskon</v>
          </cell>
          <cell r="CB67" t="str">
            <v>Jasa keuangan dan asuransi</v>
          </cell>
          <cell r="CC67" t="str">
            <v>Korporasi Finansial</v>
          </cell>
          <cell r="CD67" t="str">
            <v>Lainnya (BPR. Koperasi. dll)</v>
          </cell>
          <cell r="CE67" t="str">
            <v>-</v>
          </cell>
          <cell r="CF67" t="str">
            <v>NIXON</v>
          </cell>
          <cell r="CG67" t="str">
            <v>KEAGENAN</v>
          </cell>
          <cell r="CH67" t="str">
            <v>AGEN</v>
          </cell>
          <cell r="CI67" t="str">
            <v>HEAD</v>
          </cell>
          <cell r="CJ67" t="str">
            <v>CO-INSURANCE</v>
          </cell>
          <cell r="CK67" t="str">
            <v>GROUP</v>
          </cell>
          <cell r="CL67" t="str">
            <v>JANGKAWARSA</v>
          </cell>
          <cell r="CM67" t="str">
            <v>RELIANCE PEMBIAYAAN NORMAL DEATH SYARIAH (RPNDS)</v>
          </cell>
          <cell r="CN67" t="str">
            <v>BPR (AJK)</v>
          </cell>
          <cell r="CO67" t="str">
            <v xml:space="preserve"> NP/AJRIUS-MKT/25/VIII/22</v>
          </cell>
          <cell r="CP67" t="str">
            <v>005/AJRI-UUS/PKS/I/2019</v>
          </cell>
          <cell r="CR67"/>
        </row>
        <row r="68">
          <cell r="B68">
            <v>6012209000031</v>
          </cell>
          <cell r="C68">
            <v>6012209000031</v>
          </cell>
          <cell r="D68" t="str">
            <v>KSPPS NASARI MANDIRI SYARIAH</v>
          </cell>
          <cell r="E68" t="str">
            <v>TOWER TIFOLIA RUKO. 9, PULOMAS PARK CENTER JL. PERINTIS KEMERDEKAAN NO.2 KAYU PUTIH, PULOGADUNG, JAKARTA TIMUR</v>
          </cell>
          <cell r="F68" t="str">
            <v>DKI JAKARTA</v>
          </cell>
          <cell r="G68">
            <v>44809</v>
          </cell>
          <cell r="H68">
            <v>2022</v>
          </cell>
          <cell r="I68" t="str">
            <v>RPS</v>
          </cell>
          <cell r="J68" t="str">
            <v>RELIANCE PEMBIAYAAN SYARIAH</v>
          </cell>
          <cell r="K68" t="str">
            <v>AJK</v>
          </cell>
          <cell r="L68">
            <v>44805</v>
          </cell>
          <cell r="M68">
            <v>52110</v>
          </cell>
          <cell r="N68" t="str">
            <v>NEW</v>
          </cell>
          <cell r="O68" t="str">
            <v>INFORCE</v>
          </cell>
          <cell r="P68">
            <v>0</v>
          </cell>
          <cell r="Q68"/>
          <cell r="R68" t="str">
            <v>15 Hari Kalender</v>
          </cell>
          <cell r="S68" t="str">
            <v>120 (Seratus Dua Puluh) hari kalender sejak tanggal Peserta mengalami Musibah</v>
          </cell>
          <cell r="T68" t="str">
            <v>60 (Enam Puluh) hari kalender sejak tanggal Peserta mengalami Musibah</v>
          </cell>
          <cell r="U68" t="str">
            <v>6 (enam) bulan sejak Peserta tidak membayar Kontribusi yang melewati Masa Leluasa</v>
          </cell>
          <cell r="V68" t="str">
            <v>60 (enam puluh) Hari Kalender sejak terjadi perselisihan</v>
          </cell>
          <cell r="W68">
            <v>0.5</v>
          </cell>
          <cell r="X68">
            <v>0.5</v>
          </cell>
          <cell r="Y68">
            <v>0.4</v>
          </cell>
          <cell r="Z68">
            <v>0.6</v>
          </cell>
          <cell r="AA68">
            <v>0.4</v>
          </cell>
          <cell r="AB68">
            <v>0.3</v>
          </cell>
          <cell r="AC68">
            <v>0.3</v>
          </cell>
          <cell r="AD68" t="str">
            <v xml:space="preserve">20 Tahun </v>
          </cell>
          <cell r="AE68" t="str">
            <v>80 Tahun</v>
          </cell>
          <cell r="AF68" t="str">
            <v>OR</v>
          </cell>
          <cell r="AG68" t="str">
            <v>OR</v>
          </cell>
          <cell r="AH68"/>
          <cell r="AI68" t="str">
            <v>USIA</v>
          </cell>
          <cell r="AJ68">
            <v>0</v>
          </cell>
          <cell r="AK68"/>
          <cell r="AL68"/>
          <cell r="AM68"/>
          <cell r="AN68"/>
          <cell r="AO68"/>
          <cell r="AP68" t="str">
            <v>Kontribusi Gross</v>
          </cell>
          <cell r="AQ68">
            <v>0.1</v>
          </cell>
          <cell r="AR68">
            <v>0</v>
          </cell>
          <cell r="AS68">
            <v>0</v>
          </cell>
          <cell r="AT68">
            <v>0</v>
          </cell>
          <cell r="AU68">
            <v>0.05</v>
          </cell>
          <cell r="AV68">
            <v>0</v>
          </cell>
          <cell r="AW68">
            <v>0.15</v>
          </cell>
          <cell r="AX68">
            <v>0</v>
          </cell>
          <cell r="AY68">
            <v>0</v>
          </cell>
          <cell r="AZ68">
            <v>0</v>
          </cell>
          <cell r="BA68" t="str">
            <v>AGEN AGENCY=PT. Wahana Abadi Haribawa</v>
          </cell>
          <cell r="BB68"/>
          <cell r="BC68"/>
          <cell r="BE68" t="str">
            <v>-</v>
          </cell>
          <cell r="BF68" t="str">
            <v>V</v>
          </cell>
          <cell r="BG68" t="str">
            <v>V</v>
          </cell>
          <cell r="BH68" t="str">
            <v>V</v>
          </cell>
          <cell r="BI68" t="str">
            <v>V</v>
          </cell>
          <cell r="BJ68" t="str">
            <v>V</v>
          </cell>
          <cell r="BK68" t="str">
            <v>-</v>
          </cell>
          <cell r="BL68" t="str">
            <v>V</v>
          </cell>
          <cell r="BM68" t="str">
            <v>V</v>
          </cell>
          <cell r="BN68" t="str">
            <v>84.635.020.5-003.000</v>
          </cell>
          <cell r="BO68" t="str">
            <v>V</v>
          </cell>
          <cell r="BP68" t="str">
            <v>V</v>
          </cell>
          <cell r="BQ68"/>
          <cell r="BR68"/>
          <cell r="BS68"/>
          <cell r="BT68"/>
          <cell r="BV68" t="str">
            <v>JAKARTA TIMUR</v>
          </cell>
          <cell r="BX68" t="str">
            <v>DKI Jakarta</v>
          </cell>
          <cell r="BY68" t="str">
            <v>Diskon</v>
          </cell>
          <cell r="CB68" t="str">
            <v>Jasa keuangan dan asuransi</v>
          </cell>
          <cell r="CC68" t="str">
            <v>Korporasi Finansial</v>
          </cell>
          <cell r="CD68" t="str">
            <v>Lainnya (BPR. Koperasi. dll)</v>
          </cell>
          <cell r="CE68" t="str">
            <v>-</v>
          </cell>
          <cell r="CF68" t="str">
            <v>ERNA RAFIKA</v>
          </cell>
          <cell r="CG68" t="str">
            <v>BROKER ASURANSI</v>
          </cell>
          <cell r="CH68" t="str">
            <v>BROKER ASURANSI</v>
          </cell>
          <cell r="CI68" t="str">
            <v>HEAD</v>
          </cell>
          <cell r="CJ68" t="str">
            <v>BROKER ASURANSI</v>
          </cell>
          <cell r="CK68" t="str">
            <v>GROUP</v>
          </cell>
          <cell r="CL68" t="str">
            <v>JANGKAWARSA</v>
          </cell>
          <cell r="CM68" t="str">
            <v>RELIANCE PEMBIAYAAN SYARIAH (RPS)</v>
          </cell>
          <cell r="CN68" t="str">
            <v>BPR (AJK)</v>
          </cell>
          <cell r="CO68" t="str">
            <v xml:space="preserve"> NP/AJRIUS-MKT/26/IX/22</v>
          </cell>
        </row>
        <row r="69">
          <cell r="B69">
            <v>6012211000032</v>
          </cell>
          <cell r="C69">
            <v>6012211000032</v>
          </cell>
          <cell r="D69" t="str">
            <v>PT BPRS DHARMA KUWERA</v>
          </cell>
          <cell r="E69" t="str">
            <v>JL. Sersan Sadikin No.86 A, Desa Jonggarangan, Kecamatan Klaten Utara, Klaten
Jawa Tengah - 57431</v>
          </cell>
          <cell r="F69" t="str">
            <v>JAWA TENGAH</v>
          </cell>
          <cell r="G69">
            <v>44867</v>
          </cell>
          <cell r="H69">
            <v>2022</v>
          </cell>
          <cell r="I69" t="str">
            <v>RPS</v>
          </cell>
          <cell r="J69" t="str">
            <v>RELIANCE PEMBIAYAAN SYARIAH</v>
          </cell>
          <cell r="K69" t="str">
            <v>AJK</v>
          </cell>
          <cell r="L69">
            <v>44866</v>
          </cell>
          <cell r="M69">
            <v>53267</v>
          </cell>
          <cell r="N69" t="str">
            <v>NEW</v>
          </cell>
          <cell r="O69" t="str">
            <v>INFORCE</v>
          </cell>
          <cell r="P69">
            <v>0</v>
          </cell>
          <cell r="Q69"/>
          <cell r="R69" t="str">
            <v>15 Hari Kalender</v>
          </cell>
          <cell r="S69" t="str">
            <v>60 (Enam Puluh) hari kalender sejak tanggal Peserta mengalami Musibah</v>
          </cell>
          <cell r="T69" t="str">
            <v>60 (Enam Puluh) hari kalender sejak tanggal Peserta mengalami Musibah</v>
          </cell>
          <cell r="U69" t="str">
            <v>6 (enam) bulan sejak Peserta tidak membayar Kontribusi yang melewati Masa Leluasa</v>
          </cell>
          <cell r="V69" t="str">
            <v>60 (enam puluh) Hari Kalender sejak terjadi perselisihan</v>
          </cell>
          <cell r="W69">
            <v>0.5</v>
          </cell>
          <cell r="X69">
            <v>0.5</v>
          </cell>
          <cell r="Y69">
            <v>0.4</v>
          </cell>
          <cell r="Z69">
            <v>0.6</v>
          </cell>
          <cell r="AA69">
            <v>0.4</v>
          </cell>
          <cell r="AB69">
            <v>0.3</v>
          </cell>
          <cell r="AC69">
            <v>0.3</v>
          </cell>
          <cell r="AD69" t="str">
            <v xml:space="preserve">20 Tahun </v>
          </cell>
          <cell r="AE69" t="str">
            <v xml:space="preserve">79 Tahun </v>
          </cell>
          <cell r="AF69" t="str">
            <v>OR</v>
          </cell>
          <cell r="AG69" t="str">
            <v>OR</v>
          </cell>
          <cell r="AH69" t="str">
            <v>OR</v>
          </cell>
          <cell r="AI69" t="str">
            <v>USIA</v>
          </cell>
          <cell r="AJ69">
            <v>0</v>
          </cell>
          <cell r="AK69"/>
          <cell r="AL69" t="str">
            <v>SESUAI DATA REALISASI</v>
          </cell>
          <cell r="AM69"/>
          <cell r="AN69"/>
          <cell r="AO69"/>
          <cell r="AP69" t="str">
            <v>Kontribusi Gross</v>
          </cell>
          <cell r="AQ69">
            <v>0.25</v>
          </cell>
          <cell r="AR69">
            <v>0</v>
          </cell>
          <cell r="AS69">
            <v>0</v>
          </cell>
          <cell r="AT69">
            <v>0.05</v>
          </cell>
          <cell r="AU69">
            <v>0</v>
          </cell>
          <cell r="AV69">
            <v>0</v>
          </cell>
          <cell r="AW69">
            <v>0</v>
          </cell>
          <cell r="AX69">
            <v>0</v>
          </cell>
          <cell r="AY69">
            <v>0.02</v>
          </cell>
          <cell r="AZ69">
            <v>0</v>
          </cell>
          <cell r="BA69" t="str">
            <v>ADMIN AGENCY=PT. Wahana Abadi Haribawa	Bank BCA: 546-0888699
AGEN PENUTUP	= Jhon Ferry Simorangkir 	BCA:0860345170
REFERAL FEE=Harika wahyu sulistyo 	BCA:8692043234</v>
          </cell>
          <cell r="BB69" t="str">
            <v>ADMIN AGENCY=PT. Wahana Abadi Haribawa	Bank BCA: 546-0888699
AGEN PENUTUP	= Jhon Ferry Simorangkir 	BCA:0860345170
REFERAL FEE=Harika wahyu sulistyo 	BCA:8692043234</v>
          </cell>
          <cell r="BC69"/>
          <cell r="BE69" t="str">
            <v>-</v>
          </cell>
          <cell r="BF69" t="str">
            <v>V</v>
          </cell>
          <cell r="BG69" t="str">
            <v>V</v>
          </cell>
          <cell r="BH69" t="str">
            <v>V</v>
          </cell>
          <cell r="BI69" t="str">
            <v>V</v>
          </cell>
          <cell r="BJ69" t="str">
            <v>V</v>
          </cell>
          <cell r="BK69" t="str">
            <v>-</v>
          </cell>
          <cell r="BL69" t="str">
            <v>V</v>
          </cell>
          <cell r="BM69" t="str">
            <v>V</v>
          </cell>
          <cell r="BN69"/>
          <cell r="BO69" t="str">
            <v>V</v>
          </cell>
          <cell r="BP69" t="str">
            <v>V</v>
          </cell>
          <cell r="BQ69"/>
          <cell r="BR69"/>
          <cell r="BS69"/>
          <cell r="BT69" t="str">
            <v>PT JASA ADVISINDO SEJAHTERA (JAS) PIALANG ASURANSI:Gedung Nucira lantai 3, Jl.MT.Haryono Kav.27, Tebet, Jakarta 12820</v>
          </cell>
          <cell r="BU69" t="str">
            <v>-</v>
          </cell>
          <cell r="BV69" t="str">
            <v>KLATEN</v>
          </cell>
          <cell r="BW69"/>
          <cell r="BX69" t="str">
            <v>DKI Jakarta</v>
          </cell>
          <cell r="BY69" t="str">
            <v>Brokerage Ujroh</v>
          </cell>
          <cell r="CB69" t="str">
            <v>Jasa keuangan dan asuransi</v>
          </cell>
          <cell r="CC69" t="str">
            <v>Korporasi Finansial</v>
          </cell>
          <cell r="CD69" t="str">
            <v>Lainnya (BPR. Koperasi. dll)</v>
          </cell>
          <cell r="CE69" t="str">
            <v>-</v>
          </cell>
          <cell r="CF69" t="str">
            <v>ERNA RAFIKA</v>
          </cell>
          <cell r="CG69" t="str">
            <v>BROKER</v>
          </cell>
          <cell r="CH69" t="str">
            <v>BROKER</v>
          </cell>
          <cell r="CI69" t="str">
            <v>HEAD</v>
          </cell>
          <cell r="CJ69" t="str">
            <v>BROKER ASURANSI</v>
          </cell>
          <cell r="CK69" t="str">
            <v>GROUP</v>
          </cell>
          <cell r="CL69" t="str">
            <v>JANGKAWARSA</v>
          </cell>
          <cell r="CM69" t="str">
            <v>RELIANCE PEMBIAYAAN SYARIAH (RPS)</v>
          </cell>
          <cell r="CN69" t="str">
            <v>OTHER AJK (KOPRASI,LPD,ETC)</v>
          </cell>
          <cell r="CO69" t="str">
            <v xml:space="preserve"> NP/AJRIUS-MKT/27/XI/22</v>
          </cell>
          <cell r="CQ69" t="str">
            <v>6 bulan pertama dan rasio manfaat asuransi sudah melebihi 40% dari Total Kontribusi (mana yang terjadi terlebih dahulu)</v>
          </cell>
          <cell r="CR69" t="str">
            <v>14 (empat belas) hari kerja sejak dokumen persyaratan Manfaat Asuransi sebagaimana dimaksud diterima lengkap oleh Pengelola</v>
          </cell>
        </row>
        <row r="70">
          <cell r="B70">
            <v>6012211000033</v>
          </cell>
          <cell r="C70">
            <v>6012211000033</v>
          </cell>
          <cell r="D70" t="str">
            <v>PT. PENJAMINAN KREDIT DAERAH BANTEN</v>
          </cell>
          <cell r="E70" t="str">
            <v>Jl. Raya Serang Pandeglang KM.4, No.99 Lingkar. Karundang, Kel. Tembong, Kec. Cipocok Jaya, Serang, Banten - 42126</v>
          </cell>
          <cell r="F70" t="str">
            <v>BANTEN</v>
          </cell>
          <cell r="G70">
            <v>44880</v>
          </cell>
          <cell r="H70">
            <v>2022</v>
          </cell>
          <cell r="I70" t="str">
            <v>RPS</v>
          </cell>
          <cell r="J70" t="str">
            <v>RELIANCE PEMBIAYAAN SYARIAH</v>
          </cell>
          <cell r="K70" t="str">
            <v>AJK</v>
          </cell>
          <cell r="L70">
            <v>44866</v>
          </cell>
          <cell r="M70">
            <v>53267</v>
          </cell>
          <cell r="N70" t="str">
            <v>NEW</v>
          </cell>
          <cell r="O70" t="str">
            <v>INFORCE</v>
          </cell>
          <cell r="P70">
            <v>0</v>
          </cell>
          <cell r="Q70"/>
          <cell r="R70" t="str">
            <v>15 Hari Kalender</v>
          </cell>
          <cell r="S70" t="str">
            <v>60 (Enam Puluh) hari kalender sejak tanggal Peserta mengalami Musibah</v>
          </cell>
          <cell r="T70" t="str">
            <v>60 (Enam Puluh) hari kalender sejak tanggal Peserta mengalami Musibah</v>
          </cell>
          <cell r="U70" t="str">
            <v>6 (enam) bulan sejak Peserta tidak membayar Kontribusi yang melewati Masa Leluasa</v>
          </cell>
          <cell r="V70" t="str">
            <v>60 (enam puluh) Hari Kalender sejak terjadi perselisihan</v>
          </cell>
          <cell r="W70">
            <v>0.5</v>
          </cell>
          <cell r="X70">
            <v>0.5</v>
          </cell>
          <cell r="Y70">
            <v>0.4</v>
          </cell>
          <cell r="Z70">
            <v>0.6</v>
          </cell>
          <cell r="AA70">
            <v>0.4</v>
          </cell>
          <cell r="AB70">
            <v>0.3</v>
          </cell>
          <cell r="AC70">
            <v>0.3</v>
          </cell>
          <cell r="AD70" t="str">
            <v xml:space="preserve">17 Tahun </v>
          </cell>
          <cell r="AE70" t="str">
            <v xml:space="preserve">65 Tahun </v>
          </cell>
          <cell r="AF70" t="str">
            <v>OR</v>
          </cell>
          <cell r="AG70" t="str">
            <v>OR</v>
          </cell>
          <cell r="AH70" t="str">
            <v>OR</v>
          </cell>
          <cell r="AI70" t="str">
            <v>USIA</v>
          </cell>
          <cell r="AJ70">
            <v>0</v>
          </cell>
          <cell r="AK70"/>
          <cell r="AL70" t="str">
            <v>SESUAI DATA REALISASI</v>
          </cell>
          <cell r="AM70"/>
          <cell r="AN70"/>
          <cell r="AO70"/>
          <cell r="AP70" t="str">
            <v>Kontribusi Gross</v>
          </cell>
          <cell r="AQ70">
            <v>0.1</v>
          </cell>
          <cell r="AR70">
            <v>0</v>
          </cell>
          <cell r="AS70">
            <v>0</v>
          </cell>
          <cell r="AT70">
            <v>7.4999999999999997E-2</v>
          </cell>
          <cell r="AU70">
            <v>7.4999999999999997E-2</v>
          </cell>
          <cell r="AV70">
            <v>0</v>
          </cell>
          <cell r="AW70">
            <v>2.5000000000000001E-2</v>
          </cell>
          <cell r="AX70">
            <v>0</v>
          </cell>
          <cell r="AY70">
            <v>0</v>
          </cell>
          <cell r="AZ70">
            <v>0</v>
          </cell>
          <cell r="BA70" t="str">
            <v>ADMIN AGENCY=PT. Wahana Abadi Haribawa	Bank BCA: 546-0888699
AGEN PENUTUP	= Jhon Ferry Simorangkir 	BCA:0860345170
REFERAL FEE=Harika wahyu sulistyo 	BCA:8692043234</v>
          </cell>
          <cell r="BB70" t="str">
            <v>ADMIN AGENCY=PT. Wahana Abadi Haribawa	Bank BCA: 546-0888699
AGEN PENUTUP	= Jhon Ferry Simorangkir 	BCA:0860345170
REFERAL FEE=Harika wahyu sulistyo 	BCA:8692043234</v>
          </cell>
          <cell r="BC70"/>
          <cell r="BE70" t="str">
            <v>-</v>
          </cell>
          <cell r="BF70" t="str">
            <v>V</v>
          </cell>
          <cell r="BG70" t="str">
            <v>V</v>
          </cell>
          <cell r="BH70" t="str">
            <v>V</v>
          </cell>
          <cell r="BI70" t="str">
            <v>V</v>
          </cell>
          <cell r="BJ70" t="str">
            <v>V</v>
          </cell>
          <cell r="BK70" t="str">
            <v>-</v>
          </cell>
          <cell r="BL70" t="str">
            <v>V</v>
          </cell>
          <cell r="BM70" t="str">
            <v>V</v>
          </cell>
          <cell r="BN70"/>
          <cell r="BO70" t="str">
            <v>V</v>
          </cell>
          <cell r="BP70" t="str">
            <v>V</v>
          </cell>
          <cell r="BQ70"/>
          <cell r="BR70"/>
          <cell r="BS70"/>
          <cell r="BT70"/>
          <cell r="BU70" t="str">
            <v>-</v>
          </cell>
          <cell r="BV70" t="str">
            <v>SERANG</v>
          </cell>
          <cell r="BX70" t="str">
            <v>DKI Jakarta</v>
          </cell>
          <cell r="BY70" t="str">
            <v>Brokerage Ujroh</v>
          </cell>
          <cell r="CB70" t="str">
            <v>Jasa keuangan dan asuransi</v>
          </cell>
          <cell r="CC70" t="str">
            <v>Korporasi Finansial</v>
          </cell>
          <cell r="CD70" t="str">
            <v>Lainnya (BPR. Koperasi. dll)</v>
          </cell>
          <cell r="CE70" t="str">
            <v>-</v>
          </cell>
          <cell r="CF70" t="str">
            <v>ERNA RAFIKA</v>
          </cell>
          <cell r="CG70" t="str">
            <v>BROKER</v>
          </cell>
          <cell r="CH70" t="str">
            <v>BROKER</v>
          </cell>
          <cell r="CI70" t="str">
            <v>HEAD</v>
          </cell>
          <cell r="CJ70" t="str">
            <v>BROKER ASURANSI</v>
          </cell>
          <cell r="CK70" t="str">
            <v>GROUP</v>
          </cell>
          <cell r="CL70" t="str">
            <v>JANGKAWARSA</v>
          </cell>
          <cell r="CM70" t="str">
            <v>RELIANCE PEMBIAYAAN SYARIAH (RPS)</v>
          </cell>
          <cell r="CN70" t="str">
            <v>OTHER AJK (KOPRASI,LPD,ETC)</v>
          </cell>
          <cell r="CO70" t="str">
            <v xml:space="preserve"> NP/AJRIUS-MKT/28/XI/22</v>
          </cell>
          <cell r="CQ70" t="str">
            <v>6 bulan pertama dan rasio manfaat asuransi sudah melebihi 40% dari Total Kontribusi (mana yang terjadi terlebih dahulu)</v>
          </cell>
          <cell r="CR70" t="str">
            <v>14 (empat belas) hari kerja sejak dokumen persyaratan Manfaat Asuransi sebagaimana dimaksud diterima lengkap oleh Pengelola</v>
          </cell>
        </row>
        <row r="71">
          <cell r="B71">
            <v>6042212000023</v>
          </cell>
          <cell r="C71">
            <v>6042212000023</v>
          </cell>
          <cell r="D71" t="str">
            <v>PT ASURANSI TAKAFUL UMUM QQ PT BANK SYARIAH INDONESIA</v>
          </cell>
          <cell r="E71" t="str">
            <v>JL. Persada Raya No. 70 C-D, RT.03/RW.15, Menteng Dalam, Kec Tebet, Kota Jakarta Selatan, Jakarta 12870</v>
          </cell>
          <cell r="F71" t="str">
            <v>DKI JAKARTA</v>
          </cell>
          <cell r="G71">
            <v>44923</v>
          </cell>
          <cell r="H71">
            <v>2022</v>
          </cell>
          <cell r="I71" t="str">
            <v>RPNDS</v>
          </cell>
          <cell r="J71" t="str">
            <v>RELIANCE PEMBIAYAAN NORMAL DEATH SYARIAH</v>
          </cell>
          <cell r="K71" t="str">
            <v>AJK</v>
          </cell>
          <cell r="L71">
            <v>44923</v>
          </cell>
          <cell r="M71">
            <v>48305</v>
          </cell>
          <cell r="N71" t="str">
            <v>NEW</v>
          </cell>
          <cell r="O71" t="str">
            <v>INFORCE</v>
          </cell>
          <cell r="P71">
            <v>0</v>
          </cell>
          <cell r="Q71"/>
          <cell r="R71" t="str">
            <v>14 Hari Kalender</v>
          </cell>
          <cell r="S71" t="str">
            <v>60 Hari Kalender</v>
          </cell>
          <cell r="T71" t="str">
            <v>60 Hari Kalender</v>
          </cell>
          <cell r="U71" t="str">
            <v>6 (enam) bulan sejak Peserta tidak membayar Kontribusi yang melewati Masa Leluasa</v>
          </cell>
          <cell r="V71" t="str">
            <v>60 (enam puluh) Hari Kalender sejak terjadi perselisihan</v>
          </cell>
          <cell r="W71">
            <v>0.5</v>
          </cell>
          <cell r="X71">
            <v>0.5</v>
          </cell>
          <cell r="Y71">
            <v>0.4</v>
          </cell>
          <cell r="Z71">
            <v>0.6</v>
          </cell>
          <cell r="AA71">
            <v>0.4</v>
          </cell>
          <cell r="AB71">
            <v>0.3</v>
          </cell>
          <cell r="AC71">
            <v>0.3</v>
          </cell>
          <cell r="AD71">
            <v>20</v>
          </cell>
          <cell r="AE71">
            <v>55</v>
          </cell>
          <cell r="AF71" t="str">
            <v>NASRE SYARIAH</v>
          </cell>
          <cell r="AG71" t="str">
            <v>FAKULTATIF</v>
          </cell>
          <cell r="AH71" t="str">
            <v>QUOTA SHARE 50 : 50 MAX RETENSI RP 100,000,000</v>
          </cell>
          <cell r="AI71" t="str">
            <v>USIA</v>
          </cell>
          <cell r="AJ71">
            <v>0</v>
          </cell>
          <cell r="AK71" t="str">
            <v>TERLAMPIR</v>
          </cell>
          <cell r="AL71"/>
          <cell r="AM71" t="str">
            <v>210 HARI KALENDER</v>
          </cell>
          <cell r="AN71" t="str">
            <v>45 HARI KERJA</v>
          </cell>
          <cell r="AO71" t="str">
            <v>016/NP/SYR/II/2019</v>
          </cell>
          <cell r="AP71" t="str">
            <v>Kontribusi Gross</v>
          </cell>
          <cell r="AQ71">
            <v>0</v>
          </cell>
          <cell r="AR71">
            <v>0</v>
          </cell>
          <cell r="AS71">
            <v>2.5000000000000001E-2</v>
          </cell>
          <cell r="AT71">
            <v>0</v>
          </cell>
          <cell r="AU71">
            <v>0.3</v>
          </cell>
          <cell r="AV71">
            <v>0</v>
          </cell>
          <cell r="AW71">
            <v>0</v>
          </cell>
          <cell r="AX71">
            <v>0</v>
          </cell>
          <cell r="AY71">
            <v>0</v>
          </cell>
          <cell r="AZ71">
            <v>0</v>
          </cell>
          <cell r="BA71" t="str">
            <v>MAINTENANCE=PT. Wahana Abadi Haribawa ; AGEN PENUTUP=Een Sukanah</v>
          </cell>
          <cell r="BB71" t="str">
            <v>MAINTENANCE=Bank BCA: 546-0888699 ; AGEN PENUTUP=Bank BCA 7655028676</v>
          </cell>
          <cell r="BC71" t="str">
            <v>MAINTENANCE=Bank BCA ; AGEN PENUTUP=Bank BCA</v>
          </cell>
          <cell r="BE71" t="str">
            <v>-</v>
          </cell>
          <cell r="BF71" t="str">
            <v>V</v>
          </cell>
          <cell r="BG71" t="str">
            <v>V</v>
          </cell>
          <cell r="BH71" t="str">
            <v>V</v>
          </cell>
          <cell r="BI71" t="str">
            <v>V</v>
          </cell>
          <cell r="BJ71" t="str">
            <v>V</v>
          </cell>
          <cell r="BK71" t="str">
            <v>-</v>
          </cell>
          <cell r="BL71" t="str">
            <v>V</v>
          </cell>
          <cell r="BM71" t="str">
            <v>V</v>
          </cell>
          <cell r="BN71" t="str">
            <v>75.594.848.6-021.000</v>
          </cell>
          <cell r="BO71" t="str">
            <v>V</v>
          </cell>
          <cell r="BP71" t="str">
            <v>V</v>
          </cell>
          <cell r="BQ71" t="str">
            <v>PT ASURANSI JASINDO SYARIAH</v>
          </cell>
          <cell r="BR71" t="str">
            <v>BANK SYARIAH MANDIRI</v>
          </cell>
          <cell r="BS71">
            <v>2320002322</v>
          </cell>
          <cell r="BT71"/>
          <cell r="BU71" t="str">
            <v>-</v>
          </cell>
          <cell r="BV71" t="str">
            <v>JAKARTA PUSAT</v>
          </cell>
          <cell r="BW71" t="str">
            <v>31.71</v>
          </cell>
          <cell r="BX71" t="str">
            <v>DKI Jakarta</v>
          </cell>
          <cell r="BY71" t="str">
            <v>Diskon</v>
          </cell>
          <cell r="CB71" t="str">
            <v>Jasa keuangan dan asuransi</v>
          </cell>
          <cell r="CC71" t="str">
            <v>Korporasi Finansial</v>
          </cell>
          <cell r="CD71" t="str">
            <v>Lainnya (BPR. Koperasi. dll)</v>
          </cell>
          <cell r="CE71" t="str">
            <v>-</v>
          </cell>
          <cell r="CF71" t="str">
            <v>NIXON</v>
          </cell>
          <cell r="CG71" t="str">
            <v>KEAGENAN</v>
          </cell>
          <cell r="CH71" t="str">
            <v>AGEN</v>
          </cell>
          <cell r="CI71" t="str">
            <v>HEAD</v>
          </cell>
          <cell r="CJ71" t="str">
            <v>CO-INSURANCE</v>
          </cell>
          <cell r="CK71" t="str">
            <v>GROUP</v>
          </cell>
          <cell r="CL71" t="str">
            <v>JANGKAWARSA</v>
          </cell>
          <cell r="CM71" t="str">
            <v>RELIANCE PEMBIAYAAN NORMAL DEATH SYARIAH (RPNDS)</v>
          </cell>
          <cell r="CN71" t="str">
            <v>BPR (AJK)</v>
          </cell>
          <cell r="CO71" t="str">
            <v xml:space="preserve"> NP/AJRIUS-MKT/29/XII/22</v>
          </cell>
          <cell r="CP71" t="str">
            <v>005/AJRI-UUS/PKS/I/2019</v>
          </cell>
          <cell r="CR71"/>
        </row>
        <row r="72">
          <cell r="B72" t="str">
            <v xml:space="preserve">6012302000034	</v>
          </cell>
          <cell r="C72" t="str">
            <v xml:space="preserve">6012302000034	</v>
          </cell>
          <cell r="D72" t="str">
            <v>KOPERASI DANA PINJAMAN MANDIRI SEJAHTERA CABANG CILODONG</v>
          </cell>
          <cell r="E72" t="str">
            <v>Jl.Asrama Cilodong No.100, Kel. Pabuaran Kec. Cibinong, Kab. Bogor Jawa Barat-16916</v>
          </cell>
          <cell r="F72" t="str">
            <v>JAWA BARAT</v>
          </cell>
          <cell r="G72">
            <v>45000</v>
          </cell>
          <cell r="H72">
            <v>2023</v>
          </cell>
          <cell r="I72" t="str">
            <v>RPS</v>
          </cell>
          <cell r="J72" t="str">
            <v>RELIANCE PEMBIAYAAN SYARIAH</v>
          </cell>
          <cell r="K72" t="str">
            <v>AJK</v>
          </cell>
          <cell r="L72"/>
          <cell r="M72"/>
          <cell r="N72"/>
          <cell r="O72"/>
          <cell r="P72"/>
          <cell r="Q72"/>
          <cell r="R72"/>
          <cell r="S72"/>
          <cell r="T72"/>
          <cell r="U72"/>
          <cell r="V72"/>
          <cell r="W72"/>
          <cell r="X72"/>
          <cell r="Y72"/>
          <cell r="Z72"/>
          <cell r="AA72"/>
          <cell r="AB72"/>
          <cell r="AC72"/>
          <cell r="AD72"/>
          <cell r="AE72"/>
          <cell r="AF72"/>
          <cell r="AG72"/>
          <cell r="AH72"/>
          <cell r="AI72"/>
          <cell r="AJ72"/>
          <cell r="AK72"/>
          <cell r="AL72"/>
          <cell r="AM72"/>
          <cell r="AN72"/>
          <cell r="AO72"/>
          <cell r="AP72"/>
          <cell r="AQ72">
            <v>10</v>
          </cell>
          <cell r="AR72">
            <v>0</v>
          </cell>
          <cell r="AS72">
            <v>0.05</v>
          </cell>
          <cell r="AT72">
            <v>0</v>
          </cell>
          <cell r="AU72">
            <v>0.15</v>
          </cell>
          <cell r="AV72">
            <v>0</v>
          </cell>
          <cell r="AW72">
            <v>0</v>
          </cell>
          <cell r="AX72">
            <v>0</v>
          </cell>
          <cell r="AY72">
            <v>0</v>
          </cell>
          <cell r="AZ72">
            <v>0</v>
          </cell>
          <cell r="BA72"/>
          <cell r="BB72"/>
          <cell r="BC72"/>
          <cell r="BD72"/>
          <cell r="BE72"/>
          <cell r="BF72"/>
          <cell r="BG72"/>
          <cell r="BH72"/>
          <cell r="BI72"/>
          <cell r="BJ72"/>
          <cell r="BK72"/>
          <cell r="BL72"/>
          <cell r="BM72"/>
          <cell r="BN72" t="str">
            <v>31.684.476.0-403.001</v>
          </cell>
          <cell r="BO72"/>
          <cell r="BP72"/>
          <cell r="BQ72"/>
          <cell r="BR72"/>
          <cell r="BS72"/>
          <cell r="BT72"/>
          <cell r="BU72"/>
          <cell r="BV72"/>
          <cell r="BW72"/>
          <cell r="BX72"/>
          <cell r="BY72"/>
          <cell r="BZ72"/>
          <cell r="CA72"/>
          <cell r="CB72"/>
          <cell r="CC72"/>
          <cell r="CD72"/>
          <cell r="CE72"/>
          <cell r="CF72"/>
          <cell r="CG72"/>
          <cell r="CH72"/>
          <cell r="CI72"/>
          <cell r="CJ72"/>
          <cell r="CK72"/>
          <cell r="CL72"/>
          <cell r="CM72"/>
          <cell r="CN72"/>
          <cell r="CO72" t="str">
            <v xml:space="preserve"> NP/AJRIUS-MKT/32/III/23</v>
          </cell>
          <cell r="CP72"/>
          <cell r="CQ72"/>
          <cell r="CR72"/>
        </row>
        <row r="73">
          <cell r="B73">
            <v>6012302000035</v>
          </cell>
          <cell r="C73">
            <v>6012302000035</v>
          </cell>
          <cell r="D73" t="str">
            <v>KOPERASI DANA PINJAMAN MANDIRI SEJAHTERA</v>
          </cell>
          <cell r="E73" t="str">
            <v>Jl. KH. Abdullah Bin Nuh Ruko No. 46C, Kel. Sindang Barang, Kec. Bogor Barat, Kota Bogor, Prov. Jawa Barat</v>
          </cell>
          <cell r="F73" t="str">
            <v>JAWA BARAT</v>
          </cell>
          <cell r="G73">
            <v>45000</v>
          </cell>
          <cell r="H73">
            <v>2023</v>
          </cell>
          <cell r="I73" t="str">
            <v>RPS</v>
          </cell>
          <cell r="J73" t="str">
            <v>RELIANCE PEMBIAYAAN SYARIAH</v>
          </cell>
          <cell r="K73" t="str">
            <v>AJK</v>
          </cell>
          <cell r="L73"/>
          <cell r="M73"/>
          <cell r="N73"/>
          <cell r="O73"/>
          <cell r="P73"/>
          <cell r="Q73"/>
          <cell r="R73"/>
          <cell r="S73"/>
          <cell r="T73"/>
          <cell r="U73"/>
          <cell r="V73"/>
          <cell r="W73"/>
          <cell r="X73"/>
          <cell r="Y73"/>
          <cell r="Z73"/>
          <cell r="AA73"/>
          <cell r="AB73"/>
          <cell r="AC73"/>
          <cell r="AD73"/>
          <cell r="AE73"/>
          <cell r="AF73"/>
          <cell r="AG73"/>
          <cell r="AH73"/>
          <cell r="AI73"/>
          <cell r="AJ73"/>
          <cell r="AK73"/>
          <cell r="AL73"/>
          <cell r="AM73"/>
          <cell r="AN73"/>
          <cell r="AO73"/>
          <cell r="AP73"/>
          <cell r="AQ73"/>
          <cell r="AR73"/>
          <cell r="AS73"/>
          <cell r="AT73"/>
          <cell r="AU73"/>
          <cell r="AV73"/>
          <cell r="AW73"/>
          <cell r="AX73"/>
          <cell r="AY73"/>
          <cell r="AZ73"/>
          <cell r="BA73"/>
          <cell r="BB73"/>
          <cell r="BC73"/>
          <cell r="BD73"/>
          <cell r="BE73"/>
          <cell r="BF73"/>
          <cell r="BG73"/>
          <cell r="BH73"/>
          <cell r="BI73"/>
          <cell r="BJ73"/>
          <cell r="BK73"/>
          <cell r="BL73"/>
          <cell r="BM73"/>
          <cell r="BN73" t="str">
            <v>31.684.476.0-404.000</v>
          </cell>
          <cell r="BO73"/>
          <cell r="BP73"/>
          <cell r="BQ73"/>
          <cell r="BR73"/>
          <cell r="BS73"/>
          <cell r="BT73"/>
          <cell r="BU73"/>
          <cell r="BV73"/>
          <cell r="BW73"/>
          <cell r="BX73"/>
          <cell r="BY73"/>
          <cell r="BZ73"/>
          <cell r="CA73"/>
          <cell r="CB73"/>
          <cell r="CC73"/>
          <cell r="CD73"/>
          <cell r="CE73"/>
          <cell r="CF73"/>
          <cell r="CG73"/>
          <cell r="CH73"/>
          <cell r="CI73"/>
          <cell r="CJ73"/>
          <cell r="CK73"/>
          <cell r="CL73"/>
          <cell r="CM73"/>
          <cell r="CN73"/>
          <cell r="CO73" t="str">
            <v xml:space="preserve"> NP/AJRIUS-MKT/32/III/23</v>
          </cell>
          <cell r="CP73"/>
          <cell r="CQ73"/>
          <cell r="CR73"/>
        </row>
        <row r="74">
          <cell r="B74">
            <v>6012303000036</v>
          </cell>
          <cell r="C74">
            <v>6012303000036</v>
          </cell>
          <cell r="D74" t="str">
            <v>PT. PROTEKSI ANTAR NUSA QQ PT. BANK RIAU KEPRI SYARIAH (PERSERODA)</v>
          </cell>
          <cell r="E74" t="str">
            <v>Gandaria 8 Office Tower LT 12 Unit H, Jl. Sultan Iskandar Muda Kebayoran Lama Utara</v>
          </cell>
          <cell r="F74" t="str">
            <v>DKI JAKARTA</v>
          </cell>
          <cell r="G74">
            <v>45000</v>
          </cell>
          <cell r="H74">
            <v>2023</v>
          </cell>
          <cell r="I74" t="str">
            <v>RPS</v>
          </cell>
          <cell r="J74" t="str">
            <v>RELIANCE PEMBIAYAAN SYARIAH</v>
          </cell>
          <cell r="K74" t="str">
            <v>AJK</v>
          </cell>
          <cell r="L74"/>
          <cell r="M74"/>
          <cell r="N74"/>
          <cell r="O74"/>
          <cell r="P74"/>
          <cell r="Q74"/>
          <cell r="R74"/>
          <cell r="S74"/>
          <cell r="T74"/>
          <cell r="U74"/>
          <cell r="V74"/>
          <cell r="W74"/>
          <cell r="X74"/>
          <cell r="Y74"/>
          <cell r="Z74"/>
          <cell r="AA74"/>
          <cell r="AB74"/>
          <cell r="AC74"/>
          <cell r="AD74"/>
          <cell r="AE74"/>
          <cell r="AF74"/>
          <cell r="AG74"/>
          <cell r="AH74"/>
          <cell r="AI74"/>
          <cell r="AJ74"/>
          <cell r="AK74"/>
          <cell r="AL74"/>
          <cell r="AM74"/>
          <cell r="AN74"/>
          <cell r="AO74"/>
          <cell r="AP74"/>
          <cell r="AQ74"/>
          <cell r="AR74"/>
          <cell r="AS74"/>
          <cell r="AT74"/>
          <cell r="AU74"/>
          <cell r="AV74"/>
          <cell r="AW74"/>
          <cell r="AX74"/>
          <cell r="AY74"/>
          <cell r="AZ74"/>
          <cell r="BA74"/>
          <cell r="BB74"/>
          <cell r="BC74"/>
          <cell r="BD74"/>
          <cell r="BE74"/>
          <cell r="BF74"/>
          <cell r="BG74"/>
          <cell r="BH74"/>
          <cell r="BI74"/>
          <cell r="BJ74"/>
          <cell r="BK74"/>
          <cell r="BL74"/>
          <cell r="BM74"/>
          <cell r="BN74" t="str">
            <v>02.225.847.9-013.000</v>
          </cell>
          <cell r="BO74"/>
          <cell r="BP74"/>
          <cell r="BQ74"/>
          <cell r="BR74"/>
          <cell r="BS74"/>
          <cell r="BT74"/>
          <cell r="BU74"/>
          <cell r="BV74"/>
          <cell r="BW74"/>
          <cell r="BX74"/>
          <cell r="BY74"/>
          <cell r="BZ74"/>
          <cell r="CA74"/>
          <cell r="CB74"/>
          <cell r="CC74"/>
          <cell r="CD74"/>
          <cell r="CE74"/>
          <cell r="CF74"/>
          <cell r="CG74"/>
          <cell r="CH74"/>
          <cell r="CI74"/>
          <cell r="CJ74"/>
          <cell r="CK74"/>
          <cell r="CL74"/>
          <cell r="CM74"/>
          <cell r="CN74"/>
          <cell r="CO74" t="str">
            <v xml:space="preserve"> NP/AJRIUS-MKT/30/III/23</v>
          </cell>
          <cell r="CP74"/>
          <cell r="CQ74"/>
          <cell r="CR74"/>
        </row>
        <row r="75">
          <cell r="B75">
            <v>6012303000037</v>
          </cell>
          <cell r="C75">
            <v>6012303000037</v>
          </cell>
          <cell r="D75" t="str">
            <v>PT. BANK RIAU KEPRI SYARIAH (PERSERODA)</v>
          </cell>
          <cell r="E75" t="str">
            <v>Menara Dang Merdu Jl.Jendral Sudirman No. 462 Pekanbaru, Riau, 28116</v>
          </cell>
          <cell r="F75" t="str">
            <v>RIAU</v>
          </cell>
          <cell r="G75">
            <v>45001</v>
          </cell>
          <cell r="H75">
            <v>2023</v>
          </cell>
          <cell r="I75" t="str">
            <v>RPS</v>
          </cell>
          <cell r="J75" t="str">
            <v>RELIANCE PEMBIAYAAN SYARIAH</v>
          </cell>
          <cell r="K75" t="str">
            <v>AJK</v>
          </cell>
          <cell r="L75"/>
          <cell r="M75"/>
          <cell r="N75"/>
          <cell r="O75"/>
          <cell r="P75"/>
          <cell r="Q75"/>
          <cell r="R75"/>
          <cell r="S75"/>
          <cell r="T75"/>
          <cell r="U75"/>
          <cell r="V75"/>
          <cell r="W75"/>
          <cell r="X75"/>
          <cell r="Y75"/>
          <cell r="Z75"/>
          <cell r="AA75"/>
          <cell r="AB75"/>
          <cell r="AC75"/>
          <cell r="AD75"/>
          <cell r="AE75"/>
          <cell r="AF75"/>
          <cell r="AG75"/>
          <cell r="AH75"/>
          <cell r="AI75"/>
          <cell r="AJ75"/>
          <cell r="AK75"/>
          <cell r="AL75"/>
          <cell r="AM75"/>
          <cell r="AN75"/>
          <cell r="AO75"/>
          <cell r="AP75"/>
          <cell r="AQ75"/>
          <cell r="AR75"/>
          <cell r="AS75"/>
          <cell r="AT75"/>
          <cell r="AU75"/>
          <cell r="AV75"/>
          <cell r="AW75"/>
          <cell r="AX75"/>
          <cell r="AY75"/>
          <cell r="AZ75"/>
          <cell r="BA75"/>
          <cell r="BB75"/>
          <cell r="BC75"/>
          <cell r="BD75"/>
          <cell r="BE75"/>
          <cell r="BF75"/>
          <cell r="BG75"/>
          <cell r="BH75"/>
          <cell r="BI75"/>
          <cell r="BJ75"/>
          <cell r="BK75"/>
          <cell r="BL75"/>
          <cell r="BM75"/>
          <cell r="BN75" t="str">
            <v>02.184.990.6-022.000</v>
          </cell>
          <cell r="BO75"/>
          <cell r="BP75"/>
          <cell r="BQ75"/>
          <cell r="BR75"/>
          <cell r="BS75"/>
          <cell r="BT75"/>
          <cell r="BU75"/>
          <cell r="BV75"/>
          <cell r="BW75"/>
          <cell r="BX75"/>
          <cell r="BY75"/>
          <cell r="BZ75"/>
          <cell r="CA75"/>
          <cell r="CB75"/>
          <cell r="CC75"/>
          <cell r="CD75"/>
          <cell r="CE75"/>
          <cell r="CF75"/>
          <cell r="CG75"/>
          <cell r="CH75"/>
          <cell r="CI75"/>
          <cell r="CJ75"/>
          <cell r="CK75"/>
          <cell r="CL75"/>
          <cell r="CM75"/>
          <cell r="CN75"/>
          <cell r="CO75" t="str">
            <v xml:space="preserve"> NP/AJRIUS-MKT/33/III/23</v>
          </cell>
          <cell r="CP75"/>
          <cell r="CQ75"/>
          <cell r="CR75"/>
        </row>
        <row r="76">
          <cell r="B76">
            <v>6012303000038</v>
          </cell>
          <cell r="C76">
            <v>6012303000038</v>
          </cell>
          <cell r="D76" t="str">
            <v>PT. BPR SYARIAH LAMPUNG TIMUR</v>
          </cell>
          <cell r="E76" t="str">
            <v>Jl. Merdeka, Desa Brajasakti Kec. Way Jepara Lampung Timur</v>
          </cell>
          <cell r="F76" t="str">
            <v>LAMPUNG</v>
          </cell>
          <cell r="G76">
            <v>45000</v>
          </cell>
          <cell r="H76">
            <v>2023</v>
          </cell>
          <cell r="I76" t="str">
            <v>RPS</v>
          </cell>
          <cell r="J76" t="str">
            <v>RELIANCE PEMBIAYAAN SYARIAH</v>
          </cell>
          <cell r="K76" t="str">
            <v>AJK</v>
          </cell>
          <cell r="L76">
            <v>45000</v>
          </cell>
          <cell r="M76">
            <v>53036</v>
          </cell>
          <cell r="N76" t="str">
            <v>NEW</v>
          </cell>
          <cell r="O76" t="str">
            <v>INFORCE</v>
          </cell>
          <cell r="P76"/>
          <cell r="Q76" t="str">
            <v>QN_NB_ACRT_550_TERM LIFE_0_0_0_BPR SYARIAH LAMPUNG TIMUR_2023_001</v>
          </cell>
          <cell r="R76" t="str">
            <v>15 Hari Kalender</v>
          </cell>
          <cell r="S76" t="str">
            <v>120 Hari Kalender</v>
          </cell>
          <cell r="T76" t="str">
            <v>120 Hari Kalender</v>
          </cell>
          <cell r="U76" t="str">
            <v>180 Hari Kalender</v>
          </cell>
          <cell r="V76" t="str">
            <v>180(seratus delapan puluh) Hari Kalender sejak terjadi perselisihan</v>
          </cell>
          <cell r="W76">
            <v>0.6</v>
          </cell>
          <cell r="X76">
            <v>0.4</v>
          </cell>
          <cell r="Y76">
            <v>40</v>
          </cell>
          <cell r="Z76">
            <v>60</v>
          </cell>
          <cell r="AA76">
            <v>0.4</v>
          </cell>
          <cell r="AB76">
            <v>0.3</v>
          </cell>
          <cell r="AC76">
            <v>0.3</v>
          </cell>
          <cell r="AD76">
            <v>0.17</v>
          </cell>
          <cell r="AE76">
            <v>0.2</v>
          </cell>
          <cell r="AF76" t="str">
            <v>NASRE</v>
          </cell>
          <cell r="AG76" t="str">
            <v>TREATY</v>
          </cell>
          <cell r="AH76" t="str">
            <v>QS 50%;50% Surpulus Max OR 100.000.000</v>
          </cell>
          <cell r="AI76"/>
          <cell r="AJ76"/>
          <cell r="AK76"/>
          <cell r="AL76"/>
          <cell r="AM76">
            <v>180</v>
          </cell>
          <cell r="AN76"/>
          <cell r="AO76"/>
          <cell r="AP76"/>
          <cell r="AQ76">
            <v>5</v>
          </cell>
          <cell r="AR76">
            <v>0</v>
          </cell>
          <cell r="AS76">
            <v>0</v>
          </cell>
          <cell r="AT76">
            <v>0</v>
          </cell>
          <cell r="AU76">
            <v>0.3</v>
          </cell>
          <cell r="AV76">
            <v>0</v>
          </cell>
          <cell r="AW76">
            <v>0</v>
          </cell>
          <cell r="AX76">
            <v>0</v>
          </cell>
          <cell r="AY76">
            <v>0</v>
          </cell>
          <cell r="AZ76">
            <v>0</v>
          </cell>
          <cell r="BA76" t="str">
            <v>PT. Wahana Abadi Haribawa</v>
          </cell>
          <cell r="BB76" t="str">
            <v xml:space="preserve"> 546-0888699</v>
          </cell>
          <cell r="BC76" t="str">
            <v>Bank BCA</v>
          </cell>
          <cell r="BD76" t="str">
            <v>-</v>
          </cell>
          <cell r="BE76" t="str">
            <v>-</v>
          </cell>
          <cell r="BF76">
            <v>45017</v>
          </cell>
          <cell r="BG76" t="str">
            <v>V</v>
          </cell>
          <cell r="BH76" t="str">
            <v>V</v>
          </cell>
          <cell r="BI76" t="str">
            <v>V</v>
          </cell>
          <cell r="BJ76" t="str">
            <v>V</v>
          </cell>
          <cell r="BK76" t="str">
            <v>-</v>
          </cell>
          <cell r="BL76" t="str">
            <v>V</v>
          </cell>
          <cell r="BM76" t="str">
            <v>v</v>
          </cell>
          <cell r="BN76" t="str">
            <v>02.535.839.1-326.000</v>
          </cell>
          <cell r="BO76" t="str">
            <v>v</v>
          </cell>
          <cell r="BP76" t="str">
            <v>v</v>
          </cell>
          <cell r="BQ76" t="str">
            <v>-</v>
          </cell>
          <cell r="BR76" t="str">
            <v>-</v>
          </cell>
          <cell r="BS76" t="str">
            <v>-</v>
          </cell>
          <cell r="BT76" t="str">
            <v>-</v>
          </cell>
          <cell r="BU76" t="str">
            <v>-</v>
          </cell>
          <cell r="BV76" t="str">
            <v>-</v>
          </cell>
          <cell r="BW76" t="str">
            <v>-</v>
          </cell>
          <cell r="BX76" t="str">
            <v>-</v>
          </cell>
          <cell r="BY76" t="str">
            <v>-</v>
          </cell>
          <cell r="BZ76" t="str">
            <v>-</v>
          </cell>
          <cell r="CA76" t="str">
            <v>-</v>
          </cell>
          <cell r="CB76" t="str">
            <v>Perdagangan besar</v>
          </cell>
          <cell r="CC76" t="str">
            <v>Korporasi Non Finansial</v>
          </cell>
          <cell r="CD76" t="str">
            <v>Lainnya (BPR. Koperasi. dll)</v>
          </cell>
          <cell r="CE76" t="str">
            <v>-</v>
          </cell>
          <cell r="CF76" t="str">
            <v>BAGUS</v>
          </cell>
          <cell r="CG76" t="str">
            <v>DIRECT MARKETING</v>
          </cell>
          <cell r="CH76" t="str">
            <v>DIRECT MARKETING</v>
          </cell>
          <cell r="CI76" t="str">
            <v>HEAD</v>
          </cell>
          <cell r="CJ76" t="str">
            <v>DIRECT MARKETING</v>
          </cell>
          <cell r="CK76" t="str">
            <v>GROUP</v>
          </cell>
          <cell r="CL76" t="str">
            <v>JANGKAWARSA</v>
          </cell>
          <cell r="CM76" t="str">
            <v xml:space="preserve">Reliance Pembiayaan Syariah </v>
          </cell>
          <cell r="CN76" t="str">
            <v>BPR (AJK)</v>
          </cell>
          <cell r="CO76" t="str">
            <v xml:space="preserve"> NP/AJRIUS-MKT/35/IV/23</v>
          </cell>
          <cell r="CP76" t="str">
            <v>-</v>
          </cell>
          <cell r="CQ76"/>
          <cell r="CR76" t="str">
            <v>30 Hari Kalender</v>
          </cell>
        </row>
        <row r="77">
          <cell r="B77">
            <v>6022303000005</v>
          </cell>
          <cell r="C77">
            <v>6022303000005</v>
          </cell>
          <cell r="D77" t="str">
            <v>PT. BPR SYARIAH LAMPUNG TIMUR</v>
          </cell>
          <cell r="E77" t="str">
            <v>Jl. Merdeka, Desa Brajasakti Kec. Way Jepara Lampung Timur</v>
          </cell>
          <cell r="F77" t="str">
            <v>LAMPUNG</v>
          </cell>
          <cell r="G77">
            <v>45000</v>
          </cell>
          <cell r="H77">
            <v>2023</v>
          </cell>
          <cell r="I77" t="str">
            <v>RTLS</v>
          </cell>
          <cell r="J77" t="str">
            <v>RELIANCE TREM LIFE SYARIAH</v>
          </cell>
          <cell r="K77" t="str">
            <v>AJK</v>
          </cell>
          <cell r="L77">
            <v>45000</v>
          </cell>
          <cell r="M77">
            <v>53036</v>
          </cell>
          <cell r="N77" t="str">
            <v>NEW</v>
          </cell>
          <cell r="O77" t="str">
            <v>INFORCE</v>
          </cell>
          <cell r="P77"/>
          <cell r="Q77" t="str">
            <v>QN_NB_ACRT_550_TERM LIFE_0_0_0_BPR SYARIAH LAMPUNG TIMUR_2023_001</v>
          </cell>
          <cell r="R77" t="str">
            <v>15 Hari Kalender</v>
          </cell>
          <cell r="S77" t="str">
            <v>120 Hari Kalender</v>
          </cell>
          <cell r="T77" t="str">
            <v>120 Hari Kalender</v>
          </cell>
          <cell r="U77" t="str">
            <v>180 Hari Kalender</v>
          </cell>
          <cell r="V77" t="str">
            <v>180(seratus delapan puluh) Hari Kalender sejak terjadi perselisihan</v>
          </cell>
          <cell r="W77">
            <v>0.6</v>
          </cell>
          <cell r="X77">
            <v>0.4</v>
          </cell>
          <cell r="Y77">
            <v>40</v>
          </cell>
          <cell r="Z77">
            <v>60</v>
          </cell>
          <cell r="AA77">
            <v>0.4</v>
          </cell>
          <cell r="AB77">
            <v>0.3</v>
          </cell>
          <cell r="AC77">
            <v>0.3</v>
          </cell>
          <cell r="AD77">
            <v>0.17</v>
          </cell>
          <cell r="AE77">
            <v>0.2</v>
          </cell>
          <cell r="AF77" t="str">
            <v>NASRE</v>
          </cell>
          <cell r="AG77" t="str">
            <v>TREATY</v>
          </cell>
          <cell r="AH77" t="str">
            <v>QS 50%;50% Surpulus Max OR 100.000.000</v>
          </cell>
          <cell r="AI77"/>
          <cell r="AJ77"/>
          <cell r="AK77"/>
          <cell r="AL77"/>
          <cell r="AM77">
            <v>180</v>
          </cell>
          <cell r="AN77"/>
          <cell r="AO77"/>
          <cell r="AP77"/>
          <cell r="AQ77">
            <v>5</v>
          </cell>
          <cell r="AR77">
            <v>0</v>
          </cell>
          <cell r="AS77">
            <v>0</v>
          </cell>
          <cell r="AT77">
            <v>0</v>
          </cell>
          <cell r="AU77">
            <v>0.3</v>
          </cell>
          <cell r="AV77">
            <v>0</v>
          </cell>
          <cell r="AW77">
            <v>0</v>
          </cell>
          <cell r="AX77">
            <v>0</v>
          </cell>
          <cell r="AY77">
            <v>0</v>
          </cell>
          <cell r="AZ77">
            <v>0</v>
          </cell>
          <cell r="BA77" t="str">
            <v>PT. Wahana Abadi Haribawa</v>
          </cell>
          <cell r="BB77" t="str">
            <v xml:space="preserve"> 546-0888699</v>
          </cell>
          <cell r="BC77" t="str">
            <v>Bank BCA</v>
          </cell>
          <cell r="BD77" t="str">
            <v>-</v>
          </cell>
          <cell r="BE77" t="str">
            <v>-</v>
          </cell>
          <cell r="BF77">
            <v>45017</v>
          </cell>
          <cell r="BG77" t="str">
            <v>V</v>
          </cell>
          <cell r="BH77" t="str">
            <v>V</v>
          </cell>
          <cell r="BI77" t="str">
            <v>V</v>
          </cell>
          <cell r="BJ77" t="str">
            <v>V</v>
          </cell>
          <cell r="BK77" t="str">
            <v>-</v>
          </cell>
          <cell r="BL77" t="str">
            <v>V</v>
          </cell>
          <cell r="BM77" t="str">
            <v>v</v>
          </cell>
          <cell r="BN77" t="str">
            <v>02.535.839.1-326.000</v>
          </cell>
          <cell r="BO77" t="str">
            <v>v</v>
          </cell>
          <cell r="BP77" t="str">
            <v>v</v>
          </cell>
          <cell r="BQ77" t="str">
            <v>-</v>
          </cell>
          <cell r="BR77" t="str">
            <v>-</v>
          </cell>
          <cell r="BS77" t="str">
            <v>-</v>
          </cell>
          <cell r="BT77" t="str">
            <v>-</v>
          </cell>
          <cell r="BU77" t="str">
            <v>-</v>
          </cell>
          <cell r="BV77" t="str">
            <v>-</v>
          </cell>
          <cell r="BW77" t="str">
            <v>-</v>
          </cell>
          <cell r="BX77" t="str">
            <v>-</v>
          </cell>
          <cell r="BY77" t="str">
            <v>-</v>
          </cell>
          <cell r="BZ77" t="str">
            <v>-</v>
          </cell>
          <cell r="CA77" t="str">
            <v>-</v>
          </cell>
          <cell r="CB77" t="str">
            <v>Perdagangan besar</v>
          </cell>
          <cell r="CC77" t="str">
            <v>Korporasi Non Finansial</v>
          </cell>
          <cell r="CD77" t="str">
            <v>Lainnya (BPR. Koperasi. dll)</v>
          </cell>
          <cell r="CE77" t="str">
            <v>-</v>
          </cell>
          <cell r="CF77" t="str">
            <v>BAGUS</v>
          </cell>
          <cell r="CG77" t="str">
            <v>DIRECT MARKETING</v>
          </cell>
          <cell r="CH77" t="str">
            <v>DIRECT MARKETING</v>
          </cell>
          <cell r="CI77" t="str">
            <v>HEAD</v>
          </cell>
          <cell r="CJ77" t="str">
            <v>DIRECT MARKETING</v>
          </cell>
          <cell r="CK77" t="str">
            <v>GROUP</v>
          </cell>
          <cell r="CL77" t="str">
            <v>JANGKAWARSA</v>
          </cell>
          <cell r="CM77" t="str">
            <v xml:space="preserve">Reliance Pembiayaan Syariah </v>
          </cell>
          <cell r="CN77" t="str">
            <v>BPR (AJK)</v>
          </cell>
          <cell r="CO77" t="str">
            <v xml:space="preserve"> NP/AJRIUS-MKT/35/IV/23</v>
          </cell>
          <cell r="CP77" t="str">
            <v>-</v>
          </cell>
          <cell r="CQ77"/>
          <cell r="CR77" t="str">
            <v>30 Hari Kalender</v>
          </cell>
        </row>
        <row r="78">
          <cell r="B78">
            <v>6022303000006</v>
          </cell>
          <cell r="C78">
            <v>6022303000006</v>
          </cell>
          <cell r="D78" t="str">
            <v>PT GREEN ASIA FOOD INDONESIA</v>
          </cell>
          <cell r="E78" t="str">
            <v>PERWATA TOWER OFFICE BUILDING LT. 6 SUITE A, JL. PLUIT SELATAN RAYA KAV. 1, Kel. Penjaringan, Kec. Penjaringan, Kota Adm. Jakarta Utara, Prov. DKI Jakarta</v>
          </cell>
          <cell r="F78" t="str">
            <v>DKI JAKARTA</v>
          </cell>
          <cell r="G78">
            <v>45013</v>
          </cell>
          <cell r="H78">
            <v>2023</v>
          </cell>
          <cell r="I78" t="str">
            <v>RTLS</v>
          </cell>
          <cell r="J78" t="str">
            <v>RELIANCE TREM LIFE SYARIAH</v>
          </cell>
          <cell r="K78" t="str">
            <v>GTL</v>
          </cell>
          <cell r="L78">
            <v>44998</v>
          </cell>
          <cell r="M78">
            <v>45363</v>
          </cell>
          <cell r="N78" t="str">
            <v>NEW</v>
          </cell>
          <cell r="O78" t="str">
            <v>INFORCE</v>
          </cell>
          <cell r="P78" t="str">
            <v>4,04‰/Thn</v>
          </cell>
          <cell r="Q78" t="str">
            <v>QN_NB_ACRT_200_TERM LIFE_0_0_0_Asuransi Reliance Indonesia QQ Green Asia Food Indonesia &amp; Yili Indonesia Dairy _2023_001</v>
          </cell>
          <cell r="R78" t="str">
            <v>37 Hari Kalender</v>
          </cell>
          <cell r="S78" t="str">
            <v>90 Hari Kalender</v>
          </cell>
          <cell r="T78" t="str">
            <v>90 Hari Kalender</v>
          </cell>
          <cell r="U78" t="str">
            <v>180 Hari Kalender</v>
          </cell>
          <cell r="V78" t="str">
            <v>20 (dua puluh) Hari Kalender sejak terjadi perselisihan</v>
          </cell>
          <cell r="W78">
            <v>0.7</v>
          </cell>
          <cell r="X78">
            <v>0.3</v>
          </cell>
          <cell r="Y78">
            <v>0.4</v>
          </cell>
          <cell r="Z78">
            <v>0.6</v>
          </cell>
          <cell r="AA78">
            <v>0.4</v>
          </cell>
          <cell r="AB78">
            <v>0.3</v>
          </cell>
          <cell r="AC78">
            <v>0.3</v>
          </cell>
          <cell r="AD78">
            <v>0.2</v>
          </cell>
          <cell r="AE78">
            <v>0.56000000000000005</v>
          </cell>
          <cell r="AF78" t="str">
            <v>OR</v>
          </cell>
          <cell r="AG78" t="str">
            <v>OR</v>
          </cell>
          <cell r="AH78" t="str">
            <v>OR</v>
          </cell>
          <cell r="AI78" t="str">
            <v>OR</v>
          </cell>
          <cell r="AJ78" t="str">
            <v>OR</v>
          </cell>
          <cell r="AK78" t="str">
            <v>OR</v>
          </cell>
          <cell r="AL78" t="str">
            <v>-</v>
          </cell>
          <cell r="AM78" t="str">
            <v>-</v>
          </cell>
          <cell r="AN78" t="str">
            <v>-</v>
          </cell>
          <cell r="AO78" t="str">
            <v>-</v>
          </cell>
          <cell r="AP78" t="str">
            <v>Kontribusi Gross</v>
          </cell>
          <cell r="AQ78">
            <v>0</v>
          </cell>
          <cell r="AR78">
            <v>0</v>
          </cell>
          <cell r="AS78">
            <v>2.5000000000000001E-2</v>
          </cell>
          <cell r="AT78">
            <v>0</v>
          </cell>
          <cell r="AU78">
            <v>0.125</v>
          </cell>
          <cell r="AV78">
            <v>0</v>
          </cell>
          <cell r="AW78">
            <v>0</v>
          </cell>
          <cell r="AX78">
            <v>0</v>
          </cell>
          <cell r="AY78">
            <v>0</v>
          </cell>
          <cell r="AZ78">
            <v>0</v>
          </cell>
          <cell r="BA78" t="str">
            <v>PT. Wahana Abadi Haribawa &amp; Atriyanto Fahrruhman</v>
          </cell>
          <cell r="BB78" t="str">
            <v>Bank BCA: 546-0888699&amp;Bank Syariah Indonesia (BSI): 6978066630</v>
          </cell>
          <cell r="BC78" t="str">
            <v>Bank BCA: 546-0888699&amp;Bank Syariah Indonesia (BSI): 6978066630</v>
          </cell>
          <cell r="BD78" t="str">
            <v>-</v>
          </cell>
          <cell r="BE78" t="str">
            <v>-</v>
          </cell>
          <cell r="BF78">
            <v>44986</v>
          </cell>
          <cell r="BG78" t="str">
            <v>V</v>
          </cell>
          <cell r="BH78" t="str">
            <v>V</v>
          </cell>
          <cell r="BI78" t="str">
            <v>V</v>
          </cell>
          <cell r="BJ78" t="str">
            <v>V</v>
          </cell>
          <cell r="BK78" t="str">
            <v>-</v>
          </cell>
          <cell r="BL78" t="str">
            <v>V</v>
          </cell>
          <cell r="BM78" t="str">
            <v>v</v>
          </cell>
          <cell r="BN78" t="str">
            <v>74.203.840.9-041.000</v>
          </cell>
          <cell r="BO78" t="str">
            <v>v</v>
          </cell>
          <cell r="BP78" t="str">
            <v>v</v>
          </cell>
          <cell r="BQ78" t="str">
            <v>-</v>
          </cell>
          <cell r="BR78" t="str">
            <v>-</v>
          </cell>
          <cell r="BS78" t="str">
            <v>-</v>
          </cell>
          <cell r="BT78" t="str">
            <v>PERWATA TOWER OFFICE BUILDING LT. 6 SUITE A, JL. PLUIT SELATAN RAYA KAV. 1, Kel. Penjaringan, Kec. Penjaringan, Kota Adm. Jakarta Utara, Prov. DKI Jakarta</v>
          </cell>
          <cell r="BU78" t="str">
            <v>-</v>
          </cell>
          <cell r="BV78" t="str">
            <v>JAKARTA UTARA</v>
          </cell>
          <cell r="BW78" t="str">
            <v>31.72</v>
          </cell>
          <cell r="BX78" t="str">
            <v>DKI Jakarta</v>
          </cell>
          <cell r="BY78" t="str">
            <v>Diskon</v>
          </cell>
          <cell r="BZ78" t="str">
            <v>-</v>
          </cell>
          <cell r="CA78" t="str">
            <v>-</v>
          </cell>
          <cell r="CB78" t="str">
            <v>Perdagangan besar</v>
          </cell>
          <cell r="CC78" t="str">
            <v>Korporasi Non Finansial</v>
          </cell>
          <cell r="CD78" t="str">
            <v>Lainnya (BPR. Koperasi. dll)</v>
          </cell>
          <cell r="CE78" t="str">
            <v>-</v>
          </cell>
          <cell r="CF78" t="str">
            <v>SUTARTO</v>
          </cell>
          <cell r="CG78" t="str">
            <v>DIRECT MARKETING</v>
          </cell>
          <cell r="CH78" t="str">
            <v>DIRECT MARKETING</v>
          </cell>
          <cell r="CI78" t="str">
            <v>HEAD</v>
          </cell>
          <cell r="CJ78" t="str">
            <v>DIRECT MARKETING</v>
          </cell>
          <cell r="CK78" t="str">
            <v>GROUP</v>
          </cell>
          <cell r="CL78" t="str">
            <v>EKAWARSA</v>
          </cell>
          <cell r="CM78" t="str">
            <v>RELIANCE TERM LIFE SYARIAH (RTLS)</v>
          </cell>
          <cell r="CN78" t="str">
            <v>GTL</v>
          </cell>
          <cell r="CO78" t="str">
            <v xml:space="preserve"> NP/AJRIUS-MKT/34/III/23</v>
          </cell>
          <cell r="CP78" t="str">
            <v>-</v>
          </cell>
          <cell r="CQ78" t="str">
            <v>Syarat dan Kondisi Pengelola termasuk Tarif Kontribusi dapat ditinjau ulang oleh Pengelola dalam 3 (tiga) bulan pertama sejak tanggal perjanjian kerjasama atau apabila Rasio Manfaat Asuransi sudah melebihi 40% (empat puluh persen) dari Total Kontribusi (mana yang terjadi terlebih dahulu)</v>
          </cell>
          <cell r="CR78" t="str">
            <v>30 Hari Kalender</v>
          </cell>
        </row>
        <row r="79">
          <cell r="B79">
            <v>6022303000007</v>
          </cell>
          <cell r="C79">
            <v>6022303000007</v>
          </cell>
          <cell r="D79" t="str">
            <v>PT BPR KERTA RAHARJA (PERSERODA)</v>
          </cell>
          <cell r="E79" t="str">
            <v>JL. RAYA SOREANG NO.26 PAMEKARAN, SOREANG, KAB. BANDUNG, JAWA BARAT</v>
          </cell>
          <cell r="F79" t="str">
            <v>JAWA BARAT</v>
          </cell>
          <cell r="G79">
            <v>45013</v>
          </cell>
          <cell r="H79">
            <v>2023</v>
          </cell>
          <cell r="I79" t="str">
            <v>RTLS</v>
          </cell>
          <cell r="J79" t="str">
            <v>RELIANCE TREM LIFE SYARIAH</v>
          </cell>
          <cell r="K79" t="str">
            <v>AJK</v>
          </cell>
          <cell r="L79"/>
          <cell r="M79"/>
          <cell r="N79"/>
          <cell r="O79"/>
          <cell r="P79"/>
          <cell r="Q79"/>
          <cell r="R79"/>
          <cell r="S79"/>
          <cell r="T79"/>
          <cell r="U79"/>
          <cell r="V79"/>
          <cell r="W79"/>
          <cell r="X79"/>
          <cell r="Y79"/>
          <cell r="Z79"/>
          <cell r="AA79"/>
          <cell r="AB79"/>
          <cell r="AC79"/>
          <cell r="AD79"/>
          <cell r="AE79"/>
          <cell r="AF79"/>
          <cell r="AG79"/>
          <cell r="AH79"/>
          <cell r="AI79"/>
          <cell r="AJ79"/>
          <cell r="AK79"/>
          <cell r="AL79"/>
          <cell r="AM79"/>
          <cell r="AN79"/>
          <cell r="AO79"/>
          <cell r="AP79"/>
          <cell r="AQ79"/>
          <cell r="AR79"/>
          <cell r="AS79"/>
          <cell r="AT79"/>
          <cell r="AU79"/>
          <cell r="AV79"/>
          <cell r="AW79"/>
          <cell r="AX79"/>
          <cell r="AY79"/>
          <cell r="AZ79"/>
          <cell r="BA79"/>
          <cell r="BB79"/>
          <cell r="BC79"/>
          <cell r="BD79"/>
          <cell r="BE79"/>
          <cell r="BF79"/>
          <cell r="BG79"/>
          <cell r="BH79"/>
          <cell r="BI79"/>
          <cell r="BJ79"/>
          <cell r="BK79"/>
          <cell r="BL79"/>
          <cell r="BM79"/>
          <cell r="BN79" t="str">
            <v>74.027.215.8-445.000</v>
          </cell>
          <cell r="BO79"/>
          <cell r="BP79"/>
          <cell r="BQ79"/>
          <cell r="BR79"/>
          <cell r="BS79"/>
          <cell r="BT79"/>
          <cell r="BU79"/>
          <cell r="BV79"/>
          <cell r="BW79"/>
          <cell r="BX79"/>
          <cell r="BY79"/>
          <cell r="BZ79"/>
          <cell r="CA79"/>
          <cell r="CB79"/>
          <cell r="CC79"/>
          <cell r="CD79"/>
          <cell r="CE79"/>
          <cell r="CF79"/>
          <cell r="CG79"/>
          <cell r="CH79"/>
          <cell r="CI79"/>
          <cell r="CJ79"/>
          <cell r="CK79"/>
          <cell r="CL79"/>
          <cell r="CM79"/>
          <cell r="CN79"/>
          <cell r="CO79" t="str">
            <v xml:space="preserve"> NP/AJRIUS-MKT/23/VIII/22</v>
          </cell>
          <cell r="CP79"/>
          <cell r="CQ79"/>
          <cell r="CR79"/>
        </row>
        <row r="80">
          <cell r="B80">
            <v>6012304000039</v>
          </cell>
          <cell r="C80">
            <v>6012304000039</v>
          </cell>
          <cell r="D80" t="str">
            <v>PT. BPRS KOTABUMI (PERSERODA)</v>
          </cell>
          <cell r="E80" t="str">
            <v>Jln. Soekarno Hatta No. 181/45, Kel. Tanjung Harapan, Kec. Kotabumi Selatan,
Kab. Lampung Utara, Kotabumi - 34511</v>
          </cell>
          <cell r="F80" t="str">
            <v>LAMPUNG</v>
          </cell>
          <cell r="G80">
            <v>45026</v>
          </cell>
          <cell r="H80">
            <v>2023</v>
          </cell>
          <cell r="I80" t="str">
            <v>RPS</v>
          </cell>
          <cell r="J80" t="str">
            <v>RELIANCE PEMBIAYAAN SYARIAH</v>
          </cell>
          <cell r="K80" t="str">
            <v>AJK</v>
          </cell>
          <cell r="L80">
            <v>44936</v>
          </cell>
          <cell r="M80">
            <v>52972</v>
          </cell>
          <cell r="N80" t="str">
            <v>NEW</v>
          </cell>
          <cell r="O80" t="str">
            <v>INFORCE</v>
          </cell>
          <cell r="P80"/>
          <cell r="Q80" t="str">
            <v>QN_NB_ACRT_550_TERM LIFE_0_0_0_BPRS KOTABUMI _2023_001</v>
          </cell>
          <cell r="R80" t="str">
            <v>15 Hari Kalender</v>
          </cell>
          <cell r="S80" t="str">
            <v>120 Hari Kalender</v>
          </cell>
          <cell r="T80" t="str">
            <v>120 Hari Kalender</v>
          </cell>
          <cell r="U80" t="str">
            <v>180 Hari Kalender</v>
          </cell>
          <cell r="V80" t="str">
            <v>180(seratus delapan puluh) Hari Kalender sejak terjadi perselisihan</v>
          </cell>
          <cell r="W80">
            <v>0.6</v>
          </cell>
          <cell r="X80">
            <v>0.4</v>
          </cell>
          <cell r="Y80">
            <v>40</v>
          </cell>
          <cell r="Z80">
            <v>60</v>
          </cell>
          <cell r="AA80">
            <v>0.4</v>
          </cell>
          <cell r="AB80">
            <v>0.3</v>
          </cell>
          <cell r="AC80">
            <v>0.3</v>
          </cell>
          <cell r="AD80">
            <v>0.17</v>
          </cell>
          <cell r="AE80">
            <v>0.2</v>
          </cell>
          <cell r="AF80" t="str">
            <v>NASRE</v>
          </cell>
          <cell r="AG80" t="str">
            <v>TREATY</v>
          </cell>
          <cell r="AH80" t="str">
            <v>QS 50%;50% Surpulus Max OR 100.000.000</v>
          </cell>
          <cell r="AI80"/>
          <cell r="AJ80"/>
          <cell r="AK80"/>
          <cell r="AL80"/>
          <cell r="AM80">
            <v>180</v>
          </cell>
          <cell r="AN80"/>
          <cell r="AO80"/>
          <cell r="AP80"/>
          <cell r="AQ80">
            <v>5</v>
          </cell>
          <cell r="AR80">
            <v>0</v>
          </cell>
          <cell r="AS80">
            <v>0</v>
          </cell>
          <cell r="AT80">
            <v>0</v>
          </cell>
          <cell r="AU80">
            <v>0.3</v>
          </cell>
          <cell r="AV80">
            <v>0</v>
          </cell>
          <cell r="AW80">
            <v>0</v>
          </cell>
          <cell r="AX80">
            <v>0</v>
          </cell>
          <cell r="AY80">
            <v>0</v>
          </cell>
          <cell r="AZ80">
            <v>0</v>
          </cell>
          <cell r="BA80" t="str">
            <v>PT. Wahana Abadi Haribawa</v>
          </cell>
          <cell r="BB80" t="str">
            <v xml:space="preserve"> 546-0888699</v>
          </cell>
          <cell r="BC80" t="str">
            <v>Bank BCA</v>
          </cell>
          <cell r="BD80" t="str">
            <v>-</v>
          </cell>
          <cell r="BE80" t="str">
            <v>-</v>
          </cell>
          <cell r="BF80">
            <v>45017</v>
          </cell>
          <cell r="BG80" t="str">
            <v>V</v>
          </cell>
          <cell r="BH80" t="str">
            <v>V</v>
          </cell>
          <cell r="BI80" t="str">
            <v>V</v>
          </cell>
          <cell r="BJ80" t="str">
            <v>V</v>
          </cell>
          <cell r="BK80" t="str">
            <v>-</v>
          </cell>
          <cell r="BL80" t="str">
            <v>V</v>
          </cell>
          <cell r="BM80" t="str">
            <v>v</v>
          </cell>
          <cell r="BN80" t="str">
            <v>02.535.839.1-326.000</v>
          </cell>
          <cell r="BO80" t="str">
            <v>v</v>
          </cell>
          <cell r="BP80" t="str">
            <v>v</v>
          </cell>
          <cell r="BQ80" t="str">
            <v>-</v>
          </cell>
          <cell r="BR80" t="str">
            <v>-</v>
          </cell>
          <cell r="BS80" t="str">
            <v>-</v>
          </cell>
          <cell r="BT80" t="str">
            <v>-</v>
          </cell>
          <cell r="BU80" t="str">
            <v>-</v>
          </cell>
          <cell r="BV80" t="str">
            <v>-</v>
          </cell>
          <cell r="BW80" t="str">
            <v>-</v>
          </cell>
          <cell r="BX80" t="str">
            <v>-</v>
          </cell>
          <cell r="BY80" t="str">
            <v>-</v>
          </cell>
          <cell r="BZ80" t="str">
            <v>-</v>
          </cell>
          <cell r="CA80" t="str">
            <v>-</v>
          </cell>
          <cell r="CB80" t="str">
            <v>Perdagangan besar</v>
          </cell>
          <cell r="CC80" t="str">
            <v>Korporasi Non Finansial</v>
          </cell>
          <cell r="CD80" t="str">
            <v>Lainnya (BPR. Koperasi. dll)</v>
          </cell>
          <cell r="CE80" t="str">
            <v>-</v>
          </cell>
          <cell r="CF80" t="str">
            <v>BAGUS</v>
          </cell>
          <cell r="CG80" t="str">
            <v>DIRECT MARKETING</v>
          </cell>
          <cell r="CH80" t="str">
            <v>DIRECT MARKETING</v>
          </cell>
          <cell r="CI80" t="str">
            <v>HEAD</v>
          </cell>
          <cell r="CJ80" t="str">
            <v>DIRECT MARKETING</v>
          </cell>
          <cell r="CK80" t="str">
            <v>GROUP</v>
          </cell>
          <cell r="CL80" t="str">
            <v>JANGKAWARSA</v>
          </cell>
          <cell r="CM80" t="str">
            <v xml:space="preserve">Reliance Pembiayaan Syariah </v>
          </cell>
          <cell r="CN80" t="str">
            <v>BPR (AJK)</v>
          </cell>
          <cell r="CO80" t="str">
            <v xml:space="preserve"> NP/AJRIUS-MKT/35/IV/23</v>
          </cell>
          <cell r="CP80" t="str">
            <v>-</v>
          </cell>
          <cell r="CR80" t="str">
            <v>30 Hari Kalender</v>
          </cell>
        </row>
        <row r="81">
          <cell r="B81">
            <v>6042304000002</v>
          </cell>
          <cell r="C81">
            <v>6042304000002</v>
          </cell>
          <cell r="D81" t="str">
            <v>PT ASURANSI UMUM BUMIPUTERA MUDA 1967 - UNIT SYARIAH</v>
          </cell>
          <cell r="E81"/>
          <cell r="F81"/>
          <cell r="G81"/>
          <cell r="H81">
            <v>2023</v>
          </cell>
          <cell r="I81" t="str">
            <v>RPNDS</v>
          </cell>
          <cell r="J81"/>
          <cell r="K81"/>
          <cell r="L81"/>
          <cell r="M81"/>
          <cell r="N81"/>
          <cell r="O81"/>
          <cell r="P81"/>
          <cell r="Q81"/>
          <cell r="R81"/>
          <cell r="S81"/>
          <cell r="T81"/>
          <cell r="U81"/>
          <cell r="V81"/>
          <cell r="W81"/>
          <cell r="X81"/>
          <cell r="Y81"/>
          <cell r="Z81"/>
          <cell r="AA81"/>
          <cell r="AB81"/>
          <cell r="AC81"/>
          <cell r="AD81"/>
          <cell r="AE81"/>
          <cell r="AF81"/>
          <cell r="AG81"/>
          <cell r="AH81"/>
          <cell r="AI81"/>
          <cell r="AJ81"/>
          <cell r="AK81"/>
          <cell r="AL81"/>
          <cell r="AM81"/>
          <cell r="AN81"/>
          <cell r="AO81"/>
          <cell r="AP81"/>
          <cell r="AQ81"/>
          <cell r="AR81"/>
          <cell r="AS81"/>
          <cell r="AT81"/>
          <cell r="AU81"/>
          <cell r="AV81"/>
          <cell r="AW81"/>
          <cell r="AX81"/>
          <cell r="AY81"/>
          <cell r="AZ81"/>
          <cell r="BB81"/>
          <cell r="BC81"/>
          <cell r="BE81"/>
          <cell r="BF81"/>
          <cell r="BG81"/>
          <cell r="BH81"/>
          <cell r="BI81"/>
          <cell r="BJ81"/>
          <cell r="BK81"/>
          <cell r="BL81"/>
          <cell r="BM81"/>
          <cell r="BN81"/>
          <cell r="BO81"/>
          <cell r="BP81"/>
          <cell r="BQ81"/>
          <cell r="BR81"/>
          <cell r="BS81"/>
          <cell r="BT81"/>
          <cell r="BX81"/>
        </row>
        <row r="82">
          <cell r="B82">
            <v>6012304000040</v>
          </cell>
          <cell r="C82">
            <v>6012304000040</v>
          </cell>
          <cell r="D82" t="str">
            <v>PT. BPR SYARIAH METRO MADANI</v>
          </cell>
          <cell r="E82" t="str">
            <v>Jl. AH. Nasution No. 74 Yosorejo, Metro Timur, Kota Metro - 34111</v>
          </cell>
          <cell r="F82" t="str">
            <v>LAMPUNG</v>
          </cell>
          <cell r="G82">
            <v>45029</v>
          </cell>
          <cell r="H82">
            <v>2023</v>
          </cell>
          <cell r="I82" t="str">
            <v>RPS</v>
          </cell>
          <cell r="J82" t="str">
            <v>RELIANCE PEMBIAYAAN SYARIAH</v>
          </cell>
          <cell r="K82" t="str">
            <v>AJK</v>
          </cell>
          <cell r="L82">
            <v>45029</v>
          </cell>
          <cell r="M82">
            <v>53065</v>
          </cell>
          <cell r="N82" t="str">
            <v>NEW</v>
          </cell>
          <cell r="O82" t="str">
            <v>INFORCE</v>
          </cell>
          <cell r="P82"/>
          <cell r="Q82" t="str">
            <v>QN_NB_ACRT_550_TERM LIFE_0_0_0_BPR SYARIAH METRO MADANI _2023_001</v>
          </cell>
          <cell r="R82" t="str">
            <v>15 Hari Kalender</v>
          </cell>
          <cell r="S82" t="str">
            <v>120 Hari Kalender</v>
          </cell>
          <cell r="T82" t="str">
            <v>120 Hari Kalender</v>
          </cell>
          <cell r="U82" t="str">
            <v>180 Hari Kalender</v>
          </cell>
          <cell r="V82" t="str">
            <v>180(seratus delapan puluh) Hari Kalender sejak terjadi perselisihan</v>
          </cell>
          <cell r="W82">
            <v>0.6</v>
          </cell>
          <cell r="X82">
            <v>0.4</v>
          </cell>
          <cell r="Y82">
            <v>40</v>
          </cell>
          <cell r="Z82">
            <v>60</v>
          </cell>
          <cell r="AA82">
            <v>0.4</v>
          </cell>
          <cell r="AB82">
            <v>0.3</v>
          </cell>
          <cell r="AC82">
            <v>0.3</v>
          </cell>
          <cell r="AD82">
            <v>0.17</v>
          </cell>
          <cell r="AE82">
            <v>0.2</v>
          </cell>
          <cell r="AF82" t="str">
            <v>NASRE</v>
          </cell>
          <cell r="AG82" t="str">
            <v>TREATY</v>
          </cell>
          <cell r="AH82" t="str">
            <v>QS 50%;50% Surpulus Max OR 100.000.000</v>
          </cell>
          <cell r="AI82"/>
          <cell r="AJ82"/>
          <cell r="AK82"/>
          <cell r="AL82"/>
          <cell r="AM82">
            <v>180</v>
          </cell>
          <cell r="AN82"/>
          <cell r="AO82"/>
          <cell r="AP82"/>
          <cell r="AQ82">
            <v>5</v>
          </cell>
          <cell r="AR82">
            <v>0</v>
          </cell>
          <cell r="AS82">
            <v>0</v>
          </cell>
          <cell r="AT82">
            <v>0</v>
          </cell>
          <cell r="AU82">
            <v>0.3</v>
          </cell>
          <cell r="AV82">
            <v>0</v>
          </cell>
          <cell r="AW82">
            <v>0</v>
          </cell>
          <cell r="AX82">
            <v>0</v>
          </cell>
          <cell r="AY82">
            <v>0</v>
          </cell>
          <cell r="AZ82">
            <v>0</v>
          </cell>
          <cell r="BA82" t="str">
            <v>PT. Wahana Abadi Haribawa</v>
          </cell>
          <cell r="BB82" t="str">
            <v xml:space="preserve"> 546-0888699</v>
          </cell>
          <cell r="BC82" t="str">
            <v>Bank BCA</v>
          </cell>
          <cell r="BD82" t="str">
            <v>-</v>
          </cell>
          <cell r="BE82" t="str">
            <v>-</v>
          </cell>
          <cell r="BF82">
            <v>45017</v>
          </cell>
          <cell r="BG82" t="str">
            <v>V</v>
          </cell>
          <cell r="BH82" t="str">
            <v>V</v>
          </cell>
          <cell r="BI82" t="str">
            <v>V</v>
          </cell>
          <cell r="BJ82" t="str">
            <v>V</v>
          </cell>
          <cell r="BK82" t="str">
            <v>-</v>
          </cell>
          <cell r="BL82" t="str">
            <v>V</v>
          </cell>
          <cell r="BM82" t="str">
            <v>v</v>
          </cell>
          <cell r="BN82" t="str">
            <v>02.535.839.1-326.000</v>
          </cell>
          <cell r="BO82" t="str">
            <v>v</v>
          </cell>
          <cell r="BP82" t="str">
            <v>v</v>
          </cell>
          <cell r="BQ82" t="str">
            <v>-</v>
          </cell>
          <cell r="BR82" t="str">
            <v>-</v>
          </cell>
          <cell r="BS82" t="str">
            <v>-</v>
          </cell>
          <cell r="BT82" t="str">
            <v>-</v>
          </cell>
          <cell r="BU82" t="str">
            <v>-</v>
          </cell>
          <cell r="BV82" t="str">
            <v>-</v>
          </cell>
          <cell r="BW82" t="str">
            <v>-</v>
          </cell>
          <cell r="BX82" t="str">
            <v>-</v>
          </cell>
          <cell r="BY82" t="str">
            <v>-</v>
          </cell>
          <cell r="BZ82" t="str">
            <v>-</v>
          </cell>
          <cell r="CA82" t="str">
            <v>-</v>
          </cell>
          <cell r="CB82" t="str">
            <v>Perdagangan besar</v>
          </cell>
          <cell r="CC82" t="str">
            <v>Korporasi Non Finansial</v>
          </cell>
          <cell r="CD82" t="str">
            <v>Lainnya (BPR. Koperasi. dll)</v>
          </cell>
          <cell r="CE82" t="str">
            <v>-</v>
          </cell>
          <cell r="CF82" t="str">
            <v>BAGUS</v>
          </cell>
          <cell r="CG82" t="str">
            <v>DIRECT MARKETING</v>
          </cell>
          <cell r="CH82" t="str">
            <v>DIRECT MARKETING</v>
          </cell>
          <cell r="CI82" t="str">
            <v>HEAD</v>
          </cell>
          <cell r="CJ82" t="str">
            <v>DIRECT MARKETING</v>
          </cell>
          <cell r="CK82" t="str">
            <v>GROUP</v>
          </cell>
          <cell r="CL82" t="str">
            <v>JANGKAWARSA</v>
          </cell>
          <cell r="CM82" t="str">
            <v xml:space="preserve">Reliance Pembiayaan Syariah </v>
          </cell>
          <cell r="CN82" t="str">
            <v>BPR (AJK)</v>
          </cell>
          <cell r="CO82" t="str">
            <v xml:space="preserve"> NP/AJRIUS-MKT/35/IV/23</v>
          </cell>
          <cell r="CP82" t="str">
            <v>-</v>
          </cell>
          <cell r="CR82" t="str">
            <v>30 Hari Kalender</v>
          </cell>
        </row>
        <row r="83">
          <cell r="B83">
            <v>6022304000008</v>
          </cell>
          <cell r="C83">
            <v>6022304000008</v>
          </cell>
          <cell r="D83" t="str">
            <v>PT. BPR SYARIAH METRO MADANI</v>
          </cell>
          <cell r="E83" t="str">
            <v>Jl. AH. Nasution No. 74 Yosorejo, Metro Timur, Kota Metro - 34111</v>
          </cell>
          <cell r="F83" t="str">
            <v>LAMPUNG</v>
          </cell>
          <cell r="G83">
            <v>45029</v>
          </cell>
          <cell r="H83">
            <v>2023</v>
          </cell>
          <cell r="I83" t="str">
            <v>RTLS</v>
          </cell>
          <cell r="J83" t="str">
            <v>RELIANCE TREM LIFE SYARIAH</v>
          </cell>
          <cell r="K83" t="str">
            <v>AJK</v>
          </cell>
          <cell r="L83">
            <v>45029</v>
          </cell>
          <cell r="M83">
            <v>53065</v>
          </cell>
          <cell r="N83" t="str">
            <v>NEW</v>
          </cell>
          <cell r="O83" t="str">
            <v>INFORCE</v>
          </cell>
          <cell r="P83"/>
          <cell r="Q83" t="str">
            <v>QN_NB_ACRT_550_TERM LIFE_0_0_0_BPR SYARIAH METRO MADANI _2023_001</v>
          </cell>
          <cell r="R83" t="str">
            <v>15 Hari Kalender</v>
          </cell>
          <cell r="S83" t="str">
            <v>120 Hari Kalender</v>
          </cell>
          <cell r="T83" t="str">
            <v>120 Hari Kalender</v>
          </cell>
          <cell r="U83" t="str">
            <v>180 Hari Kalender</v>
          </cell>
          <cell r="V83" t="str">
            <v>180(seratus delapan puluh) Hari Kalender sejak terjadi perselisihan</v>
          </cell>
          <cell r="W83">
            <v>0.6</v>
          </cell>
          <cell r="X83">
            <v>0.4</v>
          </cell>
          <cell r="Y83">
            <v>40</v>
          </cell>
          <cell r="Z83">
            <v>60</v>
          </cell>
          <cell r="AA83">
            <v>0.4</v>
          </cell>
          <cell r="AB83">
            <v>0.3</v>
          </cell>
          <cell r="AC83">
            <v>0.3</v>
          </cell>
          <cell r="AD83">
            <v>0.17</v>
          </cell>
          <cell r="AE83">
            <v>0.2</v>
          </cell>
          <cell r="AF83" t="str">
            <v>NASRE</v>
          </cell>
          <cell r="AG83" t="str">
            <v>TREATY</v>
          </cell>
          <cell r="AH83" t="str">
            <v>QS 50%;50% Surpulus Max OR 100.000.000</v>
          </cell>
          <cell r="AI83"/>
          <cell r="AJ83"/>
          <cell r="AK83"/>
          <cell r="AL83"/>
          <cell r="AM83">
            <v>180</v>
          </cell>
          <cell r="AN83"/>
          <cell r="AO83"/>
          <cell r="AP83"/>
          <cell r="AQ83">
            <v>5</v>
          </cell>
          <cell r="AR83">
            <v>0</v>
          </cell>
          <cell r="AS83">
            <v>0</v>
          </cell>
          <cell r="AT83">
            <v>0</v>
          </cell>
          <cell r="AU83">
            <v>0.3</v>
          </cell>
          <cell r="AV83">
            <v>0</v>
          </cell>
          <cell r="AW83">
            <v>0</v>
          </cell>
          <cell r="AX83">
            <v>0</v>
          </cell>
          <cell r="AY83">
            <v>0</v>
          </cell>
          <cell r="AZ83">
            <v>0</v>
          </cell>
          <cell r="BA83" t="str">
            <v>PT. Wahana Abadi Haribawa</v>
          </cell>
          <cell r="BB83" t="str">
            <v xml:space="preserve"> 546-0888699</v>
          </cell>
          <cell r="BC83" t="str">
            <v>Bank BCA</v>
          </cell>
          <cell r="BD83" t="str">
            <v>-</v>
          </cell>
          <cell r="BE83" t="str">
            <v>-</v>
          </cell>
          <cell r="BF83">
            <v>45017</v>
          </cell>
          <cell r="BG83" t="str">
            <v>V</v>
          </cell>
          <cell r="BH83" t="str">
            <v>V</v>
          </cell>
          <cell r="BI83" t="str">
            <v>V</v>
          </cell>
          <cell r="BJ83" t="str">
            <v>V</v>
          </cell>
          <cell r="BK83" t="str">
            <v>-</v>
          </cell>
          <cell r="BL83" t="str">
            <v>V</v>
          </cell>
          <cell r="BM83" t="str">
            <v>v</v>
          </cell>
          <cell r="BN83" t="str">
            <v>02.535.839.1-326.000</v>
          </cell>
          <cell r="BO83" t="str">
            <v>v</v>
          </cell>
          <cell r="BP83" t="str">
            <v>v</v>
          </cell>
          <cell r="BQ83" t="str">
            <v>-</v>
          </cell>
          <cell r="BR83" t="str">
            <v>-</v>
          </cell>
          <cell r="BS83" t="str">
            <v>-</v>
          </cell>
          <cell r="BT83" t="str">
            <v>-</v>
          </cell>
          <cell r="BU83" t="str">
            <v>-</v>
          </cell>
          <cell r="BV83" t="str">
            <v>-</v>
          </cell>
          <cell r="BW83" t="str">
            <v>-</v>
          </cell>
          <cell r="BX83" t="str">
            <v>-</v>
          </cell>
          <cell r="BY83" t="str">
            <v>-</v>
          </cell>
          <cell r="BZ83" t="str">
            <v>-</v>
          </cell>
          <cell r="CA83" t="str">
            <v>-</v>
          </cell>
          <cell r="CB83" t="str">
            <v>Perdagangan besar</v>
          </cell>
          <cell r="CC83" t="str">
            <v>Korporasi Non Finansial</v>
          </cell>
          <cell r="CD83" t="str">
            <v>Lainnya (BPR. Koperasi. dll)</v>
          </cell>
          <cell r="CE83" t="str">
            <v>-</v>
          </cell>
          <cell r="CF83" t="str">
            <v>BAGUS</v>
          </cell>
          <cell r="CG83" t="str">
            <v>DIRECT MARKETING</v>
          </cell>
          <cell r="CH83" t="str">
            <v>DIRECT MARKETING</v>
          </cell>
          <cell r="CI83" t="str">
            <v>HEAD</v>
          </cell>
          <cell r="CJ83" t="str">
            <v>DIRECT MARKETING</v>
          </cell>
          <cell r="CK83" t="str">
            <v>GROUP</v>
          </cell>
          <cell r="CL83" t="str">
            <v>JANGKAWARSA</v>
          </cell>
          <cell r="CM83" t="str">
            <v xml:space="preserve">Reliance Pembiayaan Syariah </v>
          </cell>
          <cell r="CN83" t="str">
            <v>BPR (AJK)</v>
          </cell>
          <cell r="CO83" t="str">
            <v xml:space="preserve"> NP/AJRIUS-MKT/35/IV/23</v>
          </cell>
          <cell r="CP83" t="str">
            <v>-</v>
          </cell>
          <cell r="CR83" t="str">
            <v>30 Hari Kalender</v>
          </cell>
        </row>
        <row r="84">
          <cell r="B84">
            <v>6012304000041</v>
          </cell>
          <cell r="C84">
            <v>6012304000041</v>
          </cell>
          <cell r="D84" t="str">
            <v>PT. BPR SYARIAH MITRA AGRO USAHA</v>
          </cell>
          <cell r="E84" t="str">
            <v>Jl. Hayam Wuruk No.95 Kel. Sawah Lama
Kec. Tanjung Karang Timur, Bandar Lampung - 35125</v>
          </cell>
          <cell r="F84" t="str">
            <v>LAMPUNG</v>
          </cell>
          <cell r="G84">
            <v>45029</v>
          </cell>
          <cell r="H84">
            <v>2023</v>
          </cell>
          <cell r="I84" t="str">
            <v>RPS</v>
          </cell>
          <cell r="J84" t="str">
            <v>RELIANCE PEMBIAYAAN SYARIAH</v>
          </cell>
          <cell r="K84" t="str">
            <v>AJK</v>
          </cell>
          <cell r="L84">
            <v>45029</v>
          </cell>
          <cell r="M84">
            <v>53065</v>
          </cell>
          <cell r="N84" t="str">
            <v>NEW</v>
          </cell>
          <cell r="O84" t="str">
            <v>INFORCE</v>
          </cell>
          <cell r="P84"/>
          <cell r="Q84" t="str">
            <v>QN_NB_ACRT_550_TERM LIFE_0_0_0_ BPR SYARIAH MITRA AGRO USAHA_2023_001</v>
          </cell>
          <cell r="R84" t="str">
            <v>15 Hari Kalender</v>
          </cell>
          <cell r="S84" t="str">
            <v>120 Hari Kalender</v>
          </cell>
          <cell r="T84" t="str">
            <v>120 Hari Kalender</v>
          </cell>
          <cell r="U84" t="str">
            <v>180 Hari Kalender</v>
          </cell>
          <cell r="V84" t="str">
            <v>180(seratus delapan puluh) Hari Kalender sejak terjadi perselisihan</v>
          </cell>
          <cell r="W84">
            <v>0.6</v>
          </cell>
          <cell r="X84">
            <v>0.4</v>
          </cell>
          <cell r="Y84">
            <v>40</v>
          </cell>
          <cell r="Z84">
            <v>60</v>
          </cell>
          <cell r="AA84">
            <v>0.4</v>
          </cell>
          <cell r="AB84">
            <v>0.3</v>
          </cell>
          <cell r="AC84">
            <v>0.3</v>
          </cell>
          <cell r="AD84">
            <v>0.17</v>
          </cell>
          <cell r="AE84">
            <v>0.2</v>
          </cell>
          <cell r="AF84" t="str">
            <v>NASRE</v>
          </cell>
          <cell r="AG84" t="str">
            <v>TREATY</v>
          </cell>
          <cell r="AH84" t="str">
            <v>QS 50%;50% Surpulus Max OR 100.000.000</v>
          </cell>
          <cell r="AI84"/>
          <cell r="AJ84"/>
          <cell r="AK84"/>
          <cell r="AL84"/>
          <cell r="AM84">
            <v>180</v>
          </cell>
          <cell r="AN84"/>
          <cell r="AO84"/>
          <cell r="AP84"/>
          <cell r="AQ84">
            <v>5</v>
          </cell>
          <cell r="AR84">
            <v>0</v>
          </cell>
          <cell r="AS84">
            <v>0</v>
          </cell>
          <cell r="AT84">
            <v>0</v>
          </cell>
          <cell r="AU84">
            <v>0.3</v>
          </cell>
          <cell r="AV84">
            <v>0</v>
          </cell>
          <cell r="AW84">
            <v>0</v>
          </cell>
          <cell r="AX84">
            <v>0</v>
          </cell>
          <cell r="AY84">
            <v>0</v>
          </cell>
          <cell r="AZ84">
            <v>0</v>
          </cell>
          <cell r="BA84" t="str">
            <v>PT. Wahana Abadi Haribawa</v>
          </cell>
          <cell r="BB84" t="str">
            <v xml:space="preserve"> 546-0888699</v>
          </cell>
          <cell r="BC84" t="str">
            <v>Bank BCA</v>
          </cell>
          <cell r="BD84" t="str">
            <v>-</v>
          </cell>
          <cell r="BE84" t="str">
            <v>-</v>
          </cell>
          <cell r="BF84">
            <v>45017</v>
          </cell>
          <cell r="BG84" t="str">
            <v>V</v>
          </cell>
          <cell r="BH84" t="str">
            <v>V</v>
          </cell>
          <cell r="BI84" t="str">
            <v>V</v>
          </cell>
          <cell r="BJ84" t="str">
            <v>V</v>
          </cell>
          <cell r="BK84" t="str">
            <v>-</v>
          </cell>
          <cell r="BL84" t="str">
            <v>V</v>
          </cell>
          <cell r="BM84" t="str">
            <v>v</v>
          </cell>
          <cell r="BN84" t="str">
            <v>02.535.839.1-326.000</v>
          </cell>
          <cell r="BO84" t="str">
            <v>v</v>
          </cell>
          <cell r="BP84" t="str">
            <v>v</v>
          </cell>
          <cell r="BQ84" t="str">
            <v>-</v>
          </cell>
          <cell r="BR84" t="str">
            <v>-</v>
          </cell>
          <cell r="BS84" t="str">
            <v>-</v>
          </cell>
          <cell r="BT84" t="str">
            <v>-</v>
          </cell>
          <cell r="BU84" t="str">
            <v>-</v>
          </cell>
          <cell r="BV84" t="str">
            <v>-</v>
          </cell>
          <cell r="BW84" t="str">
            <v>-</v>
          </cell>
          <cell r="BX84" t="str">
            <v>-</v>
          </cell>
          <cell r="BY84" t="str">
            <v>-</v>
          </cell>
          <cell r="BZ84" t="str">
            <v>-</v>
          </cell>
          <cell r="CA84" t="str">
            <v>-</v>
          </cell>
          <cell r="CB84" t="str">
            <v>Perdagangan besar</v>
          </cell>
          <cell r="CC84" t="str">
            <v>Korporasi Non Finansial</v>
          </cell>
          <cell r="CD84" t="str">
            <v>Lainnya (BPR. Koperasi. dll)</v>
          </cell>
          <cell r="CE84" t="str">
            <v>-</v>
          </cell>
          <cell r="CF84" t="str">
            <v>BAGUS</v>
          </cell>
          <cell r="CG84" t="str">
            <v>DIRECT MARKETING</v>
          </cell>
          <cell r="CH84" t="str">
            <v>DIRECT MARKETING</v>
          </cell>
          <cell r="CI84" t="str">
            <v>HEAD</v>
          </cell>
          <cell r="CJ84" t="str">
            <v>DIRECT MARKETING</v>
          </cell>
          <cell r="CK84" t="str">
            <v>GROUP</v>
          </cell>
          <cell r="CL84" t="str">
            <v>JANGKAWARSA</v>
          </cell>
          <cell r="CM84" t="str">
            <v xml:space="preserve">Reliance Pembiayaan Syariah </v>
          </cell>
          <cell r="CN84" t="str">
            <v>BPR (AJK)</v>
          </cell>
          <cell r="CO84" t="str">
            <v xml:space="preserve"> NP/AJRIUS-MKT/35/IV/23</v>
          </cell>
          <cell r="CP84" t="str">
            <v>-</v>
          </cell>
          <cell r="CR84" t="str">
            <v>30 Hari Kalender</v>
          </cell>
        </row>
        <row r="85">
          <cell r="B85">
            <v>6022304000009</v>
          </cell>
          <cell r="C85">
            <v>6022304000009</v>
          </cell>
          <cell r="D85" t="str">
            <v>PT. BPR SYARIAH MITRA AGRO USAHA</v>
          </cell>
          <cell r="E85" t="str">
            <v>Jl. Hayam Wuruk No.95 Kel. Sawah Lama
Kec. Tanjung Karang Timur, Bandar Lampung - 35125</v>
          </cell>
          <cell r="F85" t="str">
            <v>LAMPUNG</v>
          </cell>
          <cell r="G85">
            <v>45029</v>
          </cell>
          <cell r="H85">
            <v>2023</v>
          </cell>
          <cell r="I85" t="str">
            <v>RTLS</v>
          </cell>
          <cell r="J85" t="str">
            <v>RELIANCE TREM LIFE SYARIAH</v>
          </cell>
          <cell r="K85" t="str">
            <v>AJK</v>
          </cell>
          <cell r="L85">
            <v>45029</v>
          </cell>
          <cell r="M85">
            <v>53065</v>
          </cell>
          <cell r="N85" t="str">
            <v>NEW</v>
          </cell>
          <cell r="O85" t="str">
            <v>INFORCE</v>
          </cell>
          <cell r="P85"/>
          <cell r="Q85" t="str">
            <v>QN_NB_ACRT_550_TERM LIFE_0_0_0_ BPR SYARIAH MITRA AGRO USAHA_2023_001</v>
          </cell>
          <cell r="R85" t="str">
            <v>15 Hari Kalender</v>
          </cell>
          <cell r="S85" t="str">
            <v>120 Hari Kalender</v>
          </cell>
          <cell r="T85" t="str">
            <v>120 Hari Kalender</v>
          </cell>
          <cell r="U85" t="str">
            <v>180 Hari Kalender</v>
          </cell>
          <cell r="V85" t="str">
            <v>180(seratus delapan puluh) Hari Kalender sejak terjadi perselisihan</v>
          </cell>
          <cell r="W85">
            <v>0.6</v>
          </cell>
          <cell r="X85">
            <v>0.4</v>
          </cell>
          <cell r="Y85">
            <v>40</v>
          </cell>
          <cell r="Z85">
            <v>60</v>
          </cell>
          <cell r="AA85">
            <v>0.4</v>
          </cell>
          <cell r="AB85">
            <v>0.3</v>
          </cell>
          <cell r="AC85">
            <v>0.3</v>
          </cell>
          <cell r="AD85">
            <v>0.17</v>
          </cell>
          <cell r="AE85">
            <v>0.2</v>
          </cell>
          <cell r="AF85" t="str">
            <v>NASRE</v>
          </cell>
          <cell r="AG85" t="str">
            <v>TREATY</v>
          </cell>
          <cell r="AH85" t="str">
            <v>QS 50%;50% Surpulus Max OR 100.000.000</v>
          </cell>
          <cell r="AI85"/>
          <cell r="AJ85"/>
          <cell r="AK85"/>
          <cell r="AL85"/>
          <cell r="AM85">
            <v>180</v>
          </cell>
          <cell r="AN85"/>
          <cell r="AO85"/>
          <cell r="AP85"/>
          <cell r="AQ85">
            <v>5</v>
          </cell>
          <cell r="AR85">
            <v>0</v>
          </cell>
          <cell r="AS85">
            <v>0</v>
          </cell>
          <cell r="AT85">
            <v>0</v>
          </cell>
          <cell r="AU85">
            <v>0.3</v>
          </cell>
          <cell r="AV85">
            <v>0</v>
          </cell>
          <cell r="AW85">
            <v>0</v>
          </cell>
          <cell r="AX85">
            <v>0</v>
          </cell>
          <cell r="AY85">
            <v>0</v>
          </cell>
          <cell r="AZ85">
            <v>0</v>
          </cell>
          <cell r="BA85" t="str">
            <v>PT. Wahana Abadi Haribawa</v>
          </cell>
          <cell r="BB85" t="str">
            <v xml:space="preserve"> 546-0888699</v>
          </cell>
          <cell r="BC85" t="str">
            <v>Bank BCA</v>
          </cell>
          <cell r="BD85" t="str">
            <v>-</v>
          </cell>
          <cell r="BE85" t="str">
            <v>-</v>
          </cell>
          <cell r="BF85">
            <v>45017</v>
          </cell>
          <cell r="BG85" t="str">
            <v>V</v>
          </cell>
          <cell r="BH85" t="str">
            <v>V</v>
          </cell>
          <cell r="BI85" t="str">
            <v>V</v>
          </cell>
          <cell r="BJ85" t="str">
            <v>V</v>
          </cell>
          <cell r="BK85" t="str">
            <v>-</v>
          </cell>
          <cell r="BL85" t="str">
            <v>V</v>
          </cell>
          <cell r="BM85" t="str">
            <v>v</v>
          </cell>
          <cell r="BN85" t="str">
            <v>02.535.839.1-326.000</v>
          </cell>
          <cell r="BO85" t="str">
            <v>v</v>
          </cell>
          <cell r="BP85" t="str">
            <v>v</v>
          </cell>
          <cell r="BQ85" t="str">
            <v>-</v>
          </cell>
          <cell r="BR85" t="str">
            <v>-</v>
          </cell>
          <cell r="BS85" t="str">
            <v>-</v>
          </cell>
          <cell r="BT85" t="str">
            <v>-</v>
          </cell>
          <cell r="BU85" t="str">
            <v>-</v>
          </cell>
          <cell r="BV85" t="str">
            <v>-</v>
          </cell>
          <cell r="BW85" t="str">
            <v>-</v>
          </cell>
          <cell r="BX85" t="str">
            <v>-</v>
          </cell>
          <cell r="BY85" t="str">
            <v>-</v>
          </cell>
          <cell r="BZ85" t="str">
            <v>-</v>
          </cell>
          <cell r="CA85" t="str">
            <v>-</v>
          </cell>
          <cell r="CB85" t="str">
            <v>Perdagangan besar</v>
          </cell>
          <cell r="CC85" t="str">
            <v>Korporasi Non Finansial</v>
          </cell>
          <cell r="CD85" t="str">
            <v>Lainnya (BPR. Koperasi. dll)</v>
          </cell>
          <cell r="CE85" t="str">
            <v>-</v>
          </cell>
          <cell r="CF85" t="str">
            <v>BAGUS</v>
          </cell>
          <cell r="CG85" t="str">
            <v>DIRECT MARKETING</v>
          </cell>
          <cell r="CH85" t="str">
            <v>DIRECT MARKETING</v>
          </cell>
          <cell r="CI85" t="str">
            <v>HEAD</v>
          </cell>
          <cell r="CJ85" t="str">
            <v>DIRECT MARKETING</v>
          </cell>
          <cell r="CK85" t="str">
            <v>GROUP</v>
          </cell>
          <cell r="CL85" t="str">
            <v>JANGKAWARSA</v>
          </cell>
          <cell r="CM85" t="str">
            <v xml:space="preserve">Reliance Pembiayaan Syariah </v>
          </cell>
          <cell r="CN85" t="str">
            <v>BPR (AJK)</v>
          </cell>
          <cell r="CO85" t="str">
            <v xml:space="preserve"> NP/AJRIUS-MKT/35/IV/23</v>
          </cell>
          <cell r="CP85" t="str">
            <v>-</v>
          </cell>
          <cell r="CR85" t="str">
            <v>30 Hari Kalender</v>
          </cell>
        </row>
        <row r="86">
          <cell r="B86">
            <v>6012304000042</v>
          </cell>
          <cell r="C86">
            <v>6012304000042</v>
          </cell>
          <cell r="D86" t="str">
            <v>PT. BPR SYARIAH RAJASA LAMPUNG TENGAH</v>
          </cell>
          <cell r="E86" t="str">
            <v>Jl. Proklamator No. 14 C Bandar Jaya,
Lampung Tengah, Bandar Jaya - 34162</v>
          </cell>
          <cell r="F86" t="str">
            <v>LAMPUNG</v>
          </cell>
          <cell r="G86">
            <v>45029</v>
          </cell>
          <cell r="H86">
            <v>2023</v>
          </cell>
          <cell r="I86" t="str">
            <v>RPS</v>
          </cell>
          <cell r="J86" t="str">
            <v>RELIANCE PEMBIAYAAN SYARIAH</v>
          </cell>
          <cell r="K86" t="str">
            <v>AJK</v>
          </cell>
          <cell r="L86">
            <v>45029</v>
          </cell>
          <cell r="M86">
            <v>53065</v>
          </cell>
          <cell r="N86" t="str">
            <v>NEW</v>
          </cell>
          <cell r="O86" t="str">
            <v>INFORCE</v>
          </cell>
          <cell r="P86"/>
          <cell r="Q86" t="str">
            <v>QN_NB_ACRT_550_TERM LIFE_0_0_0_BPR SYARIAH RAJASA LAMPUNG TENGAH _2023_001</v>
          </cell>
          <cell r="R86" t="str">
            <v>15 Hari Kalender</v>
          </cell>
          <cell r="S86" t="str">
            <v>120 Hari Kalender</v>
          </cell>
          <cell r="T86" t="str">
            <v>120 Hari Kalender</v>
          </cell>
          <cell r="U86" t="str">
            <v>180 Hari Kalender</v>
          </cell>
          <cell r="V86" t="str">
            <v>180(seratus delapan puluh) Hari Kalender sejak terjadi perselisihan</v>
          </cell>
          <cell r="W86">
            <v>0.6</v>
          </cell>
          <cell r="X86">
            <v>0.4</v>
          </cell>
          <cell r="Y86">
            <v>40</v>
          </cell>
          <cell r="Z86">
            <v>60</v>
          </cell>
          <cell r="AA86">
            <v>0.4</v>
          </cell>
          <cell r="AB86">
            <v>0.3</v>
          </cell>
          <cell r="AC86">
            <v>0.3</v>
          </cell>
          <cell r="AD86">
            <v>0.17</v>
          </cell>
          <cell r="AE86">
            <v>0.2</v>
          </cell>
          <cell r="AF86" t="str">
            <v>NASRE</v>
          </cell>
          <cell r="AG86" t="str">
            <v>TREATY</v>
          </cell>
          <cell r="AH86" t="str">
            <v>QS 50%;50% Surpulus Max OR 100.000.000</v>
          </cell>
          <cell r="AI86"/>
          <cell r="AJ86"/>
          <cell r="AK86"/>
          <cell r="AL86"/>
          <cell r="AM86">
            <v>180</v>
          </cell>
          <cell r="AN86"/>
          <cell r="AO86"/>
          <cell r="AP86"/>
          <cell r="AQ86">
            <v>5</v>
          </cell>
          <cell r="AR86">
            <v>0</v>
          </cell>
          <cell r="AS86">
            <v>0</v>
          </cell>
          <cell r="AT86">
            <v>0</v>
          </cell>
          <cell r="AU86">
            <v>0.3</v>
          </cell>
          <cell r="AV86">
            <v>0</v>
          </cell>
          <cell r="AW86">
            <v>0</v>
          </cell>
          <cell r="AX86">
            <v>0</v>
          </cell>
          <cell r="AY86">
            <v>0</v>
          </cell>
          <cell r="AZ86">
            <v>0</v>
          </cell>
          <cell r="BA86" t="str">
            <v>PT. Wahana Abadi Haribawa</v>
          </cell>
          <cell r="BB86" t="str">
            <v xml:space="preserve"> 546-0888699</v>
          </cell>
          <cell r="BC86" t="str">
            <v>Bank BCA</v>
          </cell>
          <cell r="BD86" t="str">
            <v>-</v>
          </cell>
          <cell r="BE86" t="str">
            <v>-</v>
          </cell>
          <cell r="BF86">
            <v>45017</v>
          </cell>
          <cell r="BG86" t="str">
            <v>V</v>
          </cell>
          <cell r="BH86" t="str">
            <v>V</v>
          </cell>
          <cell r="BI86" t="str">
            <v>V</v>
          </cell>
          <cell r="BJ86" t="str">
            <v>V</v>
          </cell>
          <cell r="BK86" t="str">
            <v>-</v>
          </cell>
          <cell r="BL86" t="str">
            <v>V</v>
          </cell>
          <cell r="BM86" t="str">
            <v>v</v>
          </cell>
          <cell r="BN86" t="str">
            <v>02.535.839.1-326.000</v>
          </cell>
          <cell r="BO86" t="str">
            <v>v</v>
          </cell>
          <cell r="BP86" t="str">
            <v>v</v>
          </cell>
          <cell r="BQ86" t="str">
            <v>-</v>
          </cell>
          <cell r="BR86" t="str">
            <v>-</v>
          </cell>
          <cell r="BS86" t="str">
            <v>-</v>
          </cell>
          <cell r="BT86" t="str">
            <v>-</v>
          </cell>
          <cell r="BU86" t="str">
            <v>-</v>
          </cell>
          <cell r="BV86" t="str">
            <v>-</v>
          </cell>
          <cell r="BW86" t="str">
            <v>-</v>
          </cell>
          <cell r="BX86" t="str">
            <v>-</v>
          </cell>
          <cell r="BY86" t="str">
            <v>-</v>
          </cell>
          <cell r="BZ86" t="str">
            <v>-</v>
          </cell>
          <cell r="CA86" t="str">
            <v>-</v>
          </cell>
          <cell r="CB86" t="str">
            <v>Perdagangan besar</v>
          </cell>
          <cell r="CC86" t="str">
            <v>Korporasi Non Finansial</v>
          </cell>
          <cell r="CD86" t="str">
            <v>Lainnya (BPR. Koperasi. dll)</v>
          </cell>
          <cell r="CE86" t="str">
            <v>-</v>
          </cell>
          <cell r="CF86" t="str">
            <v>BAGUS</v>
          </cell>
          <cell r="CG86" t="str">
            <v>DIRECT MARKETING</v>
          </cell>
          <cell r="CH86" t="str">
            <v>DIRECT MARKETING</v>
          </cell>
          <cell r="CI86" t="str">
            <v>HEAD</v>
          </cell>
          <cell r="CJ86" t="str">
            <v>DIRECT MARKETING</v>
          </cell>
          <cell r="CK86" t="str">
            <v>GROUP</v>
          </cell>
          <cell r="CL86" t="str">
            <v>JANGKAWARSA</v>
          </cell>
          <cell r="CM86" t="str">
            <v xml:space="preserve">Reliance Pembiayaan Syariah </v>
          </cell>
          <cell r="CN86" t="str">
            <v>BPR (AJK)</v>
          </cell>
          <cell r="CO86" t="str">
            <v xml:space="preserve"> NP/AJRIUS-MKT/35/IV/23</v>
          </cell>
          <cell r="CP86" t="str">
            <v>-</v>
          </cell>
          <cell r="CR86" t="str">
            <v>30 Hari Kalender</v>
          </cell>
        </row>
        <row r="87">
          <cell r="B87">
            <v>6022304000010</v>
          </cell>
          <cell r="C87">
            <v>6022304000010</v>
          </cell>
          <cell r="D87" t="str">
            <v>PT. BPR SYARIAH RAJASA LAMPUNG TENGAH</v>
          </cell>
          <cell r="E87" t="str">
            <v>Jl. Proklamator No. 14 C Bandar Jaya,
Lampung Tengah, Bandar Jaya - 34162</v>
          </cell>
          <cell r="F87" t="str">
            <v>LAMPUNG</v>
          </cell>
          <cell r="G87">
            <v>45029</v>
          </cell>
          <cell r="H87">
            <v>2023</v>
          </cell>
          <cell r="I87" t="str">
            <v>RTLS</v>
          </cell>
          <cell r="J87" t="str">
            <v>RELIANCE TREM LIFE SYARIAH</v>
          </cell>
          <cell r="K87" t="str">
            <v>AJK</v>
          </cell>
          <cell r="L87">
            <v>45029</v>
          </cell>
          <cell r="M87">
            <v>53065</v>
          </cell>
          <cell r="N87" t="str">
            <v>NEW</v>
          </cell>
          <cell r="O87" t="str">
            <v>INFORCE</v>
          </cell>
          <cell r="P87"/>
          <cell r="Q87" t="str">
            <v>QN_NB_ACRT_550_TERM LIFE_0_0_0_BPR SYARIAH RAJASA LAMPUNG TENGAH _2023_001</v>
          </cell>
          <cell r="R87" t="str">
            <v>15 Hari Kalender</v>
          </cell>
          <cell r="S87" t="str">
            <v>120 Hari Kalender</v>
          </cell>
          <cell r="T87" t="str">
            <v>120 Hari Kalender</v>
          </cell>
          <cell r="U87" t="str">
            <v>180 Hari Kalender</v>
          </cell>
          <cell r="V87" t="str">
            <v>180(seratus delapan puluh) Hari Kalender sejak terjadi perselisihan</v>
          </cell>
          <cell r="W87">
            <v>0.6</v>
          </cell>
          <cell r="X87">
            <v>0.4</v>
          </cell>
          <cell r="Y87">
            <v>40</v>
          </cell>
          <cell r="Z87">
            <v>60</v>
          </cell>
          <cell r="AA87">
            <v>0.4</v>
          </cell>
          <cell r="AB87">
            <v>0.3</v>
          </cell>
          <cell r="AC87">
            <v>0.3</v>
          </cell>
          <cell r="AD87">
            <v>0.17</v>
          </cell>
          <cell r="AE87">
            <v>0.2</v>
          </cell>
          <cell r="AF87" t="str">
            <v>NASRE</v>
          </cell>
          <cell r="AG87" t="str">
            <v>TREATY</v>
          </cell>
          <cell r="AH87" t="str">
            <v>QS 50%;50% Surpulus Max OR 100.000.000</v>
          </cell>
          <cell r="AI87"/>
          <cell r="AJ87"/>
          <cell r="AK87"/>
          <cell r="AL87"/>
          <cell r="AM87">
            <v>180</v>
          </cell>
          <cell r="AN87"/>
          <cell r="AO87"/>
          <cell r="AP87"/>
          <cell r="AQ87">
            <v>5</v>
          </cell>
          <cell r="AR87">
            <v>0</v>
          </cell>
          <cell r="AS87">
            <v>0</v>
          </cell>
          <cell r="AT87">
            <v>0</v>
          </cell>
          <cell r="AU87">
            <v>0.3</v>
          </cell>
          <cell r="AV87">
            <v>0</v>
          </cell>
          <cell r="AW87">
            <v>0</v>
          </cell>
          <cell r="AX87">
            <v>0</v>
          </cell>
          <cell r="AY87">
            <v>0</v>
          </cell>
          <cell r="AZ87">
            <v>0</v>
          </cell>
          <cell r="BA87" t="str">
            <v>PT. Wahana Abadi Haribawa</v>
          </cell>
          <cell r="BB87" t="str">
            <v xml:space="preserve"> 546-0888699</v>
          </cell>
          <cell r="BC87" t="str">
            <v>Bank BCA</v>
          </cell>
          <cell r="BD87" t="str">
            <v>-</v>
          </cell>
          <cell r="BE87" t="str">
            <v>-</v>
          </cell>
          <cell r="BF87">
            <v>45017</v>
          </cell>
          <cell r="BG87" t="str">
            <v>V</v>
          </cell>
          <cell r="BH87" t="str">
            <v>V</v>
          </cell>
          <cell r="BI87" t="str">
            <v>V</v>
          </cell>
          <cell r="BJ87" t="str">
            <v>V</v>
          </cell>
          <cell r="BK87" t="str">
            <v>-</v>
          </cell>
          <cell r="BL87" t="str">
            <v>V</v>
          </cell>
          <cell r="BM87" t="str">
            <v>v</v>
          </cell>
          <cell r="BN87" t="str">
            <v>02.535.839.1-326.000</v>
          </cell>
          <cell r="BO87" t="str">
            <v>v</v>
          </cell>
          <cell r="BP87" t="str">
            <v>v</v>
          </cell>
          <cell r="BQ87" t="str">
            <v>-</v>
          </cell>
          <cell r="BR87" t="str">
            <v>-</v>
          </cell>
          <cell r="BS87" t="str">
            <v>-</v>
          </cell>
          <cell r="BT87" t="str">
            <v>-</v>
          </cell>
          <cell r="BU87" t="str">
            <v>-</v>
          </cell>
          <cell r="BV87" t="str">
            <v>-</v>
          </cell>
          <cell r="BW87" t="str">
            <v>-</v>
          </cell>
          <cell r="BX87" t="str">
            <v>-</v>
          </cell>
          <cell r="BY87" t="str">
            <v>-</v>
          </cell>
          <cell r="BZ87" t="str">
            <v>-</v>
          </cell>
          <cell r="CA87" t="str">
            <v>-</v>
          </cell>
          <cell r="CB87" t="str">
            <v>Perdagangan besar</v>
          </cell>
          <cell r="CC87" t="str">
            <v>Korporasi Non Finansial</v>
          </cell>
          <cell r="CD87" t="str">
            <v>Lainnya (BPR. Koperasi. dll)</v>
          </cell>
          <cell r="CE87" t="str">
            <v>-</v>
          </cell>
          <cell r="CF87" t="str">
            <v>BAGUS</v>
          </cell>
          <cell r="CG87" t="str">
            <v>DIRECT MARKETING</v>
          </cell>
          <cell r="CH87" t="str">
            <v>DIRECT MARKETING</v>
          </cell>
          <cell r="CI87" t="str">
            <v>HEAD</v>
          </cell>
          <cell r="CJ87" t="str">
            <v>DIRECT MARKETING</v>
          </cell>
          <cell r="CK87" t="str">
            <v>GROUP</v>
          </cell>
          <cell r="CL87" t="str">
            <v>JANGKAWARSA</v>
          </cell>
          <cell r="CM87" t="str">
            <v xml:space="preserve">Reliance Pembiayaan Syariah </v>
          </cell>
          <cell r="CN87" t="str">
            <v>BPR (AJK)</v>
          </cell>
          <cell r="CO87" t="str">
            <v xml:space="preserve"> NP/AJRIUS-MKT/35/IV/23</v>
          </cell>
          <cell r="CP87" t="str">
            <v>-</v>
          </cell>
          <cell r="CR87" t="str">
            <v>30 Hari Kalender</v>
          </cell>
        </row>
        <row r="88">
          <cell r="B88">
            <v>6022304000011</v>
          </cell>
          <cell r="C88">
            <v>6022304000011</v>
          </cell>
          <cell r="D88" t="str">
            <v>PT. BPR SYARIAH BANDAR LAMPUNG</v>
          </cell>
          <cell r="E88" t="str">
            <v>Jl. Gajah Mada No. 21,
Bandar Lampung – 35121</v>
          </cell>
          <cell r="F88" t="str">
            <v>LAMPUNG</v>
          </cell>
          <cell r="G88">
            <v>45029</v>
          </cell>
          <cell r="H88">
            <v>2023</v>
          </cell>
          <cell r="I88" t="str">
            <v>RPS</v>
          </cell>
          <cell r="J88" t="str">
            <v>RELIANCE PEMBIAYAAN SYARIAH</v>
          </cell>
          <cell r="K88" t="str">
            <v>AJK</v>
          </cell>
          <cell r="L88">
            <v>45029</v>
          </cell>
          <cell r="M88">
            <v>53065</v>
          </cell>
          <cell r="N88" t="str">
            <v>NEW</v>
          </cell>
          <cell r="O88" t="str">
            <v>INFORCE</v>
          </cell>
          <cell r="P88"/>
          <cell r="Q88" t="str">
            <v>QN_NB_ACRT_550_TERM LIFE_0_0_0_BPR SYARIAH BANDAR LAMPUNG _2023_001</v>
          </cell>
          <cell r="R88" t="str">
            <v>15 Hari Kalender</v>
          </cell>
          <cell r="S88" t="str">
            <v>120 Hari Kalender</v>
          </cell>
          <cell r="T88" t="str">
            <v>120 Hari Kalender</v>
          </cell>
          <cell r="U88" t="str">
            <v>180 Hari Kalender</v>
          </cell>
          <cell r="V88" t="str">
            <v>180(seratus delapan puluh) Hari Kalender sejak terjadi perselisihan</v>
          </cell>
          <cell r="W88">
            <v>0.6</v>
          </cell>
          <cell r="X88">
            <v>0.4</v>
          </cell>
          <cell r="Y88">
            <v>40</v>
          </cell>
          <cell r="Z88">
            <v>60</v>
          </cell>
          <cell r="AA88">
            <v>0.4</v>
          </cell>
          <cell r="AB88">
            <v>0.3</v>
          </cell>
          <cell r="AC88">
            <v>0.3</v>
          </cell>
          <cell r="AD88">
            <v>0.17</v>
          </cell>
          <cell r="AE88">
            <v>0.2</v>
          </cell>
          <cell r="AF88" t="str">
            <v>NASRE</v>
          </cell>
          <cell r="AG88" t="str">
            <v>TREATY</v>
          </cell>
          <cell r="AH88" t="str">
            <v>QS 50%;50% Surpulus Max OR 100.000.000</v>
          </cell>
          <cell r="AI88"/>
          <cell r="AJ88"/>
          <cell r="AK88"/>
          <cell r="AL88"/>
          <cell r="AM88">
            <v>180</v>
          </cell>
          <cell r="AN88"/>
          <cell r="AO88"/>
          <cell r="AP88"/>
          <cell r="AQ88">
            <v>5</v>
          </cell>
          <cell r="AR88">
            <v>0</v>
          </cell>
          <cell r="AS88">
            <v>0</v>
          </cell>
          <cell r="AT88">
            <v>0</v>
          </cell>
          <cell r="AU88">
            <v>0.3</v>
          </cell>
          <cell r="AV88">
            <v>0</v>
          </cell>
          <cell r="AW88">
            <v>0</v>
          </cell>
          <cell r="AX88">
            <v>0</v>
          </cell>
          <cell r="AY88">
            <v>0</v>
          </cell>
          <cell r="AZ88">
            <v>0</v>
          </cell>
          <cell r="BA88" t="str">
            <v>PT. Wahana Abadi Haribawa</v>
          </cell>
          <cell r="BB88" t="str">
            <v xml:space="preserve"> 546-0888699</v>
          </cell>
          <cell r="BC88" t="str">
            <v>Bank BCA</v>
          </cell>
          <cell r="BD88" t="str">
            <v>-</v>
          </cell>
          <cell r="BE88" t="str">
            <v>-</v>
          </cell>
          <cell r="BF88">
            <v>45017</v>
          </cell>
          <cell r="BG88" t="str">
            <v>V</v>
          </cell>
          <cell r="BH88" t="str">
            <v>V</v>
          </cell>
          <cell r="BI88" t="str">
            <v>V</v>
          </cell>
          <cell r="BJ88" t="str">
            <v>V</v>
          </cell>
          <cell r="BK88" t="str">
            <v>-</v>
          </cell>
          <cell r="BL88" t="str">
            <v>V</v>
          </cell>
          <cell r="BM88" t="str">
            <v>v</v>
          </cell>
          <cell r="BN88" t="str">
            <v>02.535.839.1-326.000</v>
          </cell>
          <cell r="BO88" t="str">
            <v>v</v>
          </cell>
          <cell r="BP88" t="str">
            <v>v</v>
          </cell>
          <cell r="BQ88" t="str">
            <v>-</v>
          </cell>
          <cell r="BR88" t="str">
            <v>-</v>
          </cell>
          <cell r="BS88" t="str">
            <v>-</v>
          </cell>
          <cell r="BT88" t="str">
            <v>-</v>
          </cell>
          <cell r="BU88" t="str">
            <v>-</v>
          </cell>
          <cell r="BV88" t="str">
            <v>-</v>
          </cell>
          <cell r="BW88" t="str">
            <v>-</v>
          </cell>
          <cell r="BX88" t="str">
            <v>-</v>
          </cell>
          <cell r="BY88" t="str">
            <v>-</v>
          </cell>
          <cell r="BZ88" t="str">
            <v>-</v>
          </cell>
          <cell r="CA88" t="str">
            <v>-</v>
          </cell>
          <cell r="CB88" t="str">
            <v>Perdagangan besar</v>
          </cell>
          <cell r="CC88" t="str">
            <v>Korporasi Non Finansial</v>
          </cell>
          <cell r="CD88" t="str">
            <v>Lainnya (BPR. Koperasi. dll)</v>
          </cell>
          <cell r="CE88" t="str">
            <v>-</v>
          </cell>
          <cell r="CF88" t="str">
            <v>BAGUS</v>
          </cell>
          <cell r="CG88" t="str">
            <v>DIRECT MARKETING</v>
          </cell>
          <cell r="CH88" t="str">
            <v>DIRECT MARKETING</v>
          </cell>
          <cell r="CI88" t="str">
            <v>HEAD</v>
          </cell>
          <cell r="CJ88" t="str">
            <v>DIRECT MARKETING</v>
          </cell>
          <cell r="CK88" t="str">
            <v>GROUP</v>
          </cell>
          <cell r="CL88" t="str">
            <v>JANGKAWARSA</v>
          </cell>
          <cell r="CM88" t="str">
            <v xml:space="preserve">Reliance Pembiayaan Syariah </v>
          </cell>
          <cell r="CN88" t="str">
            <v>BPR (AJK)</v>
          </cell>
          <cell r="CO88" t="str">
            <v xml:space="preserve"> NP/AJRIUS-MKT/35/IV/23</v>
          </cell>
          <cell r="CP88" t="str">
            <v>-</v>
          </cell>
          <cell r="CR88" t="str">
            <v>30 Hari Kalender</v>
          </cell>
        </row>
        <row r="89">
          <cell r="B89">
            <v>6012304000043</v>
          </cell>
          <cell r="C89">
            <v>6012304000043</v>
          </cell>
          <cell r="D89" t="str">
            <v>PT. BPR SYARIAH BANDAR LAMPUNG</v>
          </cell>
          <cell r="E89" t="str">
            <v>Jl. Gajah Mada No. 21,
Bandar Lampung – 35121</v>
          </cell>
          <cell r="F89" t="str">
            <v>LAMPUNG</v>
          </cell>
          <cell r="G89">
            <v>45029</v>
          </cell>
          <cell r="H89">
            <v>2023</v>
          </cell>
          <cell r="I89" t="str">
            <v>RTLS</v>
          </cell>
          <cell r="J89" t="str">
            <v>RELIANCE TREM LIFE SYARIAH</v>
          </cell>
          <cell r="K89" t="str">
            <v>AJK</v>
          </cell>
          <cell r="L89">
            <v>45029</v>
          </cell>
          <cell r="M89">
            <v>53065</v>
          </cell>
          <cell r="N89" t="str">
            <v>NEW</v>
          </cell>
          <cell r="O89" t="str">
            <v>INFORCE</v>
          </cell>
          <cell r="P89"/>
          <cell r="Q89" t="str">
            <v>QN_NB_ACRT_550_TERM LIFE_0_0_0_BPR SYARIAH BANDAR LAMPUNG _2023_001</v>
          </cell>
          <cell r="R89" t="str">
            <v>15 Hari Kalender</v>
          </cell>
          <cell r="S89" t="str">
            <v>120 Hari Kalender</v>
          </cell>
          <cell r="T89" t="str">
            <v>120 Hari Kalender</v>
          </cell>
          <cell r="U89" t="str">
            <v>180 Hari Kalender</v>
          </cell>
          <cell r="V89" t="str">
            <v>180(seratus delapan puluh) Hari Kalender sejak terjadi perselisihan</v>
          </cell>
          <cell r="W89">
            <v>0.6</v>
          </cell>
          <cell r="X89">
            <v>0.4</v>
          </cell>
          <cell r="Y89">
            <v>40</v>
          </cell>
          <cell r="Z89">
            <v>60</v>
          </cell>
          <cell r="AA89">
            <v>0.4</v>
          </cell>
          <cell r="AB89">
            <v>0.3</v>
          </cell>
          <cell r="AC89">
            <v>0.3</v>
          </cell>
          <cell r="AD89">
            <v>0.17</v>
          </cell>
          <cell r="AE89">
            <v>0.2</v>
          </cell>
          <cell r="AF89" t="str">
            <v>NASRE</v>
          </cell>
          <cell r="AG89" t="str">
            <v>TREATY</v>
          </cell>
          <cell r="AH89" t="str">
            <v>QS 50%;50% Surpulus Max OR 100.000.000</v>
          </cell>
          <cell r="AI89"/>
          <cell r="AJ89"/>
          <cell r="AK89"/>
          <cell r="AL89"/>
          <cell r="AM89">
            <v>180</v>
          </cell>
          <cell r="AN89"/>
          <cell r="AO89"/>
          <cell r="AP89"/>
          <cell r="AQ89">
            <v>5</v>
          </cell>
          <cell r="AR89">
            <v>0</v>
          </cell>
          <cell r="AS89">
            <v>0</v>
          </cell>
          <cell r="AT89">
            <v>0</v>
          </cell>
          <cell r="AU89">
            <v>0.3</v>
          </cell>
          <cell r="AV89">
            <v>0</v>
          </cell>
          <cell r="AW89">
            <v>0</v>
          </cell>
          <cell r="AX89">
            <v>0</v>
          </cell>
          <cell r="AY89">
            <v>0</v>
          </cell>
          <cell r="AZ89">
            <v>0</v>
          </cell>
          <cell r="BA89" t="str">
            <v>PT. Wahana Abadi Haribawa</v>
          </cell>
          <cell r="BB89" t="str">
            <v xml:space="preserve"> 546-0888699</v>
          </cell>
          <cell r="BC89" t="str">
            <v>Bank BCA</v>
          </cell>
          <cell r="BD89" t="str">
            <v>-</v>
          </cell>
          <cell r="BE89" t="str">
            <v>-</v>
          </cell>
          <cell r="BF89">
            <v>45017</v>
          </cell>
          <cell r="BG89" t="str">
            <v>V</v>
          </cell>
          <cell r="BH89" t="str">
            <v>V</v>
          </cell>
          <cell r="BI89" t="str">
            <v>V</v>
          </cell>
          <cell r="BJ89" t="str">
            <v>V</v>
          </cell>
          <cell r="BK89" t="str">
            <v>-</v>
          </cell>
          <cell r="BL89" t="str">
            <v>V</v>
          </cell>
          <cell r="BM89" t="str">
            <v>v</v>
          </cell>
          <cell r="BN89" t="str">
            <v>02.535.839.1-326.000</v>
          </cell>
          <cell r="BO89" t="str">
            <v>v</v>
          </cell>
          <cell r="BP89" t="str">
            <v>v</v>
          </cell>
          <cell r="BQ89" t="str">
            <v>-</v>
          </cell>
          <cell r="BR89" t="str">
            <v>-</v>
          </cell>
          <cell r="BS89" t="str">
            <v>-</v>
          </cell>
          <cell r="BT89" t="str">
            <v>-</v>
          </cell>
          <cell r="BU89" t="str">
            <v>-</v>
          </cell>
          <cell r="BV89" t="str">
            <v>-</v>
          </cell>
          <cell r="BW89" t="str">
            <v>-</v>
          </cell>
          <cell r="BX89" t="str">
            <v>-</v>
          </cell>
          <cell r="BY89" t="str">
            <v>-</v>
          </cell>
          <cell r="BZ89" t="str">
            <v>-</v>
          </cell>
          <cell r="CA89" t="str">
            <v>-</v>
          </cell>
          <cell r="CB89" t="str">
            <v>Perdagangan besar</v>
          </cell>
          <cell r="CC89" t="str">
            <v>Korporasi Non Finansial</v>
          </cell>
          <cell r="CD89" t="str">
            <v>Lainnya (BPR. Koperasi. dll)</v>
          </cell>
          <cell r="CE89" t="str">
            <v>-</v>
          </cell>
          <cell r="CF89" t="str">
            <v>BAGUS</v>
          </cell>
          <cell r="CG89" t="str">
            <v>DIRECT MARKETING</v>
          </cell>
          <cell r="CH89" t="str">
            <v>DIRECT MARKETING</v>
          </cell>
          <cell r="CI89" t="str">
            <v>HEAD</v>
          </cell>
          <cell r="CJ89" t="str">
            <v>DIRECT MARKETING</v>
          </cell>
          <cell r="CK89" t="str">
            <v>GROUP</v>
          </cell>
          <cell r="CL89" t="str">
            <v>JANGKAWARSA</v>
          </cell>
          <cell r="CM89" t="str">
            <v xml:space="preserve">Reliance Pembiayaan Syariah </v>
          </cell>
          <cell r="CN89" t="str">
            <v>BPR (AJK)</v>
          </cell>
          <cell r="CO89" t="str">
            <v xml:space="preserve"> NP/AJRIUS-MKT/35/IV/23</v>
          </cell>
          <cell r="CP89" t="str">
            <v>-</v>
          </cell>
          <cell r="CR89" t="str">
            <v>30 Hari Kalender</v>
          </cell>
        </row>
        <row r="90">
          <cell r="B90">
            <v>6012304000044</v>
          </cell>
          <cell r="C90">
            <v>6012304000044</v>
          </cell>
          <cell r="D90" t="str">
            <v>PT. BPR SYARIAH AMAN SYARIAH</v>
          </cell>
          <cell r="E90" t="str">
            <v>Jl. Raya Sumbergede Kec. Sekampung,
Lampung Timur – 34352</v>
          </cell>
          <cell r="F90" t="str">
            <v>LAMPUNG</v>
          </cell>
          <cell r="G90">
            <v>45029</v>
          </cell>
          <cell r="H90">
            <v>2023</v>
          </cell>
          <cell r="I90" t="str">
            <v>RPS</v>
          </cell>
          <cell r="J90" t="str">
            <v>RELIANCE PEMBIAYAAN SYARIAH</v>
          </cell>
          <cell r="K90" t="str">
            <v>AJK</v>
          </cell>
          <cell r="L90">
            <v>45029</v>
          </cell>
          <cell r="M90">
            <v>53065</v>
          </cell>
          <cell r="N90" t="str">
            <v>NEW</v>
          </cell>
          <cell r="O90" t="str">
            <v>INFORCE</v>
          </cell>
          <cell r="P90"/>
          <cell r="Q90" t="str">
            <v>QN_NB_ACRT_550_TERM LIFE_0_0_0_BPR SYARIAH AMAN SYARIAH _2023_001</v>
          </cell>
          <cell r="R90" t="str">
            <v>15 Hari Kalender</v>
          </cell>
          <cell r="S90" t="str">
            <v>120 Hari Kalender</v>
          </cell>
          <cell r="T90" t="str">
            <v>120 Hari Kalender</v>
          </cell>
          <cell r="U90" t="str">
            <v>180 Hari Kalender</v>
          </cell>
          <cell r="V90" t="str">
            <v>180(seratus delapan puluh) Hari Kalender sejak terjadi perselisihan</v>
          </cell>
          <cell r="W90">
            <v>0.6</v>
          </cell>
          <cell r="X90">
            <v>0.4</v>
          </cell>
          <cell r="Y90">
            <v>40</v>
          </cell>
          <cell r="Z90">
            <v>60</v>
          </cell>
          <cell r="AA90">
            <v>0.4</v>
          </cell>
          <cell r="AB90">
            <v>0.3</v>
          </cell>
          <cell r="AC90">
            <v>0.3</v>
          </cell>
          <cell r="AD90">
            <v>0.17</v>
          </cell>
          <cell r="AE90">
            <v>0.2</v>
          </cell>
          <cell r="AF90" t="str">
            <v>NASRE</v>
          </cell>
          <cell r="AG90" t="str">
            <v>TREATY</v>
          </cell>
          <cell r="AH90" t="str">
            <v>QS 50%;50% Surpulus Max OR 100.000.000</v>
          </cell>
          <cell r="AI90"/>
          <cell r="AJ90"/>
          <cell r="AK90"/>
          <cell r="AL90"/>
          <cell r="AM90">
            <v>180</v>
          </cell>
          <cell r="AN90"/>
          <cell r="AO90"/>
          <cell r="AP90"/>
          <cell r="AQ90">
            <v>5</v>
          </cell>
          <cell r="AR90">
            <v>0</v>
          </cell>
          <cell r="AS90">
            <v>0</v>
          </cell>
          <cell r="AT90">
            <v>0</v>
          </cell>
          <cell r="AU90">
            <v>0.3</v>
          </cell>
          <cell r="AV90">
            <v>0</v>
          </cell>
          <cell r="AW90">
            <v>0</v>
          </cell>
          <cell r="AX90">
            <v>0</v>
          </cell>
          <cell r="AY90">
            <v>0</v>
          </cell>
          <cell r="AZ90">
            <v>0</v>
          </cell>
          <cell r="BA90" t="str">
            <v>PT. Wahana Abadi Haribawa</v>
          </cell>
          <cell r="BB90" t="str">
            <v xml:space="preserve"> 546-0888699</v>
          </cell>
          <cell r="BC90" t="str">
            <v>Bank BCA</v>
          </cell>
          <cell r="BD90" t="str">
            <v>-</v>
          </cell>
          <cell r="BE90" t="str">
            <v>-</v>
          </cell>
          <cell r="BF90">
            <v>45017</v>
          </cell>
          <cell r="BG90" t="str">
            <v>V</v>
          </cell>
          <cell r="BH90" t="str">
            <v>V</v>
          </cell>
          <cell r="BI90" t="str">
            <v>V</v>
          </cell>
          <cell r="BJ90" t="str">
            <v>V</v>
          </cell>
          <cell r="BK90" t="str">
            <v>-</v>
          </cell>
          <cell r="BL90" t="str">
            <v>V</v>
          </cell>
          <cell r="BM90" t="str">
            <v>v</v>
          </cell>
          <cell r="BN90" t="str">
            <v>02.535.839.1-326.000</v>
          </cell>
          <cell r="BO90" t="str">
            <v>v</v>
          </cell>
          <cell r="BP90" t="str">
            <v>v</v>
          </cell>
          <cell r="BQ90" t="str">
            <v>-</v>
          </cell>
          <cell r="BR90" t="str">
            <v>-</v>
          </cell>
          <cell r="BS90" t="str">
            <v>-</v>
          </cell>
          <cell r="BT90" t="str">
            <v>-</v>
          </cell>
          <cell r="BU90" t="str">
            <v>-</v>
          </cell>
          <cell r="BV90" t="str">
            <v>-</v>
          </cell>
          <cell r="BW90" t="str">
            <v>-</v>
          </cell>
          <cell r="BX90" t="str">
            <v>-</v>
          </cell>
          <cell r="BY90" t="str">
            <v>-</v>
          </cell>
          <cell r="BZ90" t="str">
            <v>-</v>
          </cell>
          <cell r="CA90" t="str">
            <v>-</v>
          </cell>
          <cell r="CB90" t="str">
            <v>Perdagangan besar</v>
          </cell>
          <cell r="CC90" t="str">
            <v>Korporasi Non Finansial</v>
          </cell>
          <cell r="CD90" t="str">
            <v>Lainnya (BPR. Koperasi. dll)</v>
          </cell>
          <cell r="CE90" t="str">
            <v>-</v>
          </cell>
          <cell r="CF90" t="str">
            <v>BAGUS</v>
          </cell>
          <cell r="CG90" t="str">
            <v>DIRECT MARKETING</v>
          </cell>
          <cell r="CH90" t="str">
            <v>DIRECT MARKETING</v>
          </cell>
          <cell r="CI90" t="str">
            <v>HEAD</v>
          </cell>
          <cell r="CJ90" t="str">
            <v>DIRECT MARKETING</v>
          </cell>
          <cell r="CK90" t="str">
            <v>GROUP</v>
          </cell>
          <cell r="CL90" t="str">
            <v>JANGKAWARSA</v>
          </cell>
          <cell r="CM90" t="str">
            <v xml:space="preserve">Reliance Pembiayaan Syariah </v>
          </cell>
          <cell r="CN90" t="str">
            <v>BPR (AJK)</v>
          </cell>
          <cell r="CO90" t="str">
            <v xml:space="preserve"> NP/AJRIUS-MKT/35/IV/23</v>
          </cell>
          <cell r="CP90" t="str">
            <v>-</v>
          </cell>
          <cell r="CR90" t="str">
            <v>30 Hari Kalender</v>
          </cell>
        </row>
        <row r="91">
          <cell r="B91">
            <v>6022304000012</v>
          </cell>
          <cell r="C91">
            <v>6022304000012</v>
          </cell>
          <cell r="D91" t="str">
            <v>PT. BPR SYARIAH AMAN SYARIAH</v>
          </cell>
          <cell r="E91" t="str">
            <v>Jl. Raya Sumbergede Kec. Sekampung,
Lampung Timur – 34352</v>
          </cell>
          <cell r="F91" t="str">
            <v>LAMPUNG</v>
          </cell>
          <cell r="G91">
            <v>45029</v>
          </cell>
          <cell r="H91">
            <v>2023</v>
          </cell>
          <cell r="I91" t="str">
            <v>RTLS</v>
          </cell>
          <cell r="J91" t="str">
            <v>RELIANCE TREM LIFE SYARIAH</v>
          </cell>
          <cell r="K91" t="str">
            <v>AJK</v>
          </cell>
          <cell r="L91">
            <v>45029</v>
          </cell>
          <cell r="M91">
            <v>53065</v>
          </cell>
          <cell r="N91" t="str">
            <v>NEW</v>
          </cell>
          <cell r="O91" t="str">
            <v>INFORCE</v>
          </cell>
          <cell r="P91"/>
          <cell r="Q91" t="str">
            <v>QN_NB_ACRT_550_TERM LIFE_0_0_0_BPR SYARIAH AMAN SYARIAH _2023_001</v>
          </cell>
          <cell r="R91" t="str">
            <v>15 Hari Kalender</v>
          </cell>
          <cell r="S91" t="str">
            <v>120 Hari Kalender</v>
          </cell>
          <cell r="T91" t="str">
            <v>120 Hari Kalender</v>
          </cell>
          <cell r="U91" t="str">
            <v>180 Hari Kalender</v>
          </cell>
          <cell r="V91" t="str">
            <v>180(seratus delapan puluh) Hari Kalender sejak terjadi perselisihan</v>
          </cell>
          <cell r="W91">
            <v>0.6</v>
          </cell>
          <cell r="X91">
            <v>0.4</v>
          </cell>
          <cell r="Y91">
            <v>40</v>
          </cell>
          <cell r="Z91">
            <v>60</v>
          </cell>
          <cell r="AA91">
            <v>0.4</v>
          </cell>
          <cell r="AB91">
            <v>0.3</v>
          </cell>
          <cell r="AC91">
            <v>0.3</v>
          </cell>
          <cell r="AD91">
            <v>0.17</v>
          </cell>
          <cell r="AE91">
            <v>0.2</v>
          </cell>
          <cell r="AF91" t="str">
            <v>NASRE</v>
          </cell>
          <cell r="AG91" t="str">
            <v>TREATY</v>
          </cell>
          <cell r="AH91" t="str">
            <v>QS 50%;50% Surpulus Max OR 100.000.000</v>
          </cell>
          <cell r="AI91"/>
          <cell r="AJ91"/>
          <cell r="AK91"/>
          <cell r="AL91"/>
          <cell r="AM91">
            <v>180</v>
          </cell>
          <cell r="AN91"/>
          <cell r="AO91"/>
          <cell r="AP91"/>
          <cell r="AQ91">
            <v>5</v>
          </cell>
          <cell r="AR91">
            <v>0</v>
          </cell>
          <cell r="AS91">
            <v>0</v>
          </cell>
          <cell r="AT91">
            <v>0</v>
          </cell>
          <cell r="AU91">
            <v>0.3</v>
          </cell>
          <cell r="AV91">
            <v>0</v>
          </cell>
          <cell r="AW91">
            <v>0</v>
          </cell>
          <cell r="AX91">
            <v>0</v>
          </cell>
          <cell r="AY91">
            <v>0</v>
          </cell>
          <cell r="AZ91">
            <v>0</v>
          </cell>
          <cell r="BA91" t="str">
            <v>PT. Wahana Abadi Haribawa</v>
          </cell>
          <cell r="BB91" t="str">
            <v xml:space="preserve"> 546-0888699</v>
          </cell>
          <cell r="BC91" t="str">
            <v>Bank BCA</v>
          </cell>
          <cell r="BD91" t="str">
            <v>-</v>
          </cell>
          <cell r="BE91" t="str">
            <v>-</v>
          </cell>
          <cell r="BF91">
            <v>45017</v>
          </cell>
          <cell r="BG91" t="str">
            <v>V</v>
          </cell>
          <cell r="BH91" t="str">
            <v>V</v>
          </cell>
          <cell r="BI91" t="str">
            <v>V</v>
          </cell>
          <cell r="BJ91" t="str">
            <v>V</v>
          </cell>
          <cell r="BK91" t="str">
            <v>-</v>
          </cell>
          <cell r="BL91" t="str">
            <v>V</v>
          </cell>
          <cell r="BM91" t="str">
            <v>v</v>
          </cell>
          <cell r="BN91" t="str">
            <v>02.535.839.1-326.000</v>
          </cell>
          <cell r="BO91" t="str">
            <v>v</v>
          </cell>
          <cell r="BP91" t="str">
            <v>v</v>
          </cell>
          <cell r="BQ91" t="str">
            <v>-</v>
          </cell>
          <cell r="BR91" t="str">
            <v>-</v>
          </cell>
          <cell r="BS91" t="str">
            <v>-</v>
          </cell>
          <cell r="BT91" t="str">
            <v>-</v>
          </cell>
          <cell r="BU91" t="str">
            <v>-</v>
          </cell>
          <cell r="BV91" t="str">
            <v>-</v>
          </cell>
          <cell r="BW91" t="str">
            <v>-</v>
          </cell>
          <cell r="BX91" t="str">
            <v>-</v>
          </cell>
          <cell r="BY91" t="str">
            <v>-</v>
          </cell>
          <cell r="BZ91" t="str">
            <v>-</v>
          </cell>
          <cell r="CA91" t="str">
            <v>-</v>
          </cell>
          <cell r="CB91" t="str">
            <v>Perdagangan besar</v>
          </cell>
          <cell r="CC91" t="str">
            <v>Korporasi Non Finansial</v>
          </cell>
          <cell r="CD91" t="str">
            <v>Lainnya (BPR. Koperasi. dll)</v>
          </cell>
          <cell r="CE91" t="str">
            <v>-</v>
          </cell>
          <cell r="CF91" t="str">
            <v>BAGUS</v>
          </cell>
          <cell r="CG91" t="str">
            <v>DIRECT MARKETING</v>
          </cell>
          <cell r="CH91" t="str">
            <v>DIRECT MARKETING</v>
          </cell>
          <cell r="CI91" t="str">
            <v>HEAD</v>
          </cell>
          <cell r="CJ91" t="str">
            <v>DIRECT MARKETING</v>
          </cell>
          <cell r="CK91" t="str">
            <v>GROUP</v>
          </cell>
          <cell r="CL91" t="str">
            <v>JANGKAWARSA</v>
          </cell>
          <cell r="CM91" t="str">
            <v xml:space="preserve">Reliance Pembiayaan Syariah </v>
          </cell>
          <cell r="CN91" t="str">
            <v>BPR (AJK)</v>
          </cell>
          <cell r="CO91" t="str">
            <v xml:space="preserve"> NP/AJRIUS-MKT/35/IV/23</v>
          </cell>
          <cell r="CP91" t="str">
            <v>-</v>
          </cell>
          <cell r="CR91" t="str">
            <v>30 Hari Kalender</v>
          </cell>
        </row>
        <row r="92">
          <cell r="B92">
            <v>6012304000045</v>
          </cell>
          <cell r="C92">
            <v>6012304000045</v>
          </cell>
          <cell r="D92" t="str">
            <v>PT. BPRS LAMPUNG BARAT (PERSERODA)</v>
          </cell>
          <cell r="E92" t="str">
            <v>Jl. R.A Kartini No.78 Pasar Liwa, Kec.Balik Bukit,
Lampung Barat – 34811</v>
          </cell>
          <cell r="F92" t="str">
            <v>LAMPUNG</v>
          </cell>
          <cell r="G92">
            <v>45029</v>
          </cell>
          <cell r="H92">
            <v>2023</v>
          </cell>
          <cell r="I92" t="str">
            <v>RPS</v>
          </cell>
          <cell r="J92" t="str">
            <v>RELIANCE PEMBIAYAAN SYARIAH</v>
          </cell>
          <cell r="K92" t="str">
            <v>AJK</v>
          </cell>
          <cell r="L92">
            <v>45029</v>
          </cell>
          <cell r="M92">
            <v>53065</v>
          </cell>
          <cell r="N92" t="str">
            <v>NEW</v>
          </cell>
          <cell r="O92" t="str">
            <v>INFORCE</v>
          </cell>
          <cell r="P92"/>
          <cell r="Q92" t="str">
            <v>QN_NB_ACRT_550_TERM LIFE_0_0_0_BPRS LAMPUNG BARAT _2023_001</v>
          </cell>
          <cell r="R92" t="str">
            <v>15 Hari Kalender</v>
          </cell>
          <cell r="S92" t="str">
            <v>120 Hari Kalender</v>
          </cell>
          <cell r="T92" t="str">
            <v>120 Hari Kalender</v>
          </cell>
          <cell r="U92" t="str">
            <v>180 Hari Kalender</v>
          </cell>
          <cell r="V92" t="str">
            <v>180(seratus delapan puluh) Hari Kalender sejak terjadi perselisihan</v>
          </cell>
          <cell r="W92">
            <v>0.6</v>
          </cell>
          <cell r="X92">
            <v>0.4</v>
          </cell>
          <cell r="Y92">
            <v>40</v>
          </cell>
          <cell r="Z92">
            <v>60</v>
          </cell>
          <cell r="AA92">
            <v>0.4</v>
          </cell>
          <cell r="AB92">
            <v>0.3</v>
          </cell>
          <cell r="AC92">
            <v>0.3</v>
          </cell>
          <cell r="AD92">
            <v>0.17</v>
          </cell>
          <cell r="AE92">
            <v>0.2</v>
          </cell>
          <cell r="AF92" t="str">
            <v>NASRE</v>
          </cell>
          <cell r="AG92" t="str">
            <v>TREATY</v>
          </cell>
          <cell r="AH92" t="str">
            <v>QS 50%;50% Surpulus Max OR 100.000.000</v>
          </cell>
          <cell r="AI92"/>
          <cell r="AJ92"/>
          <cell r="AK92"/>
          <cell r="AL92"/>
          <cell r="AM92">
            <v>180</v>
          </cell>
          <cell r="AN92"/>
          <cell r="AO92"/>
          <cell r="AP92"/>
          <cell r="AQ92">
            <v>5</v>
          </cell>
          <cell r="AR92">
            <v>0</v>
          </cell>
          <cell r="AS92">
            <v>0</v>
          </cell>
          <cell r="AT92">
            <v>0</v>
          </cell>
          <cell r="AU92">
            <v>0.3</v>
          </cell>
          <cell r="AV92">
            <v>0</v>
          </cell>
          <cell r="AW92">
            <v>0</v>
          </cell>
          <cell r="AX92">
            <v>0</v>
          </cell>
          <cell r="AY92">
            <v>0</v>
          </cell>
          <cell r="AZ92">
            <v>0</v>
          </cell>
          <cell r="BA92" t="str">
            <v>PT. Wahana Abadi Haribawa</v>
          </cell>
          <cell r="BB92" t="str">
            <v xml:space="preserve"> 546-0888699</v>
          </cell>
          <cell r="BC92" t="str">
            <v>Bank BCA</v>
          </cell>
          <cell r="BD92" t="str">
            <v>-</v>
          </cell>
          <cell r="BE92" t="str">
            <v>-</v>
          </cell>
          <cell r="BF92">
            <v>45017</v>
          </cell>
          <cell r="BG92" t="str">
            <v>V</v>
          </cell>
          <cell r="BH92" t="str">
            <v>V</v>
          </cell>
          <cell r="BI92" t="str">
            <v>V</v>
          </cell>
          <cell r="BJ92" t="str">
            <v>V</v>
          </cell>
          <cell r="BK92" t="str">
            <v>-</v>
          </cell>
          <cell r="BL92" t="str">
            <v>V</v>
          </cell>
          <cell r="BM92" t="str">
            <v>v</v>
          </cell>
          <cell r="BN92" t="str">
            <v>02.535.839.1-326.000</v>
          </cell>
          <cell r="BO92" t="str">
            <v>v</v>
          </cell>
          <cell r="BP92" t="str">
            <v>v</v>
          </cell>
          <cell r="BQ92" t="str">
            <v>-</v>
          </cell>
          <cell r="BR92" t="str">
            <v>-</v>
          </cell>
          <cell r="BS92" t="str">
            <v>-</v>
          </cell>
          <cell r="BT92" t="str">
            <v>-</v>
          </cell>
          <cell r="BU92" t="str">
            <v>-</v>
          </cell>
          <cell r="BV92" t="str">
            <v>-</v>
          </cell>
          <cell r="BW92" t="str">
            <v>-</v>
          </cell>
          <cell r="BX92" t="str">
            <v>-</v>
          </cell>
          <cell r="BY92" t="str">
            <v>-</v>
          </cell>
          <cell r="BZ92" t="str">
            <v>-</v>
          </cell>
          <cell r="CA92" t="str">
            <v>-</v>
          </cell>
          <cell r="CB92" t="str">
            <v>Perdagangan besar</v>
          </cell>
          <cell r="CC92" t="str">
            <v>Korporasi Non Finansial</v>
          </cell>
          <cell r="CD92" t="str">
            <v>Lainnya (BPR. Koperasi. dll)</v>
          </cell>
          <cell r="CE92" t="str">
            <v>-</v>
          </cell>
          <cell r="CF92" t="str">
            <v>BAGUS</v>
          </cell>
          <cell r="CG92" t="str">
            <v>DIRECT MARKETING</v>
          </cell>
          <cell r="CH92" t="str">
            <v>DIRECT MARKETING</v>
          </cell>
          <cell r="CI92" t="str">
            <v>HEAD</v>
          </cell>
          <cell r="CJ92" t="str">
            <v>DIRECT MARKETING</v>
          </cell>
          <cell r="CK92" t="str">
            <v>GROUP</v>
          </cell>
          <cell r="CL92" t="str">
            <v>JANGKAWARSA</v>
          </cell>
          <cell r="CM92" t="str">
            <v xml:space="preserve">Reliance Pembiayaan Syariah </v>
          </cell>
          <cell r="CN92" t="str">
            <v>BPR (AJK)</v>
          </cell>
          <cell r="CO92" t="str">
            <v xml:space="preserve"> NP/AJRIUS-MKT/35/IV/23</v>
          </cell>
          <cell r="CP92" t="str">
            <v>-</v>
          </cell>
          <cell r="CR92" t="str">
            <v>30 Hari Kalender</v>
          </cell>
        </row>
        <row r="93">
          <cell r="B93">
            <v>6022304000013</v>
          </cell>
          <cell r="C93">
            <v>6022304000013</v>
          </cell>
          <cell r="D93" t="str">
            <v>PT. BPRS LAMPUNG BARAT (PERSERODA)</v>
          </cell>
          <cell r="E93" t="str">
            <v>Jl. R.A Kartini No.78 Pasar Liwa, Kec.Balik Bukit,</v>
          </cell>
          <cell r="F93" t="str">
            <v>LAMPUNG</v>
          </cell>
          <cell r="G93">
            <v>45029</v>
          </cell>
          <cell r="H93">
            <v>2023</v>
          </cell>
          <cell r="I93" t="str">
            <v>RTLS</v>
          </cell>
          <cell r="J93" t="str">
            <v>RELIANCE TREM LIFE SYARIAH</v>
          </cell>
          <cell r="K93" t="str">
            <v>AJK</v>
          </cell>
          <cell r="L93">
            <v>45029</v>
          </cell>
          <cell r="M93">
            <v>53065</v>
          </cell>
          <cell r="N93" t="str">
            <v>NEW</v>
          </cell>
          <cell r="O93" t="str">
            <v>INFORCE</v>
          </cell>
          <cell r="P93"/>
          <cell r="Q93" t="str">
            <v>QN_NB_ACRT_550_TERM LIFE_0_0_0_BPRS LAMPUNG BARAT _2023_001</v>
          </cell>
          <cell r="R93" t="str">
            <v>15 Hari Kalender</v>
          </cell>
          <cell r="S93" t="str">
            <v>120 Hari Kalender</v>
          </cell>
          <cell r="T93" t="str">
            <v>120 Hari Kalender</v>
          </cell>
          <cell r="U93" t="str">
            <v>180 Hari Kalender</v>
          </cell>
          <cell r="V93" t="str">
            <v>180(seratus delapan puluh) Hari Kalender sejak terjadi perselisihan</v>
          </cell>
          <cell r="W93">
            <v>0.6</v>
          </cell>
          <cell r="X93">
            <v>0.4</v>
          </cell>
          <cell r="Y93">
            <v>40</v>
          </cell>
          <cell r="Z93">
            <v>60</v>
          </cell>
          <cell r="AA93">
            <v>0.4</v>
          </cell>
          <cell r="AB93">
            <v>0.3</v>
          </cell>
          <cell r="AC93">
            <v>0.3</v>
          </cell>
          <cell r="AD93">
            <v>0.17</v>
          </cell>
          <cell r="AE93">
            <v>0.2</v>
          </cell>
          <cell r="AF93" t="str">
            <v>NASRE</v>
          </cell>
          <cell r="AG93" t="str">
            <v>TREATY</v>
          </cell>
          <cell r="AH93" t="str">
            <v>QS 50%;50% Surpulus Max OR 100.000.000</v>
          </cell>
          <cell r="AI93"/>
          <cell r="AJ93"/>
          <cell r="AK93"/>
          <cell r="AL93"/>
          <cell r="AM93">
            <v>180</v>
          </cell>
          <cell r="AN93"/>
          <cell r="AO93"/>
          <cell r="AP93"/>
          <cell r="AQ93">
            <v>5</v>
          </cell>
          <cell r="AR93">
            <v>0</v>
          </cell>
          <cell r="AS93">
            <v>0</v>
          </cell>
          <cell r="AT93">
            <v>0</v>
          </cell>
          <cell r="AU93">
            <v>0.3</v>
          </cell>
          <cell r="AV93">
            <v>0</v>
          </cell>
          <cell r="AW93">
            <v>0</v>
          </cell>
          <cell r="AX93">
            <v>0</v>
          </cell>
          <cell r="AY93">
            <v>0</v>
          </cell>
          <cell r="AZ93">
            <v>0</v>
          </cell>
          <cell r="BA93" t="str">
            <v>PT. Wahana Abadi Haribawa</v>
          </cell>
          <cell r="BB93" t="str">
            <v xml:space="preserve"> 546-0888699</v>
          </cell>
          <cell r="BC93" t="str">
            <v>Bank BCA</v>
          </cell>
          <cell r="BD93" t="str">
            <v>-</v>
          </cell>
          <cell r="BE93" t="str">
            <v>-</v>
          </cell>
          <cell r="BF93">
            <v>45017</v>
          </cell>
          <cell r="BG93" t="str">
            <v>V</v>
          </cell>
          <cell r="BH93" t="str">
            <v>V</v>
          </cell>
          <cell r="BI93" t="str">
            <v>V</v>
          </cell>
          <cell r="BJ93" t="str">
            <v>V</v>
          </cell>
          <cell r="BK93" t="str">
            <v>-</v>
          </cell>
          <cell r="BL93" t="str">
            <v>V</v>
          </cell>
          <cell r="BM93" t="str">
            <v>v</v>
          </cell>
          <cell r="BN93" t="str">
            <v>02.535.839.1-326.000</v>
          </cell>
          <cell r="BO93" t="str">
            <v>v</v>
          </cell>
          <cell r="BP93" t="str">
            <v>v</v>
          </cell>
          <cell r="BQ93" t="str">
            <v>-</v>
          </cell>
          <cell r="BR93" t="str">
            <v>-</v>
          </cell>
          <cell r="BS93" t="str">
            <v>-</v>
          </cell>
          <cell r="BT93" t="str">
            <v>-</v>
          </cell>
          <cell r="BU93" t="str">
            <v>-</v>
          </cell>
          <cell r="BV93" t="str">
            <v>-</v>
          </cell>
          <cell r="BW93" t="str">
            <v>-</v>
          </cell>
          <cell r="BX93" t="str">
            <v>-</v>
          </cell>
          <cell r="BY93" t="str">
            <v>-</v>
          </cell>
          <cell r="BZ93" t="str">
            <v>-</v>
          </cell>
          <cell r="CA93" t="str">
            <v>-</v>
          </cell>
          <cell r="CB93" t="str">
            <v>Perdagangan besar</v>
          </cell>
          <cell r="CC93" t="str">
            <v>Korporasi Non Finansial</v>
          </cell>
          <cell r="CD93" t="str">
            <v>Lainnya (BPR. Koperasi. dll)</v>
          </cell>
          <cell r="CE93" t="str">
            <v>-</v>
          </cell>
          <cell r="CF93" t="str">
            <v>BAGUS</v>
          </cell>
          <cell r="CG93" t="str">
            <v>DIRECT MARKETING</v>
          </cell>
          <cell r="CH93" t="str">
            <v>DIRECT MARKETING</v>
          </cell>
          <cell r="CI93" t="str">
            <v>HEAD</v>
          </cell>
          <cell r="CJ93" t="str">
            <v>DIRECT MARKETING</v>
          </cell>
          <cell r="CK93" t="str">
            <v>GROUP</v>
          </cell>
          <cell r="CL93" t="str">
            <v>JANGKAWARSA</v>
          </cell>
          <cell r="CM93" t="str">
            <v xml:space="preserve">Reliance Pembiayaan Syariah </v>
          </cell>
          <cell r="CN93" t="str">
            <v>BPR (AJK)</v>
          </cell>
          <cell r="CO93" t="str">
            <v xml:space="preserve"> NP/AJRIUS-MKT/35/IV/23</v>
          </cell>
          <cell r="CP93" t="str">
            <v>-</v>
          </cell>
          <cell r="CR93" t="str">
            <v>30 Hari Kalender</v>
          </cell>
        </row>
        <row r="94">
          <cell r="B94">
            <v>6012304000046</v>
          </cell>
          <cell r="C94">
            <v>6012304000046</v>
          </cell>
          <cell r="D94" t="str">
            <v>PT. BPRS TANI TULANG BAWANG BARAT (PERSERODA)</v>
          </cell>
          <cell r="E94" t="str">
            <v>Jl. Diponegoro, Kel. Panaragan Jaya, Kec. Tulang Bawang Tengah,
Kab. Tulang Bawang Barat - 34693</v>
          </cell>
          <cell r="F94" t="str">
            <v>LAMPUNG</v>
          </cell>
          <cell r="G94">
            <v>45029</v>
          </cell>
          <cell r="H94">
            <v>2023</v>
          </cell>
          <cell r="I94" t="str">
            <v>RPS</v>
          </cell>
          <cell r="J94" t="str">
            <v>RELIANCE PEMBIAYAAN SYARIAH</v>
          </cell>
          <cell r="K94" t="str">
            <v>AJK</v>
          </cell>
          <cell r="L94">
            <v>45029</v>
          </cell>
          <cell r="M94">
            <v>53065</v>
          </cell>
          <cell r="N94" t="str">
            <v>NEW</v>
          </cell>
          <cell r="O94" t="str">
            <v>INFORCE</v>
          </cell>
          <cell r="P94"/>
          <cell r="Q94"/>
          <cell r="R94" t="str">
            <v>15 Hari Kalender</v>
          </cell>
          <cell r="S94" t="str">
            <v>120 Hari Kalender</v>
          </cell>
          <cell r="T94" t="str">
            <v>120 Hari Kalender</v>
          </cell>
          <cell r="U94" t="str">
            <v>180 Hari Kalender</v>
          </cell>
          <cell r="V94" t="str">
            <v>180(seratus delapan puluh) Hari Kalender sejak terjadi perselisihan</v>
          </cell>
          <cell r="W94">
            <v>0.6</v>
          </cell>
          <cell r="X94">
            <v>0.4</v>
          </cell>
          <cell r="Y94">
            <v>40</v>
          </cell>
          <cell r="Z94">
            <v>60</v>
          </cell>
          <cell r="AA94">
            <v>0.4</v>
          </cell>
          <cell r="AB94">
            <v>0.3</v>
          </cell>
          <cell r="AC94">
            <v>0.3</v>
          </cell>
          <cell r="AD94">
            <v>0.17</v>
          </cell>
          <cell r="AE94">
            <v>0.2</v>
          </cell>
          <cell r="AF94" t="str">
            <v>NASRE</v>
          </cell>
          <cell r="AG94" t="str">
            <v>TREATY</v>
          </cell>
          <cell r="AH94" t="str">
            <v>QS 50%;50% Surpulus Max OR 100.000.000</v>
          </cell>
          <cell r="AI94"/>
          <cell r="AJ94"/>
          <cell r="AK94"/>
          <cell r="AL94"/>
          <cell r="AM94">
            <v>180</v>
          </cell>
          <cell r="AN94"/>
          <cell r="AO94"/>
          <cell r="AP94"/>
          <cell r="AQ94">
            <v>5</v>
          </cell>
          <cell r="AR94">
            <v>0</v>
          </cell>
          <cell r="AS94">
            <v>0</v>
          </cell>
          <cell r="AT94">
            <v>0</v>
          </cell>
          <cell r="AU94">
            <v>0.3</v>
          </cell>
          <cell r="AV94">
            <v>0</v>
          </cell>
          <cell r="AW94">
            <v>0</v>
          </cell>
          <cell r="AX94">
            <v>0</v>
          </cell>
          <cell r="AY94">
            <v>0</v>
          </cell>
          <cell r="AZ94">
            <v>0</v>
          </cell>
          <cell r="BA94" t="str">
            <v>PT. Wahana Abadi Haribawa</v>
          </cell>
          <cell r="BB94" t="str">
            <v xml:space="preserve"> 546-0888699</v>
          </cell>
          <cell r="BC94" t="str">
            <v>Bank BCA</v>
          </cell>
          <cell r="BD94" t="str">
            <v>-</v>
          </cell>
          <cell r="BE94" t="str">
            <v>-</v>
          </cell>
          <cell r="BF94">
            <v>45017</v>
          </cell>
          <cell r="BG94" t="str">
            <v>V</v>
          </cell>
          <cell r="BH94" t="str">
            <v>V</v>
          </cell>
          <cell r="BI94" t="str">
            <v>V</v>
          </cell>
          <cell r="BJ94" t="str">
            <v>V</v>
          </cell>
          <cell r="BK94" t="str">
            <v>-</v>
          </cell>
          <cell r="BL94" t="str">
            <v>V</v>
          </cell>
          <cell r="BM94" t="str">
            <v>v</v>
          </cell>
          <cell r="BN94" t="str">
            <v>02.535.839.1-326.000</v>
          </cell>
          <cell r="BO94" t="str">
            <v>v</v>
          </cell>
          <cell r="BP94" t="str">
            <v>v</v>
          </cell>
          <cell r="BQ94" t="str">
            <v>-</v>
          </cell>
          <cell r="BR94" t="str">
            <v>-</v>
          </cell>
          <cell r="BS94" t="str">
            <v>-</v>
          </cell>
          <cell r="BT94" t="str">
            <v>-</v>
          </cell>
          <cell r="BU94" t="str">
            <v>-</v>
          </cell>
          <cell r="BV94" t="str">
            <v>-</v>
          </cell>
          <cell r="BW94" t="str">
            <v>-</v>
          </cell>
          <cell r="BX94" t="str">
            <v>-</v>
          </cell>
          <cell r="BY94" t="str">
            <v>-</v>
          </cell>
          <cell r="BZ94" t="str">
            <v>-</v>
          </cell>
          <cell r="CA94" t="str">
            <v>-</v>
          </cell>
          <cell r="CB94" t="str">
            <v>Perdagangan besar</v>
          </cell>
          <cell r="CC94" t="str">
            <v>Korporasi Non Finansial</v>
          </cell>
          <cell r="CD94" t="str">
            <v>Lainnya (BPR. Koperasi. dll)</v>
          </cell>
          <cell r="CE94" t="str">
            <v>-</v>
          </cell>
          <cell r="CF94" t="str">
            <v>BAGUS</v>
          </cell>
          <cell r="CG94" t="str">
            <v>DIRECT MARKETING</v>
          </cell>
          <cell r="CH94" t="str">
            <v>DIRECT MARKETING</v>
          </cell>
          <cell r="CI94" t="str">
            <v>HEAD</v>
          </cell>
          <cell r="CJ94" t="str">
            <v>DIRECT MARKETING</v>
          </cell>
          <cell r="CK94" t="str">
            <v>GROUP</v>
          </cell>
          <cell r="CL94" t="str">
            <v>JANGKAWARSA</v>
          </cell>
          <cell r="CM94" t="str">
            <v xml:space="preserve">Reliance Pembiayaan Syariah </v>
          </cell>
          <cell r="CN94" t="str">
            <v>BPR (AJK)</v>
          </cell>
          <cell r="CO94" t="str">
            <v xml:space="preserve"> NP/AJRIUS-MKT/35/IV/23</v>
          </cell>
          <cell r="CP94" t="str">
            <v>-</v>
          </cell>
          <cell r="CR94" t="str">
            <v>30 Hari Kalender</v>
          </cell>
        </row>
        <row r="95">
          <cell r="B95">
            <v>6022304000014</v>
          </cell>
          <cell r="C95">
            <v>6022304000014</v>
          </cell>
          <cell r="D95" t="str">
            <v>PT. BPRS TANI TULANG BAWANG BARAT (PERSERODA)</v>
          </cell>
          <cell r="E95" t="str">
            <v>Jl. Diponegoro, Kel. Panaragan Jaya, Kec. Tulang Bawang Tengah,
Kab. Tulang Bawang Barat - 34693</v>
          </cell>
          <cell r="F95" t="str">
            <v>LAMPUNG</v>
          </cell>
          <cell r="G95">
            <v>45029</v>
          </cell>
          <cell r="H95">
            <v>2023</v>
          </cell>
          <cell r="I95" t="str">
            <v>RTLS</v>
          </cell>
          <cell r="J95" t="str">
            <v>RELIANCE TREM LIFE SYARIAH</v>
          </cell>
          <cell r="K95" t="str">
            <v>AJK</v>
          </cell>
          <cell r="L95">
            <v>45029</v>
          </cell>
          <cell r="M95">
            <v>53065</v>
          </cell>
          <cell r="N95" t="str">
            <v>NEW</v>
          </cell>
          <cell r="O95" t="str">
            <v>INFORCE</v>
          </cell>
          <cell r="P95"/>
          <cell r="Q95"/>
          <cell r="R95" t="str">
            <v>15 Hari Kalender</v>
          </cell>
          <cell r="S95" t="str">
            <v>120 Hari Kalender</v>
          </cell>
          <cell r="T95" t="str">
            <v>120 Hari Kalender</v>
          </cell>
          <cell r="U95" t="str">
            <v>180 Hari Kalender</v>
          </cell>
          <cell r="V95" t="str">
            <v>180(seratus delapan puluh) Hari Kalender sejak terjadi perselisihan</v>
          </cell>
          <cell r="W95">
            <v>0.6</v>
          </cell>
          <cell r="X95">
            <v>0.4</v>
          </cell>
          <cell r="Y95">
            <v>40</v>
          </cell>
          <cell r="Z95">
            <v>60</v>
          </cell>
          <cell r="AA95">
            <v>0.4</v>
          </cell>
          <cell r="AB95">
            <v>0.3</v>
          </cell>
          <cell r="AC95">
            <v>0.3</v>
          </cell>
          <cell r="AD95">
            <v>0.17</v>
          </cell>
          <cell r="AE95">
            <v>0.2</v>
          </cell>
          <cell r="AF95" t="str">
            <v>NASRE</v>
          </cell>
          <cell r="AG95" t="str">
            <v>TREATY</v>
          </cell>
          <cell r="AH95" t="str">
            <v>QS 50%;50% Surpulus Max OR 100.000.000</v>
          </cell>
          <cell r="AI95"/>
          <cell r="AJ95"/>
          <cell r="AK95"/>
          <cell r="AL95"/>
          <cell r="AM95">
            <v>180</v>
          </cell>
          <cell r="AN95"/>
          <cell r="AO95"/>
          <cell r="AP95"/>
          <cell r="AQ95">
            <v>5</v>
          </cell>
          <cell r="AR95">
            <v>0</v>
          </cell>
          <cell r="AS95">
            <v>0</v>
          </cell>
          <cell r="AT95">
            <v>0</v>
          </cell>
          <cell r="AU95">
            <v>0.3</v>
          </cell>
          <cell r="AV95">
            <v>0</v>
          </cell>
          <cell r="AW95">
            <v>0</v>
          </cell>
          <cell r="AX95">
            <v>0</v>
          </cell>
          <cell r="AY95">
            <v>0</v>
          </cell>
          <cell r="AZ95">
            <v>0</v>
          </cell>
          <cell r="BA95" t="str">
            <v>PT. Wahana Abadi Haribawa</v>
          </cell>
          <cell r="BB95" t="str">
            <v xml:space="preserve"> 546-0888699</v>
          </cell>
          <cell r="BC95" t="str">
            <v>Bank BCA</v>
          </cell>
          <cell r="BD95" t="str">
            <v>-</v>
          </cell>
          <cell r="BE95" t="str">
            <v>-</v>
          </cell>
          <cell r="BF95">
            <v>45017</v>
          </cell>
          <cell r="BG95" t="str">
            <v>V</v>
          </cell>
          <cell r="BH95" t="str">
            <v>V</v>
          </cell>
          <cell r="BI95" t="str">
            <v>V</v>
          </cell>
          <cell r="BJ95" t="str">
            <v>V</v>
          </cell>
          <cell r="BK95" t="str">
            <v>-</v>
          </cell>
          <cell r="BL95" t="str">
            <v>V</v>
          </cell>
          <cell r="BM95" t="str">
            <v>v</v>
          </cell>
          <cell r="BN95" t="str">
            <v>02.535.839.1-326.000</v>
          </cell>
          <cell r="BO95" t="str">
            <v>v</v>
          </cell>
          <cell r="BP95" t="str">
            <v>v</v>
          </cell>
          <cell r="BQ95" t="str">
            <v>-</v>
          </cell>
          <cell r="BR95" t="str">
            <v>-</v>
          </cell>
          <cell r="BS95" t="str">
            <v>-</v>
          </cell>
          <cell r="BT95" t="str">
            <v>-</v>
          </cell>
          <cell r="BU95" t="str">
            <v>-</v>
          </cell>
          <cell r="BV95" t="str">
            <v>-</v>
          </cell>
          <cell r="BW95" t="str">
            <v>-</v>
          </cell>
          <cell r="BX95" t="str">
            <v>-</v>
          </cell>
          <cell r="BY95" t="str">
            <v>-</v>
          </cell>
          <cell r="BZ95" t="str">
            <v>-</v>
          </cell>
          <cell r="CA95" t="str">
            <v>-</v>
          </cell>
          <cell r="CB95" t="str">
            <v>Perdagangan besar</v>
          </cell>
          <cell r="CC95" t="str">
            <v>Korporasi Non Finansial</v>
          </cell>
          <cell r="CD95" t="str">
            <v>Lainnya (BPR. Koperasi. dll)</v>
          </cell>
          <cell r="CE95" t="str">
            <v>-</v>
          </cell>
          <cell r="CF95" t="str">
            <v>BAGUS</v>
          </cell>
          <cell r="CG95" t="str">
            <v>DIRECT MARKETING</v>
          </cell>
          <cell r="CH95" t="str">
            <v>DIRECT MARKETING</v>
          </cell>
          <cell r="CI95" t="str">
            <v>HEAD</v>
          </cell>
          <cell r="CJ95" t="str">
            <v>DIRECT MARKETING</v>
          </cell>
          <cell r="CK95" t="str">
            <v>GROUP</v>
          </cell>
          <cell r="CL95" t="str">
            <v>JANGKAWARSA</v>
          </cell>
          <cell r="CM95" t="str">
            <v xml:space="preserve">Reliance Pembiayaan Syariah </v>
          </cell>
          <cell r="CN95" t="str">
            <v>BPR (AJK)</v>
          </cell>
          <cell r="CO95" t="str">
            <v xml:space="preserve"> NP/AJRIUS-MKT/35/IV/23</v>
          </cell>
          <cell r="CP95" t="str">
            <v>-</v>
          </cell>
          <cell r="CR95" t="str">
            <v>30 Hari Kalender</v>
          </cell>
        </row>
        <row r="96">
          <cell r="B96">
            <v>6012305000047</v>
          </cell>
          <cell r="C96">
            <v>6012305000047</v>
          </cell>
          <cell r="D96" t="str">
            <v>PT. BPR SYARIAH TANGGAMUS</v>
          </cell>
          <cell r="E96" t="str">
            <v>Jl. Ir. H. Juanda No.5 Kel. Kuripan, Kec. Kota Agung,
Kab. Tanggamus – 35384</v>
          </cell>
          <cell r="F96" t="str">
            <v>LAMPUNG</v>
          </cell>
          <cell r="G96">
            <v>45029</v>
          </cell>
          <cell r="H96">
            <v>2023</v>
          </cell>
          <cell r="I96" t="str">
            <v>RPS</v>
          </cell>
          <cell r="J96" t="str">
            <v>RELIANCE PEMBIAYAAN SYARIAH</v>
          </cell>
          <cell r="K96" t="str">
            <v>AJK</v>
          </cell>
          <cell r="L96">
            <v>45029</v>
          </cell>
          <cell r="M96">
            <v>53065</v>
          </cell>
          <cell r="N96" t="str">
            <v>NEW</v>
          </cell>
          <cell r="O96" t="str">
            <v>INFORCE</v>
          </cell>
          <cell r="P96"/>
          <cell r="Q96"/>
          <cell r="R96" t="str">
            <v>15 Hari Kalender</v>
          </cell>
          <cell r="S96" t="str">
            <v>120 Hari Kalender</v>
          </cell>
          <cell r="T96" t="str">
            <v>120 Hari Kalender</v>
          </cell>
          <cell r="U96" t="str">
            <v>180 Hari Kalender</v>
          </cell>
          <cell r="V96" t="str">
            <v>180(seratus delapan puluh) Hari Kalender sejak terjadi perselisihan</v>
          </cell>
          <cell r="W96">
            <v>0.6</v>
          </cell>
          <cell r="X96">
            <v>0.4</v>
          </cell>
          <cell r="Y96">
            <v>40</v>
          </cell>
          <cell r="Z96">
            <v>60</v>
          </cell>
          <cell r="AA96">
            <v>0.4</v>
          </cell>
          <cell r="AB96">
            <v>0.3</v>
          </cell>
          <cell r="AC96">
            <v>0.3</v>
          </cell>
          <cell r="AD96">
            <v>0.17</v>
          </cell>
          <cell r="AE96">
            <v>0.2</v>
          </cell>
          <cell r="AF96" t="str">
            <v>NASRE</v>
          </cell>
          <cell r="AG96" t="str">
            <v>TREATY</v>
          </cell>
          <cell r="AH96" t="str">
            <v>QS 50%;50% Surpulus Max OR 100.000.000</v>
          </cell>
          <cell r="AI96"/>
          <cell r="AJ96"/>
          <cell r="AK96"/>
          <cell r="AL96"/>
          <cell r="AM96">
            <v>180</v>
          </cell>
          <cell r="AN96"/>
          <cell r="AO96"/>
          <cell r="AP96"/>
          <cell r="AQ96">
            <v>5</v>
          </cell>
          <cell r="AR96">
            <v>0</v>
          </cell>
          <cell r="AS96">
            <v>0</v>
          </cell>
          <cell r="AT96">
            <v>0</v>
          </cell>
          <cell r="AU96">
            <v>0.3</v>
          </cell>
          <cell r="AV96">
            <v>0</v>
          </cell>
          <cell r="AW96">
            <v>0</v>
          </cell>
          <cell r="AX96">
            <v>0</v>
          </cell>
          <cell r="AY96">
            <v>0</v>
          </cell>
          <cell r="AZ96">
            <v>0</v>
          </cell>
          <cell r="BA96" t="str">
            <v>PT. Wahana Abadi Haribawa</v>
          </cell>
          <cell r="BB96" t="str">
            <v xml:space="preserve"> 546-0888699</v>
          </cell>
          <cell r="BC96" t="str">
            <v>Bank BCA</v>
          </cell>
          <cell r="BD96" t="str">
            <v>-</v>
          </cell>
          <cell r="BE96" t="str">
            <v>-</v>
          </cell>
          <cell r="BF96">
            <v>45017</v>
          </cell>
          <cell r="BG96" t="str">
            <v>V</v>
          </cell>
          <cell r="BH96" t="str">
            <v>V</v>
          </cell>
          <cell r="BI96" t="str">
            <v>V</v>
          </cell>
          <cell r="BJ96" t="str">
            <v>V</v>
          </cell>
          <cell r="BK96" t="str">
            <v>-</v>
          </cell>
          <cell r="BL96" t="str">
            <v>V</v>
          </cell>
          <cell r="BM96" t="str">
            <v>v</v>
          </cell>
          <cell r="BN96" t="str">
            <v>02.535.839.1-326.000</v>
          </cell>
          <cell r="BO96" t="str">
            <v>v</v>
          </cell>
          <cell r="BP96" t="str">
            <v>v</v>
          </cell>
          <cell r="BQ96" t="str">
            <v>-</v>
          </cell>
          <cell r="BR96" t="str">
            <v>-</v>
          </cell>
          <cell r="BS96" t="str">
            <v>-</v>
          </cell>
          <cell r="BT96" t="str">
            <v>-</v>
          </cell>
          <cell r="BU96" t="str">
            <v>-</v>
          </cell>
          <cell r="BV96" t="str">
            <v>-</v>
          </cell>
          <cell r="BW96" t="str">
            <v>-</v>
          </cell>
          <cell r="BX96" t="str">
            <v>-</v>
          </cell>
          <cell r="BY96" t="str">
            <v>-</v>
          </cell>
          <cell r="BZ96" t="str">
            <v>-</v>
          </cell>
          <cell r="CA96" t="str">
            <v>-</v>
          </cell>
          <cell r="CB96" t="str">
            <v>Perdagangan besar</v>
          </cell>
          <cell r="CC96" t="str">
            <v>Korporasi Non Finansial</v>
          </cell>
          <cell r="CD96" t="str">
            <v>Lainnya (BPR. Koperasi. dll)</v>
          </cell>
          <cell r="CE96" t="str">
            <v>-</v>
          </cell>
          <cell r="CF96" t="str">
            <v>BAGUS</v>
          </cell>
          <cell r="CG96" t="str">
            <v>DIRECT MARKETING</v>
          </cell>
          <cell r="CH96" t="str">
            <v>DIRECT MARKETING</v>
          </cell>
          <cell r="CI96" t="str">
            <v>HEAD</v>
          </cell>
          <cell r="CJ96" t="str">
            <v>DIRECT MARKETING</v>
          </cell>
          <cell r="CK96" t="str">
            <v>GROUP</v>
          </cell>
          <cell r="CL96" t="str">
            <v>JANGKAWARSA</v>
          </cell>
          <cell r="CM96" t="str">
            <v xml:space="preserve">Reliance Pembiayaan Syariah </v>
          </cell>
          <cell r="CN96" t="str">
            <v>BPR (AJK)</v>
          </cell>
          <cell r="CO96" t="str">
            <v xml:space="preserve"> NP/AJRIUS-MKT/35/IV/23</v>
          </cell>
          <cell r="CP96" t="str">
            <v>-</v>
          </cell>
          <cell r="CR96" t="str">
            <v>30 Hari Kalender</v>
          </cell>
        </row>
        <row r="97">
          <cell r="B97">
            <v>6012305000048</v>
          </cell>
          <cell r="C97">
            <v>6012305000048</v>
          </cell>
          <cell r="D97" t="str">
            <v>PT. BPRS SARUMA SEJAHTERA</v>
          </cell>
          <cell r="E97" t="str">
            <v>Jl. Raya Tomori No.17, Bacan, Halmahera Selatan</v>
          </cell>
          <cell r="F97" t="str">
            <v>Maluku Utara</v>
          </cell>
          <cell r="G97">
            <v>45030</v>
          </cell>
          <cell r="H97">
            <v>2023</v>
          </cell>
          <cell r="I97" t="str">
            <v>RPS</v>
          </cell>
          <cell r="J97" t="str">
            <v>RELIANCE PEMBIAYAAN SYARIAH</v>
          </cell>
          <cell r="K97" t="str">
            <v>AJK</v>
          </cell>
          <cell r="L97">
            <v>45030</v>
          </cell>
          <cell r="M97">
            <v>50509</v>
          </cell>
          <cell r="N97" t="str">
            <v>NEW</v>
          </cell>
          <cell r="O97" t="str">
            <v>INFORCE</v>
          </cell>
          <cell r="P97"/>
          <cell r="Q97"/>
          <cell r="R97" t="str">
            <v>15 Hari Kalender</v>
          </cell>
          <cell r="S97" t="str">
            <v>90 Hari Kalender</v>
          </cell>
          <cell r="T97" t="str">
            <v>90 Hari Kalender</v>
          </cell>
          <cell r="U97" t="str">
            <v>90 Hari Kalender</v>
          </cell>
          <cell r="V97" t="str">
            <v>180(seratus delapan puluh) Hari Kalender sejak terjadi perselisihan</v>
          </cell>
          <cell r="W97">
            <v>0.6</v>
          </cell>
          <cell r="X97">
            <v>0.4</v>
          </cell>
          <cell r="Y97">
            <v>40</v>
          </cell>
          <cell r="Z97">
            <v>60</v>
          </cell>
          <cell r="AA97">
            <v>0.4</v>
          </cell>
          <cell r="AB97">
            <v>0.3</v>
          </cell>
          <cell r="AC97">
            <v>0.3</v>
          </cell>
          <cell r="AD97">
            <v>0.17</v>
          </cell>
          <cell r="AE97">
            <v>0.2</v>
          </cell>
          <cell r="AF97" t="str">
            <v>NASRE</v>
          </cell>
          <cell r="AG97" t="str">
            <v>TREATY</v>
          </cell>
          <cell r="AH97" t="str">
            <v>QS 50%;50% Surpulus Max OR 100.000.000</v>
          </cell>
          <cell r="AI97"/>
          <cell r="AJ97"/>
          <cell r="AK97"/>
          <cell r="AL97"/>
          <cell r="AM97">
            <v>180</v>
          </cell>
          <cell r="AN97"/>
          <cell r="AO97"/>
          <cell r="AP97"/>
          <cell r="AQ97">
            <v>25</v>
          </cell>
          <cell r="AR97">
            <v>0</v>
          </cell>
          <cell r="AS97">
            <v>2.5000000000000001E-2</v>
          </cell>
          <cell r="AT97">
            <v>2.5000000000000001E-2</v>
          </cell>
          <cell r="AU97">
            <v>0</v>
          </cell>
          <cell r="AV97">
            <v>0</v>
          </cell>
          <cell r="AW97">
            <v>0</v>
          </cell>
          <cell r="AX97">
            <v>0</v>
          </cell>
          <cell r="AY97">
            <v>0.02</v>
          </cell>
          <cell r="AZ97">
            <v>0</v>
          </cell>
          <cell r="BA97" t="str">
            <v>PT GELORA TUNAS INDONESIA</v>
          </cell>
          <cell r="BB97" t="str">
            <v>122-00-1187136-8</v>
          </cell>
          <cell r="BC97" t="str">
            <v>MANDIRI</v>
          </cell>
          <cell r="BD97" t="str">
            <v>-</v>
          </cell>
          <cell r="BE97" t="str">
            <v>-</v>
          </cell>
          <cell r="BF97">
            <v>45017</v>
          </cell>
          <cell r="BG97" t="str">
            <v>V</v>
          </cell>
          <cell r="BH97" t="str">
            <v>V</v>
          </cell>
          <cell r="BI97" t="str">
            <v>V</v>
          </cell>
          <cell r="BJ97" t="str">
            <v>V</v>
          </cell>
          <cell r="BK97" t="str">
            <v>-</v>
          </cell>
          <cell r="BL97" t="str">
            <v>V</v>
          </cell>
          <cell r="BM97" t="str">
            <v>v</v>
          </cell>
          <cell r="BN97" t="str">
            <v>70.632.702.6-942.000</v>
          </cell>
          <cell r="BO97" t="str">
            <v>v</v>
          </cell>
          <cell r="BP97" t="str">
            <v>v</v>
          </cell>
          <cell r="BQ97" t="str">
            <v>-</v>
          </cell>
          <cell r="BR97" t="str">
            <v>-</v>
          </cell>
          <cell r="BS97" t="str">
            <v>-</v>
          </cell>
          <cell r="BT97" t="str">
            <v>-</v>
          </cell>
          <cell r="BU97" t="str">
            <v>-</v>
          </cell>
          <cell r="BV97" t="str">
            <v>-</v>
          </cell>
          <cell r="BW97" t="str">
            <v>-</v>
          </cell>
          <cell r="BX97" t="str">
            <v>-</v>
          </cell>
          <cell r="BY97" t="str">
            <v>-</v>
          </cell>
          <cell r="BZ97" t="str">
            <v>-</v>
          </cell>
          <cell r="CA97" t="str">
            <v>-</v>
          </cell>
          <cell r="CB97" t="str">
            <v>Perdagangan besar</v>
          </cell>
          <cell r="CC97" t="str">
            <v>Korporasi Non Finansial</v>
          </cell>
          <cell r="CD97" t="str">
            <v>Lainnya (BPR. Koperasi. dll)</v>
          </cell>
          <cell r="CE97" t="str">
            <v>-</v>
          </cell>
          <cell r="CF97" t="str">
            <v>SUSILO</v>
          </cell>
          <cell r="CG97" t="str">
            <v>BROKER ASURANSI</v>
          </cell>
          <cell r="CH97" t="str">
            <v>BROKER ASURANSI</v>
          </cell>
          <cell r="CI97" t="str">
            <v>HEAD</v>
          </cell>
          <cell r="CJ97" t="str">
            <v>BROKER ASURANSI</v>
          </cell>
          <cell r="CK97" t="str">
            <v>GROUP</v>
          </cell>
          <cell r="CL97" t="str">
            <v>JANGKAWARSA</v>
          </cell>
          <cell r="CM97" t="str">
            <v xml:space="preserve">Reliance Pembiayaan Syariah </v>
          </cell>
          <cell r="CN97" t="str">
            <v>BPR (AJK)</v>
          </cell>
          <cell r="CO97" t="str">
            <v xml:space="preserve"> NP/AJRIUS-MKT/36/V/23</v>
          </cell>
          <cell r="CP97" t="str">
            <v>-</v>
          </cell>
          <cell r="CR97" t="str">
            <v>30 Hari Kalender</v>
          </cell>
        </row>
        <row r="98">
          <cell r="B98">
            <v>6012305000049</v>
          </cell>
          <cell r="C98">
            <v>6012305000049</v>
          </cell>
          <cell r="D98" t="str">
            <v>PT. BPR GUNA YATRA</v>
          </cell>
          <cell r="E98" t="str">
            <v>Jl. Kebon Rojo No.8 Surabaya
Kota Surabaya-60000</v>
          </cell>
          <cell r="F98" t="str">
            <v>SURABAYA</v>
          </cell>
          <cell r="G98">
            <v>45056</v>
          </cell>
          <cell r="H98">
            <v>2023</v>
          </cell>
          <cell r="I98" t="str">
            <v>RPS</v>
          </cell>
          <cell r="J98" t="str">
            <v>RELIANCE PEMBIAYAAN SYARIAH</v>
          </cell>
          <cell r="K98" t="str">
            <v>AJK</v>
          </cell>
          <cell r="L98">
            <v>45056</v>
          </cell>
          <cell r="M98">
            <v>48709</v>
          </cell>
          <cell r="N98" t="str">
            <v>NEW</v>
          </cell>
          <cell r="O98" t="str">
            <v>INFORCE</v>
          </cell>
          <cell r="P98"/>
          <cell r="Q98"/>
          <cell r="R98" t="str">
            <v>15 Hari Kalender</v>
          </cell>
          <cell r="S98" t="str">
            <v>90 Hari Kalender</v>
          </cell>
          <cell r="T98" t="str">
            <v>90 Hari Kalender</v>
          </cell>
          <cell r="U98" t="str">
            <v>90 Hari Kalender</v>
          </cell>
          <cell r="V98" t="str">
            <v>180(seratus delapan puluh) Hari Kalender sejak terjadi perselisihan</v>
          </cell>
          <cell r="W98">
            <v>0.6</v>
          </cell>
          <cell r="X98">
            <v>0.4</v>
          </cell>
          <cell r="Y98">
            <v>40</v>
          </cell>
          <cell r="Z98">
            <v>60</v>
          </cell>
          <cell r="AA98">
            <v>0.4</v>
          </cell>
          <cell r="AB98">
            <v>0.3</v>
          </cell>
          <cell r="AC98">
            <v>0.3</v>
          </cell>
          <cell r="AD98">
            <v>0.17</v>
          </cell>
          <cell r="AE98">
            <v>0.2</v>
          </cell>
          <cell r="AF98" t="str">
            <v>NASRE</v>
          </cell>
          <cell r="AG98" t="str">
            <v>TREATY</v>
          </cell>
          <cell r="AH98" t="str">
            <v>QS 50%;50% Surpulus Max OR 100.000.000</v>
          </cell>
          <cell r="AI98"/>
          <cell r="AJ98"/>
          <cell r="AK98"/>
          <cell r="AL98"/>
          <cell r="AM98">
            <v>180</v>
          </cell>
          <cell r="AN98"/>
          <cell r="AO98"/>
          <cell r="AP98"/>
          <cell r="AQ98">
            <v>25</v>
          </cell>
          <cell r="AR98">
            <v>0</v>
          </cell>
          <cell r="AS98">
            <v>2.5000000000000001E-2</v>
          </cell>
          <cell r="AT98">
            <v>2.5000000000000001E-2</v>
          </cell>
          <cell r="AU98">
            <v>0</v>
          </cell>
          <cell r="AV98">
            <v>0</v>
          </cell>
          <cell r="AW98">
            <v>0</v>
          </cell>
          <cell r="AX98">
            <v>0</v>
          </cell>
          <cell r="AY98">
            <v>0.02</v>
          </cell>
          <cell r="AZ98">
            <v>0</v>
          </cell>
          <cell r="BA98" t="str">
            <v>PT GELORA TUNAS INDONESIA</v>
          </cell>
          <cell r="BB98" t="str">
            <v>122-00-1187136-8</v>
          </cell>
          <cell r="BC98" t="str">
            <v>MANDIRI</v>
          </cell>
          <cell r="BD98" t="str">
            <v>-</v>
          </cell>
          <cell r="BE98" t="str">
            <v>-</v>
          </cell>
          <cell r="BF98">
            <v>45017</v>
          </cell>
          <cell r="BG98" t="str">
            <v>V</v>
          </cell>
          <cell r="BH98" t="str">
            <v>V</v>
          </cell>
          <cell r="BI98" t="str">
            <v>V</v>
          </cell>
          <cell r="BJ98" t="str">
            <v>V</v>
          </cell>
          <cell r="BK98" t="str">
            <v>-</v>
          </cell>
          <cell r="BL98" t="str">
            <v>V</v>
          </cell>
          <cell r="BM98" t="str">
            <v>v</v>
          </cell>
          <cell r="BN98" t="str">
            <v>70.632.702.6-942.000</v>
          </cell>
          <cell r="BO98" t="str">
            <v>v</v>
          </cell>
          <cell r="BP98" t="str">
            <v>v</v>
          </cell>
          <cell r="BQ98" t="str">
            <v>-</v>
          </cell>
          <cell r="BR98" t="str">
            <v>-</v>
          </cell>
          <cell r="BS98" t="str">
            <v>-</v>
          </cell>
          <cell r="BT98" t="str">
            <v>-</v>
          </cell>
          <cell r="BU98" t="str">
            <v>-</v>
          </cell>
          <cell r="BV98" t="str">
            <v>-</v>
          </cell>
          <cell r="BW98" t="str">
            <v>-</v>
          </cell>
          <cell r="BX98" t="str">
            <v>-</v>
          </cell>
          <cell r="BY98" t="str">
            <v>-</v>
          </cell>
          <cell r="BZ98" t="str">
            <v>-</v>
          </cell>
          <cell r="CA98" t="str">
            <v>-</v>
          </cell>
          <cell r="CB98" t="str">
            <v>Perdagangan besar</v>
          </cell>
          <cell r="CC98" t="str">
            <v>Korporasi Non Finansial</v>
          </cell>
          <cell r="CD98" t="str">
            <v>Lainnya (BPR. Koperasi. dll)</v>
          </cell>
          <cell r="CE98" t="str">
            <v>-</v>
          </cell>
          <cell r="CF98" t="str">
            <v>SUSILO</v>
          </cell>
          <cell r="CG98" t="str">
            <v>BROKER ASURANSI</v>
          </cell>
          <cell r="CH98" t="str">
            <v>BROKER ASURANSI</v>
          </cell>
          <cell r="CI98" t="str">
            <v>HEAD</v>
          </cell>
          <cell r="CJ98" t="str">
            <v>BROKER ASURANSI</v>
          </cell>
          <cell r="CK98" t="str">
            <v>GROUP</v>
          </cell>
          <cell r="CL98" t="str">
            <v>JANGKAWARSA</v>
          </cell>
          <cell r="CM98" t="str">
            <v xml:space="preserve">Reliance Pembiayaan Syariah </v>
          </cell>
          <cell r="CN98" t="str">
            <v>BPR (AJK)</v>
          </cell>
          <cell r="CO98" t="str">
            <v xml:space="preserve"> NP/AJRIUS-MKT/37/V/23</v>
          </cell>
          <cell r="CP98" t="str">
            <v>-</v>
          </cell>
          <cell r="CR98" t="str">
            <v>30 Hari Kalender</v>
          </cell>
        </row>
        <row r="99">
          <cell r="B99">
            <v>6012305000050</v>
          </cell>
          <cell r="C99">
            <v>6012305000050</v>
          </cell>
          <cell r="D99" t="str">
            <v>PT. BPRS BHAKTI SUMEKAR QQ KPR</v>
          </cell>
          <cell r="E99" t="str">
            <v>Jl. Trunojoyo No.137 Bangselok,
Kota Sumenep</v>
          </cell>
          <cell r="F99" t="str">
            <v>JAWA TIMUR</v>
          </cell>
          <cell r="G99">
            <v>45057</v>
          </cell>
          <cell r="H99">
            <v>2023</v>
          </cell>
          <cell r="I99" t="str">
            <v>RPS</v>
          </cell>
          <cell r="J99" t="str">
            <v>RELIANCE PEMBIAYAAN SYARIAH</v>
          </cell>
          <cell r="K99" t="str">
            <v>AJK</v>
          </cell>
          <cell r="L99">
            <v>45057</v>
          </cell>
          <cell r="M99">
            <v>50536</v>
          </cell>
          <cell r="N99" t="str">
            <v>NEW</v>
          </cell>
          <cell r="O99" t="str">
            <v>INFORCE</v>
          </cell>
          <cell r="P99"/>
          <cell r="Q99"/>
          <cell r="R99" t="str">
            <v>15 Hari Kalender</v>
          </cell>
          <cell r="S99" t="str">
            <v>90 Hari Kalender</v>
          </cell>
          <cell r="T99" t="str">
            <v>90 Hari Kalender</v>
          </cell>
          <cell r="U99" t="str">
            <v>90 Hari Kalender</v>
          </cell>
          <cell r="V99"/>
          <cell r="W99">
            <v>0.6</v>
          </cell>
          <cell r="X99">
            <v>0.4</v>
          </cell>
          <cell r="Y99">
            <v>40</v>
          </cell>
          <cell r="Z99">
            <v>60</v>
          </cell>
          <cell r="AA99">
            <v>0.4</v>
          </cell>
          <cell r="AB99">
            <v>0.3</v>
          </cell>
          <cell r="AC99">
            <v>0.3</v>
          </cell>
          <cell r="AD99">
            <v>0.17</v>
          </cell>
          <cell r="AE99">
            <v>0.2</v>
          </cell>
          <cell r="AF99" t="str">
            <v>NASRE</v>
          </cell>
          <cell r="AG99" t="str">
            <v>TREATY</v>
          </cell>
          <cell r="AH99" t="str">
            <v>QS 50%;50% Surpulus Max OR 100.000.000</v>
          </cell>
          <cell r="AI99"/>
          <cell r="AJ99"/>
          <cell r="AK99"/>
          <cell r="AL99"/>
          <cell r="AM99">
            <v>180</v>
          </cell>
          <cell r="AN99"/>
          <cell r="AO99"/>
          <cell r="AP99"/>
          <cell r="AQ99">
            <v>25</v>
          </cell>
          <cell r="AR99">
            <v>0</v>
          </cell>
          <cell r="AS99">
            <v>2.5000000000000001E-2</v>
          </cell>
          <cell r="AT99">
            <v>2.5000000000000001E-2</v>
          </cell>
          <cell r="AU99">
            <v>0</v>
          </cell>
          <cell r="AV99">
            <v>0</v>
          </cell>
          <cell r="AW99">
            <v>0</v>
          </cell>
          <cell r="AX99">
            <v>0</v>
          </cell>
          <cell r="AY99">
            <v>0.02</v>
          </cell>
          <cell r="AZ99">
            <v>0</v>
          </cell>
          <cell r="BA99" t="str">
            <v>PT GELORA TUNAS INDONESIA</v>
          </cell>
          <cell r="BB99" t="str">
            <v>122-00-1187136-8</v>
          </cell>
          <cell r="BC99" t="str">
            <v>MANDIRI</v>
          </cell>
          <cell r="BD99" t="str">
            <v>-</v>
          </cell>
          <cell r="BE99" t="str">
            <v>-</v>
          </cell>
          <cell r="BF99">
            <v>45047</v>
          </cell>
          <cell r="BG99" t="str">
            <v>V</v>
          </cell>
          <cell r="BH99" t="str">
            <v>V</v>
          </cell>
          <cell r="BI99" t="str">
            <v>V</v>
          </cell>
          <cell r="BJ99" t="str">
            <v>V</v>
          </cell>
          <cell r="BK99" t="str">
            <v>-</v>
          </cell>
          <cell r="BL99" t="str">
            <v>V</v>
          </cell>
          <cell r="BM99" t="str">
            <v>v</v>
          </cell>
          <cell r="BN99" t="str">
            <v>70.632.702.6-942.000</v>
          </cell>
          <cell r="BO99" t="str">
            <v>v</v>
          </cell>
          <cell r="BP99" t="str">
            <v>v</v>
          </cell>
          <cell r="BQ99" t="str">
            <v>-</v>
          </cell>
          <cell r="BR99" t="str">
            <v>-</v>
          </cell>
          <cell r="BS99" t="str">
            <v>-</v>
          </cell>
          <cell r="BT99" t="str">
            <v>-</v>
          </cell>
          <cell r="BU99" t="str">
            <v>-</v>
          </cell>
          <cell r="BV99" t="str">
            <v>-</v>
          </cell>
          <cell r="BW99" t="str">
            <v>-</v>
          </cell>
          <cell r="BX99" t="str">
            <v>-</v>
          </cell>
          <cell r="BY99" t="str">
            <v>-</v>
          </cell>
          <cell r="BZ99" t="str">
            <v>-</v>
          </cell>
          <cell r="CA99" t="str">
            <v>-</v>
          </cell>
          <cell r="CB99" t="str">
            <v>Perdagangan besar</v>
          </cell>
          <cell r="CC99" t="str">
            <v>Korporasi Non Finansial</v>
          </cell>
          <cell r="CD99" t="str">
            <v>Lainnya (BPR. Koperasi. dll)</v>
          </cell>
          <cell r="CE99" t="str">
            <v>-</v>
          </cell>
          <cell r="CF99" t="str">
            <v>SUSILO</v>
          </cell>
          <cell r="CG99" t="str">
            <v>BROKER ASURANSI</v>
          </cell>
          <cell r="CH99" t="str">
            <v>BROKER ASURANSI</v>
          </cell>
          <cell r="CI99" t="str">
            <v>HEAD</v>
          </cell>
          <cell r="CJ99" t="str">
            <v>BROKER ASURANSI</v>
          </cell>
          <cell r="CK99" t="str">
            <v>GROUP</v>
          </cell>
          <cell r="CL99" t="str">
            <v>JANGKAWARSA</v>
          </cell>
          <cell r="CM99" t="str">
            <v xml:space="preserve">Reliance Pembiayaan Syariah </v>
          </cell>
          <cell r="CN99" t="str">
            <v>BPR (AJK)</v>
          </cell>
          <cell r="CO99" t="str">
            <v xml:space="preserve"> NP/AJRIUS-MKT/37/V/23</v>
          </cell>
          <cell r="CP99" t="str">
            <v>-</v>
          </cell>
          <cell r="CR99" t="str">
            <v>30 Hari Kalender</v>
          </cell>
        </row>
        <row r="100">
          <cell r="B100">
            <v>6012305000051</v>
          </cell>
          <cell r="C100">
            <v>6012305000051</v>
          </cell>
          <cell r="D100" t="str">
            <v>PT. BPRS BOGOR TEGAR BERIMAN</v>
          </cell>
          <cell r="E100"/>
          <cell r="F100"/>
          <cell r="G100"/>
          <cell r="H100">
            <v>2023</v>
          </cell>
          <cell r="I100" t="str">
            <v>RPS</v>
          </cell>
          <cell r="J100"/>
          <cell r="K100"/>
          <cell r="L100"/>
          <cell r="M100"/>
          <cell r="N100"/>
          <cell r="O100"/>
          <cell r="P100"/>
          <cell r="Q100"/>
          <cell r="R100"/>
          <cell r="S100"/>
          <cell r="T100"/>
          <cell r="U100"/>
          <cell r="V100"/>
          <cell r="W100"/>
          <cell r="X100"/>
          <cell r="Y100"/>
          <cell r="Z100"/>
          <cell r="AA100"/>
          <cell r="AB100"/>
          <cell r="AC100"/>
          <cell r="AD100"/>
          <cell r="AE100"/>
          <cell r="AF100"/>
          <cell r="AG100"/>
          <cell r="AH100"/>
          <cell r="AI100"/>
          <cell r="AJ100"/>
          <cell r="AK100"/>
          <cell r="AL100"/>
          <cell r="AM100"/>
          <cell r="AN100"/>
          <cell r="AO100"/>
          <cell r="AP100"/>
          <cell r="AQ100"/>
          <cell r="AR100"/>
          <cell r="AS100"/>
          <cell r="AT100"/>
          <cell r="AU100"/>
          <cell r="AV100"/>
          <cell r="AW100"/>
          <cell r="AX100"/>
          <cell r="AY100"/>
          <cell r="AZ100"/>
          <cell r="BB100"/>
          <cell r="BC100"/>
          <cell r="BE100"/>
          <cell r="BF100"/>
          <cell r="BG100"/>
          <cell r="BH100"/>
          <cell r="BI100"/>
          <cell r="BJ100"/>
          <cell r="BK100"/>
          <cell r="BL100"/>
          <cell r="BM100"/>
          <cell r="BN100"/>
          <cell r="BO100"/>
          <cell r="BP100"/>
          <cell r="BQ100"/>
          <cell r="BR100"/>
          <cell r="BS100"/>
          <cell r="BT100"/>
          <cell r="BX100"/>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6B5C6-ABFC-4BF9-AC8C-BED7C9962B8D}">
  <dimension ref="A1:AJ432"/>
  <sheetViews>
    <sheetView tabSelected="1" topLeftCell="V1" workbookViewId="0">
      <selection activeCell="X14" sqref="X14"/>
    </sheetView>
  </sheetViews>
  <sheetFormatPr defaultRowHeight="15" x14ac:dyDescent="0.25"/>
  <cols>
    <col min="2" max="3" width="9.5703125" bestFit="1" customWidth="1"/>
    <col min="4" max="4" width="27.85546875" bestFit="1" customWidth="1"/>
    <col min="5" max="5" width="38" bestFit="1" customWidth="1"/>
    <col min="6" max="6" width="14.140625" bestFit="1" customWidth="1"/>
    <col min="10" max="10" width="14.140625" bestFit="1" customWidth="1"/>
    <col min="12" max="12" width="13.5703125" bestFit="1" customWidth="1"/>
    <col min="13" max="13" width="10" bestFit="1" customWidth="1"/>
    <col min="18" max="18" width="9.7109375" bestFit="1" customWidth="1"/>
    <col min="19" max="19" width="10" bestFit="1" customWidth="1"/>
    <col min="22" max="22" width="30.140625" bestFit="1" customWidth="1"/>
    <col min="23" max="23" width="15.7109375" style="132" bestFit="1" customWidth="1"/>
    <col min="24" max="24" width="14.5703125" style="132" bestFit="1" customWidth="1"/>
    <col min="25" max="25" width="16.28515625" style="132" bestFit="1" customWidth="1"/>
    <col min="31" max="31" width="18" bestFit="1" customWidth="1"/>
    <col min="36" max="36" width="23.42578125" bestFit="1" customWidth="1"/>
  </cols>
  <sheetData>
    <row r="1" spans="1:36" ht="65.25" thickBot="1" x14ac:dyDescent="0.3">
      <c r="A1" s="1" t="s">
        <v>0</v>
      </c>
      <c r="B1" s="2" t="s">
        <v>1</v>
      </c>
      <c r="C1" s="3" t="s">
        <v>2</v>
      </c>
      <c r="D1" s="1" t="s">
        <v>3</v>
      </c>
      <c r="E1" s="4" t="s">
        <v>4</v>
      </c>
      <c r="F1" s="5" t="s">
        <v>5</v>
      </c>
      <c r="G1" s="1" t="s">
        <v>6</v>
      </c>
      <c r="H1" s="1" t="s">
        <v>7</v>
      </c>
      <c r="I1" s="6" t="s">
        <v>8</v>
      </c>
      <c r="J1" s="5" t="s">
        <v>9</v>
      </c>
      <c r="K1" s="7" t="s">
        <v>10</v>
      </c>
      <c r="L1" s="8" t="s">
        <v>11</v>
      </c>
      <c r="M1" s="9" t="s">
        <v>12</v>
      </c>
      <c r="N1" s="10" t="s">
        <v>13</v>
      </c>
      <c r="O1" s="11" t="s">
        <v>14</v>
      </c>
      <c r="P1" s="12" t="s">
        <v>15</v>
      </c>
      <c r="Q1" s="11" t="s">
        <v>16</v>
      </c>
      <c r="R1" s="13" t="s">
        <v>17</v>
      </c>
      <c r="S1" s="13" t="s">
        <v>18</v>
      </c>
      <c r="T1" s="14" t="s">
        <v>19</v>
      </c>
      <c r="U1" s="14" t="s">
        <v>20</v>
      </c>
      <c r="V1" s="15" t="s">
        <v>21</v>
      </c>
      <c r="W1" s="122" t="s">
        <v>22</v>
      </c>
      <c r="X1" s="122" t="s">
        <v>23</v>
      </c>
      <c r="Y1" s="122" t="s">
        <v>24</v>
      </c>
      <c r="Z1" s="16" t="s">
        <v>25</v>
      </c>
      <c r="AA1" s="16" t="s">
        <v>26</v>
      </c>
      <c r="AB1" s="17" t="s">
        <v>27</v>
      </c>
      <c r="AC1" s="17" t="s">
        <v>27</v>
      </c>
      <c r="AD1" s="17" t="s">
        <v>28</v>
      </c>
      <c r="AE1" s="18" t="s">
        <v>29</v>
      </c>
      <c r="AF1" s="19" t="s">
        <v>30</v>
      </c>
      <c r="AG1" s="20" t="s">
        <v>31</v>
      </c>
      <c r="AH1" s="20" t="s">
        <v>31</v>
      </c>
      <c r="AI1" s="20" t="s">
        <v>32</v>
      </c>
      <c r="AJ1" s="121" t="s">
        <v>33</v>
      </c>
    </row>
    <row r="2" spans="1:36" x14ac:dyDescent="0.25">
      <c r="A2" s="21">
        <v>1</v>
      </c>
      <c r="B2" s="22">
        <v>43538</v>
      </c>
      <c r="C2" s="23">
        <v>43538</v>
      </c>
      <c r="D2" s="24" t="s">
        <v>34</v>
      </c>
      <c r="E2" s="25" t="s">
        <v>35</v>
      </c>
      <c r="F2" s="26">
        <v>6011804000005</v>
      </c>
      <c r="G2" s="27" t="str">
        <f>VLOOKUP(F2,RPP,9,0)</f>
        <v>RELIANCE PEMBIAYAAN SYARIAH</v>
      </c>
      <c r="H2" s="27" t="str">
        <f>VLOOKUP(F2,RPP,68,0)</f>
        <v>PT. OTOMAS MULTIFINANCE</v>
      </c>
      <c r="I2" s="27" t="str">
        <f>VLOOKUP(F2,RPP,69,0)</f>
        <v>BCA</v>
      </c>
      <c r="J2" s="27">
        <f>VLOOKUP(F2,RPP,70,0)</f>
        <v>7300300914</v>
      </c>
      <c r="K2" s="29">
        <v>0</v>
      </c>
      <c r="L2" s="30">
        <v>0</v>
      </c>
      <c r="M2" s="30">
        <v>0</v>
      </c>
      <c r="N2" s="27">
        <v>1</v>
      </c>
      <c r="O2" s="31" t="s">
        <v>36</v>
      </c>
      <c r="P2" s="32"/>
      <c r="Q2" s="31"/>
      <c r="R2" s="33">
        <v>43237</v>
      </c>
      <c r="S2" s="33">
        <v>44698</v>
      </c>
      <c r="T2" s="33"/>
      <c r="U2" s="33"/>
      <c r="V2" s="34"/>
      <c r="W2" s="135">
        <v>150000000</v>
      </c>
      <c r="X2" s="123">
        <v>1117500</v>
      </c>
      <c r="Y2" s="123">
        <v>353875</v>
      </c>
      <c r="Z2" s="35" t="s">
        <v>37</v>
      </c>
      <c r="AA2" s="35" t="s">
        <v>38</v>
      </c>
      <c r="AB2" s="27" t="str">
        <f>VLOOKUP(F2,RPP,17,0)</f>
        <v>30 Hari Kalender</v>
      </c>
      <c r="AC2" s="27" t="str">
        <f>LEFT(AB2,2)</f>
        <v>30</v>
      </c>
      <c r="AD2" s="36">
        <f>IF(RIGHT(AB2,5)="KERJA",WORKDAY(C2,AC2),C2+AC2)</f>
        <v>43568</v>
      </c>
      <c r="AE2" s="37">
        <v>43539</v>
      </c>
      <c r="AF2" s="22"/>
      <c r="AI2" s="38"/>
    </row>
    <row r="3" spans="1:36" x14ac:dyDescent="0.25">
      <c r="A3" s="21">
        <f>A2+1</f>
        <v>2</v>
      </c>
      <c r="B3" s="22">
        <v>43566</v>
      </c>
      <c r="C3" s="22">
        <v>43567</v>
      </c>
      <c r="D3" s="24" t="s">
        <v>39</v>
      </c>
      <c r="E3" s="25" t="s">
        <v>40</v>
      </c>
      <c r="F3" s="26">
        <v>6011804000005</v>
      </c>
      <c r="G3" s="27" t="str">
        <f>VLOOKUP(F3,RPP,9,0)</f>
        <v>RELIANCE PEMBIAYAAN SYARIAH</v>
      </c>
      <c r="H3" s="27" t="str">
        <f>VLOOKUP(F3,RPP,68,0)</f>
        <v>PT. OTOMAS MULTIFINANCE</v>
      </c>
      <c r="I3" s="27" t="str">
        <f>VLOOKUP(F3,RPP,69,0)</f>
        <v>BCA</v>
      </c>
      <c r="J3" s="27">
        <f>VLOOKUP(F3,RPP,70,0)</f>
        <v>7300300914</v>
      </c>
      <c r="K3" s="29">
        <v>0</v>
      </c>
      <c r="L3" s="30">
        <v>0</v>
      </c>
      <c r="M3" s="30">
        <v>0</v>
      </c>
      <c r="N3" s="27">
        <v>1</v>
      </c>
      <c r="O3" s="31" t="s">
        <v>41</v>
      </c>
      <c r="P3" s="32"/>
      <c r="Q3" s="31"/>
      <c r="R3" s="33">
        <v>43259</v>
      </c>
      <c r="S3" s="33">
        <v>44720</v>
      </c>
      <c r="T3" s="33"/>
      <c r="U3" s="33"/>
      <c r="V3" s="34"/>
      <c r="W3" s="135">
        <v>250000000</v>
      </c>
      <c r="X3" s="123">
        <v>1862500</v>
      </c>
      <c r="Y3" s="123">
        <v>589792</v>
      </c>
      <c r="Z3" s="35" t="s">
        <v>42</v>
      </c>
      <c r="AA3" s="35" t="s">
        <v>38</v>
      </c>
      <c r="AB3" s="27" t="str">
        <f>VLOOKUP(F3,RPP,17,0)</f>
        <v>30 Hari Kalender</v>
      </c>
      <c r="AC3" s="27" t="str">
        <f t="shared" ref="AC3:AC66" si="0">LEFT(AB3,2)</f>
        <v>30</v>
      </c>
      <c r="AD3" s="36">
        <f>IF(RIGHT(AB3,5)="KERJA",WORKDAY(C3,AC3),C3+AC3)</f>
        <v>43597</v>
      </c>
      <c r="AE3" s="37">
        <v>43567</v>
      </c>
      <c r="AF3" s="22"/>
      <c r="AI3" s="38"/>
    </row>
    <row r="4" spans="1:36" x14ac:dyDescent="0.25">
      <c r="A4" s="21">
        <f t="shared" ref="A4:A67" si="1">A3+1</f>
        <v>3</v>
      </c>
      <c r="B4" s="22">
        <v>43607</v>
      </c>
      <c r="C4" s="23">
        <v>43608</v>
      </c>
      <c r="D4" s="24" t="s">
        <v>43</v>
      </c>
      <c r="E4" s="25" t="s">
        <v>44</v>
      </c>
      <c r="F4" s="26">
        <v>6011804000005</v>
      </c>
      <c r="G4" s="27" t="str">
        <f>VLOOKUP(F4,RPP,9,0)</f>
        <v>RELIANCE PEMBIAYAAN SYARIAH</v>
      </c>
      <c r="H4" s="27" t="str">
        <f>VLOOKUP(F4,RPP,68,0)</f>
        <v>PT. OTOMAS MULTIFINANCE</v>
      </c>
      <c r="I4" s="27" t="str">
        <f>VLOOKUP(F4,RPP,69,0)</f>
        <v>BCA</v>
      </c>
      <c r="J4" s="27">
        <f>VLOOKUP(F4,RPP,70,0)</f>
        <v>7300300914</v>
      </c>
      <c r="K4" s="29">
        <v>0</v>
      </c>
      <c r="L4" s="30">
        <v>0</v>
      </c>
      <c r="M4" s="30">
        <v>0</v>
      </c>
      <c r="N4" s="27">
        <v>2</v>
      </c>
      <c r="O4" s="31" t="s">
        <v>45</v>
      </c>
      <c r="P4" s="32" t="s">
        <v>15</v>
      </c>
      <c r="Q4" s="31" t="s">
        <v>46</v>
      </c>
      <c r="R4" s="33">
        <v>43259</v>
      </c>
      <c r="S4" s="33">
        <v>44753</v>
      </c>
      <c r="T4" s="33"/>
      <c r="U4" s="33"/>
      <c r="V4" s="34"/>
      <c r="W4" s="135">
        <v>485000000</v>
      </c>
      <c r="X4" s="123">
        <v>3613250</v>
      </c>
      <c r="Y4" s="123">
        <v>1168098</v>
      </c>
      <c r="Z4" s="35" t="s">
        <v>47</v>
      </c>
      <c r="AA4" s="35" t="s">
        <v>38</v>
      </c>
      <c r="AB4" s="27" t="str">
        <f>VLOOKUP(F4,RPP,17,0)</f>
        <v>30 Hari Kalender</v>
      </c>
      <c r="AC4" s="27" t="str">
        <f t="shared" si="0"/>
        <v>30</v>
      </c>
      <c r="AD4" s="36">
        <f>IF(RIGHT(AB4,5)="KERJA",WORKDAY(C4,AC4),C4+AC4)</f>
        <v>43638</v>
      </c>
      <c r="AE4" s="37">
        <v>43608</v>
      </c>
      <c r="AF4" s="22"/>
      <c r="AI4" s="38"/>
    </row>
    <row r="5" spans="1:36" x14ac:dyDescent="0.25">
      <c r="A5" s="39">
        <f t="shared" si="1"/>
        <v>4</v>
      </c>
      <c r="B5" s="40">
        <v>43642</v>
      </c>
      <c r="C5" s="41">
        <v>43642</v>
      </c>
      <c r="D5" s="42" t="s">
        <v>48</v>
      </c>
      <c r="E5" s="43" t="s">
        <v>49</v>
      </c>
      <c r="F5" s="44">
        <v>6041904000008</v>
      </c>
      <c r="G5" s="45" t="str">
        <f>VLOOKUP(F5,RPP,9,0)</f>
        <v>RELIANCE PEMBIAYAAN NORMAL DEATH SYARIAH</v>
      </c>
      <c r="H5" s="45" t="str">
        <f>VLOOKUP(F5,RPP,68,0)</f>
        <v>PT ASURANSI JASINDO SYARIAH</v>
      </c>
      <c r="I5" s="45" t="str">
        <f>VLOOKUP(F5,RPP,69,0)</f>
        <v>BANK SYARIAH MANDIRI</v>
      </c>
      <c r="J5" s="45">
        <f>VLOOKUP(F5,RPP,70,0)</f>
        <v>2320002322</v>
      </c>
      <c r="K5" s="46">
        <v>3</v>
      </c>
      <c r="L5" s="47">
        <v>305000000</v>
      </c>
      <c r="M5" s="47">
        <v>0</v>
      </c>
      <c r="N5" s="48">
        <v>8</v>
      </c>
      <c r="O5" s="49" t="s">
        <v>50</v>
      </c>
      <c r="P5" s="50" t="s">
        <v>15</v>
      </c>
      <c r="Q5" s="49" t="s">
        <v>51</v>
      </c>
      <c r="R5" s="51">
        <v>42783</v>
      </c>
      <c r="S5" s="51">
        <v>48506</v>
      </c>
      <c r="T5" s="52">
        <v>43567</v>
      </c>
      <c r="U5" s="53" t="s">
        <v>52</v>
      </c>
      <c r="V5" s="54">
        <v>4306666315.3959885</v>
      </c>
      <c r="W5" s="136">
        <v>1349000000</v>
      </c>
      <c r="X5" s="124">
        <v>63968681.561315179</v>
      </c>
      <c r="Y5" s="124">
        <v>38097848.316370159</v>
      </c>
      <c r="Z5" s="55" t="s">
        <v>53</v>
      </c>
      <c r="AA5" s="55" t="s">
        <v>38</v>
      </c>
      <c r="AB5" s="45" t="str">
        <f>VLOOKUP(F5,RPP,17,0)</f>
        <v>45 Hari Kalender</v>
      </c>
      <c r="AC5" s="45" t="str">
        <f t="shared" si="0"/>
        <v>45</v>
      </c>
      <c r="AD5" s="56">
        <f>IF(RIGHT(AB5,5)="KERJA",WORKDAY(C5,AC5),C5+AC5)</f>
        <v>43687</v>
      </c>
      <c r="AE5" s="57">
        <v>43642</v>
      </c>
      <c r="AF5" s="40" t="s">
        <v>54</v>
      </c>
      <c r="AG5" s="58" t="s">
        <v>55</v>
      </c>
      <c r="AH5" s="58"/>
      <c r="AI5" s="59"/>
      <c r="AJ5" s="58"/>
    </row>
    <row r="6" spans="1:36" x14ac:dyDescent="0.25">
      <c r="A6" s="39">
        <f t="shared" si="1"/>
        <v>5</v>
      </c>
      <c r="B6" s="40">
        <v>43656</v>
      </c>
      <c r="C6" s="41">
        <v>43657</v>
      </c>
      <c r="D6" s="42" t="s">
        <v>56</v>
      </c>
      <c r="E6" s="43" t="s">
        <v>57</v>
      </c>
      <c r="F6" s="44">
        <v>6041904000008</v>
      </c>
      <c r="G6" s="45" t="str">
        <f>VLOOKUP(F6,RPP,9,0)</f>
        <v>RELIANCE PEMBIAYAAN NORMAL DEATH SYARIAH</v>
      </c>
      <c r="H6" s="45" t="str">
        <f>VLOOKUP(F6,RPP,68,0)</f>
        <v>PT ASURANSI JASINDO SYARIAH</v>
      </c>
      <c r="I6" s="45" t="str">
        <f>VLOOKUP(F6,RPP,69,0)</f>
        <v>BANK SYARIAH MANDIRI</v>
      </c>
      <c r="J6" s="45">
        <f>VLOOKUP(F6,RPP,70,0)</f>
        <v>2320002322</v>
      </c>
      <c r="K6" s="46">
        <v>0</v>
      </c>
      <c r="L6" s="47">
        <v>0</v>
      </c>
      <c r="M6" s="47">
        <v>0</v>
      </c>
      <c r="N6" s="48">
        <v>6</v>
      </c>
      <c r="O6" s="50" t="s">
        <v>58</v>
      </c>
      <c r="P6" s="50" t="s">
        <v>15</v>
      </c>
      <c r="Q6" s="50" t="s">
        <v>59</v>
      </c>
      <c r="R6" s="51">
        <v>42835</v>
      </c>
      <c r="S6" s="51">
        <v>48427</v>
      </c>
      <c r="T6" s="52">
        <v>43567</v>
      </c>
      <c r="U6" s="53" t="s">
        <v>52</v>
      </c>
      <c r="V6" s="54">
        <v>4306666315.3959885</v>
      </c>
      <c r="W6" s="136">
        <v>1155200000</v>
      </c>
      <c r="X6" s="124">
        <v>61599328.912921861</v>
      </c>
      <c r="Y6" s="124">
        <v>29758251.837056555</v>
      </c>
      <c r="Z6" s="55" t="s">
        <v>60</v>
      </c>
      <c r="AA6" s="55" t="s">
        <v>38</v>
      </c>
      <c r="AB6" s="45" t="str">
        <f>VLOOKUP(F6,RPP,17,0)</f>
        <v>45 Hari Kalender</v>
      </c>
      <c r="AC6" s="45" t="str">
        <f t="shared" si="0"/>
        <v>45</v>
      </c>
      <c r="AD6" s="56">
        <f>IF(RIGHT(AB6,5)="KERJA",WORKDAY(C6,AC6),C6+AC6)</f>
        <v>43702</v>
      </c>
      <c r="AE6" s="57">
        <v>43664</v>
      </c>
      <c r="AF6" s="40" t="s">
        <v>54</v>
      </c>
      <c r="AG6" s="58" t="s">
        <v>55</v>
      </c>
      <c r="AH6" s="58"/>
      <c r="AI6" s="59"/>
      <c r="AJ6" s="58"/>
    </row>
    <row r="7" spans="1:36" x14ac:dyDescent="0.25">
      <c r="A7" s="39">
        <f t="shared" si="1"/>
        <v>6</v>
      </c>
      <c r="B7" s="40">
        <v>43656</v>
      </c>
      <c r="C7" s="40">
        <v>43656</v>
      </c>
      <c r="D7" s="42" t="s">
        <v>61</v>
      </c>
      <c r="E7" s="43" t="s">
        <v>62</v>
      </c>
      <c r="F7" s="44">
        <v>6041904000008</v>
      </c>
      <c r="G7" s="45" t="str">
        <f>VLOOKUP(F7,RPP,9,0)</f>
        <v>RELIANCE PEMBIAYAAN NORMAL DEATH SYARIAH</v>
      </c>
      <c r="H7" s="45" t="str">
        <f>VLOOKUP(F7,RPP,68,0)</f>
        <v>PT ASURANSI JASINDO SYARIAH</v>
      </c>
      <c r="I7" s="45" t="str">
        <f>VLOOKUP(F7,RPP,69,0)</f>
        <v>BANK SYARIAH MANDIRI</v>
      </c>
      <c r="J7" s="45">
        <f>VLOOKUP(F7,RPP,70,0)</f>
        <v>2320002322</v>
      </c>
      <c r="K7" s="46">
        <v>0</v>
      </c>
      <c r="L7" s="47">
        <v>0</v>
      </c>
      <c r="M7" s="47">
        <v>0</v>
      </c>
      <c r="N7" s="48">
        <v>1</v>
      </c>
      <c r="O7" s="50" t="s">
        <v>63</v>
      </c>
      <c r="P7" s="50"/>
      <c r="Q7" s="50"/>
      <c r="R7" s="51">
        <v>43007</v>
      </c>
      <c r="S7" s="51">
        <v>45929</v>
      </c>
      <c r="T7" s="52">
        <v>43567</v>
      </c>
      <c r="U7" s="53" t="s">
        <v>52</v>
      </c>
      <c r="V7" s="54">
        <v>4306666315.3959885</v>
      </c>
      <c r="W7" s="136">
        <v>209500000</v>
      </c>
      <c r="X7" s="124">
        <v>12404040.840325687</v>
      </c>
      <c r="Y7" s="124">
        <v>5969444.6544067366</v>
      </c>
      <c r="Z7" s="55" t="s">
        <v>64</v>
      </c>
      <c r="AA7" s="55" t="s">
        <v>38</v>
      </c>
      <c r="AB7" s="45" t="str">
        <f>VLOOKUP(F7,RPP,17,0)</f>
        <v>45 Hari Kalender</v>
      </c>
      <c r="AC7" s="45" t="str">
        <f t="shared" si="0"/>
        <v>45</v>
      </c>
      <c r="AD7" s="56">
        <f>IF(RIGHT(AB7,5)="KERJA",WORKDAY(C7,AC7),C7+AC7)</f>
        <v>43701</v>
      </c>
      <c r="AE7" s="57">
        <v>43664</v>
      </c>
      <c r="AF7" s="40" t="s">
        <v>54</v>
      </c>
      <c r="AG7" s="58" t="s">
        <v>55</v>
      </c>
      <c r="AH7" s="58"/>
      <c r="AI7" s="59"/>
      <c r="AJ7" s="58"/>
    </row>
    <row r="8" spans="1:36" x14ac:dyDescent="0.25">
      <c r="A8" s="39">
        <f t="shared" si="1"/>
        <v>7</v>
      </c>
      <c r="B8" s="40">
        <v>43656</v>
      </c>
      <c r="C8" s="40">
        <v>43656</v>
      </c>
      <c r="D8" s="42" t="s">
        <v>65</v>
      </c>
      <c r="E8" s="43" t="s">
        <v>66</v>
      </c>
      <c r="F8" s="44">
        <v>6041904000008</v>
      </c>
      <c r="G8" s="45" t="str">
        <f>VLOOKUP(F8,RPP,9,0)</f>
        <v>RELIANCE PEMBIAYAAN NORMAL DEATH SYARIAH</v>
      </c>
      <c r="H8" s="45" t="str">
        <f>VLOOKUP(F8,RPP,68,0)</f>
        <v>PT ASURANSI JASINDO SYARIAH</v>
      </c>
      <c r="I8" s="45" t="str">
        <f>VLOOKUP(F8,RPP,69,0)</f>
        <v>BANK SYARIAH MANDIRI</v>
      </c>
      <c r="J8" s="45">
        <f>VLOOKUP(F8,RPP,70,0)</f>
        <v>2320002322</v>
      </c>
      <c r="K8" s="46">
        <v>0</v>
      </c>
      <c r="L8" s="47">
        <v>0</v>
      </c>
      <c r="M8" s="47">
        <v>0</v>
      </c>
      <c r="N8" s="48">
        <v>1</v>
      </c>
      <c r="O8" s="50" t="s">
        <v>67</v>
      </c>
      <c r="P8" s="50"/>
      <c r="Q8" s="50"/>
      <c r="R8" s="51">
        <v>43117</v>
      </c>
      <c r="S8" s="51">
        <v>46769</v>
      </c>
      <c r="T8" s="52">
        <v>43567</v>
      </c>
      <c r="U8" s="53" t="s">
        <v>52</v>
      </c>
      <c r="V8" s="54">
        <v>4306666315.3959885</v>
      </c>
      <c r="W8" s="136">
        <v>100000000</v>
      </c>
      <c r="X8" s="124">
        <v>2097440.8403256885</v>
      </c>
      <c r="Y8" s="124">
        <v>1101156.4411709863</v>
      </c>
      <c r="Z8" s="60" t="s">
        <v>68</v>
      </c>
      <c r="AA8" s="55" t="s">
        <v>38</v>
      </c>
      <c r="AB8" s="45" t="str">
        <f>VLOOKUP(F8,RPP,17,0)</f>
        <v>45 Hari Kalender</v>
      </c>
      <c r="AC8" s="45" t="str">
        <f t="shared" si="0"/>
        <v>45</v>
      </c>
      <c r="AD8" s="56">
        <f>IF(RIGHT(AB8,5)="KERJA",WORKDAY(C8,AC8),C8+AC8)</f>
        <v>43701</v>
      </c>
      <c r="AE8" s="57">
        <v>43664</v>
      </c>
      <c r="AF8" s="40" t="s">
        <v>54</v>
      </c>
      <c r="AG8" s="58" t="s">
        <v>55</v>
      </c>
      <c r="AH8" s="58"/>
      <c r="AI8" s="59"/>
      <c r="AJ8" s="58"/>
    </row>
    <row r="9" spans="1:36" x14ac:dyDescent="0.25">
      <c r="A9" s="39">
        <f t="shared" si="1"/>
        <v>8</v>
      </c>
      <c r="B9" s="40">
        <v>43656</v>
      </c>
      <c r="C9" s="40">
        <v>43656</v>
      </c>
      <c r="D9" s="42" t="s">
        <v>69</v>
      </c>
      <c r="E9" s="43" t="s">
        <v>70</v>
      </c>
      <c r="F9" s="44">
        <v>6041904000008</v>
      </c>
      <c r="G9" s="45" t="str">
        <f>VLOOKUP(F9,RPP,9,0)</f>
        <v>RELIANCE PEMBIAYAAN NORMAL DEATH SYARIAH</v>
      </c>
      <c r="H9" s="45" t="str">
        <f>VLOOKUP(F9,RPP,68,0)</f>
        <v>PT ASURANSI JASINDO SYARIAH</v>
      </c>
      <c r="I9" s="45" t="str">
        <f>VLOOKUP(F9,RPP,69,0)</f>
        <v>BANK SYARIAH MANDIRI</v>
      </c>
      <c r="J9" s="45">
        <f>VLOOKUP(F9,RPP,70,0)</f>
        <v>2320002322</v>
      </c>
      <c r="K9" s="46">
        <v>0</v>
      </c>
      <c r="L9" s="47">
        <v>0</v>
      </c>
      <c r="M9" s="47">
        <v>0</v>
      </c>
      <c r="N9" s="61">
        <v>1</v>
      </c>
      <c r="O9" s="50" t="s">
        <v>71</v>
      </c>
      <c r="P9" s="50"/>
      <c r="Q9" s="50"/>
      <c r="R9" s="51">
        <v>42949</v>
      </c>
      <c r="S9" s="51">
        <v>48062</v>
      </c>
      <c r="T9" s="52">
        <v>43567</v>
      </c>
      <c r="U9" s="53" t="s">
        <v>52</v>
      </c>
      <c r="V9" s="54">
        <v>4306666315.3959885</v>
      </c>
      <c r="W9" s="136">
        <v>233000000</v>
      </c>
      <c r="X9" s="133">
        <v>15590369.872583751</v>
      </c>
      <c r="Y9" s="124">
        <v>8240624.0755085535</v>
      </c>
      <c r="Z9" s="55" t="s">
        <v>72</v>
      </c>
      <c r="AA9" s="55" t="s">
        <v>38</v>
      </c>
      <c r="AB9" s="45" t="str">
        <f>VLOOKUP(F9,RPP,17,0)</f>
        <v>45 Hari Kalender</v>
      </c>
      <c r="AC9" s="45" t="str">
        <f t="shared" si="0"/>
        <v>45</v>
      </c>
      <c r="AD9" s="56">
        <f>IF(RIGHT(AB9,5)="KERJA",WORKDAY(C9,AC9),C9+AC9)</f>
        <v>43701</v>
      </c>
      <c r="AE9" s="57">
        <v>43664</v>
      </c>
      <c r="AF9" s="40" t="s">
        <v>54</v>
      </c>
      <c r="AG9" s="58" t="s">
        <v>55</v>
      </c>
      <c r="AH9" s="58"/>
      <c r="AI9" s="59"/>
      <c r="AJ9" s="58"/>
    </row>
    <row r="10" spans="1:36" x14ac:dyDescent="0.25">
      <c r="A10" s="39">
        <f t="shared" si="1"/>
        <v>9</v>
      </c>
      <c r="B10" s="40">
        <v>43656</v>
      </c>
      <c r="C10" s="40">
        <v>43656</v>
      </c>
      <c r="D10" s="42" t="s">
        <v>73</v>
      </c>
      <c r="E10" s="43" t="s">
        <v>74</v>
      </c>
      <c r="F10" s="44">
        <v>6041904000008</v>
      </c>
      <c r="G10" s="45" t="str">
        <f>VLOOKUP(F10,RPP,9,0)</f>
        <v>RELIANCE PEMBIAYAAN NORMAL DEATH SYARIAH</v>
      </c>
      <c r="H10" s="45" t="str">
        <f>VLOOKUP(F10,RPP,68,0)</f>
        <v>PT ASURANSI JASINDO SYARIAH</v>
      </c>
      <c r="I10" s="45" t="str">
        <f>VLOOKUP(F10,RPP,69,0)</f>
        <v>BANK SYARIAH MANDIRI</v>
      </c>
      <c r="J10" s="45">
        <f>VLOOKUP(F10,RPP,70,0)</f>
        <v>2320002322</v>
      </c>
      <c r="K10" s="46">
        <v>0</v>
      </c>
      <c r="L10" s="47">
        <v>0</v>
      </c>
      <c r="M10" s="47">
        <v>0</v>
      </c>
      <c r="N10" s="48">
        <v>1</v>
      </c>
      <c r="O10" s="49" t="s">
        <v>75</v>
      </c>
      <c r="P10" s="50"/>
      <c r="Q10" s="49"/>
      <c r="R10" s="51">
        <v>42865</v>
      </c>
      <c r="S10" s="51">
        <v>47604</v>
      </c>
      <c r="T10" s="52">
        <v>43567</v>
      </c>
      <c r="U10" s="53" t="s">
        <v>52</v>
      </c>
      <c r="V10" s="54">
        <v>4306666315.3959885</v>
      </c>
      <c r="W10" s="136">
        <v>229000000</v>
      </c>
      <c r="X10" s="124">
        <v>15119286.001616009</v>
      </c>
      <c r="Y10" s="124">
        <v>7734096.3008266501</v>
      </c>
      <c r="Z10" s="55" t="s">
        <v>76</v>
      </c>
      <c r="AA10" s="55" t="s">
        <v>38</v>
      </c>
      <c r="AB10" s="45" t="str">
        <f>VLOOKUP(F10,RPP,17,0)</f>
        <v>45 Hari Kalender</v>
      </c>
      <c r="AC10" s="45" t="str">
        <f t="shared" si="0"/>
        <v>45</v>
      </c>
      <c r="AD10" s="56">
        <f>IF(RIGHT(AB10,5)="KERJA",WORKDAY(C10,AC10),C10+AC10)</f>
        <v>43701</v>
      </c>
      <c r="AE10" s="57">
        <v>43664</v>
      </c>
      <c r="AF10" s="40" t="s">
        <v>54</v>
      </c>
      <c r="AG10" s="58" t="s">
        <v>55</v>
      </c>
      <c r="AH10" s="58"/>
      <c r="AI10" s="59"/>
      <c r="AJ10" s="58"/>
    </row>
    <row r="11" spans="1:36" x14ac:dyDescent="0.25">
      <c r="A11" s="39">
        <f t="shared" si="1"/>
        <v>10</v>
      </c>
      <c r="B11" s="40">
        <v>43656</v>
      </c>
      <c r="C11" s="40">
        <v>43656</v>
      </c>
      <c r="D11" s="42" t="s">
        <v>77</v>
      </c>
      <c r="E11" s="43" t="s">
        <v>78</v>
      </c>
      <c r="F11" s="44">
        <v>6041904000008</v>
      </c>
      <c r="G11" s="45" t="str">
        <f>VLOOKUP(F11,RPP,9,0)</f>
        <v>RELIANCE PEMBIAYAAN NORMAL DEATH SYARIAH</v>
      </c>
      <c r="H11" s="45" t="str">
        <f>VLOOKUP(F11,RPP,68,0)</f>
        <v>PT ASURANSI JASINDO SYARIAH</v>
      </c>
      <c r="I11" s="45" t="str">
        <f>VLOOKUP(F11,RPP,69,0)</f>
        <v>BANK SYARIAH MANDIRI</v>
      </c>
      <c r="J11" s="45">
        <f>VLOOKUP(F11,RPP,70,0)</f>
        <v>2320002322</v>
      </c>
      <c r="K11" s="46">
        <v>0</v>
      </c>
      <c r="L11" s="47">
        <v>0</v>
      </c>
      <c r="M11" s="47">
        <v>0</v>
      </c>
      <c r="N11" s="61">
        <v>1</v>
      </c>
      <c r="O11" s="42" t="s">
        <v>79</v>
      </c>
      <c r="P11" s="50"/>
      <c r="Q11" s="42"/>
      <c r="R11" s="62">
        <v>42802</v>
      </c>
      <c r="S11" s="62">
        <v>47178</v>
      </c>
      <c r="T11" s="52">
        <v>43567</v>
      </c>
      <c r="U11" s="53" t="s">
        <v>52</v>
      </c>
      <c r="V11" s="54">
        <v>4306666315.3959885</v>
      </c>
      <c r="W11" s="125">
        <v>240000000</v>
      </c>
      <c r="X11" s="125">
        <v>15503098.904841816</v>
      </c>
      <c r="Y11" s="125">
        <v>7493164.4706735443</v>
      </c>
      <c r="Z11" s="63" t="s">
        <v>80</v>
      </c>
      <c r="AA11" s="55" t="s">
        <v>38</v>
      </c>
      <c r="AB11" s="45" t="str">
        <f>VLOOKUP(F11,RPP,17,0)</f>
        <v>45 Hari Kalender</v>
      </c>
      <c r="AC11" s="45" t="str">
        <f t="shared" si="0"/>
        <v>45</v>
      </c>
      <c r="AD11" s="56">
        <f>IF(RIGHT(AB11,5)="KERJA",WORKDAY(C11,AC11),C11+AC11)</f>
        <v>43701</v>
      </c>
      <c r="AE11" s="57">
        <v>43664</v>
      </c>
      <c r="AF11" s="40" t="s">
        <v>54</v>
      </c>
      <c r="AG11" s="58" t="s">
        <v>55</v>
      </c>
      <c r="AH11" s="58"/>
      <c r="AI11" s="59"/>
      <c r="AJ11" s="58"/>
    </row>
    <row r="12" spans="1:36" x14ac:dyDescent="0.25">
      <c r="A12" s="39">
        <f t="shared" si="1"/>
        <v>11</v>
      </c>
      <c r="B12" s="40">
        <v>43656</v>
      </c>
      <c r="C12" s="40">
        <v>43656</v>
      </c>
      <c r="D12" s="42" t="s">
        <v>81</v>
      </c>
      <c r="E12" s="43" t="s">
        <v>82</v>
      </c>
      <c r="F12" s="44">
        <v>6041904000008</v>
      </c>
      <c r="G12" s="45" t="str">
        <f>VLOOKUP(F12,RPP,9,0)</f>
        <v>RELIANCE PEMBIAYAAN NORMAL DEATH SYARIAH</v>
      </c>
      <c r="H12" s="45" t="str">
        <f>VLOOKUP(F12,RPP,68,0)</f>
        <v>PT ASURANSI JASINDO SYARIAH</v>
      </c>
      <c r="I12" s="45" t="str">
        <f>VLOOKUP(F12,RPP,69,0)</f>
        <v>BANK SYARIAH MANDIRI</v>
      </c>
      <c r="J12" s="45">
        <f>VLOOKUP(F12,RPP,70,0)</f>
        <v>2320002322</v>
      </c>
      <c r="K12" s="46">
        <v>0</v>
      </c>
      <c r="L12" s="47">
        <v>0</v>
      </c>
      <c r="M12" s="47">
        <v>0</v>
      </c>
      <c r="N12" s="61">
        <v>1</v>
      </c>
      <c r="O12" s="42" t="s">
        <v>83</v>
      </c>
      <c r="P12" s="50"/>
      <c r="Q12" s="42"/>
      <c r="R12" s="62">
        <v>42768</v>
      </c>
      <c r="S12" s="62">
        <v>47239</v>
      </c>
      <c r="T12" s="52">
        <v>43567</v>
      </c>
      <c r="U12" s="53" t="s">
        <v>52</v>
      </c>
      <c r="V12" s="54">
        <v>4306666315.3959885</v>
      </c>
      <c r="W12" s="125">
        <v>239000000</v>
      </c>
      <c r="X12" s="125">
        <v>5619621.4854869787</v>
      </c>
      <c r="Y12" s="125">
        <v>2729530.435807961</v>
      </c>
      <c r="Z12" s="63" t="s">
        <v>84</v>
      </c>
      <c r="AA12" s="55" t="s">
        <v>38</v>
      </c>
      <c r="AB12" s="45" t="str">
        <f>VLOOKUP(F12,RPP,17,0)</f>
        <v>45 Hari Kalender</v>
      </c>
      <c r="AC12" s="45" t="str">
        <f t="shared" si="0"/>
        <v>45</v>
      </c>
      <c r="AD12" s="56">
        <f>IF(RIGHT(AB12,5)="KERJA",WORKDAY(C12,AC12),C12+AC12)</f>
        <v>43701</v>
      </c>
      <c r="AE12" s="57">
        <v>43664</v>
      </c>
      <c r="AF12" s="40" t="s">
        <v>54</v>
      </c>
      <c r="AG12" s="58" t="s">
        <v>55</v>
      </c>
      <c r="AH12" s="58"/>
      <c r="AI12" s="59"/>
      <c r="AJ12" s="58"/>
    </row>
    <row r="13" spans="1:36" x14ac:dyDescent="0.25">
      <c r="A13" s="39">
        <f t="shared" si="1"/>
        <v>12</v>
      </c>
      <c r="B13" s="40">
        <v>43656</v>
      </c>
      <c r="C13" s="40">
        <v>43656</v>
      </c>
      <c r="D13" s="42" t="s">
        <v>85</v>
      </c>
      <c r="E13" s="43" t="s">
        <v>86</v>
      </c>
      <c r="F13" s="44">
        <v>6041904000008</v>
      </c>
      <c r="G13" s="45" t="str">
        <f>VLOOKUP(F13,RPP,9,0)</f>
        <v>RELIANCE PEMBIAYAAN NORMAL DEATH SYARIAH</v>
      </c>
      <c r="H13" s="45" t="str">
        <f>VLOOKUP(F13,RPP,68,0)</f>
        <v>PT ASURANSI JASINDO SYARIAH</v>
      </c>
      <c r="I13" s="45" t="str">
        <f>VLOOKUP(F13,RPP,69,0)</f>
        <v>BANK SYARIAH MANDIRI</v>
      </c>
      <c r="J13" s="45">
        <f>VLOOKUP(F13,RPP,70,0)</f>
        <v>2320002322</v>
      </c>
      <c r="K13" s="46">
        <v>0</v>
      </c>
      <c r="L13" s="47">
        <v>0</v>
      </c>
      <c r="M13" s="47">
        <v>0</v>
      </c>
      <c r="N13" s="61">
        <v>1</v>
      </c>
      <c r="O13" s="42" t="s">
        <v>87</v>
      </c>
      <c r="P13" s="50"/>
      <c r="Q13" s="42"/>
      <c r="R13" s="62">
        <v>42754</v>
      </c>
      <c r="S13" s="62">
        <v>48232</v>
      </c>
      <c r="T13" s="52">
        <v>43567</v>
      </c>
      <c r="U13" s="53" t="s">
        <v>52</v>
      </c>
      <c r="V13" s="54">
        <v>4306666315.3959885</v>
      </c>
      <c r="W13" s="125">
        <v>232000000</v>
      </c>
      <c r="X13" s="125">
        <v>15645234.388712784</v>
      </c>
      <c r="Y13" s="125">
        <v>7874767.9756521014</v>
      </c>
      <c r="Z13" s="63" t="s">
        <v>88</v>
      </c>
      <c r="AA13" s="55" t="s">
        <v>38</v>
      </c>
      <c r="AB13" s="45" t="str">
        <f>VLOOKUP(F13,RPP,17,0)</f>
        <v>45 Hari Kalender</v>
      </c>
      <c r="AC13" s="45" t="str">
        <f t="shared" si="0"/>
        <v>45</v>
      </c>
      <c r="AD13" s="56">
        <f>IF(RIGHT(AB13,5)="KERJA",WORKDAY(C13,AC13),C13+AC13)</f>
        <v>43701</v>
      </c>
      <c r="AE13" s="57">
        <v>43664</v>
      </c>
      <c r="AF13" s="40" t="s">
        <v>54</v>
      </c>
      <c r="AG13" s="58" t="s">
        <v>55</v>
      </c>
      <c r="AH13" s="58"/>
      <c r="AI13" s="59"/>
      <c r="AJ13" s="58"/>
    </row>
    <row r="14" spans="1:36" x14ac:dyDescent="0.25">
      <c r="A14" s="39">
        <f t="shared" si="1"/>
        <v>13</v>
      </c>
      <c r="B14" s="40">
        <v>43656</v>
      </c>
      <c r="C14" s="40">
        <v>43656</v>
      </c>
      <c r="D14" s="42" t="s">
        <v>89</v>
      </c>
      <c r="E14" s="43" t="s">
        <v>90</v>
      </c>
      <c r="F14" s="44">
        <v>6041904000008</v>
      </c>
      <c r="G14" s="45" t="str">
        <f>VLOOKUP(F14,RPP,9,0)</f>
        <v>RELIANCE PEMBIAYAAN NORMAL DEATH SYARIAH</v>
      </c>
      <c r="H14" s="45" t="str">
        <f>VLOOKUP(F14,RPP,68,0)</f>
        <v>PT ASURANSI JASINDO SYARIAH</v>
      </c>
      <c r="I14" s="45" t="str">
        <f>VLOOKUP(F14,RPP,69,0)</f>
        <v>BANK SYARIAH MANDIRI</v>
      </c>
      <c r="J14" s="45">
        <f>VLOOKUP(F14,RPP,70,0)</f>
        <v>2320002322</v>
      </c>
      <c r="K14" s="46">
        <v>0</v>
      </c>
      <c r="L14" s="47">
        <v>0</v>
      </c>
      <c r="M14" s="47">
        <v>0</v>
      </c>
      <c r="N14" s="61">
        <v>3</v>
      </c>
      <c r="O14" s="42" t="s">
        <v>91</v>
      </c>
      <c r="P14" s="50" t="s">
        <v>15</v>
      </c>
      <c r="Q14" s="42" t="s">
        <v>92</v>
      </c>
      <c r="R14" s="62">
        <v>42803</v>
      </c>
      <c r="S14" s="62">
        <v>48420</v>
      </c>
      <c r="T14" s="52">
        <v>43567</v>
      </c>
      <c r="U14" s="53" t="s">
        <v>52</v>
      </c>
      <c r="V14" s="54">
        <v>4306666315.3959885</v>
      </c>
      <c r="W14" s="125">
        <v>551500000</v>
      </c>
      <c r="X14" s="125">
        <v>24162470.908073835</v>
      </c>
      <c r="Y14" s="125">
        <v>12177059.258461943</v>
      </c>
      <c r="Z14" s="63" t="s">
        <v>93</v>
      </c>
      <c r="AA14" s="55" t="s">
        <v>38</v>
      </c>
      <c r="AB14" s="45" t="str">
        <f>VLOOKUP(F14,RPP,17,0)</f>
        <v>45 Hari Kalender</v>
      </c>
      <c r="AC14" s="45" t="str">
        <f t="shared" si="0"/>
        <v>45</v>
      </c>
      <c r="AD14" s="56">
        <f>IF(RIGHT(AB14,5)="KERJA",WORKDAY(C14,AC14),C14+AC14)</f>
        <v>43701</v>
      </c>
      <c r="AE14" s="57">
        <v>43664</v>
      </c>
      <c r="AF14" s="40" t="s">
        <v>54</v>
      </c>
      <c r="AG14" s="58" t="s">
        <v>55</v>
      </c>
      <c r="AH14" s="58"/>
      <c r="AI14" s="59"/>
      <c r="AJ14" s="58"/>
    </row>
    <row r="15" spans="1:36" x14ac:dyDescent="0.25">
      <c r="A15" s="39">
        <f t="shared" si="1"/>
        <v>14</v>
      </c>
      <c r="B15" s="40">
        <v>43663</v>
      </c>
      <c r="C15" s="64">
        <v>43664</v>
      </c>
      <c r="D15" s="42" t="s">
        <v>94</v>
      </c>
      <c r="E15" s="43" t="s">
        <v>95</v>
      </c>
      <c r="F15" s="44">
        <v>6041904000007</v>
      </c>
      <c r="G15" s="45" t="str">
        <f>VLOOKUP(F15,RPP,9,0)</f>
        <v>RELIANCE PEMBIAYAAN NORMAL DEATH SYARIAH</v>
      </c>
      <c r="H15" s="45" t="str">
        <f>VLOOKUP(F15,RPP,68,0)</f>
        <v>PT ASURANSI JASINDO SYARIAH</v>
      </c>
      <c r="I15" s="45" t="str">
        <f>VLOOKUP(F15,RPP,69,0)</f>
        <v>BANK SYARIAH MANDIRI</v>
      </c>
      <c r="J15" s="45">
        <f>VLOOKUP(F15,RPP,70,0)</f>
        <v>2320002322</v>
      </c>
      <c r="K15" s="46">
        <v>0</v>
      </c>
      <c r="L15" s="47">
        <v>0</v>
      </c>
      <c r="M15" s="47">
        <v>0</v>
      </c>
      <c r="N15" s="65">
        <v>1</v>
      </c>
      <c r="O15" s="50" t="s">
        <v>96</v>
      </c>
      <c r="P15" s="50"/>
      <c r="Q15" s="50"/>
      <c r="R15" s="51">
        <v>43435</v>
      </c>
      <c r="S15" s="51">
        <v>44317</v>
      </c>
      <c r="T15" s="52">
        <v>43567</v>
      </c>
      <c r="U15" s="53" t="s">
        <v>97</v>
      </c>
      <c r="V15" s="66">
        <v>185142082.60346764</v>
      </c>
      <c r="W15" s="136">
        <v>50000000</v>
      </c>
      <c r="X15" s="133">
        <v>365518.25968052703</v>
      </c>
      <c r="Y15" s="124">
        <v>14663.793103448275</v>
      </c>
      <c r="Z15" s="55" t="s">
        <v>98</v>
      </c>
      <c r="AA15" s="55" t="s">
        <v>38</v>
      </c>
      <c r="AB15" s="45" t="str">
        <f>VLOOKUP(F15,RPP,17,0)</f>
        <v>45 Hari Kalender</v>
      </c>
      <c r="AC15" s="45" t="str">
        <f t="shared" si="0"/>
        <v>45</v>
      </c>
      <c r="AD15" s="56">
        <f>IF(RIGHT(AB15,5)="KERJA",WORKDAY(C15,AC15),C15+AC15)</f>
        <v>43709</v>
      </c>
      <c r="AE15" s="57">
        <v>43664</v>
      </c>
      <c r="AF15" s="40" t="s">
        <v>54</v>
      </c>
      <c r="AG15" s="58" t="s">
        <v>99</v>
      </c>
      <c r="AH15" s="58"/>
      <c r="AI15" s="59"/>
      <c r="AJ15" s="58"/>
    </row>
    <row r="16" spans="1:36" x14ac:dyDescent="0.25">
      <c r="A16" s="39">
        <f t="shared" si="1"/>
        <v>15</v>
      </c>
      <c r="B16" s="67">
        <v>43671</v>
      </c>
      <c r="C16" s="64">
        <v>43672</v>
      </c>
      <c r="D16" s="42" t="s">
        <v>100</v>
      </c>
      <c r="E16" s="43" t="s">
        <v>101</v>
      </c>
      <c r="F16" s="44">
        <v>6041904000008</v>
      </c>
      <c r="G16" s="45" t="str">
        <f>VLOOKUP(F16,RPP,9,0)</f>
        <v>RELIANCE PEMBIAYAAN NORMAL DEATH SYARIAH</v>
      </c>
      <c r="H16" s="45" t="str">
        <f>VLOOKUP(F16,RPP,68,0)</f>
        <v>PT ASURANSI JASINDO SYARIAH</v>
      </c>
      <c r="I16" s="45" t="str">
        <f>VLOOKUP(F16,RPP,69,0)</f>
        <v>BANK SYARIAH MANDIRI</v>
      </c>
      <c r="J16" s="45">
        <f>VLOOKUP(F16,RPP,70,0)</f>
        <v>2320002322</v>
      </c>
      <c r="K16" s="46">
        <v>2</v>
      </c>
      <c r="L16" s="47">
        <v>200000000</v>
      </c>
      <c r="M16" s="47">
        <v>5752572.0032320218</v>
      </c>
      <c r="N16" s="68">
        <v>34</v>
      </c>
      <c r="O16" s="68" t="s">
        <v>102</v>
      </c>
      <c r="P16" s="69" t="s">
        <v>15</v>
      </c>
      <c r="Q16" s="68" t="s">
        <v>103</v>
      </c>
      <c r="R16" s="62">
        <v>42748</v>
      </c>
      <c r="S16" s="70">
        <v>48505</v>
      </c>
      <c r="T16" s="52">
        <v>43567</v>
      </c>
      <c r="U16" s="53" t="s">
        <v>52</v>
      </c>
      <c r="V16" s="54">
        <v>4306666315.3959885</v>
      </c>
      <c r="W16" s="126">
        <v>6041000000</v>
      </c>
      <c r="X16" s="126">
        <v>279314614.37752503</v>
      </c>
      <c r="Y16" s="126">
        <v>152106342.22040236</v>
      </c>
      <c r="Z16" s="63" t="s">
        <v>104</v>
      </c>
      <c r="AA16" s="71" t="s">
        <v>105</v>
      </c>
      <c r="AB16" s="45" t="str">
        <f>VLOOKUP(F16,RPP,17,0)</f>
        <v>45 Hari Kalender</v>
      </c>
      <c r="AC16" s="45" t="str">
        <f t="shared" si="0"/>
        <v>45</v>
      </c>
      <c r="AD16" s="56">
        <f>IF(RIGHT(AB16,5)="KERJA",WORKDAY(C16,AC16),C16+AC16)</f>
        <v>43717</v>
      </c>
      <c r="AE16" s="72">
        <v>43672</v>
      </c>
      <c r="AF16" s="40" t="s">
        <v>54</v>
      </c>
      <c r="AG16" s="58" t="s">
        <v>106</v>
      </c>
      <c r="AH16" s="58"/>
      <c r="AI16" s="59"/>
      <c r="AJ16" s="58"/>
    </row>
    <row r="17" spans="1:36" x14ac:dyDescent="0.25">
      <c r="A17" s="39">
        <f t="shared" si="1"/>
        <v>16</v>
      </c>
      <c r="B17" s="67">
        <v>43685</v>
      </c>
      <c r="C17" s="64">
        <v>43696</v>
      </c>
      <c r="D17" s="42" t="s">
        <v>107</v>
      </c>
      <c r="E17" s="43" t="s">
        <v>108</v>
      </c>
      <c r="F17" s="44">
        <v>6041904000007</v>
      </c>
      <c r="G17" s="45" t="str">
        <f>VLOOKUP(F17,RPP,9,0)</f>
        <v>RELIANCE PEMBIAYAAN NORMAL DEATH SYARIAH</v>
      </c>
      <c r="H17" s="45" t="str">
        <f>VLOOKUP(F17,RPP,68,0)</f>
        <v>PT ASURANSI JASINDO SYARIAH</v>
      </c>
      <c r="I17" s="45" t="str">
        <f>VLOOKUP(F17,RPP,69,0)</f>
        <v>BANK SYARIAH MANDIRI</v>
      </c>
      <c r="J17" s="45">
        <f>VLOOKUP(F17,RPP,70,0)</f>
        <v>2320002322</v>
      </c>
      <c r="K17" s="46">
        <v>5</v>
      </c>
      <c r="L17" s="47">
        <v>810000000</v>
      </c>
      <c r="M17" s="47">
        <v>0</v>
      </c>
      <c r="N17" s="42">
        <v>1</v>
      </c>
      <c r="O17" s="42" t="s">
        <v>109</v>
      </c>
      <c r="P17" s="50"/>
      <c r="Q17" s="42"/>
      <c r="R17" s="62">
        <v>43371</v>
      </c>
      <c r="S17" s="62">
        <v>48488</v>
      </c>
      <c r="T17" s="52">
        <v>43567</v>
      </c>
      <c r="U17" s="53" t="s">
        <v>97</v>
      </c>
      <c r="V17" s="66">
        <v>185142082.60346764</v>
      </c>
      <c r="W17" s="125">
        <v>220000000</v>
      </c>
      <c r="X17" s="125">
        <v>2585982.7758095595</v>
      </c>
      <c r="Y17" s="125">
        <v>938871.47928994091</v>
      </c>
      <c r="Z17" s="63" t="s">
        <v>110</v>
      </c>
      <c r="AA17" s="71" t="s">
        <v>105</v>
      </c>
      <c r="AB17" s="45" t="str">
        <f>VLOOKUP(F17,RPP,17,0)</f>
        <v>45 Hari Kalender</v>
      </c>
      <c r="AC17" s="45" t="str">
        <f t="shared" si="0"/>
        <v>45</v>
      </c>
      <c r="AD17" s="56">
        <f>IF(RIGHT(AB17,5)="KERJA",WORKDAY(C17,AC17),C17+AC17)</f>
        <v>43741</v>
      </c>
      <c r="AE17" s="72">
        <v>43697</v>
      </c>
      <c r="AF17" s="40" t="s">
        <v>54</v>
      </c>
      <c r="AG17" s="58" t="s">
        <v>99</v>
      </c>
      <c r="AH17" s="58"/>
      <c r="AI17" s="59"/>
      <c r="AJ17" s="58"/>
    </row>
    <row r="18" spans="1:36" x14ac:dyDescent="0.25">
      <c r="A18" s="39">
        <f t="shared" si="1"/>
        <v>17</v>
      </c>
      <c r="B18" s="67">
        <v>43693</v>
      </c>
      <c r="C18" s="64">
        <v>43696</v>
      </c>
      <c r="D18" s="42" t="s">
        <v>111</v>
      </c>
      <c r="E18" s="43" t="s">
        <v>112</v>
      </c>
      <c r="F18" s="44">
        <v>6041904000007</v>
      </c>
      <c r="G18" s="45" t="str">
        <f>VLOOKUP(F18,RPP,9,0)</f>
        <v>RELIANCE PEMBIAYAAN NORMAL DEATH SYARIAH</v>
      </c>
      <c r="H18" s="45" t="str">
        <f>VLOOKUP(F18,RPP,68,0)</f>
        <v>PT ASURANSI JASINDO SYARIAH</v>
      </c>
      <c r="I18" s="45" t="str">
        <f>VLOOKUP(F18,RPP,69,0)</f>
        <v>BANK SYARIAH MANDIRI</v>
      </c>
      <c r="J18" s="45">
        <f>VLOOKUP(F18,RPP,70,0)</f>
        <v>2320002322</v>
      </c>
      <c r="K18" s="46">
        <v>0</v>
      </c>
      <c r="L18" s="47">
        <v>0</v>
      </c>
      <c r="M18" s="47">
        <v>0</v>
      </c>
      <c r="N18" s="42">
        <v>1</v>
      </c>
      <c r="O18" s="42" t="s">
        <v>113</v>
      </c>
      <c r="P18" s="50"/>
      <c r="Q18" s="42"/>
      <c r="R18" s="62">
        <v>48608</v>
      </c>
      <c r="S18" s="62">
        <v>48608</v>
      </c>
      <c r="T18" s="52">
        <v>43567</v>
      </c>
      <c r="U18" s="53" t="s">
        <v>97</v>
      </c>
      <c r="V18" s="66">
        <v>185142082.60346764</v>
      </c>
      <c r="W18" s="125">
        <v>400000000</v>
      </c>
      <c r="X18" s="125">
        <v>7027098.9048418161</v>
      </c>
      <c r="Y18" s="125">
        <v>3794633.4086145805</v>
      </c>
      <c r="Z18" s="63" t="s">
        <v>114</v>
      </c>
      <c r="AA18" s="55" t="s">
        <v>38</v>
      </c>
      <c r="AB18" s="45" t="str">
        <f>VLOOKUP(F18,RPP,17,0)</f>
        <v>45 Hari Kalender</v>
      </c>
      <c r="AC18" s="45" t="str">
        <f t="shared" si="0"/>
        <v>45</v>
      </c>
      <c r="AD18" s="56">
        <f>IF(RIGHT(AB18,5)="KERJA",WORKDAY(C18,AC18),C18+AC18)</f>
        <v>43741</v>
      </c>
      <c r="AE18" s="72">
        <v>43697</v>
      </c>
      <c r="AF18" s="40" t="s">
        <v>54</v>
      </c>
      <c r="AG18" s="58" t="s">
        <v>99</v>
      </c>
      <c r="AH18" s="58"/>
      <c r="AI18" s="59"/>
      <c r="AJ18" s="58"/>
    </row>
    <row r="19" spans="1:36" x14ac:dyDescent="0.25">
      <c r="A19" s="39">
        <f t="shared" si="1"/>
        <v>18</v>
      </c>
      <c r="B19" s="67">
        <v>43682</v>
      </c>
      <c r="C19" s="64">
        <v>43696</v>
      </c>
      <c r="D19" s="42" t="s">
        <v>115</v>
      </c>
      <c r="E19" s="43" t="s">
        <v>116</v>
      </c>
      <c r="F19" s="73">
        <v>6041904000008</v>
      </c>
      <c r="G19" s="45" t="str">
        <f>VLOOKUP(F19,RPP,9,0)</f>
        <v>RELIANCE PEMBIAYAAN NORMAL DEATH SYARIAH</v>
      </c>
      <c r="H19" s="45" t="str">
        <f>VLOOKUP(F19,RPP,68,0)</f>
        <v>PT ASURANSI JASINDO SYARIAH</v>
      </c>
      <c r="I19" s="45" t="str">
        <f>VLOOKUP(F19,RPP,69,0)</f>
        <v>BANK SYARIAH MANDIRI</v>
      </c>
      <c r="J19" s="45">
        <f>VLOOKUP(F19,RPP,70,0)</f>
        <v>2320002322</v>
      </c>
      <c r="K19" s="46">
        <v>7</v>
      </c>
      <c r="L19" s="47">
        <v>1479500000</v>
      </c>
      <c r="M19" s="47">
        <v>0</v>
      </c>
      <c r="N19" s="42">
        <v>5</v>
      </c>
      <c r="O19" s="42" t="s">
        <v>117</v>
      </c>
      <c r="P19" s="50" t="s">
        <v>15</v>
      </c>
      <c r="Q19" s="42" t="s">
        <v>118</v>
      </c>
      <c r="R19" s="62">
        <v>42788</v>
      </c>
      <c r="S19" s="62">
        <v>48366</v>
      </c>
      <c r="T19" s="52">
        <v>43567</v>
      </c>
      <c r="U19" s="53" t="s">
        <v>52</v>
      </c>
      <c r="V19" s="54">
        <v>4306666315.3959885</v>
      </c>
      <c r="W19" s="125">
        <v>1025500000</v>
      </c>
      <c r="X19" s="125">
        <v>42742959.040338121</v>
      </c>
      <c r="Y19" s="125">
        <v>21666456.390997838</v>
      </c>
      <c r="Z19" s="63" t="s">
        <v>119</v>
      </c>
      <c r="AA19" s="71" t="s">
        <v>105</v>
      </c>
      <c r="AB19" s="45" t="str">
        <f>VLOOKUP(F19,RPP,17,0)</f>
        <v>45 Hari Kalender</v>
      </c>
      <c r="AC19" s="45" t="str">
        <f t="shared" si="0"/>
        <v>45</v>
      </c>
      <c r="AD19" s="56">
        <f>IF(RIGHT(AB19,5)="KERJA",WORKDAY(C19,AC19),C19+AC19)</f>
        <v>43741</v>
      </c>
      <c r="AE19" s="72">
        <v>43697</v>
      </c>
      <c r="AF19" s="40" t="s">
        <v>54</v>
      </c>
      <c r="AG19" s="58" t="s">
        <v>55</v>
      </c>
      <c r="AH19" s="58"/>
      <c r="AI19" s="59"/>
      <c r="AJ19" s="58"/>
    </row>
    <row r="20" spans="1:36" x14ac:dyDescent="0.25">
      <c r="A20" s="39">
        <f t="shared" si="1"/>
        <v>19</v>
      </c>
      <c r="B20" s="67">
        <v>43682</v>
      </c>
      <c r="C20" s="64">
        <v>43696</v>
      </c>
      <c r="D20" s="42" t="s">
        <v>120</v>
      </c>
      <c r="E20" s="43" t="s">
        <v>121</v>
      </c>
      <c r="F20" s="73">
        <v>6041904000008</v>
      </c>
      <c r="G20" s="45" t="str">
        <f>VLOOKUP(F20,RPP,9,0)</f>
        <v>RELIANCE PEMBIAYAAN NORMAL DEATH SYARIAH</v>
      </c>
      <c r="H20" s="45" t="str">
        <f>VLOOKUP(F20,RPP,68,0)</f>
        <v>PT ASURANSI JASINDO SYARIAH</v>
      </c>
      <c r="I20" s="45" t="str">
        <f>VLOOKUP(F20,RPP,69,0)</f>
        <v>BANK SYARIAH MANDIRI</v>
      </c>
      <c r="J20" s="45">
        <f>VLOOKUP(F20,RPP,70,0)</f>
        <v>2320002322</v>
      </c>
      <c r="K20" s="46">
        <v>3</v>
      </c>
      <c r="L20" s="47">
        <v>696000000</v>
      </c>
      <c r="M20" s="47">
        <v>0</v>
      </c>
      <c r="N20" s="68">
        <v>3</v>
      </c>
      <c r="O20" s="68" t="s">
        <v>122</v>
      </c>
      <c r="P20" s="69" t="s">
        <v>15</v>
      </c>
      <c r="Q20" s="68" t="s">
        <v>123</v>
      </c>
      <c r="R20" s="62">
        <v>42765</v>
      </c>
      <c r="S20" s="62">
        <v>48122</v>
      </c>
      <c r="T20" s="52">
        <v>43567</v>
      </c>
      <c r="U20" s="53" t="s">
        <v>52</v>
      </c>
      <c r="V20" s="54">
        <v>4306666315.3959885</v>
      </c>
      <c r="W20" s="126">
        <v>738000000</v>
      </c>
      <c r="X20" s="126">
        <v>20618090.262912545</v>
      </c>
      <c r="Y20" s="126">
        <v>16476510.910388712</v>
      </c>
      <c r="Z20" s="63" t="s">
        <v>124</v>
      </c>
      <c r="AA20" s="71" t="s">
        <v>105</v>
      </c>
      <c r="AB20" s="45" t="str">
        <f>VLOOKUP(F20,RPP,17,0)</f>
        <v>45 Hari Kalender</v>
      </c>
      <c r="AC20" s="45" t="str">
        <f t="shared" si="0"/>
        <v>45</v>
      </c>
      <c r="AD20" s="56">
        <f>IF(RIGHT(AB20,5)="KERJA",WORKDAY(C20,AC20),C20+AC20)</f>
        <v>43741</v>
      </c>
      <c r="AE20" s="72">
        <v>43697</v>
      </c>
      <c r="AF20" s="40" t="s">
        <v>54</v>
      </c>
      <c r="AG20" s="58" t="s">
        <v>106</v>
      </c>
      <c r="AH20" s="58"/>
      <c r="AI20" s="59"/>
      <c r="AJ20" s="58"/>
    </row>
    <row r="21" spans="1:36" x14ac:dyDescent="0.25">
      <c r="A21" s="39">
        <f t="shared" si="1"/>
        <v>20</v>
      </c>
      <c r="B21" s="67">
        <v>43685</v>
      </c>
      <c r="C21" s="64">
        <v>43696</v>
      </c>
      <c r="D21" s="42" t="s">
        <v>125</v>
      </c>
      <c r="E21" s="43" t="s">
        <v>126</v>
      </c>
      <c r="F21" s="73">
        <v>6041904000008</v>
      </c>
      <c r="G21" s="45" t="str">
        <f>VLOOKUP(F21,RPP,9,0)</f>
        <v>RELIANCE PEMBIAYAAN NORMAL DEATH SYARIAH</v>
      </c>
      <c r="H21" s="45" t="str">
        <f>VLOOKUP(F21,RPP,68,0)</f>
        <v>PT ASURANSI JASINDO SYARIAH</v>
      </c>
      <c r="I21" s="45" t="str">
        <f>VLOOKUP(F21,RPP,69,0)</f>
        <v>BANK SYARIAH MANDIRI</v>
      </c>
      <c r="J21" s="45">
        <f>VLOOKUP(F21,RPP,70,0)</f>
        <v>2320002322</v>
      </c>
      <c r="K21" s="46">
        <v>0</v>
      </c>
      <c r="L21" s="47">
        <v>0</v>
      </c>
      <c r="M21" s="47">
        <v>0</v>
      </c>
      <c r="N21" s="42">
        <v>1</v>
      </c>
      <c r="O21" s="42" t="s">
        <v>127</v>
      </c>
      <c r="P21" s="50"/>
      <c r="Q21" s="42"/>
      <c r="R21" s="62">
        <v>42717</v>
      </c>
      <c r="S21" s="62">
        <v>45273</v>
      </c>
      <c r="T21" s="52">
        <v>43567</v>
      </c>
      <c r="U21" s="53" t="s">
        <v>52</v>
      </c>
      <c r="V21" s="54">
        <v>4306666315.3959885</v>
      </c>
      <c r="W21" s="125">
        <v>160000000</v>
      </c>
      <c r="X21" s="125">
        <v>6188331.1629063329</v>
      </c>
      <c r="Y21" s="125">
        <v>2342725.3688145401</v>
      </c>
      <c r="Z21" s="63" t="s">
        <v>128</v>
      </c>
      <c r="AA21" s="55" t="s">
        <v>38</v>
      </c>
      <c r="AB21" s="45" t="str">
        <f>VLOOKUP(F21,RPP,17,0)</f>
        <v>45 Hari Kalender</v>
      </c>
      <c r="AC21" s="45" t="str">
        <f t="shared" si="0"/>
        <v>45</v>
      </c>
      <c r="AD21" s="56">
        <f>IF(RIGHT(AB21,5)="KERJA",WORKDAY(C21,AC21),C21+AC21)</f>
        <v>43741</v>
      </c>
      <c r="AE21" s="72">
        <v>43697</v>
      </c>
      <c r="AF21" s="40" t="s">
        <v>54</v>
      </c>
      <c r="AG21" s="58" t="s">
        <v>55</v>
      </c>
      <c r="AH21" s="58"/>
      <c r="AI21" s="59"/>
      <c r="AJ21" s="58"/>
    </row>
    <row r="22" spans="1:36" x14ac:dyDescent="0.25">
      <c r="A22" s="39">
        <f t="shared" si="1"/>
        <v>21</v>
      </c>
      <c r="B22" s="67">
        <v>43693</v>
      </c>
      <c r="C22" s="64">
        <v>43696</v>
      </c>
      <c r="D22" s="42" t="s">
        <v>129</v>
      </c>
      <c r="E22" s="43" t="s">
        <v>130</v>
      </c>
      <c r="F22" s="73">
        <v>6041904000008</v>
      </c>
      <c r="G22" s="45" t="str">
        <f>VLOOKUP(F22,RPP,9,0)</f>
        <v>RELIANCE PEMBIAYAAN NORMAL DEATH SYARIAH</v>
      </c>
      <c r="H22" s="45" t="str">
        <f>VLOOKUP(F22,RPP,68,0)</f>
        <v>PT ASURANSI JASINDO SYARIAH</v>
      </c>
      <c r="I22" s="45" t="str">
        <f>VLOOKUP(F22,RPP,69,0)</f>
        <v>BANK SYARIAH MANDIRI</v>
      </c>
      <c r="J22" s="45">
        <f>VLOOKUP(F22,RPP,70,0)</f>
        <v>2320002322</v>
      </c>
      <c r="K22" s="46">
        <v>0</v>
      </c>
      <c r="L22" s="47">
        <v>0</v>
      </c>
      <c r="M22" s="47">
        <v>0</v>
      </c>
      <c r="N22" s="42">
        <v>1</v>
      </c>
      <c r="O22" s="42" t="s">
        <v>131</v>
      </c>
      <c r="P22" s="50"/>
      <c r="Q22" s="42"/>
      <c r="R22" s="62">
        <v>42950</v>
      </c>
      <c r="S22" s="62">
        <v>48429</v>
      </c>
      <c r="T22" s="52">
        <v>43567</v>
      </c>
      <c r="U22" s="53" t="s">
        <v>52</v>
      </c>
      <c r="V22" s="54">
        <v>4306666315.3959885</v>
      </c>
      <c r="W22" s="125">
        <v>222500000</v>
      </c>
      <c r="X22" s="125">
        <v>13782666.6467773</v>
      </c>
      <c r="Y22" s="125">
        <v>7166986.6563241957</v>
      </c>
      <c r="Z22" s="63" t="s">
        <v>132</v>
      </c>
      <c r="AA22" s="55" t="s">
        <v>38</v>
      </c>
      <c r="AB22" s="45" t="str">
        <f>VLOOKUP(F22,RPP,17,0)</f>
        <v>45 Hari Kalender</v>
      </c>
      <c r="AC22" s="45" t="str">
        <f t="shared" si="0"/>
        <v>45</v>
      </c>
      <c r="AD22" s="56">
        <f>IF(RIGHT(AB22,5)="KERJA",WORKDAY(C22,AC22),C22+AC22)</f>
        <v>43741</v>
      </c>
      <c r="AE22" s="72">
        <v>43697</v>
      </c>
      <c r="AF22" s="40" t="s">
        <v>54</v>
      </c>
      <c r="AG22" s="58" t="s">
        <v>55</v>
      </c>
      <c r="AH22" s="58"/>
      <c r="AI22" s="59"/>
      <c r="AJ22" s="58"/>
    </row>
    <row r="23" spans="1:36" x14ac:dyDescent="0.25">
      <c r="A23" s="39">
        <f t="shared" si="1"/>
        <v>22</v>
      </c>
      <c r="B23" s="67">
        <v>43693</v>
      </c>
      <c r="C23" s="64">
        <v>43696</v>
      </c>
      <c r="D23" s="42" t="s">
        <v>133</v>
      </c>
      <c r="E23" s="43" t="s">
        <v>134</v>
      </c>
      <c r="F23" s="73">
        <v>6041904000008</v>
      </c>
      <c r="G23" s="45" t="str">
        <f>VLOOKUP(F23,RPP,9,0)</f>
        <v>RELIANCE PEMBIAYAAN NORMAL DEATH SYARIAH</v>
      </c>
      <c r="H23" s="45" t="str">
        <f>VLOOKUP(F23,RPP,68,0)</f>
        <v>PT ASURANSI JASINDO SYARIAH</v>
      </c>
      <c r="I23" s="45" t="str">
        <f>VLOOKUP(F23,RPP,69,0)</f>
        <v>BANK SYARIAH MANDIRI</v>
      </c>
      <c r="J23" s="45">
        <f>VLOOKUP(F23,RPP,70,0)</f>
        <v>2320002322</v>
      </c>
      <c r="K23" s="46">
        <v>0</v>
      </c>
      <c r="L23" s="47">
        <v>0</v>
      </c>
      <c r="M23" s="47">
        <v>0</v>
      </c>
      <c r="N23" s="68">
        <v>1</v>
      </c>
      <c r="O23" s="68" t="s">
        <v>135</v>
      </c>
      <c r="P23" s="69"/>
      <c r="Q23" s="68"/>
      <c r="R23" s="62">
        <v>42878</v>
      </c>
      <c r="S23" s="62">
        <v>48357</v>
      </c>
      <c r="T23" s="52">
        <v>43567</v>
      </c>
      <c r="U23" s="53" t="s">
        <v>52</v>
      </c>
      <c r="V23" s="54">
        <v>4306666315.3959885</v>
      </c>
      <c r="W23" s="126">
        <v>60000000</v>
      </c>
      <c r="X23" s="126">
        <v>1992595.6790353658</v>
      </c>
      <c r="Y23" s="126">
        <v>835234.65</v>
      </c>
      <c r="Z23" s="63" t="s">
        <v>136</v>
      </c>
      <c r="AA23" s="55" t="s">
        <v>38</v>
      </c>
      <c r="AB23" s="45" t="str">
        <f>VLOOKUP(F23,RPP,17,0)</f>
        <v>45 Hari Kalender</v>
      </c>
      <c r="AC23" s="45" t="str">
        <f t="shared" si="0"/>
        <v>45</v>
      </c>
      <c r="AD23" s="56">
        <f>IF(RIGHT(AB23,5)="KERJA",WORKDAY(C23,AC23),C23+AC23)</f>
        <v>43741</v>
      </c>
      <c r="AE23" s="72">
        <v>43697</v>
      </c>
      <c r="AF23" s="40" t="s">
        <v>54</v>
      </c>
      <c r="AG23" s="58" t="s">
        <v>106</v>
      </c>
      <c r="AH23" s="58"/>
      <c r="AI23" s="59"/>
      <c r="AJ23" s="58"/>
    </row>
    <row r="24" spans="1:36" x14ac:dyDescent="0.25">
      <c r="A24" s="39">
        <f t="shared" si="1"/>
        <v>23</v>
      </c>
      <c r="B24" s="67">
        <v>43693</v>
      </c>
      <c r="C24" s="64">
        <v>43696</v>
      </c>
      <c r="D24" s="42" t="s">
        <v>137</v>
      </c>
      <c r="E24" s="43" t="s">
        <v>138</v>
      </c>
      <c r="F24" s="73">
        <v>6041904000008</v>
      </c>
      <c r="G24" s="45" t="str">
        <f>VLOOKUP(F24,RPP,9,0)</f>
        <v>RELIANCE PEMBIAYAAN NORMAL DEATH SYARIAH</v>
      </c>
      <c r="H24" s="45" t="str">
        <f>VLOOKUP(F24,RPP,68,0)</f>
        <v>PT ASURANSI JASINDO SYARIAH</v>
      </c>
      <c r="I24" s="45" t="str">
        <f>VLOOKUP(F24,RPP,69,0)</f>
        <v>BANK SYARIAH MANDIRI</v>
      </c>
      <c r="J24" s="45">
        <f>VLOOKUP(F24,RPP,70,0)</f>
        <v>2320002322</v>
      </c>
      <c r="K24" s="46">
        <v>0</v>
      </c>
      <c r="L24" s="47">
        <v>0</v>
      </c>
      <c r="M24" s="47">
        <v>0</v>
      </c>
      <c r="N24" s="68">
        <v>1</v>
      </c>
      <c r="O24" s="68" t="s">
        <v>139</v>
      </c>
      <c r="P24" s="69"/>
      <c r="Q24" s="68"/>
      <c r="R24" s="62">
        <v>42816</v>
      </c>
      <c r="S24" s="62">
        <v>46468</v>
      </c>
      <c r="T24" s="52">
        <v>43567</v>
      </c>
      <c r="U24" s="53" t="s">
        <v>52</v>
      </c>
      <c r="V24" s="54">
        <v>4306666315.3959885</v>
      </c>
      <c r="W24" s="126">
        <v>150000000</v>
      </c>
      <c r="X24" s="126">
        <v>7083266.6467773002</v>
      </c>
      <c r="Y24" s="126">
        <v>1184461.6875</v>
      </c>
      <c r="Z24" s="63" t="s">
        <v>140</v>
      </c>
      <c r="AA24" s="55" t="s">
        <v>38</v>
      </c>
      <c r="AB24" s="45" t="str">
        <f>VLOOKUP(F24,RPP,17,0)</f>
        <v>45 Hari Kalender</v>
      </c>
      <c r="AC24" s="45" t="str">
        <f t="shared" si="0"/>
        <v>45</v>
      </c>
      <c r="AD24" s="56">
        <f>IF(RIGHT(AB24,5)="KERJA",WORKDAY(C24,AC24),C24+AC24)</f>
        <v>43741</v>
      </c>
      <c r="AE24" s="72">
        <v>43697</v>
      </c>
      <c r="AF24" s="40" t="s">
        <v>54</v>
      </c>
      <c r="AG24" s="58" t="s">
        <v>106</v>
      </c>
      <c r="AH24" s="58"/>
      <c r="AI24" s="59"/>
      <c r="AJ24" s="58"/>
    </row>
    <row r="25" spans="1:36" x14ac:dyDescent="0.25">
      <c r="A25" s="39">
        <f t="shared" si="1"/>
        <v>24</v>
      </c>
      <c r="B25" s="67">
        <v>43693</v>
      </c>
      <c r="C25" s="64">
        <v>43696</v>
      </c>
      <c r="D25" s="42" t="s">
        <v>141</v>
      </c>
      <c r="E25" s="43" t="s">
        <v>142</v>
      </c>
      <c r="F25" s="73">
        <v>6041904000008</v>
      </c>
      <c r="G25" s="45" t="str">
        <f>VLOOKUP(F25,RPP,9,0)</f>
        <v>RELIANCE PEMBIAYAAN NORMAL DEATH SYARIAH</v>
      </c>
      <c r="H25" s="45" t="str">
        <f>VLOOKUP(F25,RPP,68,0)</f>
        <v>PT ASURANSI JASINDO SYARIAH</v>
      </c>
      <c r="I25" s="45" t="str">
        <f>VLOOKUP(F25,RPP,69,0)</f>
        <v>BANK SYARIAH MANDIRI</v>
      </c>
      <c r="J25" s="45">
        <f>VLOOKUP(F25,RPP,70,0)</f>
        <v>2320002322</v>
      </c>
      <c r="K25" s="46">
        <v>0</v>
      </c>
      <c r="L25" s="47">
        <v>0</v>
      </c>
      <c r="M25" s="47">
        <v>0</v>
      </c>
      <c r="N25" s="68">
        <v>1</v>
      </c>
      <c r="O25" s="74" t="s">
        <v>143</v>
      </c>
      <c r="P25" s="69"/>
      <c r="Q25" s="68"/>
      <c r="R25" s="62">
        <v>43003</v>
      </c>
      <c r="S25" s="62">
        <v>48458</v>
      </c>
      <c r="T25" s="52">
        <v>43567</v>
      </c>
      <c r="U25" s="53" t="s">
        <v>52</v>
      </c>
      <c r="V25" s="54">
        <v>4306666315.3959885</v>
      </c>
      <c r="W25" s="126">
        <v>77000000</v>
      </c>
      <c r="X25" s="126">
        <v>2462344.0661321399</v>
      </c>
      <c r="Y25" s="126">
        <v>2040325.6525756035</v>
      </c>
      <c r="Z25" s="63" t="s">
        <v>144</v>
      </c>
      <c r="AA25" s="55" t="s">
        <v>38</v>
      </c>
      <c r="AB25" s="45" t="str">
        <f>VLOOKUP(F25,RPP,17,0)</f>
        <v>45 Hari Kalender</v>
      </c>
      <c r="AC25" s="45" t="str">
        <f t="shared" si="0"/>
        <v>45</v>
      </c>
      <c r="AD25" s="56">
        <f>IF(RIGHT(AB25,5)="KERJA",WORKDAY(C25,AC25),C25+AC25)</f>
        <v>43741</v>
      </c>
      <c r="AE25" s="72">
        <v>43697</v>
      </c>
      <c r="AF25" s="40" t="s">
        <v>54</v>
      </c>
      <c r="AG25" s="58" t="s">
        <v>106</v>
      </c>
      <c r="AH25" s="58"/>
      <c r="AI25" s="59"/>
      <c r="AJ25" s="58"/>
    </row>
    <row r="26" spans="1:36" x14ac:dyDescent="0.25">
      <c r="A26" s="39">
        <f t="shared" si="1"/>
        <v>25</v>
      </c>
      <c r="B26" s="67">
        <v>43693</v>
      </c>
      <c r="C26" s="64">
        <v>43696</v>
      </c>
      <c r="D26" s="42" t="s">
        <v>145</v>
      </c>
      <c r="E26" s="43" t="s">
        <v>146</v>
      </c>
      <c r="F26" s="73">
        <v>6041904000008</v>
      </c>
      <c r="G26" s="45" t="str">
        <f>VLOOKUP(F26,RPP,9,0)</f>
        <v>RELIANCE PEMBIAYAAN NORMAL DEATH SYARIAH</v>
      </c>
      <c r="H26" s="45" t="str">
        <f>VLOOKUP(F26,RPP,68,0)</f>
        <v>PT ASURANSI JASINDO SYARIAH</v>
      </c>
      <c r="I26" s="45" t="str">
        <f>VLOOKUP(F26,RPP,69,0)</f>
        <v>BANK SYARIAH MANDIRI</v>
      </c>
      <c r="J26" s="45">
        <f>VLOOKUP(F26,RPP,70,0)</f>
        <v>2320002322</v>
      </c>
      <c r="K26" s="46">
        <v>0</v>
      </c>
      <c r="L26" s="47">
        <v>0</v>
      </c>
      <c r="M26" s="47">
        <v>0</v>
      </c>
      <c r="N26" s="68">
        <v>1</v>
      </c>
      <c r="O26" s="68" t="s">
        <v>147</v>
      </c>
      <c r="P26" s="69"/>
      <c r="Q26" s="68"/>
      <c r="R26" s="62">
        <v>42780</v>
      </c>
      <c r="S26" s="62">
        <v>47344</v>
      </c>
      <c r="T26" s="52">
        <v>43567</v>
      </c>
      <c r="U26" s="53" t="s">
        <v>52</v>
      </c>
      <c r="V26" s="54">
        <v>4306666315.3959885</v>
      </c>
      <c r="W26" s="126">
        <v>241000000</v>
      </c>
      <c r="X26" s="126">
        <v>5815189.2274224628</v>
      </c>
      <c r="Y26" s="126">
        <v>4419543.8128410717</v>
      </c>
      <c r="Z26" s="63" t="s">
        <v>148</v>
      </c>
      <c r="AA26" s="55" t="s">
        <v>38</v>
      </c>
      <c r="AB26" s="45" t="str">
        <f>VLOOKUP(F26,RPP,17,0)</f>
        <v>45 Hari Kalender</v>
      </c>
      <c r="AC26" s="45" t="str">
        <f t="shared" si="0"/>
        <v>45</v>
      </c>
      <c r="AD26" s="56">
        <f>IF(RIGHT(AB26,5)="KERJA",WORKDAY(C26,AC26),C26+AC26)</f>
        <v>43741</v>
      </c>
      <c r="AE26" s="72">
        <v>43697</v>
      </c>
      <c r="AF26" s="40" t="s">
        <v>54</v>
      </c>
      <c r="AG26" s="58" t="s">
        <v>106</v>
      </c>
      <c r="AH26" s="58"/>
      <c r="AI26" s="59"/>
      <c r="AJ26" s="58"/>
    </row>
    <row r="27" spans="1:36" x14ac:dyDescent="0.25">
      <c r="A27" s="39">
        <f t="shared" si="1"/>
        <v>26</v>
      </c>
      <c r="B27" s="64">
        <v>43696</v>
      </c>
      <c r="C27" s="64">
        <v>43696</v>
      </c>
      <c r="D27" s="42" t="s">
        <v>149</v>
      </c>
      <c r="E27" s="43" t="s">
        <v>150</v>
      </c>
      <c r="F27" s="73">
        <v>6041904000008</v>
      </c>
      <c r="G27" s="45" t="str">
        <f>VLOOKUP(F27,RPP,9,0)</f>
        <v>RELIANCE PEMBIAYAAN NORMAL DEATH SYARIAH</v>
      </c>
      <c r="H27" s="45" t="str">
        <f>VLOOKUP(F27,RPP,68,0)</f>
        <v>PT ASURANSI JASINDO SYARIAH</v>
      </c>
      <c r="I27" s="45" t="str">
        <f>VLOOKUP(F27,RPP,69,0)</f>
        <v>BANK SYARIAH MANDIRI</v>
      </c>
      <c r="J27" s="45">
        <f>VLOOKUP(F27,RPP,70,0)</f>
        <v>2320002322</v>
      </c>
      <c r="K27" s="46">
        <v>0</v>
      </c>
      <c r="L27" s="47">
        <v>0</v>
      </c>
      <c r="M27" s="47">
        <v>0</v>
      </c>
      <c r="N27" s="68">
        <v>1</v>
      </c>
      <c r="O27" s="68" t="s">
        <v>151</v>
      </c>
      <c r="P27" s="69"/>
      <c r="Q27" s="68"/>
      <c r="R27" s="62">
        <v>42844</v>
      </c>
      <c r="S27" s="62">
        <v>48323</v>
      </c>
      <c r="T27" s="52">
        <v>43567</v>
      </c>
      <c r="U27" s="53" t="s">
        <v>52</v>
      </c>
      <c r="V27" s="54">
        <v>4306666315.3959885</v>
      </c>
      <c r="W27" s="126">
        <v>210000000</v>
      </c>
      <c r="X27" s="126">
        <v>13026298.904841816</v>
      </c>
      <c r="Y27" s="126">
        <v>6301008</v>
      </c>
      <c r="Z27" s="63" t="s">
        <v>152</v>
      </c>
      <c r="AA27" s="55" t="s">
        <v>38</v>
      </c>
      <c r="AB27" s="45" t="str">
        <f>VLOOKUP(F27,RPP,17,0)</f>
        <v>45 Hari Kalender</v>
      </c>
      <c r="AC27" s="45" t="str">
        <f t="shared" si="0"/>
        <v>45</v>
      </c>
      <c r="AD27" s="56">
        <f>IF(RIGHT(AB27,5)="KERJA",WORKDAY(C27,AC27),C27+AC27)</f>
        <v>43741</v>
      </c>
      <c r="AE27" s="72">
        <v>43697</v>
      </c>
      <c r="AF27" s="40" t="s">
        <v>54</v>
      </c>
      <c r="AG27" s="58" t="s">
        <v>106</v>
      </c>
      <c r="AH27" s="58"/>
      <c r="AI27" s="59"/>
      <c r="AJ27" s="58"/>
    </row>
    <row r="28" spans="1:36" x14ac:dyDescent="0.25">
      <c r="A28" s="39">
        <f t="shared" si="1"/>
        <v>27</v>
      </c>
      <c r="B28" s="67">
        <v>43698</v>
      </c>
      <c r="C28" s="64">
        <v>43698</v>
      </c>
      <c r="D28" s="42" t="s">
        <v>153</v>
      </c>
      <c r="E28" s="42" t="s">
        <v>154</v>
      </c>
      <c r="F28" s="73">
        <v>6041904000008</v>
      </c>
      <c r="G28" s="45" t="str">
        <f>VLOOKUP(F28,RPP,9,0)</f>
        <v>RELIANCE PEMBIAYAAN NORMAL DEATH SYARIAH</v>
      </c>
      <c r="H28" s="45" t="str">
        <f>VLOOKUP(F28,RPP,68,0)</f>
        <v>PT ASURANSI JASINDO SYARIAH</v>
      </c>
      <c r="I28" s="45" t="str">
        <f>VLOOKUP(F28,RPP,69,0)</f>
        <v>BANK SYARIAH MANDIRI</v>
      </c>
      <c r="J28" s="45">
        <f>VLOOKUP(F28,RPP,70,0)</f>
        <v>2320002322</v>
      </c>
      <c r="K28" s="46">
        <v>0</v>
      </c>
      <c r="L28" s="47">
        <v>0</v>
      </c>
      <c r="M28" s="47">
        <v>0</v>
      </c>
      <c r="N28" s="68">
        <v>1</v>
      </c>
      <c r="O28" s="68" t="s">
        <v>155</v>
      </c>
      <c r="P28" s="69"/>
      <c r="Q28" s="68"/>
      <c r="R28" s="62">
        <v>42844</v>
      </c>
      <c r="S28" s="62">
        <v>46131</v>
      </c>
      <c r="T28" s="62">
        <v>43567</v>
      </c>
      <c r="U28" s="62" t="s">
        <v>52</v>
      </c>
      <c r="V28" s="54">
        <v>4306666315.3959885</v>
      </c>
      <c r="W28" s="126">
        <v>110000000</v>
      </c>
      <c r="X28" s="126">
        <v>7043434.3887127843</v>
      </c>
      <c r="Y28" s="126">
        <v>2662736.6944444445</v>
      </c>
      <c r="Z28" s="63" t="s">
        <v>156</v>
      </c>
      <c r="AA28" s="55" t="s">
        <v>38</v>
      </c>
      <c r="AB28" s="45" t="str">
        <f>VLOOKUP(F28,RPP,17,0)</f>
        <v>45 Hari Kalender</v>
      </c>
      <c r="AC28" s="45" t="str">
        <f t="shared" si="0"/>
        <v>45</v>
      </c>
      <c r="AD28" s="56">
        <f>IF(RIGHT(AB28,5)="KERJA",WORKDAY(C28,AC28),C28+AC28)</f>
        <v>43743</v>
      </c>
      <c r="AE28" s="72">
        <v>43703</v>
      </c>
      <c r="AF28" s="40" t="s">
        <v>54</v>
      </c>
      <c r="AG28" s="58" t="s">
        <v>106</v>
      </c>
      <c r="AH28" s="58"/>
      <c r="AI28" s="59"/>
      <c r="AJ28" s="58"/>
    </row>
    <row r="29" spans="1:36" x14ac:dyDescent="0.25">
      <c r="A29" s="39">
        <f t="shared" si="1"/>
        <v>28</v>
      </c>
      <c r="B29" s="67">
        <v>43699</v>
      </c>
      <c r="C29" s="64">
        <v>43703</v>
      </c>
      <c r="D29" s="42" t="s">
        <v>157</v>
      </c>
      <c r="E29" s="42" t="s">
        <v>158</v>
      </c>
      <c r="F29" s="73">
        <v>6041904000008</v>
      </c>
      <c r="G29" s="45" t="str">
        <f>VLOOKUP(F29,RPP,9,0)</f>
        <v>RELIANCE PEMBIAYAAN NORMAL DEATH SYARIAH</v>
      </c>
      <c r="H29" s="45" t="str">
        <f>VLOOKUP(F29,RPP,68,0)</f>
        <v>PT ASURANSI JASINDO SYARIAH</v>
      </c>
      <c r="I29" s="45" t="str">
        <f>VLOOKUP(F29,RPP,69,0)</f>
        <v>BANK SYARIAH MANDIRI</v>
      </c>
      <c r="J29" s="45">
        <f>VLOOKUP(F29,RPP,70,0)</f>
        <v>2320002322</v>
      </c>
      <c r="K29" s="46">
        <v>0</v>
      </c>
      <c r="L29" s="47">
        <v>0</v>
      </c>
      <c r="M29" s="47">
        <v>0</v>
      </c>
      <c r="N29" s="42">
        <v>4</v>
      </c>
      <c r="O29" s="42" t="s">
        <v>159</v>
      </c>
      <c r="P29" s="50" t="s">
        <v>15</v>
      </c>
      <c r="Q29" s="42" t="s">
        <v>160</v>
      </c>
      <c r="R29" s="62">
        <v>42996</v>
      </c>
      <c r="S29" s="62">
        <v>48214</v>
      </c>
      <c r="T29" s="62">
        <v>43567</v>
      </c>
      <c r="U29" s="62" t="s">
        <v>52</v>
      </c>
      <c r="V29" s="54">
        <v>4306666315.3959885</v>
      </c>
      <c r="W29" s="125">
        <v>650000000</v>
      </c>
      <c r="X29" s="125">
        <v>22733576.264528558</v>
      </c>
      <c r="Y29" s="125">
        <v>11476251.978562396</v>
      </c>
      <c r="Z29" s="63" t="s">
        <v>161</v>
      </c>
      <c r="AA29" s="55" t="s">
        <v>38</v>
      </c>
      <c r="AB29" s="45" t="str">
        <f>VLOOKUP(F29,RPP,17,0)</f>
        <v>45 Hari Kalender</v>
      </c>
      <c r="AC29" s="45" t="str">
        <f t="shared" si="0"/>
        <v>45</v>
      </c>
      <c r="AD29" s="56">
        <f>IF(RIGHT(AB29,5)="KERJA",WORKDAY(C29,AC29),C29+AC29)</f>
        <v>43748</v>
      </c>
      <c r="AE29" s="72">
        <v>43703</v>
      </c>
      <c r="AF29" s="40" t="s">
        <v>54</v>
      </c>
      <c r="AG29" s="58" t="s">
        <v>55</v>
      </c>
      <c r="AH29" s="58"/>
      <c r="AI29" s="59"/>
      <c r="AJ29" s="58"/>
    </row>
    <row r="30" spans="1:36" x14ac:dyDescent="0.25">
      <c r="A30" s="39">
        <f t="shared" si="1"/>
        <v>29</v>
      </c>
      <c r="B30" s="67">
        <v>43710</v>
      </c>
      <c r="C30" s="64">
        <v>43711</v>
      </c>
      <c r="D30" s="42" t="s">
        <v>162</v>
      </c>
      <c r="E30" s="42" t="s">
        <v>163</v>
      </c>
      <c r="F30" s="73">
        <v>6041904000008</v>
      </c>
      <c r="G30" s="45" t="str">
        <f>VLOOKUP(F30,RPP,9,0)</f>
        <v>RELIANCE PEMBIAYAAN NORMAL DEATH SYARIAH</v>
      </c>
      <c r="H30" s="45" t="str">
        <f>VLOOKUP(F30,RPP,68,0)</f>
        <v>PT ASURANSI JASINDO SYARIAH</v>
      </c>
      <c r="I30" s="45" t="str">
        <f>VLOOKUP(F30,RPP,69,0)</f>
        <v>BANK SYARIAH MANDIRI</v>
      </c>
      <c r="J30" s="45">
        <f>VLOOKUP(F30,RPP,70,0)</f>
        <v>2320002322</v>
      </c>
      <c r="K30" s="46">
        <v>0</v>
      </c>
      <c r="L30" s="47">
        <v>0</v>
      </c>
      <c r="M30" s="47">
        <v>0</v>
      </c>
      <c r="N30" s="42">
        <v>4</v>
      </c>
      <c r="O30" s="42" t="s">
        <v>164</v>
      </c>
      <c r="P30" s="50" t="s">
        <v>15</v>
      </c>
      <c r="Q30" s="42" t="s">
        <v>165</v>
      </c>
      <c r="R30" s="62">
        <v>42752</v>
      </c>
      <c r="S30" s="62">
        <v>48360</v>
      </c>
      <c r="T30" s="62">
        <v>43567</v>
      </c>
      <c r="U30" s="62" t="s">
        <v>52</v>
      </c>
      <c r="V30" s="54">
        <v>4306666315.3959885</v>
      </c>
      <c r="W30" s="125">
        <v>881000000</v>
      </c>
      <c r="X30" s="125">
        <v>49351434.329044685</v>
      </c>
      <c r="Y30" s="125">
        <v>24753285.033110369</v>
      </c>
      <c r="Z30" s="63" t="s">
        <v>166</v>
      </c>
      <c r="AA30" s="55" t="s">
        <v>38</v>
      </c>
      <c r="AB30" s="45" t="str">
        <f>VLOOKUP(F30,RPP,17,0)</f>
        <v>45 Hari Kalender</v>
      </c>
      <c r="AC30" s="45" t="str">
        <f t="shared" si="0"/>
        <v>45</v>
      </c>
      <c r="AD30" s="56">
        <f>IF(RIGHT(AB30,5)="KERJA",WORKDAY(C30,AC30),C30+AC30)</f>
        <v>43756</v>
      </c>
      <c r="AE30" s="72">
        <v>43713</v>
      </c>
      <c r="AF30" s="40" t="s">
        <v>54</v>
      </c>
      <c r="AG30" s="58" t="s">
        <v>55</v>
      </c>
      <c r="AH30" s="58"/>
      <c r="AI30" s="59"/>
      <c r="AJ30" s="58"/>
    </row>
    <row r="31" spans="1:36" x14ac:dyDescent="0.25">
      <c r="A31" s="39">
        <f t="shared" si="1"/>
        <v>30</v>
      </c>
      <c r="B31" s="67">
        <v>43713</v>
      </c>
      <c r="C31" s="64">
        <v>43714</v>
      </c>
      <c r="D31" s="42" t="s">
        <v>167</v>
      </c>
      <c r="E31" s="42" t="s">
        <v>168</v>
      </c>
      <c r="F31" s="73">
        <v>6041904000008</v>
      </c>
      <c r="G31" s="45" t="str">
        <f>VLOOKUP(F31,RPP,9,0)</f>
        <v>RELIANCE PEMBIAYAAN NORMAL DEATH SYARIAH</v>
      </c>
      <c r="H31" s="45" t="str">
        <f>VLOOKUP(F31,RPP,68,0)</f>
        <v>PT ASURANSI JASINDO SYARIAH</v>
      </c>
      <c r="I31" s="45" t="str">
        <f>VLOOKUP(F31,RPP,69,0)</f>
        <v>BANK SYARIAH MANDIRI</v>
      </c>
      <c r="J31" s="45">
        <f>VLOOKUP(F31,RPP,70,0)</f>
        <v>2320002322</v>
      </c>
      <c r="K31" s="46">
        <v>0</v>
      </c>
      <c r="L31" s="47">
        <v>0</v>
      </c>
      <c r="M31" s="47">
        <v>0</v>
      </c>
      <c r="N31" s="42">
        <v>1</v>
      </c>
      <c r="O31" s="42" t="s">
        <v>169</v>
      </c>
      <c r="P31" s="50"/>
      <c r="Q31" s="42"/>
      <c r="R31" s="62">
        <v>43007</v>
      </c>
      <c r="S31" s="62">
        <v>47390</v>
      </c>
      <c r="T31" s="62">
        <v>43567</v>
      </c>
      <c r="U31" s="62" t="s">
        <v>52</v>
      </c>
      <c r="V31" s="54">
        <v>4306666315.3959885</v>
      </c>
      <c r="W31" s="125">
        <v>200000000</v>
      </c>
      <c r="X31" s="125">
        <v>4659589.2274224628</v>
      </c>
      <c r="Y31" s="125">
        <v>2132625</v>
      </c>
      <c r="Z31" s="63" t="s">
        <v>170</v>
      </c>
      <c r="AA31" s="55" t="s">
        <v>38</v>
      </c>
      <c r="AB31" s="45" t="str">
        <f>VLOOKUP(F31,RPP,17,0)</f>
        <v>45 Hari Kalender</v>
      </c>
      <c r="AC31" s="45" t="str">
        <f t="shared" si="0"/>
        <v>45</v>
      </c>
      <c r="AD31" s="56">
        <f>IF(RIGHT(AB31,5)="KERJA",WORKDAY(C31,AC31),C31+AC31)</f>
        <v>43759</v>
      </c>
      <c r="AE31" s="72">
        <v>43717</v>
      </c>
      <c r="AF31" s="40" t="s">
        <v>54</v>
      </c>
      <c r="AG31" s="58" t="s">
        <v>55</v>
      </c>
      <c r="AH31" s="58"/>
      <c r="AI31" s="59"/>
      <c r="AJ31" s="58"/>
    </row>
    <row r="32" spans="1:36" x14ac:dyDescent="0.25">
      <c r="A32" s="39">
        <f t="shared" si="1"/>
        <v>31</v>
      </c>
      <c r="B32" s="67">
        <v>43713</v>
      </c>
      <c r="C32" s="64">
        <v>43714</v>
      </c>
      <c r="D32" s="42" t="s">
        <v>171</v>
      </c>
      <c r="E32" s="43" t="s">
        <v>172</v>
      </c>
      <c r="F32" s="44">
        <v>6041904000007</v>
      </c>
      <c r="G32" s="45" t="str">
        <f>VLOOKUP(F32,RPP,9,0)</f>
        <v>RELIANCE PEMBIAYAAN NORMAL DEATH SYARIAH</v>
      </c>
      <c r="H32" s="45" t="str">
        <f>VLOOKUP(F32,RPP,68,0)</f>
        <v>PT ASURANSI JASINDO SYARIAH</v>
      </c>
      <c r="I32" s="45" t="str">
        <f>VLOOKUP(F32,RPP,69,0)</f>
        <v>BANK SYARIAH MANDIRI</v>
      </c>
      <c r="J32" s="45">
        <f>VLOOKUP(F32,RPP,70,0)</f>
        <v>2320002322</v>
      </c>
      <c r="K32" s="46">
        <v>1</v>
      </c>
      <c r="L32" s="47">
        <v>326000000</v>
      </c>
      <c r="M32" s="47">
        <v>0</v>
      </c>
      <c r="N32" s="42">
        <v>3</v>
      </c>
      <c r="O32" s="42" t="s">
        <v>173</v>
      </c>
      <c r="P32" s="50" t="s">
        <v>15</v>
      </c>
      <c r="Q32" s="42" t="s">
        <v>174</v>
      </c>
      <c r="R32" s="62">
        <v>43193</v>
      </c>
      <c r="S32" s="62">
        <v>48672</v>
      </c>
      <c r="T32" s="52">
        <v>43567</v>
      </c>
      <c r="U32" s="53" t="s">
        <v>97</v>
      </c>
      <c r="V32" s="66">
        <v>185142082.60346764</v>
      </c>
      <c r="W32" s="125">
        <v>435000000</v>
      </c>
      <c r="X32" s="125">
        <v>7835722.520977065</v>
      </c>
      <c r="Y32" s="125">
        <v>2702583.375</v>
      </c>
      <c r="Z32" s="63" t="s">
        <v>175</v>
      </c>
      <c r="AA32" s="55" t="s">
        <v>38</v>
      </c>
      <c r="AB32" s="45" t="str">
        <f>VLOOKUP(F32,RPP,17,0)</f>
        <v>45 Hari Kalender</v>
      </c>
      <c r="AC32" s="45" t="str">
        <f t="shared" si="0"/>
        <v>45</v>
      </c>
      <c r="AD32" s="56">
        <f>IF(RIGHT(AB32,5)="KERJA",WORKDAY(C32,AC32),C32+AC32)</f>
        <v>43759</v>
      </c>
      <c r="AE32" s="72">
        <v>43717</v>
      </c>
      <c r="AF32" s="40" t="s">
        <v>54</v>
      </c>
      <c r="AG32" s="58" t="s">
        <v>99</v>
      </c>
      <c r="AH32" s="58"/>
      <c r="AI32" s="59"/>
      <c r="AJ32" s="58"/>
    </row>
    <row r="33" spans="1:36" x14ac:dyDescent="0.25">
      <c r="A33" s="39">
        <f t="shared" si="1"/>
        <v>32</v>
      </c>
      <c r="B33" s="67">
        <v>43717</v>
      </c>
      <c r="C33" s="67">
        <v>43717</v>
      </c>
      <c r="D33" s="42" t="s">
        <v>176</v>
      </c>
      <c r="E33" s="42" t="s">
        <v>177</v>
      </c>
      <c r="F33" s="73">
        <v>6041904000008</v>
      </c>
      <c r="G33" s="45" t="str">
        <f>VLOOKUP(F33,RPP,9,0)</f>
        <v>RELIANCE PEMBIAYAAN NORMAL DEATH SYARIAH</v>
      </c>
      <c r="H33" s="45" t="str">
        <f>VLOOKUP(F33,RPP,68,0)</f>
        <v>PT ASURANSI JASINDO SYARIAH</v>
      </c>
      <c r="I33" s="45" t="str">
        <f>VLOOKUP(F33,RPP,69,0)</f>
        <v>BANK SYARIAH MANDIRI</v>
      </c>
      <c r="J33" s="45">
        <f>VLOOKUP(F33,RPP,70,0)</f>
        <v>2320002322</v>
      </c>
      <c r="K33" s="46">
        <v>5</v>
      </c>
      <c r="L33" s="47">
        <v>869000000</v>
      </c>
      <c r="M33" s="47">
        <v>0</v>
      </c>
      <c r="N33" s="42">
        <v>4</v>
      </c>
      <c r="O33" s="42" t="s">
        <v>178</v>
      </c>
      <c r="P33" s="50" t="s">
        <v>15</v>
      </c>
      <c r="Q33" s="42" t="s">
        <v>179</v>
      </c>
      <c r="R33" s="62">
        <v>42870</v>
      </c>
      <c r="S33" s="62">
        <v>48349</v>
      </c>
      <c r="T33" s="62">
        <v>43567</v>
      </c>
      <c r="U33" s="62" t="s">
        <v>52</v>
      </c>
      <c r="V33" s="54">
        <v>4306666315.3959885</v>
      </c>
      <c r="W33" s="125">
        <v>911500000</v>
      </c>
      <c r="X33" s="125">
        <v>44220105.296786621</v>
      </c>
      <c r="Y33" s="125">
        <v>24408114.509079367</v>
      </c>
      <c r="Z33" s="63" t="s">
        <v>180</v>
      </c>
      <c r="AA33" s="55" t="s">
        <v>38</v>
      </c>
      <c r="AB33" s="45" t="str">
        <f>VLOOKUP(F33,RPP,17,0)</f>
        <v>45 Hari Kalender</v>
      </c>
      <c r="AC33" s="45" t="str">
        <f t="shared" si="0"/>
        <v>45</v>
      </c>
      <c r="AD33" s="56">
        <f>IF(RIGHT(AB33,5)="KERJA",WORKDAY(C33,AC33),C33+AC33)</f>
        <v>43762</v>
      </c>
      <c r="AE33" s="72">
        <v>43717</v>
      </c>
      <c r="AF33" s="40" t="s">
        <v>54</v>
      </c>
      <c r="AG33" s="58" t="s">
        <v>55</v>
      </c>
      <c r="AH33" s="58"/>
      <c r="AI33" s="59"/>
      <c r="AJ33" s="58"/>
    </row>
    <row r="34" spans="1:36" x14ac:dyDescent="0.25">
      <c r="A34" s="39">
        <f t="shared" si="1"/>
        <v>33</v>
      </c>
      <c r="B34" s="67">
        <v>43717</v>
      </c>
      <c r="C34" s="67">
        <v>43717</v>
      </c>
      <c r="D34" s="42" t="s">
        <v>181</v>
      </c>
      <c r="E34" s="42" t="s">
        <v>182</v>
      </c>
      <c r="F34" s="73">
        <v>6041904000008</v>
      </c>
      <c r="G34" s="45" t="str">
        <f>VLOOKUP(F34,RPP,9,0)</f>
        <v>RELIANCE PEMBIAYAAN NORMAL DEATH SYARIAH</v>
      </c>
      <c r="H34" s="45" t="str">
        <f>VLOOKUP(F34,RPP,68,0)</f>
        <v>PT ASURANSI JASINDO SYARIAH</v>
      </c>
      <c r="I34" s="45" t="str">
        <f>VLOOKUP(F34,RPP,69,0)</f>
        <v>BANK SYARIAH MANDIRI</v>
      </c>
      <c r="J34" s="45">
        <f>VLOOKUP(F34,RPP,70,0)</f>
        <v>2320002322</v>
      </c>
      <c r="K34" s="46">
        <v>6</v>
      </c>
      <c r="L34" s="47">
        <v>952000000</v>
      </c>
      <c r="M34" s="47">
        <v>0</v>
      </c>
      <c r="N34" s="42">
        <v>1</v>
      </c>
      <c r="O34" s="42" t="s">
        <v>183</v>
      </c>
      <c r="P34" s="50"/>
      <c r="Q34" s="42"/>
      <c r="R34" s="62">
        <v>43124</v>
      </c>
      <c r="S34" s="62">
        <v>46776</v>
      </c>
      <c r="T34" s="62">
        <v>43567</v>
      </c>
      <c r="U34" s="62" t="s">
        <v>52</v>
      </c>
      <c r="V34" s="54">
        <v>4306666315.3959885</v>
      </c>
      <c r="W34" s="125">
        <v>100000000</v>
      </c>
      <c r="X34" s="125">
        <v>2097440.8403256885</v>
      </c>
      <c r="Y34" s="125">
        <v>1203343.439177264</v>
      </c>
      <c r="Z34" s="63" t="s">
        <v>184</v>
      </c>
      <c r="AA34" s="55" t="s">
        <v>38</v>
      </c>
      <c r="AB34" s="45" t="str">
        <f>VLOOKUP(F34,RPP,17,0)</f>
        <v>45 Hari Kalender</v>
      </c>
      <c r="AC34" s="45" t="str">
        <f t="shared" si="0"/>
        <v>45</v>
      </c>
      <c r="AD34" s="56">
        <f>IF(RIGHT(AB34,5)="KERJA",WORKDAY(C34,AC34),C34+AC34)</f>
        <v>43762</v>
      </c>
      <c r="AE34" s="72">
        <v>43717</v>
      </c>
      <c r="AF34" s="40" t="s">
        <v>54</v>
      </c>
      <c r="AG34" s="58" t="s">
        <v>55</v>
      </c>
      <c r="AH34" s="58"/>
      <c r="AI34" s="59"/>
      <c r="AJ34" s="58"/>
    </row>
    <row r="35" spans="1:36" x14ac:dyDescent="0.25">
      <c r="A35" s="39">
        <f t="shared" si="1"/>
        <v>34</v>
      </c>
      <c r="B35" s="67">
        <v>43717</v>
      </c>
      <c r="C35" s="67">
        <v>43717</v>
      </c>
      <c r="D35" s="42" t="s">
        <v>185</v>
      </c>
      <c r="E35" s="42" t="s">
        <v>186</v>
      </c>
      <c r="F35" s="73">
        <v>6041904000008</v>
      </c>
      <c r="G35" s="45" t="str">
        <f>VLOOKUP(F35,RPP,9,0)</f>
        <v>RELIANCE PEMBIAYAAN NORMAL DEATH SYARIAH</v>
      </c>
      <c r="H35" s="45" t="str">
        <f>VLOOKUP(F35,RPP,68,0)</f>
        <v>PT ASURANSI JASINDO SYARIAH</v>
      </c>
      <c r="I35" s="45" t="str">
        <f>VLOOKUP(F35,RPP,69,0)</f>
        <v>BANK SYARIAH MANDIRI</v>
      </c>
      <c r="J35" s="45">
        <f>VLOOKUP(F35,RPP,70,0)</f>
        <v>2320002322</v>
      </c>
      <c r="K35" s="46">
        <v>0</v>
      </c>
      <c r="L35" s="47">
        <v>0</v>
      </c>
      <c r="M35" s="47">
        <v>0</v>
      </c>
      <c r="N35" s="42">
        <v>3</v>
      </c>
      <c r="O35" s="42" t="s">
        <v>187</v>
      </c>
      <c r="P35" s="50" t="s">
        <v>15</v>
      </c>
      <c r="Q35" s="42" t="s">
        <v>188</v>
      </c>
      <c r="R35" s="62">
        <v>42788</v>
      </c>
      <c r="S35" s="62">
        <v>48366</v>
      </c>
      <c r="T35" s="62">
        <v>43567</v>
      </c>
      <c r="U35" s="62" t="s">
        <v>52</v>
      </c>
      <c r="V35" s="54">
        <v>4306666315.3959885</v>
      </c>
      <c r="W35" s="125">
        <v>426000000</v>
      </c>
      <c r="X35" s="125">
        <v>11464232.198396418</v>
      </c>
      <c r="Y35" s="125">
        <v>9711450.6821194608</v>
      </c>
      <c r="Z35" s="63" t="s">
        <v>189</v>
      </c>
      <c r="AA35" s="55" t="s">
        <v>38</v>
      </c>
      <c r="AB35" s="45" t="str">
        <f>VLOOKUP(F35,RPP,17,0)</f>
        <v>45 Hari Kalender</v>
      </c>
      <c r="AC35" s="45" t="str">
        <f t="shared" si="0"/>
        <v>45</v>
      </c>
      <c r="AD35" s="56">
        <f>IF(RIGHT(AB35,5)="KERJA",WORKDAY(C35,AC35),C35+AC35)</f>
        <v>43762</v>
      </c>
      <c r="AE35" s="72">
        <v>43717</v>
      </c>
      <c r="AF35" s="40" t="s">
        <v>54</v>
      </c>
      <c r="AG35" s="58" t="s">
        <v>55</v>
      </c>
      <c r="AH35" s="58"/>
      <c r="AI35" s="59"/>
      <c r="AJ35" s="58"/>
    </row>
    <row r="36" spans="1:36" x14ac:dyDescent="0.25">
      <c r="A36" s="21">
        <f t="shared" si="1"/>
        <v>35</v>
      </c>
      <c r="B36" s="75">
        <v>43745</v>
      </c>
      <c r="C36" s="76">
        <v>43745</v>
      </c>
      <c r="D36" s="24" t="s">
        <v>190</v>
      </c>
      <c r="E36" s="24" t="s">
        <v>191</v>
      </c>
      <c r="F36" s="77">
        <v>6041904000008</v>
      </c>
      <c r="G36" s="27" t="str">
        <f>VLOOKUP(F36,RPP,9,0)</f>
        <v>RELIANCE PEMBIAYAAN NORMAL DEATH SYARIAH</v>
      </c>
      <c r="H36" s="27" t="str">
        <f>VLOOKUP(F36,RPP,68,0)</f>
        <v>PT ASURANSI JASINDO SYARIAH</v>
      </c>
      <c r="I36" s="27" t="str">
        <f>VLOOKUP(F36,RPP,69,0)</f>
        <v>BANK SYARIAH MANDIRI</v>
      </c>
      <c r="J36" s="27">
        <f>VLOOKUP(F36,RPP,70,0)</f>
        <v>2320002322</v>
      </c>
      <c r="K36" s="29">
        <v>0</v>
      </c>
      <c r="L36" s="30">
        <v>0</v>
      </c>
      <c r="M36" s="30">
        <v>0</v>
      </c>
      <c r="N36" s="24">
        <v>35</v>
      </c>
      <c r="O36" s="24" t="s">
        <v>192</v>
      </c>
      <c r="P36" s="32" t="s">
        <v>15</v>
      </c>
      <c r="Q36" s="24" t="s">
        <v>193</v>
      </c>
      <c r="R36" s="78">
        <v>42717</v>
      </c>
      <c r="S36" s="78">
        <v>48506</v>
      </c>
      <c r="T36" s="78">
        <v>43567</v>
      </c>
      <c r="U36" s="78" t="s">
        <v>52</v>
      </c>
      <c r="V36" s="79">
        <v>4306666315.3959885</v>
      </c>
      <c r="W36" s="127">
        <v>6596200000</v>
      </c>
      <c r="X36" s="127">
        <v>317157106.83075386</v>
      </c>
      <c r="Y36" s="127">
        <v>127968421.99612866</v>
      </c>
      <c r="Z36" s="80" t="s">
        <v>194</v>
      </c>
      <c r="AA36" s="35" t="s">
        <v>38</v>
      </c>
      <c r="AB36" s="27" t="str">
        <f>VLOOKUP(F36,RPP,17,0)</f>
        <v>45 Hari Kalender</v>
      </c>
      <c r="AC36" s="27" t="str">
        <f t="shared" si="0"/>
        <v>45</v>
      </c>
      <c r="AD36" s="36">
        <f>IF(RIGHT(AB36,5)="KERJA",WORKDAY(C36,AC36),C36+AC36)</f>
        <v>43790</v>
      </c>
      <c r="AE36" s="81">
        <v>43747</v>
      </c>
      <c r="AF36" s="75"/>
      <c r="AI36" t="s">
        <v>195</v>
      </c>
      <c r="AJ36" s="82">
        <v>43825</v>
      </c>
    </row>
    <row r="37" spans="1:36" x14ac:dyDescent="0.25">
      <c r="A37" s="21">
        <f t="shared" si="1"/>
        <v>36</v>
      </c>
      <c r="B37" s="75">
        <v>43745</v>
      </c>
      <c r="C37" s="76">
        <v>43745</v>
      </c>
      <c r="D37" s="24" t="s">
        <v>196</v>
      </c>
      <c r="E37" s="24" t="s">
        <v>197</v>
      </c>
      <c r="F37" s="77">
        <v>6041904000008</v>
      </c>
      <c r="G37" s="27" t="str">
        <f>VLOOKUP(F37,RPP,9,0)</f>
        <v>RELIANCE PEMBIAYAAN NORMAL DEATH SYARIAH</v>
      </c>
      <c r="H37" s="27" t="str">
        <f>VLOOKUP(F37,RPP,68,0)</f>
        <v>PT ASURANSI JASINDO SYARIAH</v>
      </c>
      <c r="I37" s="27" t="str">
        <f>VLOOKUP(F37,RPP,69,0)</f>
        <v>BANK SYARIAH MANDIRI</v>
      </c>
      <c r="J37" s="27">
        <f>VLOOKUP(F37,RPP,70,0)</f>
        <v>2320002322</v>
      </c>
      <c r="K37" s="29">
        <v>5</v>
      </c>
      <c r="L37" s="30">
        <v>538000000</v>
      </c>
      <c r="M37" s="30">
        <v>0</v>
      </c>
      <c r="N37" s="24">
        <v>38</v>
      </c>
      <c r="O37" s="24" t="s">
        <v>198</v>
      </c>
      <c r="P37" s="32" t="s">
        <v>15</v>
      </c>
      <c r="Q37" s="24" t="s">
        <v>143</v>
      </c>
      <c r="R37" s="78">
        <v>42765</v>
      </c>
      <c r="S37" s="78">
        <v>48505</v>
      </c>
      <c r="T37" s="78">
        <v>43567</v>
      </c>
      <c r="U37" s="78" t="s">
        <v>52</v>
      </c>
      <c r="V37" s="79">
        <v>4306666315.3959885</v>
      </c>
      <c r="W37" s="127">
        <v>7089000000</v>
      </c>
      <c r="X37" s="127">
        <v>316304184.1904406</v>
      </c>
      <c r="Y37" s="127">
        <v>247928564.75905424</v>
      </c>
      <c r="Z37" s="80" t="s">
        <v>199</v>
      </c>
      <c r="AA37" s="83" t="s">
        <v>105</v>
      </c>
      <c r="AB37" s="27" t="str">
        <f>VLOOKUP(F37,RPP,17,0)</f>
        <v>45 Hari Kalender</v>
      </c>
      <c r="AC37" s="27" t="str">
        <f t="shared" si="0"/>
        <v>45</v>
      </c>
      <c r="AD37" s="36">
        <f>IF(RIGHT(AB37,5)="KERJA",WORKDAY(C37,AC37),C37+AC37)</f>
        <v>43790</v>
      </c>
      <c r="AE37" s="81">
        <v>43747</v>
      </c>
      <c r="AF37" s="75">
        <v>43787</v>
      </c>
      <c r="AG37" t="s">
        <v>200</v>
      </c>
      <c r="AH37" t="s">
        <v>201</v>
      </c>
      <c r="AI37" t="s">
        <v>195</v>
      </c>
      <c r="AJ37" s="82">
        <v>43825</v>
      </c>
    </row>
    <row r="38" spans="1:36" x14ac:dyDescent="0.25">
      <c r="A38" s="21">
        <f t="shared" si="1"/>
        <v>37</v>
      </c>
      <c r="B38" s="75">
        <v>43745</v>
      </c>
      <c r="C38" s="76">
        <v>43745</v>
      </c>
      <c r="D38" s="24" t="s">
        <v>202</v>
      </c>
      <c r="E38" s="24" t="s">
        <v>203</v>
      </c>
      <c r="F38" s="77">
        <v>6041904000008</v>
      </c>
      <c r="G38" s="27" t="str">
        <f>VLOOKUP(F38,RPP,9,0)</f>
        <v>RELIANCE PEMBIAYAAN NORMAL DEATH SYARIAH</v>
      </c>
      <c r="H38" s="27" t="str">
        <f>VLOOKUP(F38,RPP,68,0)</f>
        <v>PT ASURANSI JASINDO SYARIAH</v>
      </c>
      <c r="I38" s="27" t="str">
        <f>VLOOKUP(F38,RPP,69,0)</f>
        <v>BANK SYARIAH MANDIRI</v>
      </c>
      <c r="J38" s="27">
        <f>VLOOKUP(F38,RPP,70,0)</f>
        <v>2320002322</v>
      </c>
      <c r="K38" s="29">
        <v>0</v>
      </c>
      <c r="L38" s="30">
        <v>0</v>
      </c>
      <c r="M38" s="30">
        <v>0</v>
      </c>
      <c r="N38" s="24">
        <v>4</v>
      </c>
      <c r="O38" s="24" t="s">
        <v>164</v>
      </c>
      <c r="P38" s="32" t="s">
        <v>15</v>
      </c>
      <c r="Q38" s="24" t="s">
        <v>165</v>
      </c>
      <c r="R38" s="78">
        <v>42881</v>
      </c>
      <c r="S38" s="78">
        <v>48360</v>
      </c>
      <c r="T38" s="78">
        <v>43567</v>
      </c>
      <c r="U38" s="78" t="s">
        <v>52</v>
      </c>
      <c r="V38" s="79">
        <v>4306666315.3959885</v>
      </c>
      <c r="W38" s="127">
        <v>881000000</v>
      </c>
      <c r="X38" s="127">
        <v>49351434.329044685</v>
      </c>
      <c r="Y38" s="127">
        <v>17855061.68425956</v>
      </c>
      <c r="Z38" s="80" t="s">
        <v>204</v>
      </c>
      <c r="AA38" s="35" t="s">
        <v>38</v>
      </c>
      <c r="AB38" s="27" t="str">
        <f>VLOOKUP(F38,RPP,17,0)</f>
        <v>45 Hari Kalender</v>
      </c>
      <c r="AC38" s="27" t="str">
        <f t="shared" si="0"/>
        <v>45</v>
      </c>
      <c r="AD38" s="36">
        <f>IF(RIGHT(AB38,5)="KERJA",WORKDAY(C38,AC38),C38+AC38)</f>
        <v>43790</v>
      </c>
      <c r="AE38" s="81">
        <v>43747</v>
      </c>
      <c r="AF38" s="75"/>
      <c r="AI38" t="s">
        <v>205</v>
      </c>
      <c r="AJ38" s="82">
        <v>43917</v>
      </c>
    </row>
    <row r="39" spans="1:36" x14ac:dyDescent="0.25">
      <c r="A39" s="21">
        <f t="shared" si="1"/>
        <v>38</v>
      </c>
      <c r="B39" s="75">
        <v>43745</v>
      </c>
      <c r="C39" s="76">
        <v>43745</v>
      </c>
      <c r="D39" s="24" t="s">
        <v>206</v>
      </c>
      <c r="E39" s="24" t="s">
        <v>207</v>
      </c>
      <c r="F39" s="77">
        <v>6041904000008</v>
      </c>
      <c r="G39" s="27" t="str">
        <f>VLOOKUP(F39,RPP,9,0)</f>
        <v>RELIANCE PEMBIAYAAN NORMAL DEATH SYARIAH</v>
      </c>
      <c r="H39" s="27" t="str">
        <f>VLOOKUP(F39,RPP,68,0)</f>
        <v>PT ASURANSI JASINDO SYARIAH</v>
      </c>
      <c r="I39" s="27" t="str">
        <f>VLOOKUP(F39,RPP,69,0)</f>
        <v>BANK SYARIAH MANDIRI</v>
      </c>
      <c r="J39" s="27">
        <f>VLOOKUP(F39,RPP,70,0)</f>
        <v>2320002322</v>
      </c>
      <c r="K39" s="29">
        <v>0</v>
      </c>
      <c r="L39" s="30">
        <v>0</v>
      </c>
      <c r="M39" s="30">
        <v>0</v>
      </c>
      <c r="N39" s="24">
        <v>1</v>
      </c>
      <c r="O39" s="24" t="s">
        <v>169</v>
      </c>
      <c r="P39" s="32"/>
      <c r="Q39" s="24"/>
      <c r="R39" s="78">
        <v>43007</v>
      </c>
      <c r="S39" s="78">
        <v>47390</v>
      </c>
      <c r="T39" s="78">
        <v>43567</v>
      </c>
      <c r="U39" s="78" t="s">
        <v>52</v>
      </c>
      <c r="V39" s="79">
        <v>4306666315.3959885</v>
      </c>
      <c r="W39" s="127">
        <v>200000000</v>
      </c>
      <c r="X39" s="127">
        <v>4659589.2274224628</v>
      </c>
      <c r="Y39" s="127">
        <v>2732009.6837834301</v>
      </c>
      <c r="Z39" s="80" t="s">
        <v>208</v>
      </c>
      <c r="AA39" s="35" t="s">
        <v>38</v>
      </c>
      <c r="AB39" s="27" t="str">
        <f>VLOOKUP(F39,RPP,17,0)</f>
        <v>45 Hari Kalender</v>
      </c>
      <c r="AC39" s="27" t="str">
        <f t="shared" si="0"/>
        <v>45</v>
      </c>
      <c r="AD39" s="36">
        <f>IF(RIGHT(AB39,5)="KERJA",WORKDAY(C39,AC39),C39+AC39)</f>
        <v>43790</v>
      </c>
      <c r="AE39" s="81">
        <v>43747</v>
      </c>
      <c r="AF39" s="84">
        <v>43945</v>
      </c>
      <c r="AI39" t="s">
        <v>205</v>
      </c>
      <c r="AJ39" s="82">
        <v>43917</v>
      </c>
    </row>
    <row r="40" spans="1:36" x14ac:dyDescent="0.25">
      <c r="A40" s="21">
        <f t="shared" si="1"/>
        <v>39</v>
      </c>
      <c r="B40" s="75">
        <v>43745</v>
      </c>
      <c r="C40" s="76">
        <v>43745</v>
      </c>
      <c r="D40" s="24" t="s">
        <v>209</v>
      </c>
      <c r="E40" s="24" t="s">
        <v>210</v>
      </c>
      <c r="F40" s="77">
        <v>6041904000008</v>
      </c>
      <c r="G40" s="27" t="str">
        <f>VLOOKUP(F40,RPP,9,0)</f>
        <v>RELIANCE PEMBIAYAAN NORMAL DEATH SYARIAH</v>
      </c>
      <c r="H40" s="27" t="str">
        <f>VLOOKUP(F40,RPP,68,0)</f>
        <v>PT ASURANSI JASINDO SYARIAH</v>
      </c>
      <c r="I40" s="27" t="str">
        <f>VLOOKUP(F40,RPP,69,0)</f>
        <v>BANK SYARIAH MANDIRI</v>
      </c>
      <c r="J40" s="27">
        <f>VLOOKUP(F40,RPP,70,0)</f>
        <v>2320002322</v>
      </c>
      <c r="K40" s="29">
        <v>0</v>
      </c>
      <c r="L40" s="30">
        <v>0</v>
      </c>
      <c r="M40" s="30">
        <v>0</v>
      </c>
      <c r="N40" s="24">
        <v>1</v>
      </c>
      <c r="O40" s="24" t="s">
        <v>183</v>
      </c>
      <c r="P40" s="32"/>
      <c r="Q40" s="24"/>
      <c r="R40" s="78">
        <v>43124</v>
      </c>
      <c r="S40" s="78">
        <v>46776</v>
      </c>
      <c r="T40" s="78">
        <v>43567</v>
      </c>
      <c r="U40" s="78" t="s">
        <v>52</v>
      </c>
      <c r="V40" s="79">
        <v>4306666315.3959885</v>
      </c>
      <c r="W40" s="127">
        <v>100000000</v>
      </c>
      <c r="X40" s="127">
        <v>2097440.8403256885</v>
      </c>
      <c r="Y40" s="127">
        <v>1211794.2113485367</v>
      </c>
      <c r="Z40" s="80" t="s">
        <v>211</v>
      </c>
      <c r="AA40" s="35" t="s">
        <v>38</v>
      </c>
      <c r="AB40" s="27" t="str">
        <f>VLOOKUP(F40,RPP,17,0)</f>
        <v>45 Hari Kalender</v>
      </c>
      <c r="AC40" s="27" t="str">
        <f t="shared" si="0"/>
        <v>45</v>
      </c>
      <c r="AD40" s="36">
        <f>IF(RIGHT(AB40,5)="KERJA",WORKDAY(C40,AC40),C40+AC40)</f>
        <v>43790</v>
      </c>
      <c r="AE40" s="81">
        <v>43747</v>
      </c>
      <c r="AF40" s="75">
        <v>43797</v>
      </c>
      <c r="AG40" t="s">
        <v>212</v>
      </c>
      <c r="AI40" t="s">
        <v>205</v>
      </c>
      <c r="AJ40" s="82">
        <v>43917</v>
      </c>
    </row>
    <row r="41" spans="1:36" x14ac:dyDescent="0.25">
      <c r="A41" s="21">
        <f t="shared" si="1"/>
        <v>40</v>
      </c>
      <c r="B41" s="75">
        <v>43745</v>
      </c>
      <c r="C41" s="76">
        <v>43745</v>
      </c>
      <c r="D41" s="24" t="s">
        <v>213</v>
      </c>
      <c r="E41" s="24" t="s">
        <v>214</v>
      </c>
      <c r="F41" s="77">
        <v>6041904000008</v>
      </c>
      <c r="G41" s="27" t="str">
        <f>VLOOKUP(F41,RPP,9,0)</f>
        <v>RELIANCE PEMBIAYAAN NORMAL DEATH SYARIAH</v>
      </c>
      <c r="H41" s="27" t="str">
        <f>VLOOKUP(F41,RPP,68,0)</f>
        <v>PT ASURANSI JASINDO SYARIAH</v>
      </c>
      <c r="I41" s="27" t="str">
        <f>VLOOKUP(F41,RPP,69,0)</f>
        <v>BANK SYARIAH MANDIRI</v>
      </c>
      <c r="J41" s="27">
        <f>VLOOKUP(F41,RPP,70,0)</f>
        <v>2320002322</v>
      </c>
      <c r="K41" s="29">
        <v>5</v>
      </c>
      <c r="L41" s="30">
        <v>869000000</v>
      </c>
      <c r="M41" s="30">
        <v>0</v>
      </c>
      <c r="N41" s="24">
        <v>4</v>
      </c>
      <c r="O41" s="24" t="s">
        <v>178</v>
      </c>
      <c r="P41" s="32" t="s">
        <v>15</v>
      </c>
      <c r="Q41" s="24" t="s">
        <v>179</v>
      </c>
      <c r="R41" s="78">
        <v>42870</v>
      </c>
      <c r="S41" s="78">
        <v>48349</v>
      </c>
      <c r="T41" s="78">
        <v>43567</v>
      </c>
      <c r="U41" s="78" t="s">
        <v>52</v>
      </c>
      <c r="V41" s="79">
        <v>4306666315.3959885</v>
      </c>
      <c r="W41" s="127">
        <v>911500000</v>
      </c>
      <c r="X41" s="127">
        <v>44220105.296786621</v>
      </c>
      <c r="Y41" s="127">
        <v>16907848.216718078</v>
      </c>
      <c r="Z41" s="80" t="s">
        <v>215</v>
      </c>
      <c r="AA41" s="83" t="s">
        <v>105</v>
      </c>
      <c r="AB41" s="27" t="str">
        <f>VLOOKUP(F41,RPP,17,0)</f>
        <v>45 Hari Kalender</v>
      </c>
      <c r="AC41" s="27" t="str">
        <f t="shared" si="0"/>
        <v>45</v>
      </c>
      <c r="AD41" s="36">
        <f>IF(RIGHT(AB41,5)="KERJA",WORKDAY(C41,AC41),C41+AC41)</f>
        <v>43790</v>
      </c>
      <c r="AE41" s="81">
        <v>43747</v>
      </c>
      <c r="AF41" s="75"/>
      <c r="AI41" t="s">
        <v>205</v>
      </c>
      <c r="AJ41" s="82">
        <v>43917</v>
      </c>
    </row>
    <row r="42" spans="1:36" x14ac:dyDescent="0.25">
      <c r="A42" s="21">
        <f t="shared" si="1"/>
        <v>41</v>
      </c>
      <c r="B42" s="75">
        <v>43745</v>
      </c>
      <c r="C42" s="76">
        <v>43745</v>
      </c>
      <c r="D42" s="24" t="s">
        <v>216</v>
      </c>
      <c r="E42" s="24" t="s">
        <v>217</v>
      </c>
      <c r="F42" s="77">
        <v>6041904000008</v>
      </c>
      <c r="G42" s="27" t="str">
        <f>VLOOKUP(F42,RPP,9,0)</f>
        <v>RELIANCE PEMBIAYAAN NORMAL DEATH SYARIAH</v>
      </c>
      <c r="H42" s="27" t="str">
        <f>VLOOKUP(F42,RPP,68,0)</f>
        <v>PT ASURANSI JASINDO SYARIAH</v>
      </c>
      <c r="I42" s="27" t="str">
        <f>VLOOKUP(F42,RPP,69,0)</f>
        <v>BANK SYARIAH MANDIRI</v>
      </c>
      <c r="J42" s="27">
        <f>VLOOKUP(F42,RPP,70,0)</f>
        <v>2320002322</v>
      </c>
      <c r="K42" s="29">
        <v>0</v>
      </c>
      <c r="L42" s="30">
        <v>0</v>
      </c>
      <c r="M42" s="30">
        <v>0</v>
      </c>
      <c r="N42" s="24">
        <v>3</v>
      </c>
      <c r="O42" s="24" t="s">
        <v>187</v>
      </c>
      <c r="P42" s="32" t="s">
        <v>15</v>
      </c>
      <c r="Q42" s="24" t="s">
        <v>188</v>
      </c>
      <c r="R42" s="78">
        <v>42788</v>
      </c>
      <c r="S42" s="78">
        <v>48455</v>
      </c>
      <c r="T42" s="78">
        <v>43567</v>
      </c>
      <c r="U42" s="78" t="s">
        <v>52</v>
      </c>
      <c r="V42" s="79">
        <v>4306666315.3959885</v>
      </c>
      <c r="W42" s="127">
        <v>426000000</v>
      </c>
      <c r="X42" s="127">
        <v>11464232.198396418</v>
      </c>
      <c r="Y42" s="127">
        <v>6552817.003229497</v>
      </c>
      <c r="Z42" s="80" t="s">
        <v>218</v>
      </c>
      <c r="AA42" s="35" t="s">
        <v>38</v>
      </c>
      <c r="AB42" s="27" t="str">
        <f>VLOOKUP(F42,RPP,17,0)</f>
        <v>45 Hari Kalender</v>
      </c>
      <c r="AC42" s="27" t="str">
        <f t="shared" si="0"/>
        <v>45</v>
      </c>
      <c r="AD42" s="36">
        <f>IF(RIGHT(AB42,5)="KERJA",WORKDAY(C42,AC42),C42+AC42)</f>
        <v>43790</v>
      </c>
      <c r="AE42" s="81">
        <v>43747</v>
      </c>
      <c r="AF42" s="75"/>
      <c r="AI42" t="s">
        <v>205</v>
      </c>
      <c r="AJ42" s="82">
        <v>43917</v>
      </c>
    </row>
    <row r="43" spans="1:36" x14ac:dyDescent="0.25">
      <c r="A43" s="21">
        <f t="shared" si="1"/>
        <v>42</v>
      </c>
      <c r="B43" s="75">
        <v>43745</v>
      </c>
      <c r="C43" s="76">
        <v>43745</v>
      </c>
      <c r="D43" s="24" t="s">
        <v>219</v>
      </c>
      <c r="E43" s="25" t="s">
        <v>220</v>
      </c>
      <c r="F43" s="26">
        <v>6041904000007</v>
      </c>
      <c r="G43" s="27" t="str">
        <f>VLOOKUP(F43,RPP,9,0)</f>
        <v>RELIANCE PEMBIAYAAN NORMAL DEATH SYARIAH</v>
      </c>
      <c r="H43" s="27" t="str">
        <f>VLOOKUP(F43,RPP,68,0)</f>
        <v>PT ASURANSI JASINDO SYARIAH</v>
      </c>
      <c r="I43" s="27" t="str">
        <f>VLOOKUP(F43,RPP,69,0)</f>
        <v>BANK SYARIAH MANDIRI</v>
      </c>
      <c r="J43" s="27">
        <f>VLOOKUP(F43,RPP,70,0)</f>
        <v>2320002322</v>
      </c>
      <c r="K43" s="29">
        <v>0</v>
      </c>
      <c r="L43" s="30">
        <v>0</v>
      </c>
      <c r="M43" s="30">
        <v>0</v>
      </c>
      <c r="N43" s="24">
        <v>3</v>
      </c>
      <c r="O43" s="24" t="s">
        <v>96</v>
      </c>
      <c r="P43" s="32" t="s">
        <v>15</v>
      </c>
      <c r="Q43" s="24" t="s">
        <v>109</v>
      </c>
      <c r="R43" s="78">
        <v>43129</v>
      </c>
      <c r="S43" s="78">
        <v>48608</v>
      </c>
      <c r="T43" s="85">
        <v>43567</v>
      </c>
      <c r="U43" s="86" t="s">
        <v>97</v>
      </c>
      <c r="V43" s="34">
        <v>185142082.60346764</v>
      </c>
      <c r="W43" s="127">
        <v>670000000</v>
      </c>
      <c r="X43" s="127">
        <v>9978599.9403319024</v>
      </c>
      <c r="Y43" s="127">
        <v>3588141.912283333</v>
      </c>
      <c r="Z43" s="80" t="s">
        <v>221</v>
      </c>
      <c r="AA43" s="35" t="s">
        <v>38</v>
      </c>
      <c r="AB43" s="27" t="str">
        <f>VLOOKUP(F43,RPP,17,0)</f>
        <v>45 Hari Kalender</v>
      </c>
      <c r="AC43" s="27" t="str">
        <f t="shared" si="0"/>
        <v>45</v>
      </c>
      <c r="AD43" s="36">
        <f>IF(RIGHT(AB43,5)="KERJA",WORKDAY(C43,AC43),C43+AC43)</f>
        <v>43790</v>
      </c>
      <c r="AE43" s="81">
        <v>43747</v>
      </c>
      <c r="AF43" s="75"/>
      <c r="AI43" t="s">
        <v>195</v>
      </c>
      <c r="AJ43" s="82">
        <v>43825</v>
      </c>
    </row>
    <row r="44" spans="1:36" x14ac:dyDescent="0.25">
      <c r="A44" s="21">
        <f t="shared" si="1"/>
        <v>43</v>
      </c>
      <c r="B44" s="75">
        <v>43745</v>
      </c>
      <c r="C44" s="76">
        <v>43745</v>
      </c>
      <c r="D44" s="24" t="s">
        <v>222</v>
      </c>
      <c r="E44" s="25" t="s">
        <v>223</v>
      </c>
      <c r="F44" s="26">
        <v>6041904000007</v>
      </c>
      <c r="G44" s="27" t="str">
        <f>VLOOKUP(F44,RPP,9,0)</f>
        <v>RELIANCE PEMBIAYAAN NORMAL DEATH SYARIAH</v>
      </c>
      <c r="H44" s="27" t="str">
        <f>VLOOKUP(F44,RPP,68,0)</f>
        <v>PT ASURANSI JASINDO SYARIAH</v>
      </c>
      <c r="I44" s="27" t="str">
        <f>VLOOKUP(F44,RPP,69,0)</f>
        <v>BANK SYARIAH MANDIRI</v>
      </c>
      <c r="J44" s="27">
        <f>VLOOKUP(F44,RPP,70,0)</f>
        <v>2320002322</v>
      </c>
      <c r="K44" s="29">
        <v>1</v>
      </c>
      <c r="L44" s="30">
        <v>326000000</v>
      </c>
      <c r="M44" s="30">
        <v>0</v>
      </c>
      <c r="N44" s="24">
        <v>3</v>
      </c>
      <c r="O44" s="24" t="s">
        <v>173</v>
      </c>
      <c r="P44" s="32" t="s">
        <v>15</v>
      </c>
      <c r="Q44" s="24" t="s">
        <v>174</v>
      </c>
      <c r="R44" s="78">
        <v>43193</v>
      </c>
      <c r="S44" s="78">
        <v>48672</v>
      </c>
      <c r="T44" s="85">
        <v>43567</v>
      </c>
      <c r="U44" s="86" t="s">
        <v>97</v>
      </c>
      <c r="V44" s="34">
        <v>185142082.60346764</v>
      </c>
      <c r="W44" s="127">
        <v>435000000</v>
      </c>
      <c r="X44" s="127">
        <v>7835722.520977065</v>
      </c>
      <c r="Y44" s="127">
        <v>2376808.0257197381</v>
      </c>
      <c r="Z44" s="80" t="s">
        <v>224</v>
      </c>
      <c r="AA44" s="83" t="s">
        <v>105</v>
      </c>
      <c r="AB44" s="27" t="str">
        <f>VLOOKUP(F44,RPP,17,0)</f>
        <v>45 Hari Kalender</v>
      </c>
      <c r="AC44" s="27" t="str">
        <f t="shared" si="0"/>
        <v>45</v>
      </c>
      <c r="AD44" s="36">
        <f>IF(RIGHT(AB44,5)="KERJA",WORKDAY(C44,AC44),C44+AC44)</f>
        <v>43790</v>
      </c>
      <c r="AE44" s="81">
        <v>43747</v>
      </c>
      <c r="AF44" s="75"/>
      <c r="AI44" t="s">
        <v>205</v>
      </c>
      <c r="AJ44" s="82">
        <v>43917</v>
      </c>
    </row>
    <row r="45" spans="1:36" x14ac:dyDescent="0.25">
      <c r="A45" s="21">
        <f t="shared" si="1"/>
        <v>44</v>
      </c>
      <c r="B45" s="75">
        <v>43745</v>
      </c>
      <c r="C45" s="76">
        <v>43745</v>
      </c>
      <c r="D45" s="24" t="s">
        <v>225</v>
      </c>
      <c r="E45" s="25" t="s">
        <v>226</v>
      </c>
      <c r="F45" s="26">
        <v>6041904000007</v>
      </c>
      <c r="G45" s="27" t="str">
        <f>VLOOKUP(F45,RPP,9,0)</f>
        <v>RELIANCE PEMBIAYAAN NORMAL DEATH SYARIAH</v>
      </c>
      <c r="H45" s="27" t="str">
        <f>VLOOKUP(F45,RPP,68,0)</f>
        <v>PT ASURANSI JASINDO SYARIAH</v>
      </c>
      <c r="I45" s="27" t="str">
        <f>VLOOKUP(F45,RPP,69,0)</f>
        <v>BANK SYARIAH MANDIRI</v>
      </c>
      <c r="J45" s="27">
        <f>VLOOKUP(F45,RPP,70,0)</f>
        <v>2320002322</v>
      </c>
      <c r="K45" s="29">
        <v>0</v>
      </c>
      <c r="L45" s="30">
        <v>0</v>
      </c>
      <c r="M45" s="30">
        <v>0</v>
      </c>
      <c r="N45" s="24">
        <v>2</v>
      </c>
      <c r="O45" s="24" t="s">
        <v>227</v>
      </c>
      <c r="P45" s="32" t="s">
        <v>15</v>
      </c>
      <c r="Q45" s="24" t="s">
        <v>228</v>
      </c>
      <c r="R45" s="78">
        <v>43210</v>
      </c>
      <c r="S45" s="78">
        <v>47588</v>
      </c>
      <c r="T45" s="85">
        <v>43567</v>
      </c>
      <c r="U45" s="86" t="s">
        <v>97</v>
      </c>
      <c r="V45" s="34">
        <v>185142082.60346764</v>
      </c>
      <c r="W45" s="127">
        <v>530000000</v>
      </c>
      <c r="X45" s="127">
        <v>10516410.71290944</v>
      </c>
      <c r="Y45" s="127">
        <v>4303006.8755851593</v>
      </c>
      <c r="Z45" s="80" t="s">
        <v>229</v>
      </c>
      <c r="AA45" s="35" t="s">
        <v>38</v>
      </c>
      <c r="AB45" s="27" t="str">
        <f>VLOOKUP(F45,RPP,17,0)</f>
        <v>45 Hari Kalender</v>
      </c>
      <c r="AC45" s="27" t="str">
        <f t="shared" si="0"/>
        <v>45</v>
      </c>
      <c r="AD45" s="36">
        <f>IF(RIGHT(AB45,5)="KERJA",WORKDAY(C45,AC45),C45+AC45)</f>
        <v>43790</v>
      </c>
      <c r="AE45" s="81">
        <v>43747</v>
      </c>
      <c r="AF45" s="75"/>
      <c r="AI45" t="s">
        <v>205</v>
      </c>
      <c r="AJ45" s="82">
        <v>43917</v>
      </c>
    </row>
    <row r="46" spans="1:36" x14ac:dyDescent="0.25">
      <c r="A46" s="21">
        <f t="shared" si="1"/>
        <v>45</v>
      </c>
      <c r="B46" s="75">
        <v>43746</v>
      </c>
      <c r="C46" s="76">
        <v>43746</v>
      </c>
      <c r="D46" s="24" t="s">
        <v>230</v>
      </c>
      <c r="E46" s="24" t="s">
        <v>231</v>
      </c>
      <c r="F46" s="77">
        <v>6041904000008</v>
      </c>
      <c r="G46" s="27" t="str">
        <f>VLOOKUP(F46,RPP,9,0)</f>
        <v>RELIANCE PEMBIAYAAN NORMAL DEATH SYARIAH</v>
      </c>
      <c r="H46" s="27" t="str">
        <f>VLOOKUP(F46,RPP,68,0)</f>
        <v>PT ASURANSI JASINDO SYARIAH</v>
      </c>
      <c r="I46" s="27" t="str">
        <f>VLOOKUP(F46,RPP,69,0)</f>
        <v>BANK SYARIAH MANDIRI</v>
      </c>
      <c r="J46" s="27">
        <f>VLOOKUP(F46,RPP,70,0)</f>
        <v>2320002322</v>
      </c>
      <c r="K46" s="29">
        <v>0</v>
      </c>
      <c r="L46" s="30">
        <v>0</v>
      </c>
      <c r="M46" s="30">
        <v>0</v>
      </c>
      <c r="N46" s="24">
        <v>2</v>
      </c>
      <c r="O46" s="24" t="s">
        <v>232</v>
      </c>
      <c r="P46" s="32" t="s">
        <v>15</v>
      </c>
      <c r="Q46" s="24" t="s">
        <v>233</v>
      </c>
      <c r="R46" s="78">
        <v>42878</v>
      </c>
      <c r="S46" s="78">
        <v>46962</v>
      </c>
      <c r="T46" s="78">
        <v>43567</v>
      </c>
      <c r="U46" s="78" t="s">
        <v>52</v>
      </c>
      <c r="V46" s="79">
        <v>4306666315.3959885</v>
      </c>
      <c r="W46" s="127">
        <v>230000000</v>
      </c>
      <c r="X46" s="127">
        <v>14762023.616135245</v>
      </c>
      <c r="Y46" s="127">
        <v>8324091.6557168271</v>
      </c>
      <c r="Z46" s="80" t="s">
        <v>234</v>
      </c>
      <c r="AA46" s="35" t="s">
        <v>38</v>
      </c>
      <c r="AB46" s="27" t="str">
        <f>VLOOKUP(F46,RPP,17,0)</f>
        <v>45 Hari Kalender</v>
      </c>
      <c r="AC46" s="27" t="str">
        <f t="shared" si="0"/>
        <v>45</v>
      </c>
      <c r="AD46" s="36">
        <f>IF(RIGHT(AB46,5)="KERJA",WORKDAY(C46,AC46),C46+AC46)</f>
        <v>43791</v>
      </c>
      <c r="AE46" s="81">
        <v>43747</v>
      </c>
      <c r="AF46" s="75">
        <v>43797</v>
      </c>
      <c r="AG46" t="s">
        <v>212</v>
      </c>
      <c r="AI46" t="s">
        <v>205</v>
      </c>
      <c r="AJ46" s="82">
        <v>43917</v>
      </c>
    </row>
    <row r="47" spans="1:36" x14ac:dyDescent="0.25">
      <c r="A47" s="21">
        <f t="shared" si="1"/>
        <v>46</v>
      </c>
      <c r="B47" s="75">
        <v>43746</v>
      </c>
      <c r="C47" s="76">
        <v>43747</v>
      </c>
      <c r="D47" s="24" t="s">
        <v>230</v>
      </c>
      <c r="E47" s="24" t="s">
        <v>235</v>
      </c>
      <c r="F47" s="77">
        <v>6041904000008</v>
      </c>
      <c r="G47" s="27" t="str">
        <f>VLOOKUP(F47,RPP,9,0)</f>
        <v>RELIANCE PEMBIAYAAN NORMAL DEATH SYARIAH</v>
      </c>
      <c r="H47" s="27" t="str">
        <f>VLOOKUP(F47,RPP,68,0)</f>
        <v>PT ASURANSI JASINDO SYARIAH</v>
      </c>
      <c r="I47" s="27" t="str">
        <f>VLOOKUP(F47,RPP,69,0)</f>
        <v>BANK SYARIAH MANDIRI</v>
      </c>
      <c r="J47" s="27">
        <f>VLOOKUP(F47,RPP,70,0)</f>
        <v>2320002322</v>
      </c>
      <c r="K47" s="29">
        <v>0</v>
      </c>
      <c r="L47" s="30">
        <v>0</v>
      </c>
      <c r="M47" s="30">
        <v>0</v>
      </c>
      <c r="N47" s="24">
        <v>2</v>
      </c>
      <c r="O47" s="24" t="s">
        <v>236</v>
      </c>
      <c r="P47" s="32" t="s">
        <v>15</v>
      </c>
      <c r="Q47" s="24" t="s">
        <v>237</v>
      </c>
      <c r="R47" s="78">
        <v>42807</v>
      </c>
      <c r="S47" s="78">
        <v>47665</v>
      </c>
      <c r="T47" s="78">
        <v>43567</v>
      </c>
      <c r="U47" s="78" t="s">
        <v>52</v>
      </c>
      <c r="V47" s="79">
        <v>4306666315.3959885</v>
      </c>
      <c r="W47" s="127">
        <v>315000000</v>
      </c>
      <c r="X47" s="127">
        <v>7382946.1967804097</v>
      </c>
      <c r="Y47" s="127">
        <v>5724368.6283681598</v>
      </c>
      <c r="Z47" s="80" t="s">
        <v>238</v>
      </c>
      <c r="AA47" s="35" t="s">
        <v>38</v>
      </c>
      <c r="AB47" s="27" t="str">
        <f>VLOOKUP(F47,RPP,17,0)</f>
        <v>45 Hari Kalender</v>
      </c>
      <c r="AC47" s="27" t="str">
        <f t="shared" si="0"/>
        <v>45</v>
      </c>
      <c r="AD47" s="36">
        <f>IF(RIGHT(AB47,5)="KERJA",WORKDAY(C47,AC47),C47+AC47)</f>
        <v>43792</v>
      </c>
      <c r="AE47" s="81">
        <v>43747</v>
      </c>
      <c r="AF47" s="75"/>
      <c r="AI47" t="s">
        <v>205</v>
      </c>
      <c r="AJ47" s="82">
        <v>43917</v>
      </c>
    </row>
    <row r="48" spans="1:36" x14ac:dyDescent="0.25">
      <c r="A48" s="21">
        <f t="shared" si="1"/>
        <v>47</v>
      </c>
      <c r="B48" s="75">
        <v>43749</v>
      </c>
      <c r="C48" s="76">
        <v>43752</v>
      </c>
      <c r="D48" s="24" t="s">
        <v>239</v>
      </c>
      <c r="E48" s="25" t="s">
        <v>240</v>
      </c>
      <c r="F48" s="26">
        <v>6041904000007</v>
      </c>
      <c r="G48" s="27" t="str">
        <f>VLOOKUP(F48,RPP,9,0)</f>
        <v>RELIANCE PEMBIAYAAN NORMAL DEATH SYARIAH</v>
      </c>
      <c r="H48" s="27" t="str">
        <f>VLOOKUP(F48,RPP,68,0)</f>
        <v>PT ASURANSI JASINDO SYARIAH</v>
      </c>
      <c r="I48" s="27" t="str">
        <f>VLOOKUP(F48,RPP,69,0)</f>
        <v>BANK SYARIAH MANDIRI</v>
      </c>
      <c r="J48" s="27">
        <f>VLOOKUP(F48,RPP,70,0)</f>
        <v>2320002322</v>
      </c>
      <c r="K48" s="29">
        <v>0</v>
      </c>
      <c r="L48" s="30">
        <v>0</v>
      </c>
      <c r="M48" s="30">
        <v>0</v>
      </c>
      <c r="N48" s="24">
        <v>1</v>
      </c>
      <c r="O48" s="24" t="s">
        <v>241</v>
      </c>
      <c r="P48" s="32"/>
      <c r="Q48" s="24"/>
      <c r="R48" s="78">
        <v>43376</v>
      </c>
      <c r="S48" s="78">
        <v>46663</v>
      </c>
      <c r="T48" s="85">
        <v>43567</v>
      </c>
      <c r="U48" s="86" t="s">
        <v>97</v>
      </c>
      <c r="V48" s="34">
        <v>185142082.60346764</v>
      </c>
      <c r="W48" s="127">
        <v>200000000</v>
      </c>
      <c r="X48" s="127">
        <v>3059576.3241966562</v>
      </c>
      <c r="Y48" s="127">
        <v>900652.1780945611</v>
      </c>
      <c r="Z48" s="80" t="s">
        <v>242</v>
      </c>
      <c r="AA48" s="35" t="s">
        <v>38</v>
      </c>
      <c r="AB48" s="27" t="str">
        <f>VLOOKUP(F48,RPP,17,0)</f>
        <v>45 Hari Kalender</v>
      </c>
      <c r="AC48" s="27" t="str">
        <f t="shared" si="0"/>
        <v>45</v>
      </c>
      <c r="AD48" s="36">
        <f>IF(RIGHT(AB48,5)="KERJA",WORKDAY(C48,AC48),C48+AC48)</f>
        <v>43797</v>
      </c>
      <c r="AE48" s="81">
        <v>43753</v>
      </c>
      <c r="AF48" s="75"/>
      <c r="AI48" t="s">
        <v>205</v>
      </c>
      <c r="AJ48" s="82">
        <v>43917</v>
      </c>
    </row>
    <row r="49" spans="1:36" x14ac:dyDescent="0.25">
      <c r="A49" s="21">
        <f t="shared" si="1"/>
        <v>48</v>
      </c>
      <c r="B49" s="75">
        <v>43749</v>
      </c>
      <c r="C49" s="76">
        <v>43752</v>
      </c>
      <c r="D49" s="24" t="s">
        <v>243</v>
      </c>
      <c r="E49" s="24" t="s">
        <v>244</v>
      </c>
      <c r="F49" s="77">
        <v>6041904000008</v>
      </c>
      <c r="G49" s="27" t="str">
        <f>VLOOKUP(F49,RPP,9,0)</f>
        <v>RELIANCE PEMBIAYAAN NORMAL DEATH SYARIAH</v>
      </c>
      <c r="H49" s="27" t="str">
        <f>VLOOKUP(F49,RPP,68,0)</f>
        <v>PT ASURANSI JASINDO SYARIAH</v>
      </c>
      <c r="I49" s="27" t="str">
        <f>VLOOKUP(F49,RPP,69,0)</f>
        <v>BANK SYARIAH MANDIRI</v>
      </c>
      <c r="J49" s="27">
        <f>VLOOKUP(F49,RPP,70,0)</f>
        <v>2320002322</v>
      </c>
      <c r="K49" s="29">
        <v>0</v>
      </c>
      <c r="L49" s="30">
        <v>0</v>
      </c>
      <c r="M49" s="30">
        <v>0</v>
      </c>
      <c r="N49" s="24">
        <v>2</v>
      </c>
      <c r="O49" s="24" t="s">
        <v>245</v>
      </c>
      <c r="P49" s="32" t="s">
        <v>15</v>
      </c>
      <c r="Q49" s="24" t="s">
        <v>246</v>
      </c>
      <c r="R49" s="78">
        <v>42809</v>
      </c>
      <c r="S49" s="78">
        <v>48153</v>
      </c>
      <c r="T49" s="78">
        <v>43567</v>
      </c>
      <c r="U49" s="78" t="s">
        <v>52</v>
      </c>
      <c r="V49" s="79">
        <v>4306666315.3959885</v>
      </c>
      <c r="W49" s="127">
        <v>457000000</v>
      </c>
      <c r="X49" s="127">
        <v>12136791.358070731</v>
      </c>
      <c r="Y49" s="127">
        <v>16937581.742100067</v>
      </c>
      <c r="Z49" s="80" t="s">
        <v>247</v>
      </c>
      <c r="AA49" s="35" t="s">
        <v>38</v>
      </c>
      <c r="AB49" s="27" t="str">
        <f>VLOOKUP(F49,RPP,17,0)</f>
        <v>45 Hari Kalender</v>
      </c>
      <c r="AC49" s="27" t="str">
        <f t="shared" si="0"/>
        <v>45</v>
      </c>
      <c r="AD49" s="36">
        <f>IF(RIGHT(AB49,5)="KERJA",WORKDAY(C49,AC49),C49+AC49)</f>
        <v>43797</v>
      </c>
      <c r="AE49" s="81">
        <v>43753</v>
      </c>
      <c r="AF49" s="75">
        <v>43797</v>
      </c>
      <c r="AG49" t="s">
        <v>212</v>
      </c>
      <c r="AI49" t="s">
        <v>205</v>
      </c>
      <c r="AJ49" s="82">
        <v>43917</v>
      </c>
    </row>
    <row r="50" spans="1:36" x14ac:dyDescent="0.25">
      <c r="A50" s="21">
        <f t="shared" si="1"/>
        <v>49</v>
      </c>
      <c r="B50" s="75">
        <v>43760</v>
      </c>
      <c r="C50" s="76">
        <v>43760</v>
      </c>
      <c r="D50" s="24" t="s">
        <v>248</v>
      </c>
      <c r="E50" s="24" t="s">
        <v>249</v>
      </c>
      <c r="F50" s="77">
        <v>6041904000008</v>
      </c>
      <c r="G50" s="27" t="str">
        <f>VLOOKUP(F50,RPP,9,0)</f>
        <v>RELIANCE PEMBIAYAAN NORMAL DEATH SYARIAH</v>
      </c>
      <c r="H50" s="27" t="str">
        <f>VLOOKUP(F50,RPP,68,0)</f>
        <v>PT ASURANSI JASINDO SYARIAH</v>
      </c>
      <c r="I50" s="27" t="str">
        <f>VLOOKUP(F50,RPP,69,0)</f>
        <v>BANK SYARIAH MANDIRI</v>
      </c>
      <c r="J50" s="27">
        <f>VLOOKUP(F50,RPP,70,0)</f>
        <v>2320002322</v>
      </c>
      <c r="K50" s="29">
        <v>0</v>
      </c>
      <c r="L50" s="30">
        <v>0</v>
      </c>
      <c r="M50" s="30">
        <v>0</v>
      </c>
      <c r="N50" s="24">
        <v>4</v>
      </c>
      <c r="O50" s="24" t="s">
        <v>250</v>
      </c>
      <c r="P50" s="32" t="s">
        <v>15</v>
      </c>
      <c r="Q50" s="24" t="s">
        <v>251</v>
      </c>
      <c r="R50" s="78">
        <v>42789</v>
      </c>
      <c r="S50" s="78">
        <v>48349</v>
      </c>
      <c r="T50" s="78">
        <v>43567</v>
      </c>
      <c r="U50" s="78" t="s">
        <v>52</v>
      </c>
      <c r="V50" s="79">
        <v>4306666315.3959885</v>
      </c>
      <c r="W50" s="127">
        <v>762000000</v>
      </c>
      <c r="X50" s="127">
        <v>24256408.522593077</v>
      </c>
      <c r="Y50" s="127">
        <v>18422340.305417925</v>
      </c>
      <c r="Z50" s="80" t="s">
        <v>252</v>
      </c>
      <c r="AA50" s="35" t="s">
        <v>38</v>
      </c>
      <c r="AB50" s="27" t="str">
        <f>VLOOKUP(F50,RPP,17,0)</f>
        <v>45 Hari Kalender</v>
      </c>
      <c r="AC50" s="27" t="str">
        <f t="shared" si="0"/>
        <v>45</v>
      </c>
      <c r="AD50" s="36">
        <f>IF(RIGHT(AB50,5)="KERJA",WORKDAY(C50,AC50),C50+AC50)</f>
        <v>43805</v>
      </c>
      <c r="AE50" s="81">
        <v>43762</v>
      </c>
      <c r="AF50" s="75"/>
      <c r="AI50" t="s">
        <v>205</v>
      </c>
      <c r="AJ50" s="82">
        <v>43917</v>
      </c>
    </row>
    <row r="51" spans="1:36" x14ac:dyDescent="0.25">
      <c r="A51" s="21">
        <f t="shared" si="1"/>
        <v>50</v>
      </c>
      <c r="B51" s="75">
        <v>43761</v>
      </c>
      <c r="C51" s="76">
        <v>43761</v>
      </c>
      <c r="D51" s="24" t="s">
        <v>253</v>
      </c>
      <c r="E51" s="24" t="s">
        <v>254</v>
      </c>
      <c r="F51" s="77">
        <v>6041904000008</v>
      </c>
      <c r="G51" s="27" t="str">
        <f>VLOOKUP(F51,RPP,9,0)</f>
        <v>RELIANCE PEMBIAYAAN NORMAL DEATH SYARIAH</v>
      </c>
      <c r="H51" s="27" t="str">
        <f>VLOOKUP(F51,RPP,68,0)</f>
        <v>PT ASURANSI JASINDO SYARIAH</v>
      </c>
      <c r="I51" s="27" t="str">
        <f>VLOOKUP(F51,RPP,69,0)</f>
        <v>BANK SYARIAH MANDIRI</v>
      </c>
      <c r="J51" s="27">
        <f>VLOOKUP(F51,RPP,70,0)</f>
        <v>2320002322</v>
      </c>
      <c r="K51" s="29">
        <v>0</v>
      </c>
      <c r="L51" s="30">
        <v>0</v>
      </c>
      <c r="M51" s="30">
        <v>0</v>
      </c>
      <c r="N51" s="24">
        <v>1</v>
      </c>
      <c r="O51" s="24" t="s">
        <v>255</v>
      </c>
      <c r="P51" s="32"/>
      <c r="Q51" s="24"/>
      <c r="R51" s="78">
        <v>42838</v>
      </c>
      <c r="S51" s="78">
        <v>46490</v>
      </c>
      <c r="T51" s="78">
        <v>43567</v>
      </c>
      <c r="U51" s="78" t="s">
        <v>52</v>
      </c>
      <c r="V51" s="79">
        <v>4306666315.3959885</v>
      </c>
      <c r="W51" s="127">
        <v>110000000</v>
      </c>
      <c r="X51" s="127">
        <v>2258821.4854869787</v>
      </c>
      <c r="Y51" s="127">
        <v>706404.48420863703</v>
      </c>
      <c r="Z51" s="80" t="s">
        <v>256</v>
      </c>
      <c r="AA51" s="35" t="s">
        <v>38</v>
      </c>
      <c r="AB51" s="27" t="str">
        <f>VLOOKUP(F51,RPP,17,0)</f>
        <v>45 Hari Kalender</v>
      </c>
      <c r="AC51" s="27" t="str">
        <f t="shared" si="0"/>
        <v>45</v>
      </c>
      <c r="AD51" s="36">
        <f>IF(RIGHT(AB51,5)="KERJA",WORKDAY(C51,AC51),C51+AC51)</f>
        <v>43806</v>
      </c>
      <c r="AE51" s="81">
        <v>43762</v>
      </c>
      <c r="AF51" s="75"/>
      <c r="AI51" t="s">
        <v>205</v>
      </c>
      <c r="AJ51" s="82">
        <v>43917</v>
      </c>
    </row>
    <row r="52" spans="1:36" x14ac:dyDescent="0.25">
      <c r="A52" s="21">
        <f t="shared" si="1"/>
        <v>51</v>
      </c>
      <c r="B52" s="75">
        <v>43767</v>
      </c>
      <c r="C52" s="76">
        <v>43767</v>
      </c>
      <c r="D52" s="24" t="s">
        <v>257</v>
      </c>
      <c r="E52" s="25" t="s">
        <v>258</v>
      </c>
      <c r="F52" s="26">
        <v>6041904000007</v>
      </c>
      <c r="G52" s="27" t="str">
        <f>VLOOKUP(F52,RPP,9,0)</f>
        <v>RELIANCE PEMBIAYAAN NORMAL DEATH SYARIAH</v>
      </c>
      <c r="H52" s="27" t="str">
        <f>VLOOKUP(F52,RPP,68,0)</f>
        <v>PT ASURANSI JASINDO SYARIAH</v>
      </c>
      <c r="I52" s="27" t="str">
        <f>VLOOKUP(F52,RPP,69,0)</f>
        <v>BANK SYARIAH MANDIRI</v>
      </c>
      <c r="J52" s="27">
        <f>VLOOKUP(F52,RPP,70,0)</f>
        <v>2320002322</v>
      </c>
      <c r="K52" s="29">
        <v>0</v>
      </c>
      <c r="L52" s="30">
        <v>0</v>
      </c>
      <c r="M52" s="30">
        <v>0</v>
      </c>
      <c r="N52" s="24">
        <v>2</v>
      </c>
      <c r="O52" s="24" t="s">
        <v>259</v>
      </c>
      <c r="P52" s="32" t="s">
        <v>15</v>
      </c>
      <c r="Q52" s="24" t="s">
        <v>260</v>
      </c>
      <c r="R52" s="78">
        <v>43110</v>
      </c>
      <c r="S52" s="78">
        <v>46966</v>
      </c>
      <c r="T52" s="85">
        <v>43567</v>
      </c>
      <c r="U52" s="86" t="s">
        <v>97</v>
      </c>
      <c r="V52" s="34">
        <v>185142082.60346764</v>
      </c>
      <c r="W52" s="127">
        <v>470000000</v>
      </c>
      <c r="X52" s="127">
        <v>6993978.4548449256</v>
      </c>
      <c r="Y52" s="127">
        <v>2315810.8430282976</v>
      </c>
      <c r="Z52" s="80" t="s">
        <v>261</v>
      </c>
      <c r="AA52" s="35" t="s">
        <v>38</v>
      </c>
      <c r="AB52" s="27" t="str">
        <f>VLOOKUP(F52,RPP,17,0)</f>
        <v>45 Hari Kalender</v>
      </c>
      <c r="AC52" s="27" t="str">
        <f t="shared" si="0"/>
        <v>45</v>
      </c>
      <c r="AD52" s="36">
        <f>IF(RIGHT(AB52,5)="KERJA",WORKDAY(C52,AC52),C52+AC52)</f>
        <v>43812</v>
      </c>
      <c r="AE52" s="81">
        <v>43768</v>
      </c>
      <c r="AF52" s="75"/>
      <c r="AI52" t="s">
        <v>205</v>
      </c>
      <c r="AJ52" s="82">
        <v>43917</v>
      </c>
    </row>
    <row r="53" spans="1:36" x14ac:dyDescent="0.25">
      <c r="A53" s="21">
        <f t="shared" si="1"/>
        <v>52</v>
      </c>
      <c r="B53" s="75">
        <v>43767</v>
      </c>
      <c r="C53" s="76">
        <v>43767</v>
      </c>
      <c r="D53" s="24" t="s">
        <v>262</v>
      </c>
      <c r="E53" s="24" t="s">
        <v>263</v>
      </c>
      <c r="F53" s="77">
        <v>6041904000008</v>
      </c>
      <c r="G53" s="27" t="str">
        <f>VLOOKUP(F53,RPP,9,0)</f>
        <v>RELIANCE PEMBIAYAAN NORMAL DEATH SYARIAH</v>
      </c>
      <c r="H53" s="27" t="str">
        <f>VLOOKUP(F53,RPP,68,0)</f>
        <v>PT ASURANSI JASINDO SYARIAH</v>
      </c>
      <c r="I53" s="27" t="str">
        <f>VLOOKUP(F53,RPP,69,0)</f>
        <v>BANK SYARIAH MANDIRI</v>
      </c>
      <c r="J53" s="27">
        <f>VLOOKUP(F53,RPP,70,0)</f>
        <v>2320002322</v>
      </c>
      <c r="K53" s="29">
        <v>0</v>
      </c>
      <c r="L53" s="30">
        <v>0</v>
      </c>
      <c r="M53" s="30">
        <v>0</v>
      </c>
      <c r="N53" s="24">
        <v>1</v>
      </c>
      <c r="O53" s="24" t="s">
        <v>264</v>
      </c>
      <c r="P53" s="32"/>
      <c r="Q53" s="24"/>
      <c r="R53" s="78">
        <v>43130</v>
      </c>
      <c r="S53" s="78">
        <v>47513</v>
      </c>
      <c r="T53" s="78">
        <v>43567</v>
      </c>
      <c r="U53" s="78" t="s">
        <v>52</v>
      </c>
      <c r="V53" s="79">
        <v>4306666315.3959885</v>
      </c>
      <c r="W53" s="127">
        <v>250000000</v>
      </c>
      <c r="X53" s="127">
        <v>14887931.162906332</v>
      </c>
      <c r="Y53" s="127">
        <v>4873815.4559989134</v>
      </c>
      <c r="Z53" s="80" t="s">
        <v>265</v>
      </c>
      <c r="AA53" s="35" t="s">
        <v>38</v>
      </c>
      <c r="AB53" s="27" t="str">
        <f>VLOOKUP(F53,RPP,17,0)</f>
        <v>45 Hari Kalender</v>
      </c>
      <c r="AC53" s="27" t="str">
        <f t="shared" si="0"/>
        <v>45</v>
      </c>
      <c r="AD53" s="36">
        <f>IF(RIGHT(AB53,5)="KERJA",WORKDAY(C53,AC53),C53+AC53)</f>
        <v>43812</v>
      </c>
      <c r="AE53" s="81">
        <v>43768</v>
      </c>
      <c r="AF53" s="75"/>
      <c r="AI53" t="s">
        <v>205</v>
      </c>
      <c r="AJ53" s="82">
        <v>43917</v>
      </c>
    </row>
    <row r="54" spans="1:36" x14ac:dyDescent="0.25">
      <c r="A54" s="21">
        <f t="shared" si="1"/>
        <v>53</v>
      </c>
      <c r="B54" s="75">
        <v>43767</v>
      </c>
      <c r="C54" s="76">
        <v>43767</v>
      </c>
      <c r="D54" s="24" t="s">
        <v>266</v>
      </c>
      <c r="E54" s="24" t="s">
        <v>267</v>
      </c>
      <c r="F54" s="77">
        <v>6041904000008</v>
      </c>
      <c r="G54" s="27" t="str">
        <f>VLOOKUP(F54,RPP,9,0)</f>
        <v>RELIANCE PEMBIAYAAN NORMAL DEATH SYARIAH</v>
      </c>
      <c r="H54" s="27" t="str">
        <f>VLOOKUP(F54,RPP,68,0)</f>
        <v>PT ASURANSI JASINDO SYARIAH</v>
      </c>
      <c r="I54" s="27" t="str">
        <f>VLOOKUP(F54,RPP,69,0)</f>
        <v>BANK SYARIAH MANDIRI</v>
      </c>
      <c r="J54" s="27">
        <f>VLOOKUP(F54,RPP,70,0)</f>
        <v>2320002322</v>
      </c>
      <c r="K54" s="29">
        <v>0</v>
      </c>
      <c r="L54" s="30">
        <v>0</v>
      </c>
      <c r="M54" s="30">
        <v>0</v>
      </c>
      <c r="N54" s="24">
        <v>1</v>
      </c>
      <c r="O54" s="24" t="s">
        <v>268</v>
      </c>
      <c r="P54" s="32"/>
      <c r="Q54" s="24"/>
      <c r="R54" s="78">
        <v>42703</v>
      </c>
      <c r="S54" s="78">
        <v>45625</v>
      </c>
      <c r="T54" s="78">
        <v>43567</v>
      </c>
      <c r="U54" s="78" t="s">
        <v>52</v>
      </c>
      <c r="V54" s="79">
        <v>4306666315.3959885</v>
      </c>
      <c r="W54" s="127">
        <v>60000000</v>
      </c>
      <c r="X54" s="127">
        <v>1184189.2274224625</v>
      </c>
      <c r="Y54" s="127">
        <v>293679.98882118118</v>
      </c>
      <c r="Z54" s="80" t="s">
        <v>269</v>
      </c>
      <c r="AA54" s="35" t="s">
        <v>38</v>
      </c>
      <c r="AB54" s="27" t="str">
        <f>VLOOKUP(F54,RPP,17,0)</f>
        <v>45 Hari Kalender</v>
      </c>
      <c r="AC54" s="27" t="str">
        <f t="shared" si="0"/>
        <v>45</v>
      </c>
      <c r="AD54" s="36">
        <f>IF(RIGHT(AB54,5)="KERJA",WORKDAY(C54,AC54),C54+AC54)</f>
        <v>43812</v>
      </c>
      <c r="AE54" s="81">
        <v>43768</v>
      </c>
      <c r="AF54" s="75"/>
      <c r="AI54" t="s">
        <v>205</v>
      </c>
      <c r="AJ54" s="82">
        <v>43917</v>
      </c>
    </row>
    <row r="55" spans="1:36" x14ac:dyDescent="0.25">
      <c r="A55" s="21">
        <f t="shared" si="1"/>
        <v>54</v>
      </c>
      <c r="B55" s="75">
        <v>43777</v>
      </c>
      <c r="C55" s="76">
        <v>43777</v>
      </c>
      <c r="D55" s="24" t="s">
        <v>270</v>
      </c>
      <c r="E55" s="24" t="s">
        <v>271</v>
      </c>
      <c r="F55" s="77">
        <v>6041904000008</v>
      </c>
      <c r="G55" s="27" t="str">
        <f>VLOOKUP(F55,RPP,9,0)</f>
        <v>RELIANCE PEMBIAYAAN NORMAL DEATH SYARIAH</v>
      </c>
      <c r="H55" s="27" t="str">
        <f>VLOOKUP(F55,RPP,68,0)</f>
        <v>PT ASURANSI JASINDO SYARIAH</v>
      </c>
      <c r="I55" s="27" t="str">
        <f>VLOOKUP(F55,RPP,69,0)</f>
        <v>BANK SYARIAH MANDIRI</v>
      </c>
      <c r="J55" s="27">
        <f>VLOOKUP(F55,RPP,70,0)</f>
        <v>2320002322</v>
      </c>
      <c r="K55" s="29">
        <v>0</v>
      </c>
      <c r="L55" s="30">
        <v>0</v>
      </c>
      <c r="M55" s="30">
        <v>0</v>
      </c>
      <c r="N55" s="24">
        <v>5</v>
      </c>
      <c r="O55" s="24" t="s">
        <v>272</v>
      </c>
      <c r="P55" s="32" t="s">
        <v>15</v>
      </c>
      <c r="Q55" s="24" t="s">
        <v>273</v>
      </c>
      <c r="R55" s="78">
        <v>42930</v>
      </c>
      <c r="S55" s="78">
        <v>48409</v>
      </c>
      <c r="T55" s="78">
        <v>43567</v>
      </c>
      <c r="U55" s="78" t="s">
        <v>52</v>
      </c>
      <c r="V55" s="79">
        <v>4306666315.3959885</v>
      </c>
      <c r="W55" s="127">
        <v>819000000</v>
      </c>
      <c r="X55" s="127">
        <v>33349539.685499407</v>
      </c>
      <c r="Y55" s="127">
        <v>15716629.086334011</v>
      </c>
      <c r="Z55" s="80" t="s">
        <v>274</v>
      </c>
      <c r="AA55" s="35" t="s">
        <v>38</v>
      </c>
      <c r="AB55" s="27" t="str">
        <f>VLOOKUP(F55,RPP,17,0)</f>
        <v>45 Hari Kalender</v>
      </c>
      <c r="AC55" s="27" t="str">
        <f t="shared" si="0"/>
        <v>45</v>
      </c>
      <c r="AD55" s="36">
        <f>IF(RIGHT(AB55,5)="KERJA",WORKDAY(C55,AC55),C55+AC55)</f>
        <v>43822</v>
      </c>
      <c r="AE55" s="81">
        <v>43781</v>
      </c>
      <c r="AF55" s="75"/>
      <c r="AI55" t="s">
        <v>205</v>
      </c>
      <c r="AJ55" s="82">
        <v>43917</v>
      </c>
    </row>
    <row r="56" spans="1:36" x14ac:dyDescent="0.25">
      <c r="A56" s="21">
        <f t="shared" si="1"/>
        <v>55</v>
      </c>
      <c r="B56" s="75">
        <v>43776</v>
      </c>
      <c r="C56" s="76">
        <v>43777</v>
      </c>
      <c r="D56" s="24" t="s">
        <v>275</v>
      </c>
      <c r="E56" s="25" t="s">
        <v>276</v>
      </c>
      <c r="F56" s="77">
        <v>6011804000005</v>
      </c>
      <c r="G56" s="27" t="str">
        <f>VLOOKUP(F56,RPP,9,0)</f>
        <v>RELIANCE PEMBIAYAAN SYARIAH</v>
      </c>
      <c r="H56" s="27" t="str">
        <f>VLOOKUP(F56,RPP,68,0)</f>
        <v>PT. OTOMAS MULTIFINANCE</v>
      </c>
      <c r="I56" s="27" t="str">
        <f>VLOOKUP(F56,RPP,69,0)</f>
        <v>BCA</v>
      </c>
      <c r="J56" s="27">
        <f>VLOOKUP(F56,RPP,70,0)</f>
        <v>7300300914</v>
      </c>
      <c r="K56" s="29">
        <v>0</v>
      </c>
      <c r="L56" s="30">
        <v>0</v>
      </c>
      <c r="M56" s="30">
        <v>0</v>
      </c>
      <c r="N56" s="24">
        <v>3</v>
      </c>
      <c r="O56" s="24" t="s">
        <v>277</v>
      </c>
      <c r="P56" s="32" t="s">
        <v>15</v>
      </c>
      <c r="Q56" s="24" t="s">
        <v>278</v>
      </c>
      <c r="R56" s="78">
        <v>43291</v>
      </c>
      <c r="S56" s="78">
        <v>43753</v>
      </c>
      <c r="T56" s="78">
        <v>43300</v>
      </c>
      <c r="U56" s="78" t="s">
        <v>279</v>
      </c>
      <c r="V56" s="87">
        <v>23174250</v>
      </c>
      <c r="W56" s="127">
        <v>845000000</v>
      </c>
      <c r="X56" s="127">
        <v>6295250</v>
      </c>
      <c r="Y56" s="127">
        <v>1715983</v>
      </c>
      <c r="Z56" s="80" t="s">
        <v>280</v>
      </c>
      <c r="AA56" s="35" t="s">
        <v>38</v>
      </c>
      <c r="AB56" s="27" t="str">
        <f>VLOOKUP(F56,RPP,17,0)</f>
        <v>30 Hari Kalender</v>
      </c>
      <c r="AC56" s="27" t="str">
        <f t="shared" si="0"/>
        <v>30</v>
      </c>
      <c r="AD56" s="36">
        <f>IF(RIGHT(AB56,5)="KERJA",WORKDAY(C56,AC56),C56+AC56)</f>
        <v>43807</v>
      </c>
      <c r="AE56" s="81">
        <v>43781</v>
      </c>
      <c r="AF56" s="75"/>
      <c r="AI56" s="38" t="s">
        <v>54</v>
      </c>
    </row>
    <row r="57" spans="1:36" x14ac:dyDescent="0.25">
      <c r="A57" s="21">
        <f t="shared" si="1"/>
        <v>56</v>
      </c>
      <c r="B57" s="75">
        <v>43780.380555555559</v>
      </c>
      <c r="C57" s="76">
        <v>43780.43730046296</v>
      </c>
      <c r="D57" s="24" t="s">
        <v>281</v>
      </c>
      <c r="E57" s="24" t="s">
        <v>282</v>
      </c>
      <c r="F57" s="77">
        <v>6041904000008</v>
      </c>
      <c r="G57" s="27" t="str">
        <f>VLOOKUP(F57,RPP,9,0)</f>
        <v>RELIANCE PEMBIAYAAN NORMAL DEATH SYARIAH</v>
      </c>
      <c r="H57" s="27" t="str">
        <f>VLOOKUP(F57,RPP,68,0)</f>
        <v>PT ASURANSI JASINDO SYARIAH</v>
      </c>
      <c r="I57" s="27" t="str">
        <f>VLOOKUP(F57,RPP,69,0)</f>
        <v>BANK SYARIAH MANDIRI</v>
      </c>
      <c r="J57" s="27">
        <f>VLOOKUP(F57,RPP,70,0)</f>
        <v>2320002322</v>
      </c>
      <c r="K57" s="29">
        <v>0</v>
      </c>
      <c r="L57" s="30">
        <v>0</v>
      </c>
      <c r="M57" s="30">
        <v>0</v>
      </c>
      <c r="N57" s="24">
        <v>1</v>
      </c>
      <c r="O57" s="24" t="s">
        <v>283</v>
      </c>
      <c r="P57" s="32"/>
      <c r="Q57" s="24"/>
      <c r="R57" s="78">
        <v>43350</v>
      </c>
      <c r="S57" s="78">
        <v>48829</v>
      </c>
      <c r="T57" s="78">
        <v>43567</v>
      </c>
      <c r="U57" s="78" t="s">
        <v>52</v>
      </c>
      <c r="V57" s="87">
        <v>4306666315.3959885</v>
      </c>
      <c r="W57" s="127">
        <v>250000000</v>
      </c>
      <c r="X57" s="127">
        <v>18561118.259680524</v>
      </c>
      <c r="Y57" s="127">
        <v>8372535.781252644</v>
      </c>
      <c r="Z57" s="80" t="s">
        <v>284</v>
      </c>
      <c r="AA57" s="35" t="s">
        <v>38</v>
      </c>
      <c r="AB57" s="27" t="str">
        <f>VLOOKUP(F57,RPP,17,0)</f>
        <v>45 Hari Kalender</v>
      </c>
      <c r="AC57" s="27" t="str">
        <f t="shared" si="0"/>
        <v>45</v>
      </c>
      <c r="AD57" s="36">
        <f>IF(RIGHT(AB57,5)="KERJA",WORKDAY(C57,AC57),C57+AC57)</f>
        <v>43825.43730046296</v>
      </c>
      <c r="AE57" s="81">
        <v>43781</v>
      </c>
      <c r="AF57" s="75"/>
      <c r="AI57" t="s">
        <v>205</v>
      </c>
      <c r="AJ57" s="82">
        <v>43917</v>
      </c>
    </row>
    <row r="58" spans="1:36" x14ac:dyDescent="0.25">
      <c r="A58" s="21">
        <f t="shared" si="1"/>
        <v>57</v>
      </c>
      <c r="B58" s="75">
        <v>43780.380555555559</v>
      </c>
      <c r="C58" s="76">
        <v>43780.43730046296</v>
      </c>
      <c r="D58" s="24" t="s">
        <v>285</v>
      </c>
      <c r="E58" s="24" t="s">
        <v>286</v>
      </c>
      <c r="F58" s="77">
        <v>6041904000008</v>
      </c>
      <c r="G58" s="27" t="str">
        <f>VLOOKUP(F58,RPP,9,0)</f>
        <v>RELIANCE PEMBIAYAAN NORMAL DEATH SYARIAH</v>
      </c>
      <c r="H58" s="27" t="str">
        <f>VLOOKUP(F58,RPP,68,0)</f>
        <v>PT ASURANSI JASINDO SYARIAH</v>
      </c>
      <c r="I58" s="27" t="str">
        <f>VLOOKUP(F58,RPP,69,0)</f>
        <v>BANK SYARIAH MANDIRI</v>
      </c>
      <c r="J58" s="27">
        <f>VLOOKUP(F58,RPP,70,0)</f>
        <v>2320002322</v>
      </c>
      <c r="K58" s="29">
        <v>0</v>
      </c>
      <c r="L58" s="29">
        <v>0</v>
      </c>
      <c r="M58" s="29">
        <v>0</v>
      </c>
      <c r="N58" s="24">
        <v>2</v>
      </c>
      <c r="O58" s="24" t="s">
        <v>287</v>
      </c>
      <c r="P58" s="32" t="s">
        <v>15</v>
      </c>
      <c r="Q58" s="24" t="s">
        <v>288</v>
      </c>
      <c r="R58" s="78">
        <v>42782</v>
      </c>
      <c r="S58" s="78">
        <v>48335</v>
      </c>
      <c r="T58" s="78">
        <v>43567</v>
      </c>
      <c r="U58" s="78" t="s">
        <v>52</v>
      </c>
      <c r="V58" s="87">
        <v>4306666315.3959885</v>
      </c>
      <c r="W58" s="127">
        <v>435000000</v>
      </c>
      <c r="X58" s="127">
        <v>20559604.261296537</v>
      </c>
      <c r="Y58" s="127">
        <v>17023563.211009286</v>
      </c>
      <c r="Z58" s="80" t="s">
        <v>289</v>
      </c>
      <c r="AA58" s="35" t="s">
        <v>38</v>
      </c>
      <c r="AB58" s="27" t="str">
        <f>VLOOKUP(F58,RPP,17,0)</f>
        <v>45 Hari Kalender</v>
      </c>
      <c r="AC58" s="27" t="str">
        <f t="shared" si="0"/>
        <v>45</v>
      </c>
      <c r="AD58" s="36">
        <f>IF(RIGHT(AB58,5)="KERJA",WORKDAY(C58,AC58),C58+AC58)</f>
        <v>43825.43730046296</v>
      </c>
      <c r="AE58" s="81">
        <v>43781</v>
      </c>
      <c r="AF58" s="75">
        <v>43812</v>
      </c>
      <c r="AG58" t="s">
        <v>290</v>
      </c>
      <c r="AI58" t="s">
        <v>205</v>
      </c>
      <c r="AJ58" s="82">
        <v>43917</v>
      </c>
    </row>
    <row r="59" spans="1:36" x14ac:dyDescent="0.25">
      <c r="A59" s="21">
        <f t="shared" si="1"/>
        <v>58</v>
      </c>
      <c r="B59" s="75">
        <v>43781</v>
      </c>
      <c r="C59" s="76">
        <v>43781</v>
      </c>
      <c r="D59" s="24" t="s">
        <v>291</v>
      </c>
      <c r="E59" s="24" t="s">
        <v>292</v>
      </c>
      <c r="F59" s="77">
        <v>6041904000008</v>
      </c>
      <c r="G59" s="27" t="str">
        <f>VLOOKUP(F59,RPP,9,0)</f>
        <v>RELIANCE PEMBIAYAAN NORMAL DEATH SYARIAH</v>
      </c>
      <c r="H59" s="27" t="str">
        <f>VLOOKUP(F59,RPP,68,0)</f>
        <v>PT ASURANSI JASINDO SYARIAH</v>
      </c>
      <c r="I59" s="27" t="str">
        <f>VLOOKUP(F59,RPP,69,0)</f>
        <v>BANK SYARIAH MANDIRI</v>
      </c>
      <c r="J59" s="27">
        <f>VLOOKUP(F59,RPP,70,0)</f>
        <v>2320002322</v>
      </c>
      <c r="K59" s="29">
        <v>0</v>
      </c>
      <c r="L59" s="29">
        <v>0</v>
      </c>
      <c r="M59" s="29">
        <v>0</v>
      </c>
      <c r="N59" s="24">
        <v>1</v>
      </c>
      <c r="O59" s="24" t="s">
        <v>293</v>
      </c>
      <c r="P59" s="32"/>
      <c r="Q59" s="24"/>
      <c r="R59" s="78">
        <v>42852</v>
      </c>
      <c r="S59" s="78">
        <v>46844</v>
      </c>
      <c r="T59" s="78">
        <v>43567</v>
      </c>
      <c r="U59" s="78" t="s">
        <v>52</v>
      </c>
      <c r="V59" s="87">
        <v>4306666315.3959885</v>
      </c>
      <c r="W59" s="127">
        <v>223000000</v>
      </c>
      <c r="X59" s="127">
        <v>4555556.969357946</v>
      </c>
      <c r="Y59" s="127">
        <v>7144445.1576716825</v>
      </c>
      <c r="Z59" s="80" t="s">
        <v>294</v>
      </c>
      <c r="AA59" s="35" t="s">
        <v>38</v>
      </c>
      <c r="AB59" s="27" t="str">
        <f>VLOOKUP(F59,RPP,17,0)</f>
        <v>45 Hari Kalender</v>
      </c>
      <c r="AC59" s="27" t="str">
        <f t="shared" si="0"/>
        <v>45</v>
      </c>
      <c r="AD59" s="36">
        <f>IF(RIGHT(AB59,5)="KERJA",WORKDAY(C59,AC59),C59+AC59)</f>
        <v>43826</v>
      </c>
      <c r="AE59" s="81">
        <v>43781</v>
      </c>
      <c r="AF59" s="75">
        <v>43787</v>
      </c>
      <c r="AG59" t="s">
        <v>200</v>
      </c>
      <c r="AI59" t="s">
        <v>205</v>
      </c>
      <c r="AJ59" s="82">
        <v>43917</v>
      </c>
    </row>
    <row r="60" spans="1:36" x14ac:dyDescent="0.25">
      <c r="A60" s="21">
        <f t="shared" si="1"/>
        <v>59</v>
      </c>
      <c r="B60" s="75">
        <v>43784.627083333333</v>
      </c>
      <c r="C60" s="76">
        <v>43787.49813576389</v>
      </c>
      <c r="D60" s="24" t="s">
        <v>295</v>
      </c>
      <c r="E60" s="24" t="s">
        <v>296</v>
      </c>
      <c r="F60" s="77">
        <v>6041904000008</v>
      </c>
      <c r="G60" s="27" t="str">
        <f>VLOOKUP(F60,RPP,9,0)</f>
        <v>RELIANCE PEMBIAYAAN NORMAL DEATH SYARIAH</v>
      </c>
      <c r="H60" s="27" t="str">
        <f>VLOOKUP(F60,RPP,68,0)</f>
        <v>PT ASURANSI JASINDO SYARIAH</v>
      </c>
      <c r="I60" s="27" t="str">
        <f>VLOOKUP(F60,RPP,69,0)</f>
        <v>BANK SYARIAH MANDIRI</v>
      </c>
      <c r="J60" s="27">
        <f>VLOOKUP(F60,RPP,70,0)</f>
        <v>2320002322</v>
      </c>
      <c r="K60" s="29">
        <v>0</v>
      </c>
      <c r="L60" s="29">
        <v>0</v>
      </c>
      <c r="M60" s="29">
        <v>0</v>
      </c>
      <c r="N60" s="24">
        <v>1</v>
      </c>
      <c r="O60" s="24" t="s">
        <v>297</v>
      </c>
      <c r="P60" s="32"/>
      <c r="Q60" s="24"/>
      <c r="R60" s="78">
        <v>43054</v>
      </c>
      <c r="S60" s="78">
        <v>46692</v>
      </c>
      <c r="T60" s="78">
        <v>43567</v>
      </c>
      <c r="U60" s="78" t="s">
        <v>52</v>
      </c>
      <c r="V60" s="87">
        <v>4306666315.3959885</v>
      </c>
      <c r="W60" s="127">
        <v>135000000</v>
      </c>
      <c r="X60" s="127">
        <v>9097679.5500031058</v>
      </c>
      <c r="Y60" s="127">
        <v>5573386.3605408808</v>
      </c>
      <c r="Z60" s="80" t="s">
        <v>298</v>
      </c>
      <c r="AA60" s="35" t="s">
        <v>38</v>
      </c>
      <c r="AB60" s="27" t="str">
        <f>VLOOKUP(F60,RPP,17,0)</f>
        <v>45 Hari Kalender</v>
      </c>
      <c r="AC60" s="27" t="str">
        <f t="shared" si="0"/>
        <v>45</v>
      </c>
      <c r="AD60" s="36">
        <f>IF(RIGHT(AB60,5)="KERJA",WORKDAY(C60,AC60),C60+AC60)</f>
        <v>43832.49813576389</v>
      </c>
      <c r="AE60" s="81">
        <v>43788</v>
      </c>
      <c r="AF60" s="84">
        <v>43945</v>
      </c>
      <c r="AI60" t="s">
        <v>205</v>
      </c>
      <c r="AJ60" s="82">
        <v>43917</v>
      </c>
    </row>
    <row r="61" spans="1:36" x14ac:dyDescent="0.25">
      <c r="A61" s="21">
        <f t="shared" si="1"/>
        <v>60</v>
      </c>
      <c r="B61" s="75">
        <v>43791</v>
      </c>
      <c r="C61" s="76">
        <v>43795</v>
      </c>
      <c r="D61" s="24" t="s">
        <v>299</v>
      </c>
      <c r="E61" s="24" t="s">
        <v>300</v>
      </c>
      <c r="F61" s="77">
        <v>6041904000008</v>
      </c>
      <c r="G61" s="27" t="str">
        <f>VLOOKUP(F61,RPP,9,0)</f>
        <v>RELIANCE PEMBIAYAAN NORMAL DEATH SYARIAH</v>
      </c>
      <c r="H61" s="27" t="str">
        <f>VLOOKUP(F61,RPP,68,0)</f>
        <v>PT ASURANSI JASINDO SYARIAH</v>
      </c>
      <c r="I61" s="27" t="str">
        <f>VLOOKUP(F61,RPP,69,0)</f>
        <v>BANK SYARIAH MANDIRI</v>
      </c>
      <c r="J61" s="27">
        <f>VLOOKUP(F61,RPP,70,0)</f>
        <v>2320002322</v>
      </c>
      <c r="K61" s="29">
        <v>0</v>
      </c>
      <c r="L61" s="30">
        <v>0</v>
      </c>
      <c r="M61" s="30">
        <v>0</v>
      </c>
      <c r="N61" s="24">
        <v>1</v>
      </c>
      <c r="O61" s="24" t="s">
        <v>301</v>
      </c>
      <c r="P61" s="32"/>
      <c r="Q61" s="24"/>
      <c r="R61" s="78">
        <v>42867</v>
      </c>
      <c r="S61" s="78">
        <v>48335</v>
      </c>
      <c r="T61" s="78">
        <v>43567</v>
      </c>
      <c r="U61" s="78" t="s">
        <v>52</v>
      </c>
      <c r="V61" s="87">
        <v>4306666315.3959885</v>
      </c>
      <c r="W61" s="127">
        <v>193000000</v>
      </c>
      <c r="X61" s="127">
        <v>11997634.388712784</v>
      </c>
      <c r="Y61" s="127">
        <v>7189042.701411414</v>
      </c>
      <c r="Z61" s="80" t="s">
        <v>302</v>
      </c>
      <c r="AA61" s="35" t="s">
        <v>38</v>
      </c>
      <c r="AB61" s="27" t="str">
        <f>VLOOKUP(F61,RPP,17,0)</f>
        <v>45 Hari Kalender</v>
      </c>
      <c r="AC61" s="27" t="str">
        <f t="shared" si="0"/>
        <v>45</v>
      </c>
      <c r="AD61" s="36">
        <f>IF(RIGHT(AB61,5)="KERJA",WORKDAY(C61,AC61),C61+AC61)</f>
        <v>43840</v>
      </c>
      <c r="AE61" s="81">
        <v>43795</v>
      </c>
      <c r="AF61" s="75">
        <v>43857</v>
      </c>
      <c r="AG61" t="s">
        <v>303</v>
      </c>
      <c r="AI61" t="s">
        <v>205</v>
      </c>
      <c r="AJ61" s="82">
        <v>43917</v>
      </c>
    </row>
    <row r="62" spans="1:36" x14ac:dyDescent="0.25">
      <c r="A62" s="21">
        <f t="shared" si="1"/>
        <v>61</v>
      </c>
      <c r="B62" s="78">
        <v>43795</v>
      </c>
      <c r="C62" s="76">
        <v>43795</v>
      </c>
      <c r="D62" s="24" t="s">
        <v>304</v>
      </c>
      <c r="E62" s="24" t="s">
        <v>305</v>
      </c>
      <c r="F62" s="77">
        <v>6041904000008</v>
      </c>
      <c r="G62" s="27" t="str">
        <f>VLOOKUP(F62,RPP,9,0)</f>
        <v>RELIANCE PEMBIAYAAN NORMAL DEATH SYARIAH</v>
      </c>
      <c r="H62" s="27" t="str">
        <f>VLOOKUP(F62,RPP,68,0)</f>
        <v>PT ASURANSI JASINDO SYARIAH</v>
      </c>
      <c r="I62" s="27" t="str">
        <f>VLOOKUP(F62,RPP,69,0)</f>
        <v>BANK SYARIAH MANDIRI</v>
      </c>
      <c r="J62" s="27">
        <f>VLOOKUP(F62,RPP,70,0)</f>
        <v>2320002322</v>
      </c>
      <c r="K62" s="29">
        <v>0</v>
      </c>
      <c r="L62" s="30">
        <v>0</v>
      </c>
      <c r="M62" s="30">
        <v>0</v>
      </c>
      <c r="N62" s="24">
        <v>1</v>
      </c>
      <c r="O62" s="24" t="s">
        <v>306</v>
      </c>
      <c r="P62" s="32"/>
      <c r="Q62" s="24"/>
      <c r="R62" s="78">
        <v>42871</v>
      </c>
      <c r="S62" s="78">
        <v>47969</v>
      </c>
      <c r="T62" s="78">
        <v>43567</v>
      </c>
      <c r="U62" s="78" t="s">
        <v>52</v>
      </c>
      <c r="V62" s="87">
        <v>4306666315.3959885</v>
      </c>
      <c r="W62" s="127">
        <v>240000000</v>
      </c>
      <c r="X62" s="127">
        <v>6373569.8725837525</v>
      </c>
      <c r="Y62" s="127">
        <v>5292245.3362607127</v>
      </c>
      <c r="Z62" s="80" t="s">
        <v>307</v>
      </c>
      <c r="AA62" s="35" t="s">
        <v>38</v>
      </c>
      <c r="AB62" s="27" t="str">
        <f>VLOOKUP(F62,RPP,17,0)</f>
        <v>45 Hari Kalender</v>
      </c>
      <c r="AC62" s="27" t="str">
        <f t="shared" si="0"/>
        <v>45</v>
      </c>
      <c r="AD62" s="36">
        <f>IF(RIGHT(AB62,5)="KERJA",WORKDAY(C62,AC62),C62+AC62)</f>
        <v>43840</v>
      </c>
      <c r="AE62" s="81">
        <v>43795</v>
      </c>
      <c r="AF62" s="75"/>
      <c r="AI62" t="s">
        <v>205</v>
      </c>
      <c r="AJ62" s="82">
        <v>43917</v>
      </c>
    </row>
    <row r="63" spans="1:36" x14ac:dyDescent="0.25">
      <c r="A63" s="21">
        <f t="shared" si="1"/>
        <v>62</v>
      </c>
      <c r="B63" s="78">
        <v>43795</v>
      </c>
      <c r="C63" s="76">
        <v>43796</v>
      </c>
      <c r="D63" s="24" t="s">
        <v>308</v>
      </c>
      <c r="E63" s="24" t="s">
        <v>309</v>
      </c>
      <c r="F63" s="77">
        <v>6041902000002</v>
      </c>
      <c r="G63" s="27" t="str">
        <f>VLOOKUP(F63,RPP,9,0)</f>
        <v>RELIANCE PEMBIAYAAN NORMAL DEATH SYARIAH</v>
      </c>
      <c r="H63" s="27" t="str">
        <f>VLOOKUP(F63,RPP,68,0)</f>
        <v>PT ASURANSI JASINDO SYARIAH</v>
      </c>
      <c r="I63" s="27" t="str">
        <f>VLOOKUP(F63,RPP,69,0)</f>
        <v>BANK SYARIAH MANDIRI</v>
      </c>
      <c r="J63" s="27">
        <f>VLOOKUP(F63,RPP,70,0)</f>
        <v>2320002322</v>
      </c>
      <c r="K63" s="29">
        <v>0</v>
      </c>
      <c r="L63" s="30">
        <v>0</v>
      </c>
      <c r="M63" s="30">
        <v>0</v>
      </c>
      <c r="N63" s="24">
        <v>2</v>
      </c>
      <c r="O63" s="24" t="s">
        <v>310</v>
      </c>
      <c r="P63" s="32" t="s">
        <v>15</v>
      </c>
      <c r="Q63" s="24" t="s">
        <v>311</v>
      </c>
      <c r="R63" s="78">
        <v>43543</v>
      </c>
      <c r="S63" s="78">
        <v>47076</v>
      </c>
      <c r="T63" s="78">
        <v>43563</v>
      </c>
      <c r="U63" s="78" t="s">
        <v>312</v>
      </c>
      <c r="V63" s="87">
        <v>148562200</v>
      </c>
      <c r="W63" s="127">
        <v>200000000</v>
      </c>
      <c r="X63" s="127">
        <v>10904000</v>
      </c>
      <c r="Y63" s="127">
        <v>6034800</v>
      </c>
      <c r="Z63" s="80" t="s">
        <v>313</v>
      </c>
      <c r="AA63" s="35" t="s">
        <v>38</v>
      </c>
      <c r="AB63" s="27" t="str">
        <f>VLOOKUP(F63,RPP,17,0)</f>
        <v>45 Hari Kalender</v>
      </c>
      <c r="AC63" s="27" t="str">
        <f t="shared" si="0"/>
        <v>45</v>
      </c>
      <c r="AD63" s="36">
        <f>IF(RIGHT(AB63,5)="KERJA",WORKDAY(C63,AC63),C63+AC63)</f>
        <v>43841</v>
      </c>
      <c r="AE63" s="81">
        <v>43797</v>
      </c>
      <c r="AF63" s="75"/>
      <c r="AI63" t="s">
        <v>205</v>
      </c>
      <c r="AJ63" s="82">
        <v>43917</v>
      </c>
    </row>
    <row r="64" spans="1:36" x14ac:dyDescent="0.25">
      <c r="A64" s="21">
        <f t="shared" si="1"/>
        <v>63</v>
      </c>
      <c r="B64" s="78">
        <v>43798</v>
      </c>
      <c r="C64" s="76">
        <v>43801</v>
      </c>
      <c r="D64" s="24" t="s">
        <v>314</v>
      </c>
      <c r="E64" s="25" t="s">
        <v>315</v>
      </c>
      <c r="F64" s="26">
        <v>6041904000007</v>
      </c>
      <c r="G64" s="27" t="str">
        <f>VLOOKUP(F64,RPP,9,0)</f>
        <v>RELIANCE PEMBIAYAAN NORMAL DEATH SYARIAH</v>
      </c>
      <c r="H64" s="27" t="str">
        <f>VLOOKUP(F64,RPP,68,0)</f>
        <v>PT ASURANSI JASINDO SYARIAH</v>
      </c>
      <c r="I64" s="27" t="str">
        <f>VLOOKUP(F64,RPP,69,0)</f>
        <v>BANK SYARIAH MANDIRI</v>
      </c>
      <c r="J64" s="27">
        <f>VLOOKUP(F64,RPP,70,0)</f>
        <v>2320002322</v>
      </c>
      <c r="K64" s="29">
        <v>0</v>
      </c>
      <c r="L64" s="30">
        <v>0</v>
      </c>
      <c r="M64" s="30">
        <v>0</v>
      </c>
      <c r="N64" s="24">
        <v>2</v>
      </c>
      <c r="O64" s="24" t="s">
        <v>316</v>
      </c>
      <c r="P64" s="32" t="s">
        <v>15</v>
      </c>
      <c r="Q64" s="24" t="s">
        <v>317</v>
      </c>
      <c r="R64" s="78">
        <v>43416</v>
      </c>
      <c r="S64" s="78">
        <v>48884</v>
      </c>
      <c r="T64" s="85">
        <v>43567</v>
      </c>
      <c r="U64" s="86" t="s">
        <v>97</v>
      </c>
      <c r="V64" s="34">
        <v>185142082.60346764</v>
      </c>
      <c r="W64" s="127">
        <v>341000000</v>
      </c>
      <c r="X64" s="127">
        <v>2877817.1645223442</v>
      </c>
      <c r="Y64" s="127">
        <v>1326970.3774690861</v>
      </c>
      <c r="Z64" s="80" t="s">
        <v>318</v>
      </c>
      <c r="AA64" s="35" t="s">
        <v>38</v>
      </c>
      <c r="AB64" s="27" t="str">
        <f>VLOOKUP(F64,RPP,17,0)</f>
        <v>45 Hari Kalender</v>
      </c>
      <c r="AC64" s="27" t="str">
        <f t="shared" si="0"/>
        <v>45</v>
      </c>
      <c r="AD64" s="36">
        <f>IF(RIGHT(AB64,5)="KERJA",WORKDAY(C64,AC64),C64+AC64)</f>
        <v>43846</v>
      </c>
      <c r="AE64" s="81">
        <v>43815</v>
      </c>
      <c r="AF64" s="75">
        <v>43857</v>
      </c>
      <c r="AG64" t="s">
        <v>303</v>
      </c>
      <c r="AI64" t="s">
        <v>205</v>
      </c>
      <c r="AJ64" s="82">
        <v>43917</v>
      </c>
    </row>
    <row r="65" spans="1:36" x14ac:dyDescent="0.25">
      <c r="A65" s="21">
        <f t="shared" si="1"/>
        <v>64</v>
      </c>
      <c r="B65" s="75">
        <v>43805.627083333333</v>
      </c>
      <c r="C65" s="76">
        <v>43809.662973379629</v>
      </c>
      <c r="D65" s="24" t="s">
        <v>319</v>
      </c>
      <c r="E65" s="24" t="s">
        <v>320</v>
      </c>
      <c r="F65" s="77">
        <v>6041904000008</v>
      </c>
      <c r="G65" s="27" t="str">
        <f>VLOOKUP(F65,RPP,9,0)</f>
        <v>RELIANCE PEMBIAYAAN NORMAL DEATH SYARIAH</v>
      </c>
      <c r="H65" s="27" t="str">
        <f>VLOOKUP(F65,RPP,68,0)</f>
        <v>PT ASURANSI JASINDO SYARIAH</v>
      </c>
      <c r="I65" s="27" t="str">
        <f>VLOOKUP(F65,RPP,69,0)</f>
        <v>BANK SYARIAH MANDIRI</v>
      </c>
      <c r="J65" s="27">
        <f>VLOOKUP(F65,RPP,70,0)</f>
        <v>2320002322</v>
      </c>
      <c r="K65" s="29">
        <v>0</v>
      </c>
      <c r="L65" s="29">
        <v>0</v>
      </c>
      <c r="M65" s="29">
        <v>0</v>
      </c>
      <c r="N65" s="24">
        <v>1</v>
      </c>
      <c r="O65" s="24" t="s">
        <v>321</v>
      </c>
      <c r="P65" s="32"/>
      <c r="Q65" s="24"/>
      <c r="R65" s="78">
        <v>42811</v>
      </c>
      <c r="S65" s="78">
        <v>47756</v>
      </c>
      <c r="T65" s="78">
        <v>43567</v>
      </c>
      <c r="U65" s="78" t="s">
        <v>52</v>
      </c>
      <c r="V65" s="87">
        <v>4306666315.3959885</v>
      </c>
      <c r="W65" s="127">
        <v>218000000</v>
      </c>
      <c r="X65" s="127">
        <v>5703027.9370998815</v>
      </c>
      <c r="Y65" s="127">
        <v>4916079.2453857632</v>
      </c>
      <c r="Z65" s="80" t="s">
        <v>322</v>
      </c>
      <c r="AA65" s="35" t="s">
        <v>38</v>
      </c>
      <c r="AB65" s="27" t="s">
        <v>323</v>
      </c>
      <c r="AC65" s="27" t="str">
        <f t="shared" si="0"/>
        <v>45</v>
      </c>
      <c r="AD65" s="36">
        <f>IF(RIGHT(AB65,5)="KERJA",WORKDAY(C65,AC65),C65+AC65)</f>
        <v>43854.662973379629</v>
      </c>
      <c r="AE65" s="81">
        <v>43815.653276273151</v>
      </c>
      <c r="AF65" s="75"/>
      <c r="AI65" t="s">
        <v>205</v>
      </c>
      <c r="AJ65" s="82">
        <v>43917</v>
      </c>
    </row>
    <row r="66" spans="1:36" x14ac:dyDescent="0.25">
      <c r="A66" s="21">
        <f t="shared" si="1"/>
        <v>65</v>
      </c>
      <c r="B66" s="75">
        <v>43805.650694444441</v>
      </c>
      <c r="C66" s="76">
        <v>43809.709431597221</v>
      </c>
      <c r="D66" s="24" t="s">
        <v>324</v>
      </c>
      <c r="E66" s="25" t="s">
        <v>325</v>
      </c>
      <c r="F66" s="77">
        <v>6011804000005</v>
      </c>
      <c r="G66" s="27" t="str">
        <f>VLOOKUP(F66,RPP,9,0)</f>
        <v>RELIANCE PEMBIAYAAN SYARIAH</v>
      </c>
      <c r="H66" s="27" t="str">
        <f>VLOOKUP(F66,RPP,68,0)</f>
        <v>PT. OTOMAS MULTIFINANCE</v>
      </c>
      <c r="I66" s="27" t="str">
        <f>VLOOKUP(F66,RPP,69,0)</f>
        <v>BCA</v>
      </c>
      <c r="J66" s="27">
        <f>VLOOKUP(F66,RPP,70,0)</f>
        <v>7300300914</v>
      </c>
      <c r="K66" s="29">
        <v>0</v>
      </c>
      <c r="L66" s="30" t="s">
        <v>54</v>
      </c>
      <c r="M66" s="30" t="s">
        <v>54</v>
      </c>
      <c r="N66" s="24">
        <v>1</v>
      </c>
      <c r="O66" s="24" t="s">
        <v>326</v>
      </c>
      <c r="P66" s="32"/>
      <c r="Q66" s="24"/>
      <c r="R66" s="78">
        <v>43284</v>
      </c>
      <c r="S66" s="78">
        <v>44745</v>
      </c>
      <c r="T66" s="78">
        <v>43300</v>
      </c>
      <c r="U66" s="78" t="s">
        <v>279</v>
      </c>
      <c r="V66" s="87">
        <v>23174250</v>
      </c>
      <c r="W66" s="127">
        <v>200000000</v>
      </c>
      <c r="X66" s="127">
        <v>1490000</v>
      </c>
      <c r="Y66" s="127">
        <v>384917</v>
      </c>
      <c r="Z66" s="80" t="s">
        <v>327</v>
      </c>
      <c r="AA66" s="35" t="s">
        <v>38</v>
      </c>
      <c r="AB66" s="27" t="str">
        <f>VLOOKUP(F66,RPP,17,0)</f>
        <v>30 Hari Kalender</v>
      </c>
      <c r="AC66" s="27" t="str">
        <f t="shared" si="0"/>
        <v>30</v>
      </c>
      <c r="AD66" s="36">
        <f>IF(RIGHT(AB66,5)="KERJA",WORKDAY(C66,AC66),C66+AC66)</f>
        <v>43839.709431597221</v>
      </c>
      <c r="AE66" s="81">
        <v>43815.653276273151</v>
      </c>
      <c r="AF66" s="75"/>
      <c r="AI66" s="38" t="s">
        <v>54</v>
      </c>
    </row>
    <row r="67" spans="1:36" x14ac:dyDescent="0.25">
      <c r="A67" s="21">
        <f t="shared" si="1"/>
        <v>66</v>
      </c>
      <c r="B67" s="75">
        <v>43810.661805555559</v>
      </c>
      <c r="C67" s="76">
        <v>43811.597137037039</v>
      </c>
      <c r="D67" s="24" t="s">
        <v>328</v>
      </c>
      <c r="E67" s="24" t="s">
        <v>329</v>
      </c>
      <c r="F67" s="77">
        <v>6041904000008</v>
      </c>
      <c r="G67" s="27" t="str">
        <f>VLOOKUP(F67,RPP,9,0)</f>
        <v>RELIANCE PEMBIAYAAN NORMAL DEATH SYARIAH</v>
      </c>
      <c r="H67" s="27" t="str">
        <f>VLOOKUP(F67,RPP,68,0)</f>
        <v>PT ASURANSI JASINDO SYARIAH</v>
      </c>
      <c r="I67" s="27" t="str">
        <f>VLOOKUP(F67,RPP,69,0)</f>
        <v>BANK SYARIAH MANDIRI</v>
      </c>
      <c r="J67" s="27">
        <f>VLOOKUP(F67,RPP,70,0)</f>
        <v>2320002322</v>
      </c>
      <c r="K67" s="29">
        <v>0</v>
      </c>
      <c r="L67" s="30" t="s">
        <v>54</v>
      </c>
      <c r="M67" s="30" t="s">
        <v>54</v>
      </c>
      <c r="N67" s="24">
        <v>1</v>
      </c>
      <c r="O67" s="24" t="s">
        <v>330</v>
      </c>
      <c r="P67" s="32"/>
      <c r="Q67" s="24"/>
      <c r="R67" s="78">
        <v>43340</v>
      </c>
      <c r="S67" s="78">
        <v>48454</v>
      </c>
      <c r="T67" s="78">
        <v>43567</v>
      </c>
      <c r="U67" s="78" t="s">
        <v>52</v>
      </c>
      <c r="V67" s="87">
        <v>4306666315.3959885</v>
      </c>
      <c r="W67" s="127">
        <v>197000000</v>
      </c>
      <c r="X67" s="127">
        <v>14513679.550003106</v>
      </c>
      <c r="Y67" s="127">
        <v>6405612.5069056731</v>
      </c>
      <c r="Z67" s="80" t="s">
        <v>331</v>
      </c>
      <c r="AA67" s="35" t="s">
        <v>38</v>
      </c>
      <c r="AB67" s="27" t="s">
        <v>323</v>
      </c>
      <c r="AC67" s="27" t="str">
        <f t="shared" ref="AC67:AC130" si="2">LEFT(AB67,2)</f>
        <v>45</v>
      </c>
      <c r="AD67" s="36">
        <f>IF(RIGHT(AB67,5)="KERJA",WORKDAY(C67,AC67),C67+AC67)</f>
        <v>43856.597137037039</v>
      </c>
      <c r="AE67" s="37">
        <v>43815.653276273151</v>
      </c>
      <c r="AF67" s="75"/>
      <c r="AI67" t="s">
        <v>205</v>
      </c>
      <c r="AJ67" s="82">
        <v>43917</v>
      </c>
    </row>
    <row r="68" spans="1:36" x14ac:dyDescent="0.25">
      <c r="A68" s="21">
        <f t="shared" ref="A68:A131" si="3">A67+1</f>
        <v>67</v>
      </c>
      <c r="B68" s="22">
        <v>43811.563888888886</v>
      </c>
      <c r="C68" s="23">
        <v>43811.618131249998</v>
      </c>
      <c r="D68" s="28" t="s">
        <v>332</v>
      </c>
      <c r="E68" s="28" t="s">
        <v>333</v>
      </c>
      <c r="F68" s="27">
        <v>6041904000008</v>
      </c>
      <c r="G68" s="27" t="str">
        <f>VLOOKUP(F68,RPP,9,0)</f>
        <v>RELIANCE PEMBIAYAAN NORMAL DEATH SYARIAH</v>
      </c>
      <c r="H68" s="27" t="str">
        <f>VLOOKUP(F68,RPP,68,0)</f>
        <v>PT ASURANSI JASINDO SYARIAH</v>
      </c>
      <c r="I68" s="27" t="str">
        <f>VLOOKUP(F68,RPP,69,0)</f>
        <v>BANK SYARIAH MANDIRI</v>
      </c>
      <c r="J68" s="27">
        <f>VLOOKUP(F68,RPP,70,0)</f>
        <v>2320002322</v>
      </c>
      <c r="K68" s="29">
        <v>0</v>
      </c>
      <c r="L68" s="30" t="s">
        <v>54</v>
      </c>
      <c r="M68" s="30" t="s">
        <v>54</v>
      </c>
      <c r="N68" s="28">
        <v>1</v>
      </c>
      <c r="O68" s="28" t="s">
        <v>334</v>
      </c>
      <c r="P68" s="32"/>
      <c r="Q68" s="28"/>
      <c r="R68" s="33">
        <v>43350</v>
      </c>
      <c r="S68" s="33">
        <v>47003</v>
      </c>
      <c r="T68" s="33">
        <v>43567</v>
      </c>
      <c r="U68" s="33" t="s">
        <v>52</v>
      </c>
      <c r="V68" s="34">
        <v>4306666315.3959885</v>
      </c>
      <c r="W68" s="128">
        <v>170000000</v>
      </c>
      <c r="X68" s="128">
        <v>3367576.3241966562</v>
      </c>
      <c r="Y68" s="128">
        <v>1324385.3110019639</v>
      </c>
      <c r="Z68" s="88" t="s">
        <v>335</v>
      </c>
      <c r="AA68" s="35" t="s">
        <v>38</v>
      </c>
      <c r="AB68" s="27" t="s">
        <v>323</v>
      </c>
      <c r="AC68" s="27" t="str">
        <f t="shared" si="2"/>
        <v>45</v>
      </c>
      <c r="AD68" s="89">
        <f>IF(RIGHT(AB68,5)="KERJA",WORKDAY(C68,AC68),C68+AC68)</f>
        <v>43856.618131249998</v>
      </c>
      <c r="AE68" s="37">
        <v>43815.653276273151</v>
      </c>
      <c r="AF68" s="22"/>
      <c r="AG68" s="90"/>
      <c r="AI68" t="s">
        <v>205</v>
      </c>
      <c r="AJ68" s="82">
        <v>43917</v>
      </c>
    </row>
    <row r="69" spans="1:36" x14ac:dyDescent="0.25">
      <c r="A69" s="21">
        <f t="shared" si="3"/>
        <v>68</v>
      </c>
      <c r="B69" s="22">
        <v>43815.447916666664</v>
      </c>
      <c r="C69" s="23">
        <v>43815.650698726851</v>
      </c>
      <c r="D69" s="28" t="s">
        <v>336</v>
      </c>
      <c r="E69" s="28" t="s">
        <v>337</v>
      </c>
      <c r="F69" s="27">
        <v>6041904000008</v>
      </c>
      <c r="G69" s="27" t="str">
        <f>VLOOKUP(F69,RPP,9,0)</f>
        <v>RELIANCE PEMBIAYAAN NORMAL DEATH SYARIAH</v>
      </c>
      <c r="H69" s="27" t="str">
        <f>VLOOKUP(F69,RPP,68,0)</f>
        <v>PT ASURANSI JASINDO SYARIAH</v>
      </c>
      <c r="I69" s="27" t="str">
        <f>VLOOKUP(F69,RPP,69,0)</f>
        <v>BANK SYARIAH MANDIRI</v>
      </c>
      <c r="J69" s="27">
        <f>VLOOKUP(F69,RPP,70,0)</f>
        <v>2320002322</v>
      </c>
      <c r="K69" s="29">
        <v>0</v>
      </c>
      <c r="L69" s="30" t="s">
        <v>54</v>
      </c>
      <c r="M69" s="30" t="s">
        <v>54</v>
      </c>
      <c r="N69" s="28">
        <v>2</v>
      </c>
      <c r="O69" s="28" t="s">
        <v>338</v>
      </c>
      <c r="P69" s="32" t="s">
        <v>15</v>
      </c>
      <c r="Q69" s="28" t="s">
        <v>339</v>
      </c>
      <c r="R69" s="33">
        <v>42781</v>
      </c>
      <c r="S69" s="33">
        <v>47150</v>
      </c>
      <c r="T69" s="33">
        <v>43567</v>
      </c>
      <c r="U69" s="33" t="s">
        <v>52</v>
      </c>
      <c r="V69" s="34">
        <v>4306666315.3959885</v>
      </c>
      <c r="W69" s="128">
        <v>420000000</v>
      </c>
      <c r="X69" s="128">
        <v>16925668.777425569</v>
      </c>
      <c r="Y69" s="128">
        <v>6140973.3204934122</v>
      </c>
      <c r="Z69" s="88" t="s">
        <v>340</v>
      </c>
      <c r="AA69" s="35" t="s">
        <v>38</v>
      </c>
      <c r="AB69" s="27" t="s">
        <v>323</v>
      </c>
      <c r="AC69" s="27" t="s">
        <v>341</v>
      </c>
      <c r="AD69" s="89">
        <f>IF(RIGHT(AB69,5)="KERJA",WORKDAY(C69,AC69),C69+AC69)</f>
        <v>43860.650698726851</v>
      </c>
      <c r="AE69" s="37">
        <v>43815.653276273151</v>
      </c>
      <c r="AF69" s="22"/>
      <c r="AG69" s="90"/>
      <c r="AH69" s="90"/>
      <c r="AI69" t="s">
        <v>205</v>
      </c>
      <c r="AJ69" s="82">
        <v>43917</v>
      </c>
    </row>
    <row r="70" spans="1:36" x14ac:dyDescent="0.25">
      <c r="A70" s="21">
        <f t="shared" si="3"/>
        <v>69</v>
      </c>
      <c r="B70" s="75">
        <v>43819</v>
      </c>
      <c r="C70" s="76">
        <v>43819</v>
      </c>
      <c r="D70" s="28" t="s">
        <v>342</v>
      </c>
      <c r="E70" s="24" t="s">
        <v>343</v>
      </c>
      <c r="F70" s="77">
        <v>6041904000008</v>
      </c>
      <c r="G70" s="27" t="str">
        <f>VLOOKUP(F70,RPP,9,0)</f>
        <v>RELIANCE PEMBIAYAAN NORMAL DEATH SYARIAH</v>
      </c>
      <c r="H70" s="27" t="str">
        <f>VLOOKUP(F70,RPP,68,0)</f>
        <v>PT ASURANSI JASINDO SYARIAH</v>
      </c>
      <c r="I70" s="27" t="str">
        <f>VLOOKUP(F70,RPP,69,0)</f>
        <v>BANK SYARIAH MANDIRI</v>
      </c>
      <c r="J70" s="27">
        <f>VLOOKUP(F70,RPP,70,0)</f>
        <v>2320002322</v>
      </c>
      <c r="K70" s="29">
        <v>0</v>
      </c>
      <c r="L70" s="30" t="s">
        <v>54</v>
      </c>
      <c r="M70" s="30" t="s">
        <v>54</v>
      </c>
      <c r="N70" s="24">
        <v>2</v>
      </c>
      <c r="O70" s="24" t="s">
        <v>344</v>
      </c>
      <c r="P70" s="32" t="s">
        <v>15</v>
      </c>
      <c r="Q70" s="24" t="s">
        <v>345</v>
      </c>
      <c r="R70" s="78">
        <v>42885</v>
      </c>
      <c r="S70" s="78">
        <v>48364</v>
      </c>
      <c r="T70" s="78">
        <v>43567</v>
      </c>
      <c r="U70" s="78" t="s">
        <v>52</v>
      </c>
      <c r="V70" s="87">
        <v>4306666315.3959885</v>
      </c>
      <c r="W70" s="127">
        <v>417500000</v>
      </c>
      <c r="X70" s="127">
        <v>10159688.132264279</v>
      </c>
      <c r="Y70" s="127">
        <v>3753807.6653589103</v>
      </c>
      <c r="Z70" s="80" t="s">
        <v>346</v>
      </c>
      <c r="AA70" s="35" t="s">
        <v>38</v>
      </c>
      <c r="AB70" s="27" t="s">
        <v>323</v>
      </c>
      <c r="AC70" s="27" t="s">
        <v>341</v>
      </c>
      <c r="AD70" s="36">
        <f>IF(RIGHT(AB70,5)="KERJA",WORKDAY(C70,AC70),C70+AC70)</f>
        <v>43864</v>
      </c>
      <c r="AE70" s="81">
        <v>43829</v>
      </c>
      <c r="AF70" s="75"/>
      <c r="AI70" t="s">
        <v>205</v>
      </c>
      <c r="AJ70" s="82">
        <v>43917</v>
      </c>
    </row>
    <row r="71" spans="1:36" x14ac:dyDescent="0.25">
      <c r="A71" s="21">
        <f t="shared" si="3"/>
        <v>70</v>
      </c>
      <c r="B71" s="75">
        <v>43825</v>
      </c>
      <c r="C71" s="75">
        <v>43825</v>
      </c>
      <c r="D71" s="28" t="s">
        <v>347</v>
      </c>
      <c r="E71" s="25" t="s">
        <v>348</v>
      </c>
      <c r="F71" s="77">
        <v>6041904000007</v>
      </c>
      <c r="G71" s="27" t="str">
        <f>VLOOKUP(F71,RPP,9,0)</f>
        <v>RELIANCE PEMBIAYAAN NORMAL DEATH SYARIAH</v>
      </c>
      <c r="H71" s="27" t="str">
        <f>VLOOKUP(F71,RPP,68,0)</f>
        <v>PT ASURANSI JASINDO SYARIAH</v>
      </c>
      <c r="I71" s="27" t="str">
        <f>VLOOKUP(F71,RPP,69,0)</f>
        <v>BANK SYARIAH MANDIRI</v>
      </c>
      <c r="J71" s="27">
        <f>VLOOKUP(F71,RPP,70,0)</f>
        <v>2320002322</v>
      </c>
      <c r="K71" s="29">
        <v>0</v>
      </c>
      <c r="L71" s="30">
        <v>0</v>
      </c>
      <c r="M71" s="30">
        <v>0</v>
      </c>
      <c r="N71" s="24">
        <v>1</v>
      </c>
      <c r="O71" s="24" t="s">
        <v>349</v>
      </c>
      <c r="P71" s="32"/>
      <c r="Q71" s="24"/>
      <c r="R71" s="78">
        <v>43426</v>
      </c>
      <c r="S71" s="78">
        <v>47809</v>
      </c>
      <c r="T71" s="85">
        <v>43567</v>
      </c>
      <c r="U71" s="86" t="s">
        <v>97</v>
      </c>
      <c r="V71" s="34">
        <v>185142082.60346764</v>
      </c>
      <c r="W71" s="127">
        <v>200000000</v>
      </c>
      <c r="X71" s="127">
        <v>3754415.0338740754</v>
      </c>
      <c r="Y71" s="127">
        <v>1882992.4577026276</v>
      </c>
      <c r="Z71" s="80" t="s">
        <v>350</v>
      </c>
      <c r="AA71" s="35" t="s">
        <v>38</v>
      </c>
      <c r="AB71" s="27" t="str">
        <f>VLOOKUP(F71,RPP,17,0)</f>
        <v>45 Hari Kalender</v>
      </c>
      <c r="AC71" s="27" t="str">
        <f t="shared" si="2"/>
        <v>45</v>
      </c>
      <c r="AD71" s="36">
        <f>IF(RIGHT(AB71,5)="KERJA",WORKDAY(C71,AC71),C71+AC71)</f>
        <v>43870</v>
      </c>
      <c r="AE71" s="81">
        <v>43829</v>
      </c>
      <c r="AF71" s="75">
        <v>43865</v>
      </c>
      <c r="AG71" t="s">
        <v>303</v>
      </c>
      <c r="AI71" t="s">
        <v>205</v>
      </c>
      <c r="AJ71" s="82">
        <v>43917</v>
      </c>
    </row>
    <row r="72" spans="1:36" x14ac:dyDescent="0.25">
      <c r="A72" s="21">
        <f t="shared" si="3"/>
        <v>71</v>
      </c>
      <c r="B72" s="75">
        <v>43825</v>
      </c>
      <c r="C72" s="76">
        <v>43826</v>
      </c>
      <c r="D72" s="28" t="s">
        <v>351</v>
      </c>
      <c r="E72" s="25" t="s">
        <v>352</v>
      </c>
      <c r="F72" s="77">
        <v>6041904000007</v>
      </c>
      <c r="G72" s="27" t="str">
        <f>VLOOKUP(F72,RPP,9,0)</f>
        <v>RELIANCE PEMBIAYAAN NORMAL DEATH SYARIAH</v>
      </c>
      <c r="H72" s="27" t="str">
        <f>VLOOKUP(F72,RPP,68,0)</f>
        <v>PT ASURANSI JASINDO SYARIAH</v>
      </c>
      <c r="I72" s="27" t="str">
        <f>VLOOKUP(F72,RPP,69,0)</f>
        <v>BANK SYARIAH MANDIRI</v>
      </c>
      <c r="J72" s="27">
        <f>VLOOKUP(F72,RPP,70,0)</f>
        <v>2320002322</v>
      </c>
      <c r="K72" s="29">
        <v>0</v>
      </c>
      <c r="L72" s="30">
        <v>0</v>
      </c>
      <c r="M72" s="30">
        <v>0</v>
      </c>
      <c r="N72" s="24">
        <v>1</v>
      </c>
      <c r="O72" s="24" t="s">
        <v>353</v>
      </c>
      <c r="P72" s="32"/>
      <c r="Q72" s="24"/>
      <c r="R72" s="78">
        <v>43371</v>
      </c>
      <c r="S72" s="78">
        <v>48792</v>
      </c>
      <c r="T72" s="78">
        <v>43567</v>
      </c>
      <c r="U72" s="78" t="s">
        <v>97</v>
      </c>
      <c r="V72" s="87">
        <v>185142082.60346764</v>
      </c>
      <c r="W72" s="127">
        <v>326000000</v>
      </c>
      <c r="X72" s="127">
        <v>10812640.840325687</v>
      </c>
      <c r="Y72" s="127">
        <v>3752677.1719755679</v>
      </c>
      <c r="Z72" s="80" t="s">
        <v>354</v>
      </c>
      <c r="AA72" s="35" t="s">
        <v>38</v>
      </c>
      <c r="AB72" s="27" t="str">
        <f>VLOOKUP(F72,RPP,17,0)</f>
        <v>45 Hari Kalender</v>
      </c>
      <c r="AC72" s="27" t="str">
        <f t="shared" si="2"/>
        <v>45</v>
      </c>
      <c r="AD72" s="36">
        <f>IF(RIGHT(AB72,5)="KERJA",WORKDAY(C72,AC72),C72+AC72)</f>
        <v>43871</v>
      </c>
      <c r="AE72" s="81">
        <v>43829</v>
      </c>
      <c r="AF72" s="75"/>
      <c r="AI72" t="s">
        <v>205</v>
      </c>
      <c r="AJ72" s="82">
        <v>43917</v>
      </c>
    </row>
    <row r="73" spans="1:36" x14ac:dyDescent="0.25">
      <c r="A73" s="21">
        <f t="shared" si="3"/>
        <v>72</v>
      </c>
      <c r="B73" s="75">
        <v>43825</v>
      </c>
      <c r="C73" s="76">
        <v>43826</v>
      </c>
      <c r="D73" s="24" t="s">
        <v>355</v>
      </c>
      <c r="E73" s="24" t="s">
        <v>356</v>
      </c>
      <c r="F73" s="77">
        <v>6041904000008</v>
      </c>
      <c r="G73" s="27" t="str">
        <f>VLOOKUP(F73,RPP,9,0)</f>
        <v>RELIANCE PEMBIAYAAN NORMAL DEATH SYARIAH</v>
      </c>
      <c r="H73" s="27" t="str">
        <f>VLOOKUP(F73,RPP,68,0)</f>
        <v>PT ASURANSI JASINDO SYARIAH</v>
      </c>
      <c r="I73" s="27" t="str">
        <f>VLOOKUP(F73,RPP,69,0)</f>
        <v>BANK SYARIAH MANDIRI</v>
      </c>
      <c r="J73" s="27">
        <f>VLOOKUP(F73,RPP,70,0)</f>
        <v>2320002322</v>
      </c>
      <c r="K73" s="29">
        <v>0</v>
      </c>
      <c r="L73" s="30" t="s">
        <v>54</v>
      </c>
      <c r="M73" s="30" t="s">
        <v>54</v>
      </c>
      <c r="N73" s="24">
        <v>1</v>
      </c>
      <c r="O73" s="24" t="s">
        <v>357</v>
      </c>
      <c r="P73" s="32"/>
      <c r="Q73" s="24"/>
      <c r="R73" s="78">
        <v>42753</v>
      </c>
      <c r="S73" s="78">
        <v>46405</v>
      </c>
      <c r="T73" s="78">
        <v>43567</v>
      </c>
      <c r="U73" s="78" t="s">
        <v>52</v>
      </c>
      <c r="V73" s="87">
        <v>4306666315.3959885</v>
      </c>
      <c r="W73" s="127">
        <v>219000000</v>
      </c>
      <c r="X73" s="127">
        <v>14440144.066132139</v>
      </c>
      <c r="Y73" s="127">
        <v>5281931.2614742732</v>
      </c>
      <c r="Z73" s="80" t="s">
        <v>358</v>
      </c>
      <c r="AA73" s="35" t="s">
        <v>38</v>
      </c>
      <c r="AB73" s="27" t="str">
        <f>VLOOKUP(F73,RPP,17,0)</f>
        <v>45 Hari Kalender</v>
      </c>
      <c r="AC73" s="27" t="str">
        <f t="shared" si="2"/>
        <v>45</v>
      </c>
      <c r="AD73" s="36">
        <f>IF(RIGHT(AB73,5)="KERJA",WORKDAY(C73,AC73),C73+AC73)</f>
        <v>43871</v>
      </c>
      <c r="AE73" s="81">
        <v>43829</v>
      </c>
      <c r="AF73" s="75"/>
      <c r="AI73" t="s">
        <v>205</v>
      </c>
      <c r="AJ73" s="82">
        <v>43917</v>
      </c>
    </row>
    <row r="74" spans="1:36" x14ac:dyDescent="0.25">
      <c r="A74" s="21">
        <f t="shared" si="3"/>
        <v>73</v>
      </c>
      <c r="B74" s="75">
        <v>43825</v>
      </c>
      <c r="C74" s="76">
        <v>43826</v>
      </c>
      <c r="D74" s="24" t="s">
        <v>359</v>
      </c>
      <c r="E74" s="24" t="s">
        <v>360</v>
      </c>
      <c r="F74" s="77">
        <v>6041904000008</v>
      </c>
      <c r="G74" s="27" t="str">
        <f>VLOOKUP(F74,RPP,9,0)</f>
        <v>RELIANCE PEMBIAYAAN NORMAL DEATH SYARIAH</v>
      </c>
      <c r="H74" s="27" t="str">
        <f>VLOOKUP(F74,RPP,68,0)</f>
        <v>PT ASURANSI JASINDO SYARIAH</v>
      </c>
      <c r="I74" s="27" t="str">
        <f>VLOOKUP(F74,RPP,69,0)</f>
        <v>BANK SYARIAH MANDIRI</v>
      </c>
      <c r="J74" s="27">
        <f>VLOOKUP(F74,RPP,70,0)</f>
        <v>2320002322</v>
      </c>
      <c r="K74" s="29">
        <v>0</v>
      </c>
      <c r="L74" s="30" t="s">
        <v>54</v>
      </c>
      <c r="M74" s="30" t="s">
        <v>54</v>
      </c>
      <c r="N74" s="24">
        <v>1</v>
      </c>
      <c r="O74" s="24" t="s">
        <v>361</v>
      </c>
      <c r="P74" s="32"/>
      <c r="Q74" s="24"/>
      <c r="R74" s="78">
        <v>43139</v>
      </c>
      <c r="S74" s="78">
        <v>46055</v>
      </c>
      <c r="T74" s="78">
        <v>43567</v>
      </c>
      <c r="U74" s="78" t="s">
        <v>52</v>
      </c>
      <c r="V74" s="87">
        <v>4306666315.3959885</v>
      </c>
      <c r="W74" s="127">
        <v>75000000</v>
      </c>
      <c r="X74" s="127">
        <v>4645550.5177450432</v>
      </c>
      <c r="Y74" s="127">
        <v>2118488.1462900587</v>
      </c>
      <c r="Z74" s="80" t="s">
        <v>362</v>
      </c>
      <c r="AA74" s="35" t="s">
        <v>38</v>
      </c>
      <c r="AB74" s="27" t="str">
        <f>VLOOKUP(F74,RPP,17,0)</f>
        <v>45 Hari Kalender</v>
      </c>
      <c r="AC74" s="27" t="str">
        <f t="shared" si="2"/>
        <v>45</v>
      </c>
      <c r="AD74" s="36">
        <f>IF(RIGHT(AB74,5)="KERJA",WORKDAY(C74,AC74),C74+AC74)</f>
        <v>43871</v>
      </c>
      <c r="AE74" s="81">
        <v>43829</v>
      </c>
      <c r="AF74" s="75">
        <v>43865</v>
      </c>
      <c r="AG74" t="s">
        <v>303</v>
      </c>
      <c r="AI74" t="s">
        <v>205</v>
      </c>
      <c r="AJ74" s="82">
        <v>43917</v>
      </c>
    </row>
    <row r="75" spans="1:36" x14ac:dyDescent="0.25">
      <c r="A75" s="21">
        <f t="shared" si="3"/>
        <v>74</v>
      </c>
      <c r="B75" s="75">
        <v>43832</v>
      </c>
      <c r="C75" s="76">
        <v>43833</v>
      </c>
      <c r="D75" s="24" t="s">
        <v>363</v>
      </c>
      <c r="E75" s="24" t="s">
        <v>364</v>
      </c>
      <c r="F75" s="77">
        <v>6041904000008</v>
      </c>
      <c r="G75" s="27" t="str">
        <f>VLOOKUP(F75,RPP,9,0)</f>
        <v>RELIANCE PEMBIAYAAN NORMAL DEATH SYARIAH</v>
      </c>
      <c r="H75" s="27" t="str">
        <f>VLOOKUP(F75,RPP,68,0)</f>
        <v>PT ASURANSI JASINDO SYARIAH</v>
      </c>
      <c r="I75" s="27" t="str">
        <f>VLOOKUP(F75,RPP,69,0)</f>
        <v>BANK SYARIAH MANDIRI</v>
      </c>
      <c r="J75" s="27">
        <f>VLOOKUP(F75,RPP,70,0)</f>
        <v>2320002322</v>
      </c>
      <c r="K75" s="29">
        <v>0</v>
      </c>
      <c r="L75" s="30" t="s">
        <v>54</v>
      </c>
      <c r="M75" s="30" t="s">
        <v>54</v>
      </c>
      <c r="N75" s="24">
        <v>1</v>
      </c>
      <c r="O75" s="24" t="s">
        <v>365</v>
      </c>
      <c r="P75" s="32"/>
      <c r="Q75" s="24"/>
      <c r="R75" s="78">
        <v>43017</v>
      </c>
      <c r="S75" s="78">
        <v>46669</v>
      </c>
      <c r="T75" s="78">
        <v>43567</v>
      </c>
      <c r="U75" s="78" t="s">
        <v>52</v>
      </c>
      <c r="V75" s="87">
        <v>4306666315.3959885</v>
      </c>
      <c r="W75" s="127">
        <v>200000000</v>
      </c>
      <c r="X75" s="127">
        <v>3875634.3887127852</v>
      </c>
      <c r="Y75" s="127">
        <v>1315419.9772018818</v>
      </c>
      <c r="Z75" s="80" t="s">
        <v>366</v>
      </c>
      <c r="AA75" s="35" t="s">
        <v>38</v>
      </c>
      <c r="AB75" s="27" t="str">
        <f>VLOOKUP(F75,RPP,17,0)</f>
        <v>45 Hari Kalender</v>
      </c>
      <c r="AC75" s="27" t="str">
        <f t="shared" si="2"/>
        <v>45</v>
      </c>
      <c r="AD75" s="36">
        <f>IF(RIGHT(AB75,5)="KERJA",WORKDAY(C75,AC75),C75+AC75)</f>
        <v>43878</v>
      </c>
      <c r="AE75" s="81">
        <v>43860</v>
      </c>
      <c r="AF75" s="75"/>
      <c r="AI75" s="91" t="s">
        <v>367</v>
      </c>
      <c r="AJ75" s="92">
        <v>44075</v>
      </c>
    </row>
    <row r="76" spans="1:36" x14ac:dyDescent="0.25">
      <c r="A76" s="21">
        <f t="shared" si="3"/>
        <v>75</v>
      </c>
      <c r="B76" s="75">
        <v>43833</v>
      </c>
      <c r="C76" s="76">
        <v>43836</v>
      </c>
      <c r="D76" s="24" t="s">
        <v>368</v>
      </c>
      <c r="E76" s="24" t="s">
        <v>369</v>
      </c>
      <c r="F76" s="77">
        <v>6011903000006</v>
      </c>
      <c r="G76" s="27" t="str">
        <f>VLOOKUP(F76,RPP,9,0)</f>
        <v>RELIANCE PEMBIAYAAN SYARIAH</v>
      </c>
      <c r="H76" s="27" t="str">
        <f>VLOOKUP(F76,RPP,68,0)</f>
        <v>PT. BPR SEBARU SEJAHTERA LESTARI</v>
      </c>
      <c r="I76" s="27" t="str">
        <f>VLOOKUP(F76,RPP,69,0)</f>
        <v>BANK MANDIRI</v>
      </c>
      <c r="J76" s="27">
        <f>VLOOKUP(F76,RPP,70,0)</f>
        <v>1330098139702</v>
      </c>
      <c r="K76" s="29">
        <v>0</v>
      </c>
      <c r="L76" s="30" t="s">
        <v>54</v>
      </c>
      <c r="M76" s="30" t="s">
        <v>54</v>
      </c>
      <c r="N76" s="24">
        <v>1</v>
      </c>
      <c r="O76" s="24" t="s">
        <v>370</v>
      </c>
      <c r="P76" s="32"/>
      <c r="Q76" s="24"/>
      <c r="R76" s="78">
        <v>43601</v>
      </c>
      <c r="S76" s="78">
        <v>45428</v>
      </c>
      <c r="T76" s="78">
        <v>43612</v>
      </c>
      <c r="U76" s="78" t="s">
        <v>371</v>
      </c>
      <c r="V76" s="87">
        <v>7627965</v>
      </c>
      <c r="W76" s="127">
        <v>450000000</v>
      </c>
      <c r="X76" s="127">
        <v>7335000</v>
      </c>
      <c r="Y76" s="127">
        <v>2591700</v>
      </c>
      <c r="Z76" s="80" t="s">
        <v>372</v>
      </c>
      <c r="AA76" s="35" t="s">
        <v>38</v>
      </c>
      <c r="AB76" s="27" t="str">
        <f>VLOOKUP(F76,RPP,17,0)</f>
        <v>37 Hari Kalender</v>
      </c>
      <c r="AC76" s="27" t="str">
        <f t="shared" si="2"/>
        <v>37</v>
      </c>
      <c r="AD76" s="36">
        <f>IF(RIGHT(AB76,5)="KERJA",WORKDAY(C76,AC76),C76+AC76)</f>
        <v>43873</v>
      </c>
      <c r="AE76" s="81">
        <v>43860</v>
      </c>
      <c r="AF76" s="75"/>
      <c r="AI76" s="38"/>
    </row>
    <row r="77" spans="1:36" x14ac:dyDescent="0.25">
      <c r="A77" s="21">
        <f t="shared" si="3"/>
        <v>76</v>
      </c>
      <c r="B77" s="75">
        <v>43836.585416666669</v>
      </c>
      <c r="C77" s="76">
        <v>43836</v>
      </c>
      <c r="D77" s="24" t="s">
        <v>373</v>
      </c>
      <c r="E77" s="24" t="s">
        <v>374</v>
      </c>
      <c r="F77" s="77">
        <v>6041904000008</v>
      </c>
      <c r="G77" s="27" t="str">
        <f>VLOOKUP(F77,RPP,9,0)</f>
        <v>RELIANCE PEMBIAYAAN NORMAL DEATH SYARIAH</v>
      </c>
      <c r="H77" s="27" t="str">
        <f>VLOOKUP(F77,RPP,68,0)</f>
        <v>PT ASURANSI JASINDO SYARIAH</v>
      </c>
      <c r="I77" s="27" t="str">
        <f>VLOOKUP(F77,RPP,69,0)</f>
        <v>BANK SYARIAH MANDIRI</v>
      </c>
      <c r="J77" s="27">
        <f>VLOOKUP(F77,RPP,70,0)</f>
        <v>2320002322</v>
      </c>
      <c r="K77" s="29">
        <v>0</v>
      </c>
      <c r="L77" s="30" t="s">
        <v>54</v>
      </c>
      <c r="M77" s="30" t="s">
        <v>54</v>
      </c>
      <c r="N77" s="24">
        <v>5</v>
      </c>
      <c r="O77" s="24" t="s">
        <v>375</v>
      </c>
      <c r="P77" s="32" t="s">
        <v>15</v>
      </c>
      <c r="Q77" s="24" t="s">
        <v>376</v>
      </c>
      <c r="R77" s="78">
        <v>42824</v>
      </c>
      <c r="S77" s="78">
        <v>46476</v>
      </c>
      <c r="T77" s="78">
        <v>43567</v>
      </c>
      <c r="U77" s="78" t="s">
        <v>52</v>
      </c>
      <c r="V77" s="87">
        <v>4306666315.3959885</v>
      </c>
      <c r="W77" s="127">
        <v>948000000</v>
      </c>
      <c r="X77" s="127">
        <v>54651042.91130586</v>
      </c>
      <c r="Y77" s="127">
        <v>18595528.029855542</v>
      </c>
      <c r="Z77" s="80" t="s">
        <v>377</v>
      </c>
      <c r="AA77" s="35" t="s">
        <v>38</v>
      </c>
      <c r="AB77" s="27" t="s">
        <v>323</v>
      </c>
      <c r="AC77" s="27" t="str">
        <f t="shared" si="2"/>
        <v>45</v>
      </c>
      <c r="AD77" s="36">
        <f>IF(RIGHT(AB77,5)="KERJA",WORKDAY(C77,AC77),C77+AC77)</f>
        <v>43881</v>
      </c>
      <c r="AE77" s="81">
        <v>43860</v>
      </c>
      <c r="AF77" s="75"/>
      <c r="AI77" s="91" t="s">
        <v>367</v>
      </c>
      <c r="AJ77" s="92">
        <v>44075</v>
      </c>
    </row>
    <row r="78" spans="1:36" x14ac:dyDescent="0.25">
      <c r="A78" s="21">
        <f t="shared" si="3"/>
        <v>77</v>
      </c>
      <c r="B78" s="75">
        <v>43839</v>
      </c>
      <c r="C78" s="76">
        <v>43839</v>
      </c>
      <c r="D78" s="24" t="s">
        <v>378</v>
      </c>
      <c r="E78" s="25" t="s">
        <v>379</v>
      </c>
      <c r="F78" s="77">
        <v>6011804000005</v>
      </c>
      <c r="G78" s="27" t="str">
        <f>VLOOKUP(F78,RPP,9,0)</f>
        <v>RELIANCE PEMBIAYAAN SYARIAH</v>
      </c>
      <c r="H78" s="27" t="str">
        <f>VLOOKUP(F78,RPP,68,0)</f>
        <v>PT. OTOMAS MULTIFINANCE</v>
      </c>
      <c r="I78" s="27" t="str">
        <f>VLOOKUP(F78,RPP,69,0)</f>
        <v>BCA</v>
      </c>
      <c r="J78" s="27">
        <f>VLOOKUP(F78,RPP,70,0)</f>
        <v>7300300914</v>
      </c>
      <c r="K78" s="29">
        <v>0</v>
      </c>
      <c r="L78" s="30">
        <v>0</v>
      </c>
      <c r="M78" s="30">
        <v>0</v>
      </c>
      <c r="N78" s="24">
        <v>1</v>
      </c>
      <c r="O78" s="24" t="s">
        <v>380</v>
      </c>
      <c r="P78" s="32"/>
      <c r="Q78" s="24"/>
      <c r="R78" s="78">
        <v>43291</v>
      </c>
      <c r="S78" s="78">
        <v>44752</v>
      </c>
      <c r="T78" s="78">
        <v>43300</v>
      </c>
      <c r="U78" s="78" t="s">
        <v>279</v>
      </c>
      <c r="V78" s="87">
        <v>23174250</v>
      </c>
      <c r="W78" s="127">
        <v>250000000</v>
      </c>
      <c r="X78" s="127">
        <v>1862500</v>
      </c>
      <c r="Y78" s="127">
        <v>465625</v>
      </c>
      <c r="Z78" s="80" t="s">
        <v>381</v>
      </c>
      <c r="AA78" s="35" t="s">
        <v>38</v>
      </c>
      <c r="AB78" s="27" t="str">
        <f>VLOOKUP(F78,RPP,17,0)</f>
        <v>30 Hari Kalender</v>
      </c>
      <c r="AC78" s="27" t="str">
        <f t="shared" si="2"/>
        <v>30</v>
      </c>
      <c r="AD78" s="36">
        <f>IF(RIGHT(AB78,5)="KERJA",WORKDAY(C78,AC78),C78+AC78)</f>
        <v>43869</v>
      </c>
      <c r="AE78" s="81">
        <v>43860</v>
      </c>
      <c r="AF78" s="75"/>
      <c r="AI78" s="91" t="s">
        <v>367</v>
      </c>
      <c r="AJ78" s="92">
        <v>44075</v>
      </c>
    </row>
    <row r="79" spans="1:36" x14ac:dyDescent="0.25">
      <c r="A79" s="21">
        <f t="shared" si="3"/>
        <v>78</v>
      </c>
      <c r="B79" s="75">
        <v>43846</v>
      </c>
      <c r="C79" s="76">
        <v>43850</v>
      </c>
      <c r="D79" s="24" t="s">
        <v>382</v>
      </c>
      <c r="E79" s="24" t="s">
        <v>383</v>
      </c>
      <c r="F79" s="77">
        <v>6041904000008</v>
      </c>
      <c r="G79" s="27" t="str">
        <f>VLOOKUP(F79,RPP,9,0)</f>
        <v>RELIANCE PEMBIAYAAN NORMAL DEATH SYARIAH</v>
      </c>
      <c r="H79" s="27" t="str">
        <f>VLOOKUP(F79,RPP,68,0)</f>
        <v>PT ASURANSI JASINDO SYARIAH</v>
      </c>
      <c r="I79" s="27" t="str">
        <f>VLOOKUP(F79,RPP,69,0)</f>
        <v>BANK SYARIAH MANDIRI</v>
      </c>
      <c r="J79" s="27">
        <f>VLOOKUP(F79,RPP,70,0)</f>
        <v>2320002322</v>
      </c>
      <c r="K79" s="29">
        <v>0</v>
      </c>
      <c r="L79" s="30" t="s">
        <v>54</v>
      </c>
      <c r="M79" s="30" t="s">
        <v>54</v>
      </c>
      <c r="N79" s="24">
        <v>1</v>
      </c>
      <c r="O79" s="93" t="s">
        <v>384</v>
      </c>
      <c r="P79" s="32"/>
      <c r="Q79" s="24"/>
      <c r="R79" s="78">
        <v>43009</v>
      </c>
      <c r="S79" s="78">
        <v>48488</v>
      </c>
      <c r="T79" s="78">
        <v>43567</v>
      </c>
      <c r="U79" s="78" t="s">
        <v>52</v>
      </c>
      <c r="V79" s="87">
        <v>4306666315.3959885</v>
      </c>
      <c r="W79" s="127">
        <v>228000000</v>
      </c>
      <c r="X79" s="127">
        <v>6713686.0016160104</v>
      </c>
      <c r="Y79" s="127">
        <v>2601537.8376408503</v>
      </c>
      <c r="Z79" s="80" t="s">
        <v>385</v>
      </c>
      <c r="AA79" s="35" t="s">
        <v>38</v>
      </c>
      <c r="AB79" s="27" t="str">
        <f>VLOOKUP(F79,RPP,17,0)</f>
        <v>45 Hari Kalender</v>
      </c>
      <c r="AC79" s="27" t="str">
        <f t="shared" si="2"/>
        <v>45</v>
      </c>
      <c r="AD79" s="36">
        <f>IF(RIGHT(AB79,5)="KERJA",WORKDAY(C79,AC79),C79+AC79)</f>
        <v>43895</v>
      </c>
      <c r="AE79" s="81">
        <v>43860</v>
      </c>
      <c r="AF79" s="75"/>
      <c r="AI79" s="91" t="s">
        <v>367</v>
      </c>
      <c r="AJ79" s="92">
        <v>44075</v>
      </c>
    </row>
    <row r="80" spans="1:36" x14ac:dyDescent="0.25">
      <c r="A80" s="21">
        <f t="shared" si="3"/>
        <v>79</v>
      </c>
      <c r="B80" s="75">
        <v>43881.424305555556</v>
      </c>
      <c r="C80" s="76">
        <v>43882.518100347224</v>
      </c>
      <c r="D80" s="24" t="s">
        <v>386</v>
      </c>
      <c r="E80" s="24" t="s">
        <v>387</v>
      </c>
      <c r="F80" s="77">
        <v>6041904000008</v>
      </c>
      <c r="G80" s="27" t="str">
        <f>VLOOKUP(F80,RPP,9,0)</f>
        <v>RELIANCE PEMBIAYAAN NORMAL DEATH SYARIAH</v>
      </c>
      <c r="H80" s="27" t="str">
        <f>VLOOKUP(F80,RPP,68,0)</f>
        <v>PT ASURANSI JASINDO SYARIAH</v>
      </c>
      <c r="I80" s="27" t="str">
        <f>VLOOKUP(F80,RPP,69,0)</f>
        <v>BANK SYARIAH MANDIRI</v>
      </c>
      <c r="J80" s="27">
        <f>VLOOKUP(F80,RPP,70,0)</f>
        <v>2320002322</v>
      </c>
      <c r="K80" s="29">
        <v>0</v>
      </c>
      <c r="L80" s="30" t="s">
        <v>54</v>
      </c>
      <c r="M80" s="30" t="s">
        <v>54</v>
      </c>
      <c r="N80" s="24">
        <v>2</v>
      </c>
      <c r="O80" s="24" t="s">
        <v>388</v>
      </c>
      <c r="P80" s="32" t="s">
        <v>15</v>
      </c>
      <c r="Q80" s="24" t="s">
        <v>389</v>
      </c>
      <c r="R80" s="78">
        <v>42802</v>
      </c>
      <c r="S80" s="78">
        <v>46856</v>
      </c>
      <c r="T80" s="78">
        <v>43567</v>
      </c>
      <c r="U80" s="78" t="s">
        <v>52</v>
      </c>
      <c r="V80" s="87">
        <v>4306666315.3959885</v>
      </c>
      <c r="W80" s="127">
        <v>280000000</v>
      </c>
      <c r="X80" s="127">
        <v>11646384.906457828</v>
      </c>
      <c r="Y80" s="127">
        <v>3650688.460328972</v>
      </c>
      <c r="Z80" s="80" t="s">
        <v>390</v>
      </c>
      <c r="AA80" s="35" t="s">
        <v>38</v>
      </c>
      <c r="AB80" s="27" t="str">
        <f>VLOOKUP(F80,RPP,17,0)</f>
        <v>45 Hari Kalender</v>
      </c>
      <c r="AC80" s="27" t="str">
        <f t="shared" si="2"/>
        <v>45</v>
      </c>
      <c r="AD80" s="36">
        <f>IF(RIGHT(AB80,5)="KERJA",WORKDAY(C80,AC80),C80+AC80)</f>
        <v>43927.518100347224</v>
      </c>
      <c r="AE80" s="81">
        <v>43889.534903819447</v>
      </c>
      <c r="AF80" s="75"/>
      <c r="AI80" s="91" t="s">
        <v>367</v>
      </c>
      <c r="AJ80" s="92">
        <v>44075</v>
      </c>
    </row>
    <row r="81" spans="1:36" x14ac:dyDescent="0.25">
      <c r="A81" s="21">
        <f t="shared" si="3"/>
        <v>80</v>
      </c>
      <c r="B81" s="75">
        <v>43892.424305555556</v>
      </c>
      <c r="C81" s="76">
        <v>43896</v>
      </c>
      <c r="D81" s="24" t="s">
        <v>391</v>
      </c>
      <c r="E81" s="24" t="s">
        <v>392</v>
      </c>
      <c r="F81" s="77">
        <v>6041904000008</v>
      </c>
      <c r="G81" s="27" t="str">
        <f>VLOOKUP(F81,RPP,9,0)</f>
        <v>RELIANCE PEMBIAYAAN NORMAL DEATH SYARIAH</v>
      </c>
      <c r="H81" s="27" t="str">
        <f>VLOOKUP(F81,RPP,68,0)</f>
        <v>PT ASURANSI JASINDO SYARIAH</v>
      </c>
      <c r="I81" s="27" t="str">
        <f>VLOOKUP(F81,RPP,69,0)</f>
        <v>BANK SYARIAH MANDIRI</v>
      </c>
      <c r="J81" s="27">
        <f>VLOOKUP(F81,RPP,70,0)</f>
        <v>2320002322</v>
      </c>
      <c r="K81" s="29">
        <v>0</v>
      </c>
      <c r="L81" s="30" t="s">
        <v>54</v>
      </c>
      <c r="M81" s="30" t="s">
        <v>54</v>
      </c>
      <c r="N81" s="24">
        <v>1</v>
      </c>
      <c r="O81" s="24" t="s">
        <v>393</v>
      </c>
      <c r="P81" s="32"/>
      <c r="Q81" s="24"/>
      <c r="R81" s="78">
        <v>42970</v>
      </c>
      <c r="S81" s="78">
        <v>43335</v>
      </c>
      <c r="T81" s="78">
        <v>43567</v>
      </c>
      <c r="U81" s="78" t="s">
        <v>52</v>
      </c>
      <c r="V81" s="87">
        <v>4306666315.3959885</v>
      </c>
      <c r="W81" s="127">
        <v>230900000</v>
      </c>
      <c r="X81" s="127">
        <v>4734266.6467773011</v>
      </c>
      <c r="Y81" s="127">
        <v>1633333.7921918996</v>
      </c>
      <c r="Z81" s="80" t="s">
        <v>394</v>
      </c>
      <c r="AA81" s="35" t="s">
        <v>38</v>
      </c>
      <c r="AB81" s="27" t="str">
        <f>VLOOKUP(F81,RPP,17,0)</f>
        <v>45 Hari Kalender</v>
      </c>
      <c r="AC81" s="27" t="str">
        <f t="shared" si="2"/>
        <v>45</v>
      </c>
      <c r="AD81" s="36">
        <f>IF(RIGHT(AB81,5)="KERJA",WORKDAY(C81,AC81),C81+AC81)</f>
        <v>43941</v>
      </c>
      <c r="AE81" s="81">
        <f>C81</f>
        <v>43896</v>
      </c>
      <c r="AF81" s="75"/>
      <c r="AI81" s="38"/>
    </row>
    <row r="82" spans="1:36" x14ac:dyDescent="0.25">
      <c r="A82" s="21">
        <f t="shared" si="3"/>
        <v>81</v>
      </c>
      <c r="B82" s="75">
        <v>43899.486111111109</v>
      </c>
      <c r="C82" s="76">
        <v>43899.508043287038</v>
      </c>
      <c r="D82" s="24" t="s">
        <v>395</v>
      </c>
      <c r="E82" s="25" t="s">
        <v>396</v>
      </c>
      <c r="F82" s="77">
        <v>6041904000007</v>
      </c>
      <c r="G82" s="27" t="str">
        <f>VLOOKUP(F82,RPP,9,0)</f>
        <v>RELIANCE PEMBIAYAAN NORMAL DEATH SYARIAH</v>
      </c>
      <c r="H82" s="27" t="str">
        <f>VLOOKUP(F82,RPP,68,0)</f>
        <v>PT ASURANSI JASINDO SYARIAH</v>
      </c>
      <c r="I82" s="27" t="str">
        <f>VLOOKUP(F82,RPP,69,0)</f>
        <v>BANK SYARIAH MANDIRI</v>
      </c>
      <c r="J82" s="27">
        <f>VLOOKUP(F82,RPP,70,0)</f>
        <v>2320002322</v>
      </c>
      <c r="K82" s="29">
        <v>0</v>
      </c>
      <c r="L82" s="30" t="s">
        <v>54</v>
      </c>
      <c r="M82" s="30" t="s">
        <v>54</v>
      </c>
      <c r="N82" s="24">
        <v>1</v>
      </c>
      <c r="O82" s="24" t="s">
        <v>397</v>
      </c>
      <c r="P82" s="32"/>
      <c r="Q82" s="24"/>
      <c r="R82" s="78">
        <v>43286</v>
      </c>
      <c r="S82" s="78">
        <v>48761</v>
      </c>
      <c r="T82" s="85">
        <v>43567</v>
      </c>
      <c r="U82" s="86" t="s">
        <v>97</v>
      </c>
      <c r="V82" s="34">
        <v>185142082.60346764</v>
      </c>
      <c r="W82" s="127">
        <v>340000000</v>
      </c>
      <c r="X82" s="127">
        <v>6020918.2596805273</v>
      </c>
      <c r="Y82" s="129">
        <v>3326594.1973165884</v>
      </c>
      <c r="Z82" s="80" t="s">
        <v>398</v>
      </c>
      <c r="AA82" s="35" t="s">
        <v>38</v>
      </c>
      <c r="AB82" s="27" t="str">
        <f>VLOOKUP(F82,RPP,17,0)</f>
        <v>45 Hari Kalender</v>
      </c>
      <c r="AC82" s="27" t="str">
        <f t="shared" si="2"/>
        <v>45</v>
      </c>
      <c r="AD82" s="36">
        <f>IF(RIGHT(AB82,5)="KERJA",WORKDAY(C82,AC82),C82+AC82)</f>
        <v>43944.508043287038</v>
      </c>
      <c r="AE82" s="81">
        <f>C82</f>
        <v>43899.508043287038</v>
      </c>
      <c r="AF82" s="75">
        <v>44055</v>
      </c>
      <c r="AG82" t="s">
        <v>303</v>
      </c>
      <c r="AH82" t="s">
        <v>399</v>
      </c>
      <c r="AI82" s="94" t="s">
        <v>367</v>
      </c>
      <c r="AJ82" s="92">
        <v>44075</v>
      </c>
    </row>
    <row r="83" spans="1:36" x14ac:dyDescent="0.25">
      <c r="A83" s="21">
        <f t="shared" si="3"/>
        <v>82</v>
      </c>
      <c r="B83" s="75">
        <v>43902</v>
      </c>
      <c r="C83" s="76">
        <v>43903.545988888887</v>
      </c>
      <c r="D83" s="24" t="s">
        <v>400</v>
      </c>
      <c r="E83" s="25" t="s">
        <v>401</v>
      </c>
      <c r="F83" s="77">
        <v>6041904000007</v>
      </c>
      <c r="G83" s="27" t="str">
        <f>VLOOKUP(F83,RPP,9,0)</f>
        <v>RELIANCE PEMBIAYAAN NORMAL DEATH SYARIAH</v>
      </c>
      <c r="H83" s="27" t="str">
        <f>VLOOKUP(F83,RPP,68,0)</f>
        <v>PT ASURANSI JASINDO SYARIAH</v>
      </c>
      <c r="I83" s="27" t="str">
        <f>VLOOKUP(F83,RPP,69,0)</f>
        <v>BANK SYARIAH MANDIRI</v>
      </c>
      <c r="J83" s="27">
        <f>VLOOKUP(F83,RPP,70,0)</f>
        <v>2320002322</v>
      </c>
      <c r="K83" s="29">
        <v>0</v>
      </c>
      <c r="L83" s="30" t="s">
        <v>54</v>
      </c>
      <c r="M83" s="30" t="s">
        <v>54</v>
      </c>
      <c r="N83" s="24">
        <v>1</v>
      </c>
      <c r="O83" s="24" t="s">
        <v>402</v>
      </c>
      <c r="P83" s="32"/>
      <c r="Q83" s="24"/>
      <c r="R83" s="78">
        <v>43315</v>
      </c>
      <c r="S83" s="78">
        <v>48792</v>
      </c>
      <c r="T83" s="85">
        <v>43567</v>
      </c>
      <c r="U83" s="86" t="s">
        <v>97</v>
      </c>
      <c r="V83" s="34">
        <v>185142082.60346764</v>
      </c>
      <c r="W83" s="127">
        <v>300000000</v>
      </c>
      <c r="X83" s="127">
        <v>2792782.7758095595</v>
      </c>
      <c r="Y83" s="127">
        <v>2885330.3536502374</v>
      </c>
      <c r="Z83" s="80" t="s">
        <v>403</v>
      </c>
      <c r="AA83" s="35" t="s">
        <v>38</v>
      </c>
      <c r="AB83" s="27" t="str">
        <f>VLOOKUP(F83,RPP,17,0)</f>
        <v>45 Hari Kalender</v>
      </c>
      <c r="AC83" s="27" t="str">
        <f t="shared" si="2"/>
        <v>45</v>
      </c>
      <c r="AD83" s="36">
        <f>IF(RIGHT(AB83,5)="KERJA",WORKDAY(C83,AC83),C83+AC83)</f>
        <v>43948.545988888887</v>
      </c>
      <c r="AE83" s="81">
        <f>C83</f>
        <v>43903.545988888887</v>
      </c>
      <c r="AF83" s="84">
        <v>43945</v>
      </c>
      <c r="AI83" s="91" t="s">
        <v>367</v>
      </c>
      <c r="AJ83" s="92">
        <v>44075</v>
      </c>
    </row>
    <row r="84" spans="1:36" x14ac:dyDescent="0.25">
      <c r="A84" s="21">
        <f t="shared" si="3"/>
        <v>83</v>
      </c>
      <c r="B84" s="75">
        <v>43910.418055555558</v>
      </c>
      <c r="C84" s="76">
        <v>43910.424839583335</v>
      </c>
      <c r="D84" s="24" t="s">
        <v>404</v>
      </c>
      <c r="E84" s="24" t="s">
        <v>405</v>
      </c>
      <c r="F84" s="77">
        <v>6041904000008</v>
      </c>
      <c r="G84" s="27" t="str">
        <f>VLOOKUP(F84,RPP,9,0)</f>
        <v>RELIANCE PEMBIAYAAN NORMAL DEATH SYARIAH</v>
      </c>
      <c r="H84" s="27" t="str">
        <f>VLOOKUP(F84,RPP,68,0)</f>
        <v>PT ASURANSI JASINDO SYARIAH</v>
      </c>
      <c r="I84" s="27" t="str">
        <f>VLOOKUP(F84,RPP,69,0)</f>
        <v>BANK SYARIAH MANDIRI</v>
      </c>
      <c r="J84" s="27">
        <f>VLOOKUP(F84,RPP,70,0)</f>
        <v>2320002322</v>
      </c>
      <c r="K84" s="29">
        <v>0</v>
      </c>
      <c r="L84" s="30" t="s">
        <v>54</v>
      </c>
      <c r="M84" s="30" t="s">
        <v>54</v>
      </c>
      <c r="N84" s="24">
        <v>15</v>
      </c>
      <c r="O84" s="24" t="s">
        <v>406</v>
      </c>
      <c r="P84" s="32" t="s">
        <v>15</v>
      </c>
      <c r="Q84" s="24" t="s">
        <v>407</v>
      </c>
      <c r="R84" s="78">
        <v>42755</v>
      </c>
      <c r="S84" s="78">
        <v>48457</v>
      </c>
      <c r="T84" s="78">
        <v>43567</v>
      </c>
      <c r="U84" s="78" t="s">
        <v>52</v>
      </c>
      <c r="V84" s="87">
        <v>4306666315.3959885</v>
      </c>
      <c r="W84" s="127">
        <v>3335500000</v>
      </c>
      <c r="X84" s="127">
        <v>120314416.92584996</v>
      </c>
      <c r="Y84" s="129">
        <v>112706925.10440944</v>
      </c>
      <c r="Z84" s="80" t="s">
        <v>408</v>
      </c>
      <c r="AA84" s="35" t="s">
        <v>38</v>
      </c>
      <c r="AB84" s="27" t="str">
        <f>VLOOKUP(F84,RPP,17,0)</f>
        <v>45 Hari Kalender</v>
      </c>
      <c r="AC84" s="27" t="str">
        <f t="shared" si="2"/>
        <v>45</v>
      </c>
      <c r="AD84" s="36">
        <f>IF(RIGHT(AB84,5)="KERJA",WORKDAY(C84,AC84),C84+AC84)</f>
        <v>43955.424839583335</v>
      </c>
      <c r="AE84" s="81">
        <f>C84</f>
        <v>43910.424839583335</v>
      </c>
      <c r="AF84" s="84">
        <v>43985</v>
      </c>
      <c r="AH84" t="s">
        <v>399</v>
      </c>
      <c r="AI84" s="94" t="s">
        <v>367</v>
      </c>
      <c r="AJ84" s="92">
        <v>44075</v>
      </c>
    </row>
    <row r="85" spans="1:36" x14ac:dyDescent="0.25">
      <c r="A85" s="21">
        <f t="shared" si="3"/>
        <v>84</v>
      </c>
      <c r="B85" s="75">
        <v>43978.478472222225</v>
      </c>
      <c r="C85" s="76">
        <v>43978.520556597221</v>
      </c>
      <c r="D85" s="24" t="s">
        <v>409</v>
      </c>
      <c r="E85" s="25" t="s">
        <v>410</v>
      </c>
      <c r="F85" s="77">
        <v>6041904000007</v>
      </c>
      <c r="G85" s="27" t="str">
        <f>VLOOKUP(F85,RPP,9,0)</f>
        <v>RELIANCE PEMBIAYAAN NORMAL DEATH SYARIAH</v>
      </c>
      <c r="H85" s="27" t="str">
        <f>VLOOKUP(F85,RPP,68,0)</f>
        <v>PT ASURANSI JASINDO SYARIAH</v>
      </c>
      <c r="I85" s="27" t="str">
        <f>VLOOKUP(F85,RPP,69,0)</f>
        <v>BANK SYARIAH MANDIRI</v>
      </c>
      <c r="J85" s="27">
        <f>VLOOKUP(F85,RPP,70,0)</f>
        <v>2320002322</v>
      </c>
      <c r="K85" s="29">
        <v>0</v>
      </c>
      <c r="L85" s="30" t="s">
        <v>54</v>
      </c>
      <c r="M85" s="30" t="s">
        <v>54</v>
      </c>
      <c r="N85" s="24">
        <v>1</v>
      </c>
      <c r="O85" s="24" t="s">
        <v>411</v>
      </c>
      <c r="P85" s="32"/>
      <c r="Q85" s="24"/>
      <c r="R85" s="78">
        <v>43283</v>
      </c>
      <c r="S85" s="78">
        <v>47300</v>
      </c>
      <c r="T85" s="85">
        <v>43567</v>
      </c>
      <c r="U85" s="86" t="s">
        <v>97</v>
      </c>
      <c r="V85" s="34">
        <v>185142082.60346764</v>
      </c>
      <c r="W85" s="127">
        <v>270000000</v>
      </c>
      <c r="X85" s="127">
        <v>5556389.2274224628</v>
      </c>
      <c r="Y85" s="129">
        <v>3066507.5206165612</v>
      </c>
      <c r="Z85" s="80" t="s">
        <v>412</v>
      </c>
      <c r="AA85" s="35" t="s">
        <v>38</v>
      </c>
      <c r="AB85" s="27" t="str">
        <f>VLOOKUP(F85,RPP,17,0)</f>
        <v>45 Hari Kalender</v>
      </c>
      <c r="AC85" s="27" t="str">
        <f t="shared" si="2"/>
        <v>45</v>
      </c>
      <c r="AD85" s="36">
        <f>IF(RIGHT(AB85,5)="KERJA",WORKDAY(C85,AC85),C85+AC85)</f>
        <v>44023.520556597221</v>
      </c>
      <c r="AE85" s="81">
        <v>43980</v>
      </c>
      <c r="AF85" s="75">
        <v>44055</v>
      </c>
      <c r="AG85" t="s">
        <v>303</v>
      </c>
      <c r="AH85" t="s">
        <v>399</v>
      </c>
      <c r="AI85" s="38" t="s">
        <v>413</v>
      </c>
      <c r="AJ85" t="s">
        <v>414</v>
      </c>
    </row>
    <row r="86" spans="1:36" x14ac:dyDescent="0.25">
      <c r="A86" s="21">
        <f t="shared" si="3"/>
        <v>85</v>
      </c>
      <c r="B86" s="75">
        <v>44005.740972222222</v>
      </c>
      <c r="C86" s="76">
        <v>44008.285730787036</v>
      </c>
      <c r="D86" s="24" t="s">
        <v>415</v>
      </c>
      <c r="E86" s="24" t="s">
        <v>416</v>
      </c>
      <c r="F86" s="77">
        <v>6041904000008</v>
      </c>
      <c r="G86" s="27" t="str">
        <f>VLOOKUP(F86,RPP,9,0)</f>
        <v>RELIANCE PEMBIAYAAN NORMAL DEATH SYARIAH</v>
      </c>
      <c r="H86" s="27" t="str">
        <f>VLOOKUP(F86,RPP,68,0)</f>
        <v>PT ASURANSI JASINDO SYARIAH</v>
      </c>
      <c r="I86" s="27" t="str">
        <f>VLOOKUP(F86,RPP,69,0)</f>
        <v>BANK SYARIAH MANDIRI</v>
      </c>
      <c r="J86" s="27">
        <f>VLOOKUP(F86,RPP,70,0)</f>
        <v>2320002322</v>
      </c>
      <c r="K86" s="29">
        <v>0</v>
      </c>
      <c r="L86" s="30" t="s">
        <v>54</v>
      </c>
      <c r="M86" s="30" t="s">
        <v>54</v>
      </c>
      <c r="N86" s="24">
        <v>7</v>
      </c>
      <c r="O86" s="24" t="s">
        <v>417</v>
      </c>
      <c r="P86" s="32" t="s">
        <v>15</v>
      </c>
      <c r="Q86" s="24" t="s">
        <v>418</v>
      </c>
      <c r="R86" s="78">
        <v>42753</v>
      </c>
      <c r="S86" s="78">
        <v>43943</v>
      </c>
      <c r="T86" s="78">
        <v>43567</v>
      </c>
      <c r="U86" s="78" t="s">
        <v>52</v>
      </c>
      <c r="V86" s="87">
        <v>4306666315.3959885</v>
      </c>
      <c r="W86" s="127">
        <v>1127000000</v>
      </c>
      <c r="X86" s="127">
        <v>63971711.688731432</v>
      </c>
      <c r="Y86" s="127">
        <v>21589849.744513568</v>
      </c>
      <c r="Z86" s="80" t="s">
        <v>419</v>
      </c>
      <c r="AA86" s="35" t="s">
        <v>38</v>
      </c>
      <c r="AB86" s="27" t="str">
        <f>VLOOKUP(F86,RPP,17,0)</f>
        <v>45 Hari Kalender</v>
      </c>
      <c r="AC86" s="27" t="str">
        <f t="shared" si="2"/>
        <v>45</v>
      </c>
      <c r="AD86" s="36">
        <f>IF(RIGHT(AB86,5)="KERJA",WORKDAY(C86,AC86),C86+AC86)</f>
        <v>44053.285730787036</v>
      </c>
      <c r="AE86" s="81"/>
      <c r="AF86" s="75"/>
      <c r="AI86" s="38" t="s">
        <v>413</v>
      </c>
      <c r="AJ86" t="s">
        <v>414</v>
      </c>
    </row>
    <row r="87" spans="1:36" x14ac:dyDescent="0.25">
      <c r="A87" s="21">
        <f t="shared" si="3"/>
        <v>86</v>
      </c>
      <c r="B87" s="75">
        <v>44323.44862048611</v>
      </c>
      <c r="C87" s="76">
        <v>44323.44862048611</v>
      </c>
      <c r="D87" s="24" t="s">
        <v>420</v>
      </c>
      <c r="E87" s="24" t="s">
        <v>421</v>
      </c>
      <c r="F87" s="77">
        <v>6041904000008</v>
      </c>
      <c r="G87" s="27" t="str">
        <f>VLOOKUP(F87,RPP,9,0)</f>
        <v>RELIANCE PEMBIAYAAN NORMAL DEATH SYARIAH</v>
      </c>
      <c r="H87" s="27" t="str">
        <f>VLOOKUP(F87,RPP,68,0)</f>
        <v>PT ASURANSI JASINDO SYARIAH</v>
      </c>
      <c r="I87" s="27" t="str">
        <f>VLOOKUP(F87,RPP,69,0)</f>
        <v>BANK SYARIAH MANDIRI</v>
      </c>
      <c r="J87" s="27">
        <f>VLOOKUP(F87,RPP,70,0)</f>
        <v>2320002322</v>
      </c>
      <c r="K87" s="29">
        <v>0</v>
      </c>
      <c r="L87" s="30" t="s">
        <v>54</v>
      </c>
      <c r="M87" s="30" t="s">
        <v>54</v>
      </c>
      <c r="N87" s="24">
        <v>1</v>
      </c>
      <c r="O87" s="24" t="s">
        <v>422</v>
      </c>
      <c r="P87" s="32"/>
      <c r="Q87" s="24"/>
      <c r="R87" s="78">
        <v>42867</v>
      </c>
      <c r="S87" s="78">
        <v>47484</v>
      </c>
      <c r="T87" s="78">
        <v>43567</v>
      </c>
      <c r="U87" s="78" t="s">
        <v>52</v>
      </c>
      <c r="V87" s="87">
        <v>4306666315.3959885</v>
      </c>
      <c r="W87" s="127">
        <v>266500000</v>
      </c>
      <c r="X87" s="127">
        <v>6508195.6790353656</v>
      </c>
      <c r="Y87" s="127">
        <v>5114393.8417200819</v>
      </c>
      <c r="Z87" s="80" t="s">
        <v>423</v>
      </c>
      <c r="AA87" s="35" t="s">
        <v>38</v>
      </c>
      <c r="AB87" s="27" t="str">
        <f>VLOOKUP(F87,RPP,17,0)</f>
        <v>45 Hari Kalender</v>
      </c>
      <c r="AC87" s="27" t="str">
        <f t="shared" si="2"/>
        <v>45</v>
      </c>
      <c r="AD87" s="36">
        <f>IF(RIGHT(AB87,5)="KERJA",WORKDAY(C87,AC87),C87+AC87)</f>
        <v>44368.44862048611</v>
      </c>
      <c r="AE87" s="81"/>
      <c r="AF87" s="75"/>
      <c r="AI87" s="38"/>
    </row>
    <row r="88" spans="1:36" x14ac:dyDescent="0.25">
      <c r="A88" s="21">
        <f t="shared" si="3"/>
        <v>87</v>
      </c>
      <c r="B88" s="75">
        <v>44343.438806134262</v>
      </c>
      <c r="C88" s="76">
        <v>44343.438806134262</v>
      </c>
      <c r="D88" s="24" t="s">
        <v>424</v>
      </c>
      <c r="E88" s="24" t="s">
        <v>425</v>
      </c>
      <c r="F88" s="77">
        <v>6041904000008</v>
      </c>
      <c r="G88" s="27" t="str">
        <f>VLOOKUP(F88,RPP,9,0)</f>
        <v>RELIANCE PEMBIAYAAN NORMAL DEATH SYARIAH</v>
      </c>
      <c r="H88" s="27" t="str">
        <f>VLOOKUP(F88,RPP,68,0)</f>
        <v>PT ASURANSI JASINDO SYARIAH</v>
      </c>
      <c r="I88" s="27" t="str">
        <f>VLOOKUP(F88,RPP,69,0)</f>
        <v>BANK SYARIAH MANDIRI</v>
      </c>
      <c r="J88" s="27">
        <f>VLOOKUP(F88,RPP,70,0)</f>
        <v>2320002322</v>
      </c>
      <c r="K88" s="29">
        <v>0</v>
      </c>
      <c r="L88" s="30" t="s">
        <v>54</v>
      </c>
      <c r="M88" s="30" t="s">
        <v>54</v>
      </c>
      <c r="N88" s="24">
        <v>1</v>
      </c>
      <c r="O88" s="93" t="s">
        <v>426</v>
      </c>
      <c r="P88" s="32"/>
      <c r="Q88" s="24"/>
      <c r="R88" s="78">
        <v>42902</v>
      </c>
      <c r="S88" s="78">
        <v>48381</v>
      </c>
      <c r="T88" s="78">
        <v>43567</v>
      </c>
      <c r="U88" s="78" t="s">
        <v>52</v>
      </c>
      <c r="V88" s="87">
        <v>4306666315.3959885</v>
      </c>
      <c r="W88" s="127">
        <v>280000000</v>
      </c>
      <c r="X88" s="127">
        <v>18816124.711293429</v>
      </c>
      <c r="Y88" s="127">
        <v>5993541.626373657</v>
      </c>
      <c r="Z88" s="80" t="s">
        <v>427</v>
      </c>
      <c r="AA88" s="35" t="s">
        <v>38</v>
      </c>
      <c r="AB88" s="27" t="str">
        <f>VLOOKUP(F88,RPP,17,0)</f>
        <v>45 Hari Kalender</v>
      </c>
      <c r="AC88" s="27" t="str">
        <f t="shared" si="2"/>
        <v>45</v>
      </c>
      <c r="AD88" s="36">
        <f>IF(RIGHT(AB88,5)="KERJA",WORKDAY(C88,AC88),C88+AC88)</f>
        <v>44388.438806134262</v>
      </c>
      <c r="AE88" s="81"/>
      <c r="AF88" s="75"/>
      <c r="AI88" s="38"/>
    </row>
    <row r="89" spans="1:36" x14ac:dyDescent="0.25">
      <c r="A89" s="21">
        <f t="shared" si="3"/>
        <v>88</v>
      </c>
      <c r="B89" s="75">
        <v>44358</v>
      </c>
      <c r="C89" s="76">
        <v>44362</v>
      </c>
      <c r="D89" s="24" t="s">
        <v>428</v>
      </c>
      <c r="E89" s="24" t="s">
        <v>429</v>
      </c>
      <c r="F89" s="77">
        <v>6041904000007</v>
      </c>
      <c r="G89" s="27" t="str">
        <f>VLOOKUP(F89,RPP,9,0)</f>
        <v>RELIANCE PEMBIAYAAN NORMAL DEATH SYARIAH</v>
      </c>
      <c r="H89" s="27" t="str">
        <f>VLOOKUP(F89,RPP,68,0)</f>
        <v>PT ASURANSI JASINDO SYARIAH</v>
      </c>
      <c r="I89" s="27" t="str">
        <f>VLOOKUP(F89,RPP,69,0)</f>
        <v>BANK SYARIAH MANDIRI</v>
      </c>
      <c r="J89" s="27">
        <f>VLOOKUP(F89,RPP,70,0)</f>
        <v>2320002322</v>
      </c>
      <c r="K89" s="29">
        <v>0</v>
      </c>
      <c r="L89" s="30" t="s">
        <v>54</v>
      </c>
      <c r="M89" s="30" t="s">
        <v>54</v>
      </c>
      <c r="N89" s="24">
        <v>1</v>
      </c>
      <c r="O89" s="24" t="s">
        <v>430</v>
      </c>
      <c r="P89" s="32"/>
      <c r="Q89" s="24"/>
      <c r="R89" s="78">
        <v>43525</v>
      </c>
      <c r="S89" s="78">
        <v>45748</v>
      </c>
      <c r="T89" s="78">
        <v>44362</v>
      </c>
      <c r="U89" s="86"/>
      <c r="V89" s="87"/>
      <c r="W89" s="127">
        <v>120000000</v>
      </c>
      <c r="X89" s="127">
        <v>1129692.4532289142</v>
      </c>
      <c r="Y89" s="127">
        <v>287039.35490798007</v>
      </c>
      <c r="Z89" s="80" t="s">
        <v>431</v>
      </c>
      <c r="AA89" s="35" t="s">
        <v>38</v>
      </c>
      <c r="AB89" s="27" t="str">
        <f>VLOOKUP(F89,RPP,17,0)</f>
        <v>45 Hari Kalender</v>
      </c>
      <c r="AC89" s="27" t="str">
        <f t="shared" si="2"/>
        <v>45</v>
      </c>
      <c r="AD89" s="36">
        <f>IF(RIGHT(AB89,5)="KERJA",WORKDAY(C89,AC89),C89+AC89)</f>
        <v>44407</v>
      </c>
      <c r="AE89" s="81"/>
      <c r="AF89" s="75"/>
      <c r="AI89" s="38"/>
    </row>
    <row r="90" spans="1:36" x14ac:dyDescent="0.25">
      <c r="A90" s="21">
        <f t="shared" si="3"/>
        <v>89</v>
      </c>
      <c r="B90" s="75">
        <v>44554</v>
      </c>
      <c r="C90" s="76">
        <v>44600</v>
      </c>
      <c r="D90" s="24" t="s">
        <v>432</v>
      </c>
      <c r="E90" s="24" t="s">
        <v>433</v>
      </c>
      <c r="F90" s="77">
        <v>6041912000015</v>
      </c>
      <c r="G90" s="27" t="str">
        <f>VLOOKUP(F90,RPP,9,0)</f>
        <v>RELIANCE PEMBIAYAAN NORMAL DEATH SYARIAH</v>
      </c>
      <c r="H90" s="27" t="str">
        <f>VLOOKUP(F90,RPP,68,0)</f>
        <v>PT ASURANSI CENTRAL ASIA</v>
      </c>
      <c r="I90" s="27" t="str">
        <f>VLOOKUP(F90,RPP,69,0)</f>
        <v>BCA SYARIAH CAB JATINEGARA TIMUR</v>
      </c>
      <c r="J90" s="26" t="str">
        <f>VLOOKUP(F90,RPP,70,0)</f>
        <v>001.000.8828</v>
      </c>
      <c r="K90" s="29">
        <v>0</v>
      </c>
      <c r="L90" s="30" t="s">
        <v>54</v>
      </c>
      <c r="M90" s="30" t="s">
        <v>54</v>
      </c>
      <c r="N90" s="24">
        <v>18</v>
      </c>
      <c r="O90" s="24" t="s">
        <v>434</v>
      </c>
      <c r="P90" s="32" t="s">
        <v>15</v>
      </c>
      <c r="Q90" s="24" t="s">
        <v>435</v>
      </c>
      <c r="R90" s="78">
        <v>43788</v>
      </c>
      <c r="S90" s="78">
        <v>46217</v>
      </c>
      <c r="T90" s="78" t="s">
        <v>436</v>
      </c>
      <c r="U90" s="78" t="s">
        <v>437</v>
      </c>
      <c r="V90" s="87" t="s">
        <v>438</v>
      </c>
      <c r="W90" s="127">
        <v>571295725</v>
      </c>
      <c r="X90" s="127">
        <v>4396433.8099999996</v>
      </c>
      <c r="Y90" s="127">
        <v>1555003</v>
      </c>
      <c r="Z90" s="80" t="s">
        <v>439</v>
      </c>
      <c r="AA90" s="35" t="s">
        <v>38</v>
      </c>
      <c r="AB90" s="27" t="str">
        <f>VLOOKUP(F90,RPP,17,0)</f>
        <v>40 Hari Kalender</v>
      </c>
      <c r="AC90" s="27" t="str">
        <f t="shared" si="2"/>
        <v>40</v>
      </c>
      <c r="AD90" s="36">
        <f>IF(RIGHT(AB90,5)="KERJA",WORKDAY(C90,AC90),C90+AC90)</f>
        <v>44640</v>
      </c>
      <c r="AE90" s="81"/>
      <c r="AF90" s="75"/>
      <c r="AI90" s="38"/>
    </row>
    <row r="91" spans="1:36" x14ac:dyDescent="0.25">
      <c r="A91" s="21">
        <f t="shared" si="3"/>
        <v>90</v>
      </c>
      <c r="B91" s="75">
        <v>44554</v>
      </c>
      <c r="C91" s="76">
        <v>44600</v>
      </c>
      <c r="D91" s="24" t="s">
        <v>440</v>
      </c>
      <c r="E91" s="24" t="s">
        <v>441</v>
      </c>
      <c r="F91" s="77">
        <v>6042001000016</v>
      </c>
      <c r="G91" s="27" t="str">
        <f>VLOOKUP(F91,RPP,9,0)</f>
        <v>RELIANCE PEMBIAYAAN NORMAL DEATH SYARIAH</v>
      </c>
      <c r="H91" s="27" t="str">
        <f>VLOOKUP(F91,RPP,68,0)</f>
        <v>PT ASURANSI HARTA AMAN, TBK</v>
      </c>
      <c r="I91" s="27" t="str">
        <f>VLOOKUP(F91,RPP,69,0)</f>
        <v>BCA HASYIM ASHARI</v>
      </c>
      <c r="J91" s="26" t="str">
        <f>VLOOKUP(F91,RPP,70,0)</f>
        <v>262.300890.8</v>
      </c>
      <c r="K91" s="29">
        <v>0</v>
      </c>
      <c r="L91" s="30" t="s">
        <v>54</v>
      </c>
      <c r="M91" s="30" t="s">
        <v>54</v>
      </c>
      <c r="N91" s="24">
        <v>18</v>
      </c>
      <c r="O91" s="24" t="s">
        <v>442</v>
      </c>
      <c r="P91" s="32" t="s">
        <v>15</v>
      </c>
      <c r="Q91" s="24" t="s">
        <v>443</v>
      </c>
      <c r="R91" s="78">
        <v>43788</v>
      </c>
      <c r="S91" s="78">
        <v>46217</v>
      </c>
      <c r="T91" s="78" t="s">
        <v>436</v>
      </c>
      <c r="U91" s="78" t="s">
        <v>444</v>
      </c>
      <c r="V91" s="87" t="s">
        <v>445</v>
      </c>
      <c r="W91" s="127">
        <v>467423775</v>
      </c>
      <c r="X91" s="127">
        <v>3597082.21</v>
      </c>
      <c r="Y91" s="127">
        <v>1272277</v>
      </c>
      <c r="Z91" s="80" t="s">
        <v>446</v>
      </c>
      <c r="AA91" s="35" t="s">
        <v>38</v>
      </c>
      <c r="AB91" s="27" t="str">
        <f>VLOOKUP(F91,RPP,17,0)</f>
        <v>40 Hari Kalender</v>
      </c>
      <c r="AC91" s="27" t="str">
        <f t="shared" si="2"/>
        <v>40</v>
      </c>
      <c r="AD91" s="36">
        <f>IF(RIGHT(AB91,5)="KERJA",WORKDAY(C91,AC91),C91+AC91)</f>
        <v>44640</v>
      </c>
      <c r="AE91" s="81"/>
      <c r="AF91" s="75"/>
      <c r="AI91" s="38"/>
    </row>
    <row r="92" spans="1:36" x14ac:dyDescent="0.25">
      <c r="A92" s="21">
        <f t="shared" si="3"/>
        <v>91</v>
      </c>
      <c r="B92" s="75">
        <v>44616</v>
      </c>
      <c r="C92" s="76">
        <v>44631</v>
      </c>
      <c r="D92" s="24" t="s">
        <v>447</v>
      </c>
      <c r="E92" s="24" t="s">
        <v>448</v>
      </c>
      <c r="F92" s="77">
        <v>6041912000015</v>
      </c>
      <c r="G92" s="27" t="str">
        <f>VLOOKUP(F92,RPP,9,0)</f>
        <v>RELIANCE PEMBIAYAAN NORMAL DEATH SYARIAH</v>
      </c>
      <c r="H92" s="27" t="str">
        <f>VLOOKUP(F92,RPP,68,0)</f>
        <v>PT ASURANSI CENTRAL ASIA</v>
      </c>
      <c r="I92" s="27" t="str">
        <f>VLOOKUP(F92,RPP,69,0)</f>
        <v>BCA SYARIAH CAB JATINEGARA TIMUR</v>
      </c>
      <c r="J92" s="26" t="str">
        <f>VLOOKUP(F92,RPP,70,0)</f>
        <v>001.000.8828</v>
      </c>
      <c r="K92" s="29">
        <v>0</v>
      </c>
      <c r="L92" s="30" t="s">
        <v>54</v>
      </c>
      <c r="M92" s="30" t="s">
        <v>54</v>
      </c>
      <c r="N92" s="24">
        <v>2</v>
      </c>
      <c r="O92" s="24" t="s">
        <v>449</v>
      </c>
      <c r="P92" s="32" t="s">
        <v>15</v>
      </c>
      <c r="Q92" s="24" t="s">
        <v>450</v>
      </c>
      <c r="R92" s="78">
        <v>44091</v>
      </c>
      <c r="S92" s="78">
        <v>45916</v>
      </c>
      <c r="T92" s="78" t="s">
        <v>451</v>
      </c>
      <c r="U92" s="78" t="s">
        <v>452</v>
      </c>
      <c r="V92" s="87" t="s">
        <v>453</v>
      </c>
      <c r="W92" s="127">
        <v>169950000.00000003</v>
      </c>
      <c r="X92" s="127">
        <v>1127830</v>
      </c>
      <c r="Y92" s="127">
        <v>377499</v>
      </c>
      <c r="Z92" s="80" t="s">
        <v>454</v>
      </c>
      <c r="AA92" s="35" t="s">
        <v>38</v>
      </c>
      <c r="AB92" s="27" t="str">
        <f>VLOOKUP(F92,RPP,17,0)</f>
        <v>40 Hari Kalender</v>
      </c>
      <c r="AC92" s="27" t="str">
        <f t="shared" si="2"/>
        <v>40</v>
      </c>
      <c r="AD92" s="36">
        <f>IF(RIGHT(AB92,5)="KERJA",WORKDAY(C92,AC92),C92+AC92)</f>
        <v>44671</v>
      </c>
      <c r="AE92" s="81"/>
      <c r="AF92" s="75"/>
      <c r="AI92" s="38"/>
    </row>
    <row r="93" spans="1:36" x14ac:dyDescent="0.25">
      <c r="A93" s="21">
        <f t="shared" si="3"/>
        <v>92</v>
      </c>
      <c r="B93" s="75">
        <v>44616</v>
      </c>
      <c r="C93" s="76">
        <v>44631</v>
      </c>
      <c r="D93" s="24" t="s">
        <v>455</v>
      </c>
      <c r="E93" s="24" t="s">
        <v>456</v>
      </c>
      <c r="F93" s="77">
        <v>6042001000016</v>
      </c>
      <c r="G93" s="27" t="str">
        <f>VLOOKUP(F93,RPP,9,0)</f>
        <v>RELIANCE PEMBIAYAAN NORMAL DEATH SYARIAH</v>
      </c>
      <c r="H93" s="27" t="str">
        <f>VLOOKUP(F93,RPP,68,0)</f>
        <v>PT ASURANSI HARTA AMAN, TBK</v>
      </c>
      <c r="I93" s="27" t="str">
        <f>VLOOKUP(F93,RPP,69,0)</f>
        <v>BCA HASYIM ASHARI</v>
      </c>
      <c r="J93" s="26" t="str">
        <f>VLOOKUP(F93,RPP,70,0)</f>
        <v>262.300890.8</v>
      </c>
      <c r="K93" s="29">
        <v>0</v>
      </c>
      <c r="L93" s="30" t="s">
        <v>54</v>
      </c>
      <c r="M93" s="30" t="s">
        <v>54</v>
      </c>
      <c r="N93" s="24">
        <v>2</v>
      </c>
      <c r="O93" s="95" t="s">
        <v>457</v>
      </c>
      <c r="P93" s="32" t="s">
        <v>15</v>
      </c>
      <c r="Q93" s="24" t="s">
        <v>458</v>
      </c>
      <c r="R93" s="78">
        <v>44091</v>
      </c>
      <c r="S93" s="78">
        <v>45916</v>
      </c>
      <c r="T93" s="78" t="s">
        <v>451</v>
      </c>
      <c r="U93" s="78" t="s">
        <v>459</v>
      </c>
      <c r="V93" s="87" t="s">
        <v>460</v>
      </c>
      <c r="W93" s="127">
        <v>139050000</v>
      </c>
      <c r="X93" s="127">
        <v>922770</v>
      </c>
      <c r="Y93" s="127">
        <v>308863</v>
      </c>
      <c r="Z93" s="80" t="s">
        <v>461</v>
      </c>
      <c r="AA93" s="35" t="s">
        <v>38</v>
      </c>
      <c r="AB93" s="27" t="str">
        <f>VLOOKUP(F93,RPP,17,0)</f>
        <v>40 Hari Kalender</v>
      </c>
      <c r="AC93" s="27" t="str">
        <f t="shared" si="2"/>
        <v>40</v>
      </c>
      <c r="AD93" s="36">
        <f>IF(RIGHT(AB93,5)="KERJA",WORKDAY(C93,AC93),C93+AC93)</f>
        <v>44671</v>
      </c>
      <c r="AE93" s="81"/>
      <c r="AF93" s="75"/>
      <c r="AI93" s="38"/>
    </row>
    <row r="94" spans="1:36" x14ac:dyDescent="0.25">
      <c r="A94" s="21">
        <f t="shared" si="3"/>
        <v>93</v>
      </c>
      <c r="B94" s="75">
        <v>44645</v>
      </c>
      <c r="C94" s="76">
        <v>44656</v>
      </c>
      <c r="D94" s="24" t="s">
        <v>462</v>
      </c>
      <c r="E94" s="24" t="s">
        <v>463</v>
      </c>
      <c r="F94" s="77">
        <v>6041912000015</v>
      </c>
      <c r="G94" s="27" t="str">
        <f>VLOOKUP(F94,RPP,9,0)</f>
        <v>RELIANCE PEMBIAYAAN NORMAL DEATH SYARIAH</v>
      </c>
      <c r="H94" s="27" t="str">
        <f>VLOOKUP(F94,RPP,68,0)</f>
        <v>PT ASURANSI CENTRAL ASIA</v>
      </c>
      <c r="I94" s="27" t="str">
        <f>VLOOKUP(F94,RPP,69,0)</f>
        <v>BCA SYARIAH CAB JATINEGARA TIMUR</v>
      </c>
      <c r="J94" s="26" t="str">
        <f>VLOOKUP(F94,RPP,70,0)</f>
        <v>001.000.8828</v>
      </c>
      <c r="K94" s="29">
        <v>0</v>
      </c>
      <c r="L94" s="30" t="s">
        <v>54</v>
      </c>
      <c r="M94" s="30" t="s">
        <v>54</v>
      </c>
      <c r="N94" s="24">
        <v>9</v>
      </c>
      <c r="O94" s="24" t="s">
        <v>464</v>
      </c>
      <c r="P94" s="32" t="s">
        <v>15</v>
      </c>
      <c r="Q94" s="24" t="s">
        <v>465</v>
      </c>
      <c r="R94" s="78">
        <v>43777</v>
      </c>
      <c r="S94" s="78">
        <v>45921</v>
      </c>
      <c r="T94" s="78" t="s">
        <v>466</v>
      </c>
      <c r="U94" s="78" t="s">
        <v>467</v>
      </c>
      <c r="V94" s="87" t="s">
        <v>468</v>
      </c>
      <c r="W94" s="127">
        <v>341000000</v>
      </c>
      <c r="X94" s="127">
        <v>2453880</v>
      </c>
      <c r="Y94" s="127">
        <v>803846</v>
      </c>
      <c r="Z94" s="80" t="s">
        <v>469</v>
      </c>
      <c r="AA94" s="35" t="s">
        <v>38</v>
      </c>
      <c r="AB94" s="27" t="str">
        <f>VLOOKUP(F94,RPP,17,0)</f>
        <v>40 Hari Kalender</v>
      </c>
      <c r="AC94" s="27" t="str">
        <f t="shared" si="2"/>
        <v>40</v>
      </c>
      <c r="AD94" s="36">
        <f>IF(RIGHT(AB94,5)="KERJA",WORKDAY(C94,AC94),C94+AC94)</f>
        <v>44696</v>
      </c>
      <c r="AE94" s="81"/>
      <c r="AF94" s="75"/>
      <c r="AI94" s="38"/>
    </row>
    <row r="95" spans="1:36" x14ac:dyDescent="0.25">
      <c r="A95" s="21">
        <f t="shared" si="3"/>
        <v>94</v>
      </c>
      <c r="B95" s="75">
        <v>44645</v>
      </c>
      <c r="C95" s="76">
        <v>44656</v>
      </c>
      <c r="D95" s="24" t="s">
        <v>470</v>
      </c>
      <c r="E95" s="24" t="s">
        <v>471</v>
      </c>
      <c r="F95" s="77">
        <v>6042001000016</v>
      </c>
      <c r="G95" s="27" t="str">
        <f>VLOOKUP(F95,RPP,9,0)</f>
        <v>RELIANCE PEMBIAYAAN NORMAL DEATH SYARIAH</v>
      </c>
      <c r="H95" s="27" t="str">
        <f>VLOOKUP(F95,RPP,68,0)</f>
        <v>PT ASURANSI HARTA AMAN, TBK</v>
      </c>
      <c r="I95" s="27" t="str">
        <f>VLOOKUP(F95,RPP,69,0)</f>
        <v>BCA HASYIM ASHARI</v>
      </c>
      <c r="J95" s="26" t="str">
        <f>VLOOKUP(F95,RPP,70,0)</f>
        <v>262.300890.8</v>
      </c>
      <c r="K95" s="29">
        <v>0</v>
      </c>
      <c r="L95" s="30" t="s">
        <v>54</v>
      </c>
      <c r="M95" s="30" t="s">
        <v>54</v>
      </c>
      <c r="N95" s="24">
        <v>9</v>
      </c>
      <c r="O95" s="24" t="s">
        <v>472</v>
      </c>
      <c r="P95" s="32" t="s">
        <v>15</v>
      </c>
      <c r="Q95" s="24" t="s">
        <v>473</v>
      </c>
      <c r="R95" s="78">
        <v>43777</v>
      </c>
      <c r="S95" s="78">
        <v>45921</v>
      </c>
      <c r="T95" s="78" t="s">
        <v>466</v>
      </c>
      <c r="U95" s="78" t="s">
        <v>474</v>
      </c>
      <c r="V95" s="87" t="s">
        <v>475</v>
      </c>
      <c r="W95" s="127">
        <v>279000000</v>
      </c>
      <c r="X95" s="127">
        <v>2007720</v>
      </c>
      <c r="Y95" s="127">
        <v>657692</v>
      </c>
      <c r="Z95" s="80" t="s">
        <v>476</v>
      </c>
      <c r="AA95" s="35" t="s">
        <v>38</v>
      </c>
      <c r="AB95" s="27" t="str">
        <f>VLOOKUP(F95,RPP,17,0)</f>
        <v>40 Hari Kalender</v>
      </c>
      <c r="AC95" s="27" t="str">
        <f t="shared" si="2"/>
        <v>40</v>
      </c>
      <c r="AD95" s="36">
        <f>IF(RIGHT(AB95,5)="KERJA",WORKDAY(C95,AC95),C95+AC95)</f>
        <v>44696</v>
      </c>
      <c r="AE95" s="81"/>
      <c r="AF95" s="75"/>
      <c r="AI95" s="38"/>
    </row>
    <row r="96" spans="1:36" x14ac:dyDescent="0.25">
      <c r="A96" s="21">
        <f t="shared" si="3"/>
        <v>95</v>
      </c>
      <c r="B96" s="75">
        <v>44644</v>
      </c>
      <c r="C96" s="76">
        <v>44656</v>
      </c>
      <c r="D96" s="24" t="s">
        <v>477</v>
      </c>
      <c r="E96" s="24" t="s">
        <v>478</v>
      </c>
      <c r="F96" s="77">
        <v>6041903000005</v>
      </c>
      <c r="G96" s="27" t="str">
        <f>VLOOKUP(F96,RPP,9,0)</f>
        <v>RELIANCE PEMBIAYAAN NORMAL DEATH SYARIAH</v>
      </c>
      <c r="H96" s="27" t="str">
        <f>VLOOKUP(F96,RPP,68,0)</f>
        <v>PT ASURANSI JASINDO SYARIAH</v>
      </c>
      <c r="I96" s="27" t="str">
        <f>VLOOKUP(F96,RPP,69,0)</f>
        <v>BANK SYARIAH MANDIRI</v>
      </c>
      <c r="J96" s="27">
        <f>VLOOKUP(F96,RPP,70,0)</f>
        <v>2320002322</v>
      </c>
      <c r="K96" s="29">
        <v>0</v>
      </c>
      <c r="L96" s="30" t="s">
        <v>54</v>
      </c>
      <c r="M96" s="30" t="s">
        <v>54</v>
      </c>
      <c r="N96" s="24">
        <v>1</v>
      </c>
      <c r="O96" s="24" t="s">
        <v>479</v>
      </c>
      <c r="P96" s="32"/>
      <c r="Q96" s="24"/>
      <c r="R96" s="78">
        <v>43913</v>
      </c>
      <c r="S96" s="78">
        <v>46469</v>
      </c>
      <c r="T96" s="78">
        <v>43979</v>
      </c>
      <c r="U96" s="78" t="s">
        <v>480</v>
      </c>
      <c r="V96" s="87">
        <v>272971760.56000012</v>
      </c>
      <c r="W96" s="127">
        <v>600000000</v>
      </c>
      <c r="X96" s="127">
        <v>4416000</v>
      </c>
      <c r="Y96" s="127">
        <v>1240686</v>
      </c>
      <c r="Z96" s="80" t="s">
        <v>481</v>
      </c>
      <c r="AA96" s="35" t="s">
        <v>38</v>
      </c>
      <c r="AB96" s="27" t="str">
        <f>VLOOKUP(F96,RPP,17,0)</f>
        <v>45 Hari Kalender</v>
      </c>
      <c r="AC96" s="27" t="str">
        <f t="shared" si="2"/>
        <v>45</v>
      </c>
      <c r="AD96" s="36">
        <f>IF(RIGHT(AB96,5)="KERJA",WORKDAY(C96,AC96),C96+AC96)</f>
        <v>44701</v>
      </c>
      <c r="AE96" s="81"/>
      <c r="AF96" s="75"/>
      <c r="AI96" s="38"/>
    </row>
    <row r="97" spans="1:35" x14ac:dyDescent="0.25">
      <c r="A97" s="21">
        <f t="shared" si="3"/>
        <v>96</v>
      </c>
      <c r="B97" s="75">
        <v>44690</v>
      </c>
      <c r="C97" s="76">
        <v>44699</v>
      </c>
      <c r="D97" s="24" t="s">
        <v>482</v>
      </c>
      <c r="E97" s="24" t="s">
        <v>483</v>
      </c>
      <c r="F97" s="77">
        <v>6041912000015</v>
      </c>
      <c r="G97" s="27" t="str">
        <f>VLOOKUP(F97,RPP,9,0)</f>
        <v>RELIANCE PEMBIAYAAN NORMAL DEATH SYARIAH</v>
      </c>
      <c r="H97" s="27" t="str">
        <f>VLOOKUP(F97,RPP,68,0)</f>
        <v>PT ASURANSI CENTRAL ASIA</v>
      </c>
      <c r="I97" s="27" t="str">
        <f>VLOOKUP(F97,RPP,69,0)</f>
        <v>BCA SYARIAH CAB JATINEGARA TIMUR</v>
      </c>
      <c r="J97" s="26" t="str">
        <f>VLOOKUP(F97,RPP,70,0)</f>
        <v>001.000.8828</v>
      </c>
      <c r="K97" s="29">
        <v>0</v>
      </c>
      <c r="L97" s="30" t="s">
        <v>54</v>
      </c>
      <c r="M97" s="30" t="s">
        <v>54</v>
      </c>
      <c r="N97" s="24">
        <v>11</v>
      </c>
      <c r="O97" s="24" t="s">
        <v>484</v>
      </c>
      <c r="P97" s="32" t="s">
        <v>15</v>
      </c>
      <c r="Q97" s="24" t="s">
        <v>485</v>
      </c>
      <c r="R97" s="78">
        <v>43819</v>
      </c>
      <c r="S97" s="78">
        <v>46294</v>
      </c>
      <c r="T97" s="78" t="s">
        <v>486</v>
      </c>
      <c r="U97" s="78" t="s">
        <v>487</v>
      </c>
      <c r="V97" s="87" t="s">
        <v>488</v>
      </c>
      <c r="W97" s="127">
        <v>519200000</v>
      </c>
      <c r="X97" s="127">
        <v>4382598</v>
      </c>
      <c r="Y97" s="127">
        <v>1480190</v>
      </c>
      <c r="Z97" s="80" t="s">
        <v>489</v>
      </c>
      <c r="AA97" s="35" t="s">
        <v>38</v>
      </c>
      <c r="AB97" s="27" t="str">
        <f>VLOOKUP(F97,RPP,17,0)</f>
        <v>40 Hari Kalender</v>
      </c>
      <c r="AC97" s="27" t="str">
        <f t="shared" si="2"/>
        <v>40</v>
      </c>
      <c r="AD97" s="36">
        <f>IF(RIGHT(AB97,5)="KERJA",WORKDAY(C97,AC97),C97+AC97)</f>
        <v>44739</v>
      </c>
      <c r="AE97" s="81"/>
      <c r="AF97" s="75"/>
      <c r="AI97" s="38"/>
    </row>
    <row r="98" spans="1:35" x14ac:dyDescent="0.25">
      <c r="A98" s="21">
        <f t="shared" si="3"/>
        <v>97</v>
      </c>
      <c r="B98" s="75">
        <v>44690</v>
      </c>
      <c r="C98" s="76">
        <v>44699</v>
      </c>
      <c r="D98" s="24" t="s">
        <v>490</v>
      </c>
      <c r="E98" s="24" t="s">
        <v>491</v>
      </c>
      <c r="F98" s="77">
        <v>6042001000016</v>
      </c>
      <c r="G98" s="27" t="str">
        <f>VLOOKUP(F98,RPP,9,0)</f>
        <v>RELIANCE PEMBIAYAAN NORMAL DEATH SYARIAH</v>
      </c>
      <c r="H98" s="27" t="str">
        <f>VLOOKUP(F98,RPP,68,0)</f>
        <v>PT ASURANSI HARTA AMAN, TBK</v>
      </c>
      <c r="I98" s="27" t="str">
        <f>VLOOKUP(F98,RPP,69,0)</f>
        <v>BCA HASYIM ASHARI</v>
      </c>
      <c r="J98" s="26" t="str">
        <f>VLOOKUP(F98,RPP,70,0)</f>
        <v>262.300890.8</v>
      </c>
      <c r="K98" s="29">
        <v>0</v>
      </c>
      <c r="L98" s="30" t="s">
        <v>54</v>
      </c>
      <c r="M98" s="30" t="s">
        <v>54</v>
      </c>
      <c r="N98" s="24">
        <v>11</v>
      </c>
      <c r="O98" s="24" t="s">
        <v>492</v>
      </c>
      <c r="P98" s="32" t="s">
        <v>15</v>
      </c>
      <c r="Q98" s="24" t="s">
        <v>493</v>
      </c>
      <c r="R98" s="78">
        <v>43819</v>
      </c>
      <c r="S98" s="78">
        <v>46294</v>
      </c>
      <c r="T98" s="78" t="s">
        <v>486</v>
      </c>
      <c r="U98" s="78" t="s">
        <v>494</v>
      </c>
      <c r="V98" s="87" t="s">
        <v>495</v>
      </c>
      <c r="W98" s="127">
        <v>424800000</v>
      </c>
      <c r="X98" s="127">
        <v>3585762</v>
      </c>
      <c r="Y98" s="127">
        <v>1211065</v>
      </c>
      <c r="Z98" s="80" t="s">
        <v>496</v>
      </c>
      <c r="AA98" s="35" t="s">
        <v>38</v>
      </c>
      <c r="AB98" s="27" t="str">
        <f>VLOOKUP(F98,RPP,17,0)</f>
        <v>40 Hari Kalender</v>
      </c>
      <c r="AC98" s="27" t="str">
        <f t="shared" si="2"/>
        <v>40</v>
      </c>
      <c r="AD98" s="36">
        <f>IF(RIGHT(AB98,5)="KERJA",WORKDAY(C98,AC98),C98+AC98)</f>
        <v>44739</v>
      </c>
      <c r="AE98" s="81"/>
      <c r="AF98" s="75"/>
      <c r="AI98" s="38"/>
    </row>
    <row r="99" spans="1:35" x14ac:dyDescent="0.25">
      <c r="A99" s="21">
        <f t="shared" si="3"/>
        <v>98</v>
      </c>
      <c r="B99" s="75">
        <v>44617</v>
      </c>
      <c r="C99" s="76">
        <v>44753</v>
      </c>
      <c r="D99" s="24" t="s">
        <v>497</v>
      </c>
      <c r="E99" s="24" t="s">
        <v>498</v>
      </c>
      <c r="F99" s="77">
        <v>6011903000007</v>
      </c>
      <c r="G99" s="27" t="str">
        <f>VLOOKUP(F99,RPP,9,0)</f>
        <v>RELIANCE PEMBIAYAAN SYARIAH</v>
      </c>
      <c r="H99" s="27" t="str">
        <f>VLOOKUP(F99,RPP,68,0)</f>
        <v>PT BPR KREO LESTARI</v>
      </c>
      <c r="I99" s="27" t="str">
        <f>VLOOKUP(F99,RPP,69,0)</f>
        <v>BCA</v>
      </c>
      <c r="J99" s="26" t="str">
        <f>VLOOKUP(F99,RPP,70,0)</f>
        <v>736.01.792.43</v>
      </c>
      <c r="K99" s="29">
        <v>0</v>
      </c>
      <c r="L99" s="30" t="s">
        <v>54</v>
      </c>
      <c r="M99" s="30" t="s">
        <v>54</v>
      </c>
      <c r="N99" s="24">
        <v>1</v>
      </c>
      <c r="O99" s="24" t="s">
        <v>499</v>
      </c>
      <c r="P99" s="32"/>
      <c r="Q99" s="24"/>
      <c r="R99" s="78">
        <v>44608</v>
      </c>
      <c r="S99" s="78">
        <v>44973</v>
      </c>
      <c r="T99" s="78">
        <v>44617</v>
      </c>
      <c r="U99" s="78" t="s">
        <v>500</v>
      </c>
      <c r="V99" s="87">
        <v>7443965.25</v>
      </c>
      <c r="W99" s="127">
        <v>600000000</v>
      </c>
      <c r="X99" s="127">
        <v>1176000</v>
      </c>
      <c r="Y99" s="127">
        <v>274400</v>
      </c>
      <c r="Z99" s="80" t="s">
        <v>501</v>
      </c>
      <c r="AA99" s="35" t="s">
        <v>38</v>
      </c>
      <c r="AB99" s="27" t="str">
        <f>VLOOKUP(F99,RPP,17,0)</f>
        <v>37 Hari Kalender</v>
      </c>
      <c r="AC99" s="27" t="str">
        <f t="shared" si="2"/>
        <v>37</v>
      </c>
      <c r="AD99" s="36">
        <f>IF(RIGHT(AB99,5)="KERJA",WORKDAY(C99,AC99),C99+AC99)</f>
        <v>44790</v>
      </c>
      <c r="AE99" s="81"/>
      <c r="AF99" s="75"/>
      <c r="AI99" s="38"/>
    </row>
    <row r="100" spans="1:35" x14ac:dyDescent="0.25">
      <c r="A100" s="21">
        <f t="shared" si="3"/>
        <v>99</v>
      </c>
      <c r="B100" s="75">
        <v>44679</v>
      </c>
      <c r="C100" s="76">
        <v>44753</v>
      </c>
      <c r="D100" s="24" t="s">
        <v>502</v>
      </c>
      <c r="E100" s="24" t="s">
        <v>503</v>
      </c>
      <c r="F100" s="77">
        <v>6011903000007</v>
      </c>
      <c r="G100" s="27" t="str">
        <f>VLOOKUP(F100,RPP,9,0)</f>
        <v>RELIANCE PEMBIAYAAN SYARIAH</v>
      </c>
      <c r="H100" s="27" t="str">
        <f>VLOOKUP(F100,RPP,68,0)</f>
        <v>PT BPR KREO LESTARI</v>
      </c>
      <c r="I100" s="27" t="str">
        <f>VLOOKUP(F100,RPP,69,0)</f>
        <v>BCA</v>
      </c>
      <c r="J100" s="26" t="str">
        <f>VLOOKUP(F100,RPP,70,0)</f>
        <v>736.01.792.43</v>
      </c>
      <c r="K100" s="29">
        <v>0</v>
      </c>
      <c r="L100" s="30" t="s">
        <v>54</v>
      </c>
      <c r="M100" s="30" t="s">
        <v>54</v>
      </c>
      <c r="N100" s="24">
        <v>1</v>
      </c>
      <c r="O100" s="24" t="s">
        <v>504</v>
      </c>
      <c r="P100" s="32"/>
      <c r="Q100" s="24"/>
      <c r="R100" s="78">
        <v>44656</v>
      </c>
      <c r="S100" s="78">
        <v>45021</v>
      </c>
      <c r="T100" s="78">
        <v>44679</v>
      </c>
      <c r="U100" s="78" t="s">
        <v>505</v>
      </c>
      <c r="V100" s="87">
        <v>5212350</v>
      </c>
      <c r="W100" s="127">
        <v>200000000</v>
      </c>
      <c r="X100" s="127">
        <v>392000</v>
      </c>
      <c r="Y100" s="127">
        <v>117600</v>
      </c>
      <c r="Z100" s="80" t="s">
        <v>506</v>
      </c>
      <c r="AA100" s="35" t="s">
        <v>38</v>
      </c>
      <c r="AB100" s="27" t="str">
        <f>VLOOKUP(F100,RPP,17,0)</f>
        <v>37 Hari Kalender</v>
      </c>
      <c r="AC100" s="27" t="str">
        <f t="shared" si="2"/>
        <v>37</v>
      </c>
      <c r="AD100" s="36">
        <f>IF(RIGHT(AB100,5)="KERJA",WORKDAY(C100,AC100),C100+AC100)</f>
        <v>44790</v>
      </c>
      <c r="AE100" s="81"/>
      <c r="AF100" s="75"/>
      <c r="AI100" s="38"/>
    </row>
    <row r="101" spans="1:35" x14ac:dyDescent="0.25">
      <c r="A101" s="21">
        <f t="shared" si="3"/>
        <v>100</v>
      </c>
      <c r="B101" s="75">
        <v>44797</v>
      </c>
      <c r="C101" s="76">
        <v>44802</v>
      </c>
      <c r="D101" s="24" t="s">
        <v>507</v>
      </c>
      <c r="E101" s="24" t="s">
        <v>508</v>
      </c>
      <c r="F101" s="77">
        <v>6041912000015</v>
      </c>
      <c r="G101" s="27" t="str">
        <f>VLOOKUP(F101,RPP,9,0)</f>
        <v>RELIANCE PEMBIAYAAN NORMAL DEATH SYARIAH</v>
      </c>
      <c r="H101" s="27" t="str">
        <f>VLOOKUP(F101,RPP,68,0)</f>
        <v>PT ASURANSI CENTRAL ASIA</v>
      </c>
      <c r="I101" s="27" t="str">
        <f>VLOOKUP(F101,RPP,69,0)</f>
        <v>BCA SYARIAH CAB JATINEGARA TIMUR</v>
      </c>
      <c r="J101" s="26" t="str">
        <f>VLOOKUP(F101,RPP,70,0)</f>
        <v>001.000.8828</v>
      </c>
      <c r="K101" s="29">
        <v>0</v>
      </c>
      <c r="L101" s="30" t="s">
        <v>54</v>
      </c>
      <c r="M101" s="30" t="s">
        <v>54</v>
      </c>
      <c r="N101" s="24">
        <v>10</v>
      </c>
      <c r="O101" s="24" t="s">
        <v>509</v>
      </c>
      <c r="P101" s="32" t="s">
        <v>15</v>
      </c>
      <c r="Q101" s="24" t="s">
        <v>510</v>
      </c>
      <c r="R101" s="78">
        <v>43768</v>
      </c>
      <c r="S101" s="78">
        <v>46293</v>
      </c>
      <c r="T101" s="78" t="s">
        <v>511</v>
      </c>
      <c r="U101" s="78" t="s">
        <v>512</v>
      </c>
      <c r="V101" s="87" t="s">
        <v>513</v>
      </c>
      <c r="W101" s="127">
        <v>728750000</v>
      </c>
      <c r="X101" s="127">
        <v>6071230</v>
      </c>
      <c r="Y101" s="127">
        <v>2003058</v>
      </c>
      <c r="Z101" s="80" t="s">
        <v>514</v>
      </c>
      <c r="AA101" s="35" t="s">
        <v>38</v>
      </c>
      <c r="AB101" s="27" t="str">
        <f>VLOOKUP(F101,RPP,17,0)</f>
        <v>40 Hari Kalender</v>
      </c>
      <c r="AC101" s="27" t="str">
        <f t="shared" si="2"/>
        <v>40</v>
      </c>
      <c r="AD101" s="36">
        <f>IF(RIGHT(AB101,5)="KERJA",WORKDAY(C101,AC101),C101+AC101)</f>
        <v>44842</v>
      </c>
      <c r="AE101" s="81"/>
      <c r="AF101" s="75"/>
      <c r="AI101" s="38"/>
    </row>
    <row r="102" spans="1:35" x14ac:dyDescent="0.25">
      <c r="A102" s="21">
        <f t="shared" si="3"/>
        <v>101</v>
      </c>
      <c r="B102" s="75">
        <v>44797</v>
      </c>
      <c r="C102" s="76">
        <v>44802</v>
      </c>
      <c r="D102" s="24" t="s">
        <v>515</v>
      </c>
      <c r="E102" s="24" t="s">
        <v>516</v>
      </c>
      <c r="F102" s="77">
        <v>6042001000016</v>
      </c>
      <c r="G102" s="27" t="str">
        <f>VLOOKUP(F102,RPP,9,0)</f>
        <v>RELIANCE PEMBIAYAAN NORMAL DEATH SYARIAH</v>
      </c>
      <c r="H102" s="27" t="str">
        <f>VLOOKUP(F102,RPP,68,0)</f>
        <v>PT ASURANSI HARTA AMAN, TBK</v>
      </c>
      <c r="I102" s="27" t="str">
        <f>VLOOKUP(F102,RPP,69,0)</f>
        <v>BCA HASYIM ASHARI</v>
      </c>
      <c r="J102" s="26" t="str">
        <f>VLOOKUP(F102,RPP,70,0)</f>
        <v>262.300890.8</v>
      </c>
      <c r="K102" s="29">
        <v>0</v>
      </c>
      <c r="L102" s="30" t="s">
        <v>54</v>
      </c>
      <c r="M102" s="30" t="s">
        <v>54</v>
      </c>
      <c r="N102" s="24">
        <v>10</v>
      </c>
      <c r="O102" s="24" t="s">
        <v>517</v>
      </c>
      <c r="P102" s="32" t="s">
        <v>15</v>
      </c>
      <c r="Q102" s="24" t="s">
        <v>518</v>
      </c>
      <c r="R102" s="78">
        <v>43768</v>
      </c>
      <c r="S102" s="78">
        <v>46293</v>
      </c>
      <c r="T102" s="78" t="s">
        <v>511</v>
      </c>
      <c r="U102" s="78" t="s">
        <v>519</v>
      </c>
      <c r="V102" s="87" t="s">
        <v>520</v>
      </c>
      <c r="W102" s="127">
        <v>596250000</v>
      </c>
      <c r="X102" s="127">
        <v>4967370</v>
      </c>
      <c r="Y102" s="127">
        <v>1638866</v>
      </c>
      <c r="Z102" s="80" t="s">
        <v>521</v>
      </c>
      <c r="AA102" s="35" t="s">
        <v>38</v>
      </c>
      <c r="AB102" s="27" t="str">
        <f>VLOOKUP(F102,RPP,17,0)</f>
        <v>40 Hari Kalender</v>
      </c>
      <c r="AC102" s="27" t="str">
        <f t="shared" si="2"/>
        <v>40</v>
      </c>
      <c r="AD102" s="36">
        <f>IF(RIGHT(AB102,5)="KERJA",WORKDAY(C102,AC102),C102+AC102)</f>
        <v>44842</v>
      </c>
      <c r="AE102" s="81"/>
      <c r="AF102" s="75"/>
      <c r="AI102" s="38"/>
    </row>
    <row r="103" spans="1:35" x14ac:dyDescent="0.25">
      <c r="A103" s="21">
        <f t="shared" si="3"/>
        <v>102</v>
      </c>
      <c r="B103" s="75">
        <v>44840</v>
      </c>
      <c r="C103" s="75">
        <v>44840</v>
      </c>
      <c r="D103" s="24" t="s">
        <v>522</v>
      </c>
      <c r="E103" s="24" t="s">
        <v>523</v>
      </c>
      <c r="F103" s="77">
        <v>6041912000015</v>
      </c>
      <c r="G103" s="27" t="str">
        <f>VLOOKUP(F103,RPP,9,0)</f>
        <v>RELIANCE PEMBIAYAAN NORMAL DEATH SYARIAH</v>
      </c>
      <c r="H103" s="27" t="str">
        <f>VLOOKUP(F103,RPP,68,0)</f>
        <v>PT ASURANSI CENTRAL ASIA</v>
      </c>
      <c r="I103" s="27" t="str">
        <f>VLOOKUP(F103,RPP,69,0)</f>
        <v>BCA SYARIAH CAB JATINEGARA TIMUR</v>
      </c>
      <c r="J103" s="26" t="str">
        <f>VLOOKUP(F103,RPP,70,0)</f>
        <v>001.000.8828</v>
      </c>
      <c r="K103" s="29">
        <v>0</v>
      </c>
      <c r="L103" s="30" t="s">
        <v>54</v>
      </c>
      <c r="M103" s="30" t="s">
        <v>54</v>
      </c>
      <c r="N103" s="24">
        <v>2536</v>
      </c>
      <c r="O103" s="24" t="s">
        <v>524</v>
      </c>
      <c r="P103" s="32" t="s">
        <v>15</v>
      </c>
      <c r="Q103" s="24" t="s">
        <v>525</v>
      </c>
      <c r="R103" s="78">
        <v>43752</v>
      </c>
      <c r="S103" s="78">
        <v>46917</v>
      </c>
      <c r="T103" s="78" t="s">
        <v>526</v>
      </c>
      <c r="U103" s="78" t="s">
        <v>527</v>
      </c>
      <c r="V103" s="87" t="s">
        <v>528</v>
      </c>
      <c r="W103" s="127">
        <v>50585181813.099991</v>
      </c>
      <c r="X103" s="127">
        <v>340675494.98000002</v>
      </c>
      <c r="Y103" s="127">
        <v>91250221</v>
      </c>
      <c r="Z103" s="80" t="s">
        <v>529</v>
      </c>
      <c r="AA103" s="35" t="s">
        <v>38</v>
      </c>
      <c r="AB103" s="27" t="str">
        <f>VLOOKUP(F103,RPP,17,0)</f>
        <v>40 Hari Kalender</v>
      </c>
      <c r="AC103" s="27" t="str">
        <f t="shared" si="2"/>
        <v>40</v>
      </c>
      <c r="AD103" s="36">
        <f>IF(RIGHT(AB103,5)="KERJA",WORKDAY(C103,AC103),C103+AC103)</f>
        <v>44880</v>
      </c>
      <c r="AE103" s="81"/>
      <c r="AF103" s="75"/>
      <c r="AI103" s="38"/>
    </row>
    <row r="104" spans="1:35" x14ac:dyDescent="0.25">
      <c r="A104" s="21">
        <f t="shared" si="3"/>
        <v>103</v>
      </c>
      <c r="B104" s="75">
        <v>44840</v>
      </c>
      <c r="C104" s="75">
        <v>44840</v>
      </c>
      <c r="D104" s="24" t="s">
        <v>530</v>
      </c>
      <c r="E104" s="24" t="s">
        <v>531</v>
      </c>
      <c r="F104" s="77">
        <v>6042001000016</v>
      </c>
      <c r="G104" s="27" t="str">
        <f>VLOOKUP(F104,RPP,9,0)</f>
        <v>RELIANCE PEMBIAYAAN NORMAL DEATH SYARIAH</v>
      </c>
      <c r="H104" s="27" t="str">
        <f>VLOOKUP(F104,RPP,68,0)</f>
        <v>PT ASURANSI HARTA AMAN, TBK</v>
      </c>
      <c r="I104" s="27" t="str">
        <f>VLOOKUP(F104,RPP,69,0)</f>
        <v>BCA HASYIM ASHARI</v>
      </c>
      <c r="J104" s="26" t="str">
        <f>VLOOKUP(F104,RPP,70,0)</f>
        <v>262.300890.8</v>
      </c>
      <c r="K104" s="29">
        <v>0</v>
      </c>
      <c r="L104" s="30" t="s">
        <v>54</v>
      </c>
      <c r="M104" s="30" t="s">
        <v>54</v>
      </c>
      <c r="N104" s="24">
        <v>2536</v>
      </c>
      <c r="O104" s="24" t="s">
        <v>532</v>
      </c>
      <c r="P104" s="32" t="s">
        <v>15</v>
      </c>
      <c r="Q104" s="24" t="s">
        <v>533</v>
      </c>
      <c r="R104" s="78">
        <v>43752</v>
      </c>
      <c r="S104" s="78">
        <v>46917</v>
      </c>
      <c r="T104" s="78" t="s">
        <v>526</v>
      </c>
      <c r="U104" s="78" t="s">
        <v>534</v>
      </c>
      <c r="V104" s="87" t="s">
        <v>535</v>
      </c>
      <c r="W104" s="127">
        <v>41387876028.900009</v>
      </c>
      <c r="X104" s="127">
        <v>278734495.89999998</v>
      </c>
      <c r="Y104" s="127">
        <v>74659329</v>
      </c>
      <c r="Z104" s="80" t="s">
        <v>536</v>
      </c>
      <c r="AA104" s="35" t="s">
        <v>38</v>
      </c>
      <c r="AB104" s="27" t="str">
        <f>VLOOKUP(F104,RPP,17,0)</f>
        <v>40 Hari Kalender</v>
      </c>
      <c r="AC104" s="27" t="str">
        <f t="shared" si="2"/>
        <v>40</v>
      </c>
      <c r="AD104" s="36">
        <f>IF(RIGHT(AB104,5)="KERJA",WORKDAY(C104,AC104),C104+AC104)</f>
        <v>44880</v>
      </c>
      <c r="AE104" s="81"/>
      <c r="AF104" s="75"/>
      <c r="AI104" s="38"/>
    </row>
    <row r="105" spans="1:35" x14ac:dyDescent="0.25">
      <c r="A105" s="21">
        <f t="shared" si="3"/>
        <v>104</v>
      </c>
      <c r="B105" s="78">
        <v>44840</v>
      </c>
      <c r="C105" s="76">
        <v>44840</v>
      </c>
      <c r="D105" s="24" t="s">
        <v>537</v>
      </c>
      <c r="E105" s="24" t="s">
        <v>538</v>
      </c>
      <c r="F105" s="77">
        <v>6041904000008</v>
      </c>
      <c r="G105" s="27" t="str">
        <f>VLOOKUP(F105,RPP,9,0)</f>
        <v>RELIANCE PEMBIAYAAN NORMAL DEATH SYARIAH</v>
      </c>
      <c r="H105" s="27" t="str">
        <f>VLOOKUP(F105,RPP,68,0)</f>
        <v>PT ASURANSI JASINDO SYARIAH</v>
      </c>
      <c r="I105" s="27" t="str">
        <f>VLOOKUP(F105,RPP,69,0)</f>
        <v>BANK SYARIAH MANDIRI</v>
      </c>
      <c r="J105" s="27">
        <f>VLOOKUP(F105,RPP,70,0)</f>
        <v>2320002322</v>
      </c>
      <c r="K105" s="29">
        <v>0</v>
      </c>
      <c r="L105" s="30" t="s">
        <v>54</v>
      </c>
      <c r="M105" s="30" t="s">
        <v>54</v>
      </c>
      <c r="N105" s="24">
        <v>5101</v>
      </c>
      <c r="O105" s="93" t="s">
        <v>539</v>
      </c>
      <c r="P105" s="32" t="s">
        <v>15</v>
      </c>
      <c r="Q105" s="24" t="s">
        <v>273</v>
      </c>
      <c r="R105" s="78">
        <v>42660</v>
      </c>
      <c r="S105" s="78">
        <v>44835</v>
      </c>
      <c r="T105" s="78">
        <v>43567</v>
      </c>
      <c r="U105" s="78" t="s">
        <v>52</v>
      </c>
      <c r="V105" s="87">
        <v>4306666315.3959885</v>
      </c>
      <c r="W105" s="127">
        <v>727305323091</v>
      </c>
      <c r="X105" s="127">
        <v>29951391191.206596</v>
      </c>
      <c r="Y105" s="127">
        <v>11727586096.104927</v>
      </c>
      <c r="Z105" s="80" t="s">
        <v>540</v>
      </c>
      <c r="AA105" s="35" t="s">
        <v>38</v>
      </c>
      <c r="AB105" s="27" t="str">
        <f>VLOOKUP(F105,RPP,17,0)</f>
        <v>45 Hari Kalender</v>
      </c>
      <c r="AC105" s="27" t="str">
        <f t="shared" si="2"/>
        <v>45</v>
      </c>
      <c r="AD105" s="36">
        <f>IF(RIGHT(AB105,5)="KERJA",WORKDAY(C105,AC105),C105+AC105)</f>
        <v>44885</v>
      </c>
      <c r="AE105" s="81"/>
      <c r="AF105" s="75"/>
      <c r="AI105" s="38"/>
    </row>
    <row r="106" spans="1:35" x14ac:dyDescent="0.25">
      <c r="A106" s="21">
        <f t="shared" si="3"/>
        <v>105</v>
      </c>
      <c r="B106" s="78">
        <v>44918</v>
      </c>
      <c r="C106" s="76">
        <v>44918</v>
      </c>
      <c r="D106" s="24" t="s">
        <v>541</v>
      </c>
      <c r="E106" s="24" t="s">
        <v>542</v>
      </c>
      <c r="F106" s="77">
        <v>6012111000014</v>
      </c>
      <c r="G106" s="27" t="str">
        <f>VLOOKUP(F106,RPP,9,0)</f>
        <v>RELIANCE PEMBIAYAAN SYARIAH</v>
      </c>
      <c r="H106" s="27" t="s">
        <v>543</v>
      </c>
      <c r="I106" s="27" t="s">
        <v>544</v>
      </c>
      <c r="J106" s="27">
        <v>8802138106</v>
      </c>
      <c r="K106" s="29">
        <v>0</v>
      </c>
      <c r="L106" s="30" t="s">
        <v>54</v>
      </c>
      <c r="M106" s="30" t="s">
        <v>54</v>
      </c>
      <c r="N106" s="24">
        <v>8</v>
      </c>
      <c r="O106" s="24" t="s">
        <v>545</v>
      </c>
      <c r="P106" s="32" t="s">
        <v>15</v>
      </c>
      <c r="Q106" s="24" t="s">
        <v>546</v>
      </c>
      <c r="R106" s="78">
        <v>42997</v>
      </c>
      <c r="S106" s="78">
        <v>49208</v>
      </c>
      <c r="T106" s="78">
        <v>44725</v>
      </c>
      <c r="U106" s="78" t="s">
        <v>547</v>
      </c>
      <c r="V106" s="96">
        <v>156761775.34</v>
      </c>
      <c r="W106" s="127">
        <v>803980908</v>
      </c>
      <c r="X106" s="127">
        <v>17113590</v>
      </c>
      <c r="Y106" s="127">
        <v>4881220</v>
      </c>
      <c r="Z106" s="80" t="s">
        <v>548</v>
      </c>
      <c r="AA106" s="35" t="s">
        <v>38</v>
      </c>
      <c r="AB106" s="27" t="str">
        <f>VLOOKUP(F106,RPP,17,0)</f>
        <v>37 Hari Kalender</v>
      </c>
      <c r="AC106" s="27" t="str">
        <f t="shared" si="2"/>
        <v>37</v>
      </c>
      <c r="AD106" s="36">
        <f>IF(RIGHT(AB106,5)="KERJA",WORKDAY(C106,AC106),C106+AC106)</f>
        <v>44955</v>
      </c>
      <c r="AE106" s="81"/>
      <c r="AF106" s="75">
        <v>44923</v>
      </c>
      <c r="AI106" s="38"/>
    </row>
    <row r="107" spans="1:35" x14ac:dyDescent="0.25">
      <c r="A107" s="21">
        <f t="shared" si="3"/>
        <v>106</v>
      </c>
      <c r="B107" s="75">
        <v>45058.623611111114</v>
      </c>
      <c r="C107" s="76">
        <v>45063.461389814816</v>
      </c>
      <c r="D107" s="24" t="s">
        <v>549</v>
      </c>
      <c r="E107" s="24" t="s">
        <v>550</v>
      </c>
      <c r="F107" s="77">
        <v>6012206000026</v>
      </c>
      <c r="G107" s="27" t="str">
        <f>VLOOKUP(F107,RPP,9,0)</f>
        <v>RELIANCE PEMBIAYAAN SYARIAH</v>
      </c>
      <c r="H107" s="27" t="s">
        <v>551</v>
      </c>
      <c r="I107" s="27" t="s">
        <v>552</v>
      </c>
      <c r="J107" s="27">
        <v>1320006293097</v>
      </c>
      <c r="K107" s="29">
        <v>0</v>
      </c>
      <c r="L107" s="30" t="s">
        <v>54</v>
      </c>
      <c r="M107" s="30" t="s">
        <v>54</v>
      </c>
      <c r="N107" s="24">
        <v>1</v>
      </c>
      <c r="O107" s="24" t="s">
        <v>553</v>
      </c>
      <c r="P107" s="32"/>
      <c r="Q107" s="24"/>
      <c r="R107" s="78">
        <v>44851</v>
      </c>
      <c r="S107" s="78">
        <v>48504</v>
      </c>
      <c r="T107" s="78">
        <v>44893</v>
      </c>
      <c r="U107" s="78" t="s">
        <v>554</v>
      </c>
      <c r="V107" s="87">
        <v>16726300</v>
      </c>
      <c r="W107" s="127">
        <v>60000000</v>
      </c>
      <c r="X107" s="127">
        <v>1462200</v>
      </c>
      <c r="Y107" s="127">
        <v>413072</v>
      </c>
      <c r="Z107" s="80" t="s">
        <v>555</v>
      </c>
      <c r="AA107" s="35" t="s">
        <v>38</v>
      </c>
      <c r="AB107" s="27" t="str">
        <f>VLOOKUP(F107,RPP,17,0)</f>
        <v>15 Hari Kalender</v>
      </c>
      <c r="AC107" s="27" t="str">
        <f t="shared" si="2"/>
        <v>15</v>
      </c>
      <c r="AD107" s="36">
        <f>IF(RIGHT(AB107,5)="KERJA",WORKDAY(C107,AC107),C107+AC107)</f>
        <v>45078.461389814816</v>
      </c>
      <c r="AE107" s="81"/>
      <c r="AF107" s="75"/>
      <c r="AI107" s="38"/>
    </row>
    <row r="108" spans="1:35" x14ac:dyDescent="0.25">
      <c r="A108" s="21">
        <f t="shared" si="3"/>
        <v>107</v>
      </c>
      <c r="B108" s="75">
        <v>45112</v>
      </c>
      <c r="C108" s="76">
        <v>45112</v>
      </c>
      <c r="D108" s="24" t="s">
        <v>556</v>
      </c>
      <c r="E108" s="24" t="s">
        <v>557</v>
      </c>
      <c r="F108" s="77">
        <v>6012302000034</v>
      </c>
      <c r="G108" s="27" t="s">
        <v>558</v>
      </c>
      <c r="H108" s="27" t="s">
        <v>559</v>
      </c>
      <c r="I108" s="27" t="s">
        <v>560</v>
      </c>
      <c r="J108" s="27">
        <v>4278007799</v>
      </c>
      <c r="K108" s="29">
        <v>0</v>
      </c>
      <c r="L108" s="30" t="s">
        <v>54</v>
      </c>
      <c r="M108" s="30" t="s">
        <v>54</v>
      </c>
      <c r="N108" s="24">
        <v>1</v>
      </c>
      <c r="O108" s="24" t="s">
        <v>561</v>
      </c>
      <c r="P108" s="32"/>
      <c r="Q108" s="24"/>
      <c r="R108" s="78">
        <v>44888</v>
      </c>
      <c r="S108" s="78">
        <v>46714</v>
      </c>
      <c r="T108" s="78">
        <v>45015</v>
      </c>
      <c r="U108" s="78" t="s">
        <v>562</v>
      </c>
      <c r="V108" s="87">
        <v>16271570</v>
      </c>
      <c r="W108" s="127">
        <v>125000000</v>
      </c>
      <c r="X108" s="127">
        <v>1781250</v>
      </c>
      <c r="Y108" s="127">
        <v>463125</v>
      </c>
      <c r="Z108" s="80" t="s">
        <v>563</v>
      </c>
      <c r="AA108" s="35" t="s">
        <v>38</v>
      </c>
      <c r="AB108" s="27" t="s">
        <v>564</v>
      </c>
      <c r="AC108" s="27" t="s">
        <v>565</v>
      </c>
      <c r="AD108" s="36">
        <f>IF(RIGHT(AB108,5)="KERJA",WORKDAY(C108,AC108),C108+AC108)</f>
        <v>45149</v>
      </c>
      <c r="AE108" s="81"/>
      <c r="AF108" s="75"/>
      <c r="AI108" s="38"/>
    </row>
    <row r="109" spans="1:35" x14ac:dyDescent="0.25">
      <c r="A109" s="21">
        <f t="shared" si="3"/>
        <v>108</v>
      </c>
      <c r="B109" s="75">
        <v>45153</v>
      </c>
      <c r="C109" s="76">
        <v>45166</v>
      </c>
      <c r="D109" s="24" t="s">
        <v>566</v>
      </c>
      <c r="E109" s="24" t="s">
        <v>567</v>
      </c>
      <c r="F109" s="77">
        <v>6012302000034</v>
      </c>
      <c r="G109" s="27" t="s">
        <v>558</v>
      </c>
      <c r="H109" s="27" t="s">
        <v>559</v>
      </c>
      <c r="I109" s="27" t="s">
        <v>560</v>
      </c>
      <c r="J109" s="27">
        <v>4278007799</v>
      </c>
      <c r="K109" s="29">
        <v>0</v>
      </c>
      <c r="L109" s="30" t="s">
        <v>54</v>
      </c>
      <c r="M109" s="30" t="s">
        <v>54</v>
      </c>
      <c r="N109" s="24">
        <v>2</v>
      </c>
      <c r="O109" s="24" t="s">
        <v>568</v>
      </c>
      <c r="P109" s="32" t="s">
        <v>15</v>
      </c>
      <c r="Q109" s="24" t="s">
        <v>569</v>
      </c>
      <c r="R109" s="78">
        <v>45000</v>
      </c>
      <c r="S109" s="78">
        <v>46827</v>
      </c>
      <c r="T109" s="78" t="s">
        <v>570</v>
      </c>
      <c r="U109" s="78" t="s">
        <v>571</v>
      </c>
      <c r="V109" s="87" t="s">
        <v>572</v>
      </c>
      <c r="W109" s="127">
        <v>330000000</v>
      </c>
      <c r="X109" s="127">
        <v>4534500</v>
      </c>
      <c r="Y109" s="127">
        <v>1246988</v>
      </c>
      <c r="Z109" s="80" t="s">
        <v>573</v>
      </c>
      <c r="AA109" s="35" t="s">
        <v>38</v>
      </c>
      <c r="AB109" s="27" t="s">
        <v>564</v>
      </c>
      <c r="AC109" s="27" t="s">
        <v>565</v>
      </c>
      <c r="AD109" s="36">
        <f>IF(RIGHT(AB109,5)="KERJA",WORKDAY(C109,AC109),C109+AC109)</f>
        <v>45203</v>
      </c>
      <c r="AE109" s="81"/>
      <c r="AF109" s="75"/>
      <c r="AI109" s="38"/>
    </row>
    <row r="110" spans="1:35" x14ac:dyDescent="0.25">
      <c r="A110" s="21">
        <f t="shared" si="3"/>
        <v>109</v>
      </c>
      <c r="B110" s="75">
        <v>45173</v>
      </c>
      <c r="C110" s="76">
        <v>45173</v>
      </c>
      <c r="D110" s="24" t="s">
        <v>574</v>
      </c>
      <c r="E110" s="24" t="s">
        <v>575</v>
      </c>
      <c r="F110" s="77">
        <v>6012209000031</v>
      </c>
      <c r="G110" s="27" t="str">
        <f>VLOOKUP(F110,RPP,9,0)</f>
        <v>RELIANCE PEMBIAYAAN SYARIAH</v>
      </c>
      <c r="H110" s="27" t="s">
        <v>576</v>
      </c>
      <c r="I110" s="27" t="s">
        <v>577</v>
      </c>
      <c r="J110" s="27">
        <v>7126109703</v>
      </c>
      <c r="K110" s="29">
        <v>0</v>
      </c>
      <c r="L110" s="30" t="s">
        <v>54</v>
      </c>
      <c r="M110" s="30" t="s">
        <v>54</v>
      </c>
      <c r="N110" s="24">
        <v>46</v>
      </c>
      <c r="O110" s="24" t="s">
        <v>578</v>
      </c>
      <c r="P110" s="32" t="s">
        <v>15</v>
      </c>
      <c r="Q110" s="24" t="s">
        <v>579</v>
      </c>
      <c r="R110" s="78">
        <v>44784</v>
      </c>
      <c r="S110" s="78">
        <v>47225</v>
      </c>
      <c r="T110" s="78" t="s">
        <v>580</v>
      </c>
      <c r="U110" s="78" t="s">
        <v>581</v>
      </c>
      <c r="V110" s="87" t="s">
        <v>582</v>
      </c>
      <c r="W110" s="127">
        <v>2356500000</v>
      </c>
      <c r="X110" s="127">
        <v>134317527</v>
      </c>
      <c r="Y110" s="127">
        <v>16077468.899839742</v>
      </c>
      <c r="Z110" s="80" t="s">
        <v>583</v>
      </c>
      <c r="AA110" s="35" t="s">
        <v>38</v>
      </c>
      <c r="AB110" s="27" t="str">
        <f>VLOOKUP(F110,RPP,17,0)</f>
        <v>15 Hari Kalender</v>
      </c>
      <c r="AC110" s="27" t="str">
        <f t="shared" si="2"/>
        <v>15</v>
      </c>
      <c r="AD110" s="36">
        <f>IF(RIGHT(AB110,5)="KERJA",WORKDAY(C110,AC110),C110+AC110)</f>
        <v>45188</v>
      </c>
      <c r="AE110" s="81"/>
      <c r="AF110" s="75"/>
      <c r="AI110" s="38"/>
    </row>
    <row r="111" spans="1:35" x14ac:dyDescent="0.25">
      <c r="A111" s="21">
        <f t="shared" si="3"/>
        <v>110</v>
      </c>
      <c r="B111" s="75">
        <v>45174</v>
      </c>
      <c r="C111" s="76">
        <v>45180</v>
      </c>
      <c r="D111" s="24" t="s">
        <v>584</v>
      </c>
      <c r="E111" s="24" t="s">
        <v>585</v>
      </c>
      <c r="F111" s="77">
        <v>6012302000034</v>
      </c>
      <c r="G111" s="27" t="s">
        <v>558</v>
      </c>
      <c r="H111" s="27" t="s">
        <v>559</v>
      </c>
      <c r="I111" s="27" t="s">
        <v>560</v>
      </c>
      <c r="J111" s="27">
        <v>4278007799</v>
      </c>
      <c r="K111" s="29">
        <v>0</v>
      </c>
      <c r="L111" s="30" t="s">
        <v>54</v>
      </c>
      <c r="M111" s="30" t="s">
        <v>54</v>
      </c>
      <c r="N111" s="24">
        <v>1</v>
      </c>
      <c r="O111" s="24" t="s">
        <v>586</v>
      </c>
      <c r="P111" s="32"/>
      <c r="Q111" s="24"/>
      <c r="R111" s="78">
        <v>44922</v>
      </c>
      <c r="S111" s="78">
        <v>46748</v>
      </c>
      <c r="T111" s="78">
        <v>45015</v>
      </c>
      <c r="U111" s="78" t="s">
        <v>562</v>
      </c>
      <c r="V111" s="87">
        <v>16271570</v>
      </c>
      <c r="W111" s="127">
        <v>300000000</v>
      </c>
      <c r="X111" s="127">
        <v>4275000</v>
      </c>
      <c r="Y111" s="127">
        <v>1090125</v>
      </c>
      <c r="Z111" s="80" t="s">
        <v>587</v>
      </c>
      <c r="AA111" s="35" t="s">
        <v>38</v>
      </c>
      <c r="AB111" s="27" t="s">
        <v>564</v>
      </c>
      <c r="AC111" s="27" t="s">
        <v>565</v>
      </c>
      <c r="AD111" s="36">
        <f>IF(RIGHT(AB111,5)="KERJA",WORKDAY(C111,AC111),C111+AC111)</f>
        <v>45217</v>
      </c>
      <c r="AE111" s="81"/>
      <c r="AF111" s="75"/>
      <c r="AI111" s="38"/>
    </row>
    <row r="112" spans="1:35" x14ac:dyDescent="0.25">
      <c r="A112" s="21">
        <f t="shared" si="3"/>
        <v>111</v>
      </c>
      <c r="B112" s="75">
        <v>45239</v>
      </c>
      <c r="C112" s="76">
        <v>45239</v>
      </c>
      <c r="D112" s="24" t="s">
        <v>588</v>
      </c>
      <c r="E112" s="24" t="s">
        <v>589</v>
      </c>
      <c r="F112" s="77">
        <v>6012302000034</v>
      </c>
      <c r="G112" s="27" t="s">
        <v>558</v>
      </c>
      <c r="H112" s="27" t="s">
        <v>559</v>
      </c>
      <c r="I112" s="27" t="s">
        <v>560</v>
      </c>
      <c r="J112" s="27">
        <v>4278007799</v>
      </c>
      <c r="K112" s="29">
        <v>0</v>
      </c>
      <c r="L112" s="30" t="s">
        <v>54</v>
      </c>
      <c r="M112" s="30" t="s">
        <v>54</v>
      </c>
      <c r="N112" s="24">
        <v>3</v>
      </c>
      <c r="O112" s="24" t="s">
        <v>590</v>
      </c>
      <c r="P112" s="32" t="s">
        <v>15</v>
      </c>
      <c r="Q112" s="24" t="s">
        <v>591</v>
      </c>
      <c r="R112" s="78">
        <v>44893</v>
      </c>
      <c r="S112" s="78">
        <v>46811</v>
      </c>
      <c r="T112" s="78" t="s">
        <v>592</v>
      </c>
      <c r="U112" s="78" t="s">
        <v>593</v>
      </c>
      <c r="V112" s="87" t="s">
        <v>594</v>
      </c>
      <c r="W112" s="127">
        <v>420000000</v>
      </c>
      <c r="X112" s="127">
        <v>5229000</v>
      </c>
      <c r="Y112" s="127">
        <v>1322634</v>
      </c>
      <c r="Z112" s="80" t="s">
        <v>595</v>
      </c>
      <c r="AA112" s="35" t="s">
        <v>38</v>
      </c>
      <c r="AB112" s="27" t="s">
        <v>564</v>
      </c>
      <c r="AC112" s="27" t="str">
        <f t="shared" si="2"/>
        <v>37</v>
      </c>
      <c r="AD112" s="36">
        <f>IF(RIGHT(AB112,5)="KERJA",WORKDAY(C112,AC112),C112+AC112)</f>
        <v>45276</v>
      </c>
      <c r="AE112" s="81"/>
      <c r="AF112" s="75"/>
      <c r="AI112" s="38"/>
    </row>
    <row r="113" spans="1:35" x14ac:dyDescent="0.25">
      <c r="A113" s="21">
        <f t="shared" si="3"/>
        <v>112</v>
      </c>
      <c r="B113" s="75">
        <v>45274</v>
      </c>
      <c r="C113" s="76">
        <v>45274</v>
      </c>
      <c r="D113" s="24" t="s">
        <v>596</v>
      </c>
      <c r="E113" s="24" t="s">
        <v>597</v>
      </c>
      <c r="F113" s="77">
        <v>6012302000034</v>
      </c>
      <c r="G113" s="27" t="s">
        <v>558</v>
      </c>
      <c r="H113" s="27" t="s">
        <v>559</v>
      </c>
      <c r="I113" s="27" t="s">
        <v>560</v>
      </c>
      <c r="J113" s="27">
        <v>4278007799</v>
      </c>
      <c r="K113" s="29">
        <v>0</v>
      </c>
      <c r="L113" s="30" t="s">
        <v>54</v>
      </c>
      <c r="M113" s="30" t="s">
        <v>54</v>
      </c>
      <c r="N113" s="24">
        <v>2</v>
      </c>
      <c r="O113" s="24" t="s">
        <v>598</v>
      </c>
      <c r="P113" s="32" t="s">
        <v>599</v>
      </c>
      <c r="Q113" s="24" t="s">
        <v>600</v>
      </c>
      <c r="R113" s="78">
        <v>44881</v>
      </c>
      <c r="S113" s="78">
        <v>45977</v>
      </c>
      <c r="T113" s="78">
        <v>45015</v>
      </c>
      <c r="U113" s="78" t="s">
        <v>562</v>
      </c>
      <c r="V113" s="87">
        <v>16271570</v>
      </c>
      <c r="W113" s="127">
        <v>65000000</v>
      </c>
      <c r="X113" s="127">
        <v>562250</v>
      </c>
      <c r="Y113" s="127">
        <v>107765</v>
      </c>
      <c r="Z113" s="80" t="s">
        <v>601</v>
      </c>
      <c r="AA113" s="35" t="s">
        <v>38</v>
      </c>
      <c r="AB113" s="27" t="s">
        <v>602</v>
      </c>
      <c r="AC113" s="27" t="s">
        <v>603</v>
      </c>
      <c r="AD113" s="36">
        <f>IF(RIGHT(AB113,5)="KERJA",WORKDAY(C113,AC113),C113+AC113)</f>
        <v>45289</v>
      </c>
      <c r="AE113" s="81"/>
      <c r="AF113" s="75"/>
      <c r="AI113" s="38"/>
    </row>
    <row r="114" spans="1:35" x14ac:dyDescent="0.25">
      <c r="A114" s="21">
        <f t="shared" si="3"/>
        <v>113</v>
      </c>
      <c r="B114" s="75">
        <v>45274</v>
      </c>
      <c r="C114" s="76">
        <v>45274</v>
      </c>
      <c r="D114" s="24" t="s">
        <v>604</v>
      </c>
      <c r="E114" s="24" t="s">
        <v>605</v>
      </c>
      <c r="F114" s="77">
        <v>6012302000035</v>
      </c>
      <c r="G114" s="27" t="s">
        <v>558</v>
      </c>
      <c r="H114" s="27" t="s">
        <v>559</v>
      </c>
      <c r="I114" s="27" t="s">
        <v>560</v>
      </c>
      <c r="J114" s="27">
        <v>4278009988</v>
      </c>
      <c r="K114" s="29">
        <v>0</v>
      </c>
      <c r="L114" s="30" t="s">
        <v>54</v>
      </c>
      <c r="M114" s="30" t="s">
        <v>54</v>
      </c>
      <c r="N114" s="24">
        <v>4</v>
      </c>
      <c r="O114" s="24" t="s">
        <v>606</v>
      </c>
      <c r="P114" s="32" t="s">
        <v>15</v>
      </c>
      <c r="Q114" s="24" t="s">
        <v>607</v>
      </c>
      <c r="R114" s="78">
        <v>44922</v>
      </c>
      <c r="S114" s="78">
        <v>46854</v>
      </c>
      <c r="T114" s="78" t="s">
        <v>608</v>
      </c>
      <c r="U114" s="78" t="s">
        <v>609</v>
      </c>
      <c r="V114" s="87" t="s">
        <v>610</v>
      </c>
      <c r="W114" s="127">
        <v>515000000</v>
      </c>
      <c r="X114" s="127">
        <v>6715200</v>
      </c>
      <c r="Y114" s="127">
        <v>1692523</v>
      </c>
      <c r="Z114" s="80" t="s">
        <v>611</v>
      </c>
      <c r="AA114" s="35" t="s">
        <v>38</v>
      </c>
      <c r="AB114" s="27" t="s">
        <v>602</v>
      </c>
      <c r="AC114" s="27" t="s">
        <v>603</v>
      </c>
      <c r="AD114" s="36">
        <f>IF(RIGHT(AB114,5)="KERJA",WORKDAY(C114,AC114),C114+AC114)</f>
        <v>45289</v>
      </c>
      <c r="AE114" s="81"/>
      <c r="AF114" s="75"/>
      <c r="AI114" s="38"/>
    </row>
    <row r="115" spans="1:35" x14ac:dyDescent="0.25">
      <c r="A115" s="21">
        <f t="shared" si="3"/>
        <v>114</v>
      </c>
      <c r="B115" s="75">
        <v>45279</v>
      </c>
      <c r="C115" s="76">
        <v>45279</v>
      </c>
      <c r="D115" s="24" t="s">
        <v>612</v>
      </c>
      <c r="E115" s="24" t="s">
        <v>613</v>
      </c>
      <c r="F115" s="77">
        <v>6012304000041</v>
      </c>
      <c r="G115" s="27" t="str">
        <f>VLOOKUP(F115,RPP,9,0)</f>
        <v>RELIANCE PEMBIAYAAN SYARIAH</v>
      </c>
      <c r="H115" s="27" t="s">
        <v>614</v>
      </c>
      <c r="I115" s="27" t="s">
        <v>577</v>
      </c>
      <c r="J115" s="27">
        <v>2920139992</v>
      </c>
      <c r="K115" s="29">
        <v>0</v>
      </c>
      <c r="L115" s="30" t="s">
        <v>54</v>
      </c>
      <c r="M115" s="30" t="s">
        <v>54</v>
      </c>
      <c r="N115" s="24">
        <v>1</v>
      </c>
      <c r="O115" s="24" t="s">
        <v>615</v>
      </c>
      <c r="P115" s="32"/>
      <c r="Q115" s="24"/>
      <c r="R115" s="78">
        <v>45090</v>
      </c>
      <c r="S115" s="78">
        <v>46186</v>
      </c>
      <c r="T115" s="78">
        <v>45112</v>
      </c>
      <c r="U115" s="78" t="s">
        <v>616</v>
      </c>
      <c r="V115" s="87">
        <v>3404705</v>
      </c>
      <c r="W115" s="127">
        <v>170000000</v>
      </c>
      <c r="X115" s="127">
        <v>1451800</v>
      </c>
      <c r="Y115" s="127">
        <v>362950</v>
      </c>
      <c r="Z115" s="80" t="s">
        <v>617</v>
      </c>
      <c r="AA115" s="35" t="s">
        <v>38</v>
      </c>
      <c r="AB115" s="27" t="str">
        <f>VLOOKUP(F115,RPP,17,0)</f>
        <v>15 Hari Kalender</v>
      </c>
      <c r="AC115" s="27" t="str">
        <f t="shared" si="2"/>
        <v>15</v>
      </c>
      <c r="AD115" s="36">
        <f>IF(RIGHT(AB115,5)="KERJA",WORKDAY(C115,AC115),C115+AC115)</f>
        <v>45294</v>
      </c>
      <c r="AE115" s="81"/>
      <c r="AF115" s="75"/>
      <c r="AI115" s="38"/>
    </row>
    <row r="116" spans="1:35" x14ac:dyDescent="0.25">
      <c r="A116" s="21">
        <f t="shared" si="3"/>
        <v>115</v>
      </c>
      <c r="B116" s="75"/>
      <c r="C116" s="76"/>
      <c r="D116" s="24"/>
      <c r="E116" s="24"/>
      <c r="F116" s="77"/>
      <c r="G116" s="27" t="e">
        <f>VLOOKUP(F116,RPP,9,0)</f>
        <v>#N/A</v>
      </c>
      <c r="H116" s="27" t="e">
        <f>VLOOKUP(F116,RPP,68,0)</f>
        <v>#N/A</v>
      </c>
      <c r="I116" s="27" t="e">
        <f>VLOOKUP(F116,RPP,69,0)</f>
        <v>#N/A</v>
      </c>
      <c r="J116" s="27" t="e">
        <f>VLOOKUP(F116,RPP,70,0)</f>
        <v>#N/A</v>
      </c>
      <c r="K116" s="29"/>
      <c r="L116" s="30"/>
      <c r="M116" s="30"/>
      <c r="N116" s="24"/>
      <c r="O116" s="24"/>
      <c r="P116" s="32"/>
      <c r="Q116" s="24"/>
      <c r="R116" s="78"/>
      <c r="S116" s="78"/>
      <c r="T116" s="78"/>
      <c r="U116" s="78"/>
      <c r="V116" s="87"/>
      <c r="W116" s="127"/>
      <c r="X116" s="127"/>
      <c r="Y116" s="127"/>
      <c r="Z116" s="80"/>
      <c r="AA116" s="80"/>
      <c r="AB116" s="27" t="e">
        <f>VLOOKUP(F116,RPP,17,0)</f>
        <v>#N/A</v>
      </c>
      <c r="AC116" s="27" t="e">
        <f t="shared" si="2"/>
        <v>#N/A</v>
      </c>
      <c r="AD116" s="36" t="e">
        <f>IF(RIGHT(AB116,5)="KERJA",WORKDAY(C116,AC116),C116+AC116)</f>
        <v>#N/A</v>
      </c>
      <c r="AE116" s="81"/>
      <c r="AF116" s="75"/>
      <c r="AI116" s="38"/>
    </row>
    <row r="117" spans="1:35" x14ac:dyDescent="0.25">
      <c r="A117" s="21">
        <f t="shared" si="3"/>
        <v>116</v>
      </c>
      <c r="B117" s="75"/>
      <c r="C117" s="76"/>
      <c r="D117" s="24"/>
      <c r="E117" s="24"/>
      <c r="F117" s="77"/>
      <c r="G117" s="27" t="e">
        <f>VLOOKUP(F117,RPP,9,0)</f>
        <v>#N/A</v>
      </c>
      <c r="H117" s="27" t="e">
        <f>VLOOKUP(F117,RPP,68,0)</f>
        <v>#N/A</v>
      </c>
      <c r="I117" s="27" t="e">
        <f>VLOOKUP(F117,RPP,69,0)</f>
        <v>#N/A</v>
      </c>
      <c r="J117" s="27" t="e">
        <f>VLOOKUP(F117,RPP,70,0)</f>
        <v>#N/A</v>
      </c>
      <c r="K117" s="29"/>
      <c r="L117" s="30"/>
      <c r="M117" s="30"/>
      <c r="N117" s="24"/>
      <c r="O117" s="24"/>
      <c r="P117" s="32"/>
      <c r="Q117" s="24"/>
      <c r="R117" s="78"/>
      <c r="S117" s="78"/>
      <c r="T117" s="78"/>
      <c r="U117" s="78"/>
      <c r="V117" s="87"/>
      <c r="W117" s="127"/>
      <c r="X117" s="127"/>
      <c r="Y117" s="127"/>
      <c r="Z117" s="80"/>
      <c r="AA117" s="80"/>
      <c r="AB117" s="27" t="e">
        <f>VLOOKUP(F117,RPP,17,0)</f>
        <v>#N/A</v>
      </c>
      <c r="AC117" s="27" t="e">
        <f t="shared" si="2"/>
        <v>#N/A</v>
      </c>
      <c r="AD117" s="36" t="e">
        <f>IF(RIGHT(AB117,5)="KERJA",WORKDAY(C117,AC117),C117+AC117)</f>
        <v>#N/A</v>
      </c>
      <c r="AE117" s="81"/>
      <c r="AF117" s="75"/>
      <c r="AI117" s="38"/>
    </row>
    <row r="118" spans="1:35" x14ac:dyDescent="0.25">
      <c r="A118" s="21">
        <f t="shared" si="3"/>
        <v>117</v>
      </c>
      <c r="B118" s="75"/>
      <c r="C118" s="76"/>
      <c r="D118" s="24"/>
      <c r="E118" s="24"/>
      <c r="F118" s="77"/>
      <c r="G118" s="27" t="e">
        <f>VLOOKUP(F118,RPP,9,0)</f>
        <v>#N/A</v>
      </c>
      <c r="H118" s="27" t="e">
        <f>VLOOKUP(F118,RPP,68,0)</f>
        <v>#N/A</v>
      </c>
      <c r="I118" s="27" t="e">
        <f>VLOOKUP(F118,RPP,69,0)</f>
        <v>#N/A</v>
      </c>
      <c r="J118" s="27" t="e">
        <f>VLOOKUP(F118,RPP,70,0)</f>
        <v>#N/A</v>
      </c>
      <c r="K118" s="29"/>
      <c r="L118" s="30"/>
      <c r="M118" s="30"/>
      <c r="N118" s="24"/>
      <c r="O118" s="24"/>
      <c r="P118" s="32"/>
      <c r="Q118" s="24"/>
      <c r="R118" s="78"/>
      <c r="S118" s="78"/>
      <c r="T118" s="78"/>
      <c r="U118" s="78"/>
      <c r="V118" s="87"/>
      <c r="W118" s="127"/>
      <c r="X118" s="127"/>
      <c r="Y118" s="127"/>
      <c r="Z118" s="80"/>
      <c r="AA118" s="80"/>
      <c r="AB118" s="27" t="e">
        <f>VLOOKUP(F118,RPP,17,0)</f>
        <v>#N/A</v>
      </c>
      <c r="AC118" s="27" t="e">
        <f t="shared" si="2"/>
        <v>#N/A</v>
      </c>
      <c r="AD118" s="36" t="e">
        <f>IF(RIGHT(AB118,5)="KERJA",WORKDAY(C118,AC118),C118+AC118)</f>
        <v>#N/A</v>
      </c>
      <c r="AE118" s="81"/>
      <c r="AF118" s="75"/>
      <c r="AI118" s="38"/>
    </row>
    <row r="119" spans="1:35" x14ac:dyDescent="0.25">
      <c r="A119" s="21">
        <f t="shared" si="3"/>
        <v>118</v>
      </c>
      <c r="B119" s="75"/>
      <c r="C119" s="76"/>
      <c r="D119" s="24"/>
      <c r="E119" s="24"/>
      <c r="F119" s="77"/>
      <c r="G119" s="27" t="e">
        <f>VLOOKUP(F119,RPP,9,0)</f>
        <v>#N/A</v>
      </c>
      <c r="H119" s="27" t="e">
        <f>VLOOKUP(F119,RPP,68,0)</f>
        <v>#N/A</v>
      </c>
      <c r="I119" s="27" t="e">
        <f>VLOOKUP(F119,RPP,69,0)</f>
        <v>#N/A</v>
      </c>
      <c r="J119" s="27" t="e">
        <f>VLOOKUP(F119,RPP,70,0)</f>
        <v>#N/A</v>
      </c>
      <c r="K119" s="29"/>
      <c r="L119" s="30"/>
      <c r="M119" s="30"/>
      <c r="N119" s="24"/>
      <c r="O119" s="24"/>
      <c r="P119" s="32"/>
      <c r="Q119" s="24"/>
      <c r="R119" s="78"/>
      <c r="S119" s="78"/>
      <c r="T119" s="78"/>
      <c r="U119" s="78"/>
      <c r="V119" s="87"/>
      <c r="W119" s="127"/>
      <c r="X119" s="127"/>
      <c r="Y119" s="127"/>
      <c r="Z119" s="80"/>
      <c r="AA119" s="80"/>
      <c r="AB119" s="27" t="e">
        <f>VLOOKUP(F119,RPP,17,0)</f>
        <v>#N/A</v>
      </c>
      <c r="AC119" s="27" t="e">
        <f t="shared" si="2"/>
        <v>#N/A</v>
      </c>
      <c r="AD119" s="36" t="e">
        <f>IF(RIGHT(AB119,5)="KERJA",WORKDAY(C119,AC119),C119+AC119)</f>
        <v>#N/A</v>
      </c>
      <c r="AE119" s="81"/>
      <c r="AF119" s="75"/>
      <c r="AI119" s="38"/>
    </row>
    <row r="120" spans="1:35" x14ac:dyDescent="0.25">
      <c r="A120" s="21">
        <f t="shared" si="3"/>
        <v>119</v>
      </c>
      <c r="B120" s="75"/>
      <c r="C120" s="76"/>
      <c r="D120" s="24"/>
      <c r="E120" s="24"/>
      <c r="F120" s="77"/>
      <c r="G120" s="27" t="e">
        <f>VLOOKUP(F120,RPP,9,0)</f>
        <v>#N/A</v>
      </c>
      <c r="H120" s="27" t="e">
        <f>VLOOKUP(F120,RPP,68,0)</f>
        <v>#N/A</v>
      </c>
      <c r="I120" s="27" t="e">
        <f>VLOOKUP(F120,RPP,69,0)</f>
        <v>#N/A</v>
      </c>
      <c r="J120" s="27" t="e">
        <f>VLOOKUP(F120,RPP,70,0)</f>
        <v>#N/A</v>
      </c>
      <c r="K120" s="29"/>
      <c r="L120" s="30"/>
      <c r="M120" s="30"/>
      <c r="N120" s="24"/>
      <c r="O120" s="24"/>
      <c r="P120" s="32"/>
      <c r="Q120" s="24"/>
      <c r="R120" s="78"/>
      <c r="S120" s="78"/>
      <c r="T120" s="78"/>
      <c r="U120" s="78"/>
      <c r="V120" s="87"/>
      <c r="W120" s="127"/>
      <c r="X120" s="127"/>
      <c r="Y120" s="130"/>
      <c r="Z120" s="97"/>
      <c r="AA120" s="97"/>
      <c r="AB120" s="27" t="e">
        <f>VLOOKUP(F120,RPP,17,0)</f>
        <v>#N/A</v>
      </c>
      <c r="AC120" s="27" t="e">
        <f t="shared" si="2"/>
        <v>#N/A</v>
      </c>
      <c r="AD120" s="36" t="e">
        <f>IF(RIGHT(AB120,5)="KERJA",WORKDAY(C120,AC120),C120+AC120)</f>
        <v>#N/A</v>
      </c>
      <c r="AE120" s="81"/>
      <c r="AF120" s="75"/>
      <c r="AI120" s="38"/>
    </row>
    <row r="121" spans="1:35" x14ac:dyDescent="0.25">
      <c r="A121" s="21">
        <f t="shared" si="3"/>
        <v>120</v>
      </c>
      <c r="B121" s="75"/>
      <c r="C121" s="76"/>
      <c r="D121" s="24"/>
      <c r="E121" s="24"/>
      <c r="F121" s="77"/>
      <c r="G121" s="27" t="e">
        <f>VLOOKUP(F121,RPP,9,0)</f>
        <v>#N/A</v>
      </c>
      <c r="H121" s="27" t="e">
        <f>VLOOKUP(F121,RPP,68,0)</f>
        <v>#N/A</v>
      </c>
      <c r="I121" s="27" t="e">
        <f>VLOOKUP(F121,RPP,69,0)</f>
        <v>#N/A</v>
      </c>
      <c r="J121" s="27" t="e">
        <f>VLOOKUP(F121,RPP,70,0)</f>
        <v>#N/A</v>
      </c>
      <c r="K121" s="29"/>
      <c r="L121" s="30"/>
      <c r="M121" s="30"/>
      <c r="N121" s="24"/>
      <c r="O121" s="24"/>
      <c r="P121" s="32"/>
      <c r="Q121" s="24"/>
      <c r="R121" s="78"/>
      <c r="S121" s="78"/>
      <c r="T121" s="78"/>
      <c r="U121" s="78"/>
      <c r="V121" s="87"/>
      <c r="W121" s="127"/>
      <c r="X121" s="127"/>
      <c r="Y121" s="127"/>
      <c r="Z121" s="80"/>
      <c r="AA121" s="80"/>
      <c r="AB121" s="27" t="e">
        <f>VLOOKUP(F121,RPP,17,0)</f>
        <v>#N/A</v>
      </c>
      <c r="AC121" s="27" t="e">
        <f t="shared" si="2"/>
        <v>#N/A</v>
      </c>
      <c r="AD121" s="36" t="e">
        <f>IF(RIGHT(AB121,5)="KERJA",WORKDAY(C121,AC121),C121+AC121)</f>
        <v>#N/A</v>
      </c>
      <c r="AE121" s="81"/>
      <c r="AF121" s="75"/>
      <c r="AI121" s="38"/>
    </row>
    <row r="122" spans="1:35" x14ac:dyDescent="0.25">
      <c r="A122" s="21">
        <f t="shared" si="3"/>
        <v>121</v>
      </c>
      <c r="B122" s="75"/>
      <c r="C122" s="76"/>
      <c r="D122" s="24"/>
      <c r="E122" s="24"/>
      <c r="F122" s="77"/>
      <c r="G122" s="27" t="e">
        <f>VLOOKUP(F122,RPP,9,0)</f>
        <v>#N/A</v>
      </c>
      <c r="H122" s="27" t="e">
        <f>VLOOKUP(F122,RPP,68,0)</f>
        <v>#N/A</v>
      </c>
      <c r="I122" s="27" t="e">
        <f>VLOOKUP(F122,RPP,69,0)</f>
        <v>#N/A</v>
      </c>
      <c r="J122" s="27" t="e">
        <f>VLOOKUP(F122,RPP,70,0)</f>
        <v>#N/A</v>
      </c>
      <c r="K122" s="29"/>
      <c r="L122" s="30"/>
      <c r="M122" s="30"/>
      <c r="N122" s="24"/>
      <c r="O122" s="24"/>
      <c r="P122" s="32"/>
      <c r="Q122" s="24"/>
      <c r="R122" s="78"/>
      <c r="S122" s="78"/>
      <c r="T122" s="78"/>
      <c r="U122" s="78"/>
      <c r="V122" s="87"/>
      <c r="W122" s="127"/>
      <c r="X122" s="127"/>
      <c r="Y122" s="127"/>
      <c r="Z122" s="80"/>
      <c r="AA122" s="80"/>
      <c r="AB122" s="27" t="e">
        <f>VLOOKUP(F122,RPP,17,0)</f>
        <v>#N/A</v>
      </c>
      <c r="AC122" s="27" t="e">
        <f t="shared" si="2"/>
        <v>#N/A</v>
      </c>
      <c r="AD122" s="36" t="e">
        <f>IF(RIGHT(AB122,5)="KERJA",WORKDAY(C122,AC122),C122+AC122)</f>
        <v>#N/A</v>
      </c>
      <c r="AE122" s="81"/>
      <c r="AF122" s="75"/>
      <c r="AI122" s="38"/>
    </row>
    <row r="123" spans="1:35" x14ac:dyDescent="0.25">
      <c r="A123" s="21">
        <f t="shared" si="3"/>
        <v>122</v>
      </c>
      <c r="B123" s="75"/>
      <c r="C123" s="76"/>
      <c r="D123" s="24"/>
      <c r="E123" s="24"/>
      <c r="F123" s="77"/>
      <c r="G123" s="27" t="e">
        <f>VLOOKUP(F123,RPP,9,0)</f>
        <v>#N/A</v>
      </c>
      <c r="H123" s="27" t="e">
        <f>VLOOKUP(F123,RPP,68,0)</f>
        <v>#N/A</v>
      </c>
      <c r="I123" s="27" t="e">
        <f>VLOOKUP(F123,RPP,69,0)</f>
        <v>#N/A</v>
      </c>
      <c r="J123" s="27" t="e">
        <f>VLOOKUP(F123,RPP,70,0)</f>
        <v>#N/A</v>
      </c>
      <c r="K123" s="29"/>
      <c r="L123" s="30"/>
      <c r="M123" s="30"/>
      <c r="N123" s="24"/>
      <c r="O123" s="24"/>
      <c r="P123" s="32"/>
      <c r="Q123" s="24"/>
      <c r="R123" s="78"/>
      <c r="S123" s="78"/>
      <c r="T123" s="78"/>
      <c r="U123" s="78"/>
      <c r="V123" s="87"/>
      <c r="W123" s="127"/>
      <c r="X123" s="127"/>
      <c r="Y123" s="127"/>
      <c r="Z123" s="80"/>
      <c r="AA123" s="80"/>
      <c r="AB123" s="27" t="e">
        <f>VLOOKUP(F123,RPP,17,0)</f>
        <v>#N/A</v>
      </c>
      <c r="AC123" s="27" t="e">
        <f t="shared" si="2"/>
        <v>#N/A</v>
      </c>
      <c r="AD123" s="36" t="e">
        <f>IF(RIGHT(AB123,5)="KERJA",WORKDAY(C123,AC123),C123+AC123)</f>
        <v>#N/A</v>
      </c>
      <c r="AE123" s="81"/>
      <c r="AF123" s="75"/>
      <c r="AI123" s="38"/>
    </row>
    <row r="124" spans="1:35" x14ac:dyDescent="0.25">
      <c r="A124" s="21">
        <f t="shared" si="3"/>
        <v>123</v>
      </c>
      <c r="B124" s="75"/>
      <c r="C124" s="76"/>
      <c r="D124" s="24"/>
      <c r="E124" s="24"/>
      <c r="F124" s="77"/>
      <c r="G124" s="27" t="e">
        <f>VLOOKUP(F124,RPP,9,0)</f>
        <v>#N/A</v>
      </c>
      <c r="H124" s="27" t="e">
        <f>VLOOKUP(F124,RPP,68,0)</f>
        <v>#N/A</v>
      </c>
      <c r="I124" s="27" t="e">
        <f>VLOOKUP(F124,RPP,69,0)</f>
        <v>#N/A</v>
      </c>
      <c r="J124" s="27" t="e">
        <f>VLOOKUP(F124,RPP,70,0)</f>
        <v>#N/A</v>
      </c>
      <c r="K124" s="29"/>
      <c r="L124" s="30"/>
      <c r="M124" s="30"/>
      <c r="N124" s="24"/>
      <c r="O124" s="24"/>
      <c r="P124" s="32"/>
      <c r="Q124" s="24"/>
      <c r="R124" s="78"/>
      <c r="S124" s="78"/>
      <c r="T124" s="78"/>
      <c r="U124" s="78"/>
      <c r="V124" s="87"/>
      <c r="W124" s="127"/>
      <c r="X124" s="127"/>
      <c r="Y124" s="127"/>
      <c r="Z124" s="80"/>
      <c r="AA124" s="80"/>
      <c r="AB124" s="27" t="e">
        <f>VLOOKUP(F124,RPP,17,0)</f>
        <v>#N/A</v>
      </c>
      <c r="AC124" s="27" t="e">
        <f t="shared" si="2"/>
        <v>#N/A</v>
      </c>
      <c r="AD124" s="36" t="e">
        <f>IF(RIGHT(AB124,5)="KERJA",WORKDAY(C124,AC124),C124+AC124)</f>
        <v>#N/A</v>
      </c>
      <c r="AE124" s="81"/>
      <c r="AF124" s="75"/>
      <c r="AI124" s="38"/>
    </row>
    <row r="125" spans="1:35" x14ac:dyDescent="0.25">
      <c r="A125" s="21">
        <f t="shared" si="3"/>
        <v>124</v>
      </c>
      <c r="B125" s="75"/>
      <c r="C125" s="76"/>
      <c r="D125" s="24"/>
      <c r="E125" s="24"/>
      <c r="F125" s="77"/>
      <c r="G125" s="27" t="e">
        <f>VLOOKUP(F125,RPP,9,0)</f>
        <v>#N/A</v>
      </c>
      <c r="H125" s="27" t="e">
        <f>VLOOKUP(F125,RPP,68,0)</f>
        <v>#N/A</v>
      </c>
      <c r="I125" s="27" t="e">
        <f>VLOOKUP(F125,RPP,69,0)</f>
        <v>#N/A</v>
      </c>
      <c r="J125" s="27" t="e">
        <f>VLOOKUP(F125,RPP,70,0)</f>
        <v>#N/A</v>
      </c>
      <c r="K125" s="29"/>
      <c r="L125" s="30"/>
      <c r="M125" s="30"/>
      <c r="N125" s="24"/>
      <c r="O125" s="24"/>
      <c r="P125" s="32"/>
      <c r="Q125" s="24"/>
      <c r="R125" s="78"/>
      <c r="S125" s="78"/>
      <c r="T125" s="78"/>
      <c r="U125" s="78"/>
      <c r="V125" s="87"/>
      <c r="W125" s="127"/>
      <c r="X125" s="127"/>
      <c r="Y125" s="127"/>
      <c r="Z125" s="80"/>
      <c r="AA125" s="80"/>
      <c r="AB125" s="27" t="e">
        <f>VLOOKUP(F125,RPP,17,0)</f>
        <v>#N/A</v>
      </c>
      <c r="AC125" s="27" t="e">
        <f t="shared" si="2"/>
        <v>#N/A</v>
      </c>
      <c r="AD125" s="36" t="e">
        <f>IF(RIGHT(AB125,5)="KERJA",WORKDAY(C125,AC125),C125+AC125)</f>
        <v>#N/A</v>
      </c>
      <c r="AE125" s="81"/>
      <c r="AF125" s="75"/>
      <c r="AI125" s="38"/>
    </row>
    <row r="126" spans="1:35" x14ac:dyDescent="0.25">
      <c r="A126" s="21">
        <f t="shared" si="3"/>
        <v>125</v>
      </c>
      <c r="B126" s="75"/>
      <c r="C126" s="76"/>
      <c r="D126" s="24"/>
      <c r="E126" s="24"/>
      <c r="F126" s="77"/>
      <c r="G126" s="27" t="e">
        <f>VLOOKUP(F126,RPP,9,0)</f>
        <v>#N/A</v>
      </c>
      <c r="H126" s="27" t="e">
        <f>VLOOKUP(F126,RPP,68,0)</f>
        <v>#N/A</v>
      </c>
      <c r="I126" s="27" t="e">
        <f>VLOOKUP(F126,RPP,69,0)</f>
        <v>#N/A</v>
      </c>
      <c r="J126" s="27" t="e">
        <f>VLOOKUP(F126,RPP,70,0)</f>
        <v>#N/A</v>
      </c>
      <c r="K126" s="29"/>
      <c r="L126" s="30"/>
      <c r="M126" s="30"/>
      <c r="N126" s="24"/>
      <c r="O126" s="24"/>
      <c r="P126" s="32"/>
      <c r="Q126" s="24"/>
      <c r="R126" s="78"/>
      <c r="S126" s="98"/>
      <c r="T126" s="98"/>
      <c r="U126" s="98"/>
      <c r="V126" s="99"/>
      <c r="W126" s="127"/>
      <c r="X126" s="127"/>
      <c r="Y126" s="127"/>
      <c r="Z126" s="80"/>
      <c r="AA126" s="80"/>
      <c r="AB126" s="27" t="e">
        <f>VLOOKUP(F126,RPP,17,0)</f>
        <v>#N/A</v>
      </c>
      <c r="AC126" s="27" t="e">
        <f t="shared" si="2"/>
        <v>#N/A</v>
      </c>
      <c r="AD126" s="36" t="e">
        <f>IF(RIGHT(AB126,5)="KERJA",WORKDAY(C126,AC126),C126+AC126)</f>
        <v>#N/A</v>
      </c>
      <c r="AE126" s="81"/>
      <c r="AF126" s="75"/>
      <c r="AI126" s="38"/>
    </row>
    <row r="127" spans="1:35" x14ac:dyDescent="0.25">
      <c r="A127" s="21">
        <f t="shared" si="3"/>
        <v>126</v>
      </c>
      <c r="B127" s="75"/>
      <c r="C127" s="76"/>
      <c r="D127" s="24"/>
      <c r="E127" s="24"/>
      <c r="F127" s="77"/>
      <c r="G127" s="27" t="e">
        <f>VLOOKUP(F127,RPP,9,0)</f>
        <v>#N/A</v>
      </c>
      <c r="H127" s="27" t="e">
        <f>VLOOKUP(F127,RPP,68,0)</f>
        <v>#N/A</v>
      </c>
      <c r="I127" s="27" t="e">
        <f>VLOOKUP(F127,RPP,69,0)</f>
        <v>#N/A</v>
      </c>
      <c r="J127" s="27" t="e">
        <f>VLOOKUP(F127,RPP,70,0)</f>
        <v>#N/A</v>
      </c>
      <c r="K127" s="29"/>
      <c r="L127" s="30"/>
      <c r="M127" s="30"/>
      <c r="N127" s="24"/>
      <c r="O127" s="24"/>
      <c r="P127" s="32"/>
      <c r="Q127" s="24"/>
      <c r="R127" s="78"/>
      <c r="S127" s="78"/>
      <c r="T127" s="78"/>
      <c r="U127" s="78"/>
      <c r="V127" s="87"/>
      <c r="W127" s="127"/>
      <c r="X127" s="127"/>
      <c r="Y127" s="127"/>
      <c r="Z127" s="80"/>
      <c r="AA127" s="80"/>
      <c r="AB127" s="27" t="e">
        <f>VLOOKUP(F127,RPP,17,0)</f>
        <v>#N/A</v>
      </c>
      <c r="AC127" s="27" t="e">
        <f t="shared" si="2"/>
        <v>#N/A</v>
      </c>
      <c r="AD127" s="36" t="e">
        <f>IF(RIGHT(AB127,5)="KERJA",WORKDAY(C127,AC127),C127+AC127)</f>
        <v>#N/A</v>
      </c>
      <c r="AE127" s="81"/>
      <c r="AF127" s="75"/>
      <c r="AI127" s="38"/>
    </row>
    <row r="128" spans="1:35" x14ac:dyDescent="0.25">
      <c r="A128" s="21">
        <f t="shared" si="3"/>
        <v>127</v>
      </c>
      <c r="B128" s="75"/>
      <c r="C128" s="76"/>
      <c r="D128" s="24"/>
      <c r="E128" s="24"/>
      <c r="F128" s="77"/>
      <c r="G128" s="27" t="e">
        <f>VLOOKUP(F128,RPP,9,0)</f>
        <v>#N/A</v>
      </c>
      <c r="H128" s="27" t="e">
        <f>VLOOKUP(F128,RPP,68,0)</f>
        <v>#N/A</v>
      </c>
      <c r="I128" s="27" t="e">
        <f>VLOOKUP(F128,RPP,69,0)</f>
        <v>#N/A</v>
      </c>
      <c r="J128" s="27" t="e">
        <f>VLOOKUP(F128,RPP,70,0)</f>
        <v>#N/A</v>
      </c>
      <c r="K128" s="29"/>
      <c r="L128" s="30"/>
      <c r="M128" s="30"/>
      <c r="N128" s="24"/>
      <c r="O128" s="24"/>
      <c r="P128" s="32"/>
      <c r="Q128" s="24"/>
      <c r="R128" s="78"/>
      <c r="S128" s="78"/>
      <c r="T128" s="78"/>
      <c r="U128" s="78"/>
      <c r="V128" s="87"/>
      <c r="W128" s="127"/>
      <c r="X128" s="127"/>
      <c r="Y128" s="127"/>
      <c r="Z128" s="80"/>
      <c r="AA128" s="80"/>
      <c r="AB128" s="27" t="e">
        <f>VLOOKUP(F128,RPP,17,0)</f>
        <v>#N/A</v>
      </c>
      <c r="AC128" s="27" t="e">
        <f t="shared" si="2"/>
        <v>#N/A</v>
      </c>
      <c r="AD128" s="36" t="e">
        <f>IF(RIGHT(AB128,5)="KERJA",WORKDAY(C128,AC128),C128+AC128)</f>
        <v>#N/A</v>
      </c>
      <c r="AE128" s="81"/>
      <c r="AF128" s="75"/>
      <c r="AI128" s="38"/>
    </row>
    <row r="129" spans="1:35" x14ac:dyDescent="0.25">
      <c r="A129" s="21">
        <f t="shared" si="3"/>
        <v>128</v>
      </c>
      <c r="B129" s="75"/>
      <c r="C129" s="76"/>
      <c r="D129" s="24"/>
      <c r="E129" s="24"/>
      <c r="F129" s="77"/>
      <c r="G129" s="27" t="e">
        <f>VLOOKUP(F129,RPP,9,0)</f>
        <v>#N/A</v>
      </c>
      <c r="H129" s="27" t="e">
        <f>VLOOKUP(F129,RPP,68,0)</f>
        <v>#N/A</v>
      </c>
      <c r="I129" s="27" t="e">
        <f>VLOOKUP(F129,RPP,69,0)</f>
        <v>#N/A</v>
      </c>
      <c r="J129" s="27" t="e">
        <f>VLOOKUP(F129,RPP,70,0)</f>
        <v>#N/A</v>
      </c>
      <c r="K129" s="29"/>
      <c r="L129" s="30"/>
      <c r="M129" s="30"/>
      <c r="N129" s="24"/>
      <c r="O129" s="24"/>
      <c r="P129" s="32"/>
      <c r="Q129" s="24"/>
      <c r="R129" s="78"/>
      <c r="S129" s="78"/>
      <c r="T129" s="78"/>
      <c r="U129" s="78"/>
      <c r="V129" s="87"/>
      <c r="W129" s="127"/>
      <c r="X129" s="127"/>
      <c r="Y129" s="127"/>
      <c r="Z129" s="80"/>
      <c r="AA129" s="80"/>
      <c r="AB129" s="27" t="e">
        <f>VLOOKUP(F129,RPP,17,0)</f>
        <v>#N/A</v>
      </c>
      <c r="AC129" s="27" t="e">
        <f t="shared" si="2"/>
        <v>#N/A</v>
      </c>
      <c r="AD129" s="36" t="e">
        <f>IF(RIGHT(AB129,5)="KERJA",WORKDAY(C129,AC129),C129+AC129)</f>
        <v>#N/A</v>
      </c>
      <c r="AE129" s="81"/>
      <c r="AF129" s="75"/>
      <c r="AI129" s="38"/>
    </row>
    <row r="130" spans="1:35" x14ac:dyDescent="0.25">
      <c r="A130" s="21">
        <f t="shared" si="3"/>
        <v>129</v>
      </c>
      <c r="B130" s="75"/>
      <c r="C130" s="76"/>
      <c r="D130" s="24"/>
      <c r="E130" s="24"/>
      <c r="F130" s="77"/>
      <c r="G130" s="27" t="e">
        <f>VLOOKUP(F130,RPP,9,0)</f>
        <v>#N/A</v>
      </c>
      <c r="H130" s="27" t="e">
        <f>VLOOKUP(F130,RPP,68,0)</f>
        <v>#N/A</v>
      </c>
      <c r="I130" s="27" t="e">
        <f>VLOOKUP(F130,RPP,69,0)</f>
        <v>#N/A</v>
      </c>
      <c r="J130" s="27" t="e">
        <f>VLOOKUP(F130,RPP,70,0)</f>
        <v>#N/A</v>
      </c>
      <c r="K130" s="29"/>
      <c r="L130" s="30"/>
      <c r="M130" s="30"/>
      <c r="N130" s="24"/>
      <c r="O130" s="24"/>
      <c r="P130" s="32"/>
      <c r="Q130" s="24"/>
      <c r="R130" s="78"/>
      <c r="S130" s="78"/>
      <c r="T130" s="78"/>
      <c r="U130" s="78"/>
      <c r="V130" s="87"/>
      <c r="W130" s="127"/>
      <c r="X130" s="127"/>
      <c r="Y130" s="127"/>
      <c r="Z130" s="80"/>
      <c r="AA130" s="80"/>
      <c r="AB130" s="27" t="e">
        <f>VLOOKUP(F130,RPP,17,0)</f>
        <v>#N/A</v>
      </c>
      <c r="AC130" s="27" t="e">
        <f t="shared" si="2"/>
        <v>#N/A</v>
      </c>
      <c r="AD130" s="36" t="e">
        <f>IF(RIGHT(AB130,5)="KERJA",WORKDAY(C130,AC130),C130+AC130)</f>
        <v>#N/A</v>
      </c>
      <c r="AE130" s="81"/>
      <c r="AF130" s="75"/>
      <c r="AI130" s="38"/>
    </row>
    <row r="131" spans="1:35" x14ac:dyDescent="0.25">
      <c r="A131" s="21">
        <f t="shared" si="3"/>
        <v>130</v>
      </c>
      <c r="B131" s="75"/>
      <c r="C131" s="76"/>
      <c r="D131" s="24"/>
      <c r="E131" s="24"/>
      <c r="F131" s="77"/>
      <c r="G131" s="27" t="e">
        <f>VLOOKUP(F131,RPP,9,0)</f>
        <v>#N/A</v>
      </c>
      <c r="H131" s="27" t="e">
        <f>VLOOKUP(F131,RPP,68,0)</f>
        <v>#N/A</v>
      </c>
      <c r="I131" s="27" t="e">
        <f>VLOOKUP(F131,RPP,69,0)</f>
        <v>#N/A</v>
      </c>
      <c r="J131" s="27" t="e">
        <f>VLOOKUP(F131,RPP,70,0)</f>
        <v>#N/A</v>
      </c>
      <c r="K131" s="29"/>
      <c r="L131" s="30"/>
      <c r="M131" s="30"/>
      <c r="N131" s="24"/>
      <c r="O131" s="24"/>
      <c r="P131" s="32"/>
      <c r="Q131" s="24"/>
      <c r="R131" s="78"/>
      <c r="S131" s="78"/>
      <c r="T131" s="78"/>
      <c r="U131" s="78"/>
      <c r="V131" s="87"/>
      <c r="W131" s="127"/>
      <c r="X131" s="127"/>
      <c r="Y131" s="127"/>
      <c r="Z131" s="80"/>
      <c r="AA131" s="80"/>
      <c r="AB131" s="27" t="e">
        <f>VLOOKUP(F131,RPP,17,0)</f>
        <v>#N/A</v>
      </c>
      <c r="AC131" s="27" t="e">
        <f t="shared" ref="AC131:AC194" si="4">LEFT(AB131,2)</f>
        <v>#N/A</v>
      </c>
      <c r="AD131" s="36" t="e">
        <f>IF(RIGHT(AB131,5)="KERJA",WORKDAY(C131,AC131),C131+AC131)</f>
        <v>#N/A</v>
      </c>
      <c r="AE131" s="81"/>
      <c r="AF131" s="75"/>
      <c r="AI131" s="38"/>
    </row>
    <row r="132" spans="1:35" x14ac:dyDescent="0.25">
      <c r="A132" s="21">
        <f t="shared" ref="A132:A195" si="5">A131+1</f>
        <v>131</v>
      </c>
      <c r="B132" s="75"/>
      <c r="C132" s="76"/>
      <c r="D132" s="24"/>
      <c r="E132" s="24"/>
      <c r="F132" s="77"/>
      <c r="G132" s="27" t="e">
        <f>VLOOKUP(F132,RPP,9,0)</f>
        <v>#N/A</v>
      </c>
      <c r="H132" s="27" t="e">
        <f>VLOOKUP(F132,RPP,68,0)</f>
        <v>#N/A</v>
      </c>
      <c r="I132" s="27" t="e">
        <f>VLOOKUP(F132,RPP,69,0)</f>
        <v>#N/A</v>
      </c>
      <c r="J132" s="27" t="e">
        <f>VLOOKUP(F132,RPP,70,0)</f>
        <v>#N/A</v>
      </c>
      <c r="K132" s="29"/>
      <c r="L132" s="30"/>
      <c r="M132" s="30"/>
      <c r="N132" s="24"/>
      <c r="O132" s="24"/>
      <c r="P132" s="32"/>
      <c r="Q132" s="24"/>
      <c r="R132" s="78"/>
      <c r="S132" s="78"/>
      <c r="T132" s="78"/>
      <c r="U132" s="78"/>
      <c r="V132" s="87"/>
      <c r="W132" s="127"/>
      <c r="X132" s="127"/>
      <c r="Y132" s="127"/>
      <c r="Z132" s="80"/>
      <c r="AA132" s="80"/>
      <c r="AB132" s="27" t="e">
        <f>VLOOKUP(F132,RPP,17,0)</f>
        <v>#N/A</v>
      </c>
      <c r="AC132" s="27" t="e">
        <f t="shared" si="4"/>
        <v>#N/A</v>
      </c>
      <c r="AD132" s="36" t="e">
        <f>IF(RIGHT(AB132,5)="KERJA",WORKDAY(C132,AC132),C132+AC132)</f>
        <v>#N/A</v>
      </c>
      <c r="AE132" s="81"/>
      <c r="AF132" s="75"/>
      <c r="AI132" s="38"/>
    </row>
    <row r="133" spans="1:35" x14ac:dyDescent="0.25">
      <c r="A133" s="21">
        <f t="shared" si="5"/>
        <v>132</v>
      </c>
      <c r="B133" s="75"/>
      <c r="C133" s="76"/>
      <c r="D133" s="24"/>
      <c r="E133" s="24"/>
      <c r="F133" s="77"/>
      <c r="G133" s="27" t="e">
        <f>VLOOKUP(F133,RPP,9,0)</f>
        <v>#N/A</v>
      </c>
      <c r="H133" s="27" t="e">
        <f>VLOOKUP(F133,RPP,68,0)</f>
        <v>#N/A</v>
      </c>
      <c r="I133" s="27" t="e">
        <f>VLOOKUP(F133,RPP,69,0)</f>
        <v>#N/A</v>
      </c>
      <c r="J133" s="27" t="e">
        <f>VLOOKUP(F133,RPP,70,0)</f>
        <v>#N/A</v>
      </c>
      <c r="K133" s="29"/>
      <c r="L133" s="30"/>
      <c r="M133" s="30"/>
      <c r="N133" s="24"/>
      <c r="O133" s="24"/>
      <c r="P133" s="32"/>
      <c r="Q133" s="24"/>
      <c r="R133" s="78"/>
      <c r="S133" s="78"/>
      <c r="T133" s="78"/>
      <c r="U133" s="78"/>
      <c r="V133" s="87"/>
      <c r="W133" s="127"/>
      <c r="X133" s="127"/>
      <c r="Y133" s="127"/>
      <c r="Z133" s="80"/>
      <c r="AA133" s="80"/>
      <c r="AB133" s="27" t="e">
        <f>VLOOKUP(F133,RPP,17,0)</f>
        <v>#N/A</v>
      </c>
      <c r="AC133" s="27" t="e">
        <f t="shared" si="4"/>
        <v>#N/A</v>
      </c>
      <c r="AD133" s="36" t="e">
        <f>IF(RIGHT(AB133,5)="KERJA",WORKDAY(C133,AC133),C133+AC133)</f>
        <v>#N/A</v>
      </c>
      <c r="AE133" s="81"/>
      <c r="AF133" s="75"/>
      <c r="AI133" s="38"/>
    </row>
    <row r="134" spans="1:35" x14ac:dyDescent="0.25">
      <c r="A134" s="21">
        <f t="shared" si="5"/>
        <v>133</v>
      </c>
      <c r="B134" s="75"/>
      <c r="C134" s="76"/>
      <c r="D134" s="24"/>
      <c r="E134" s="24"/>
      <c r="F134" s="77"/>
      <c r="G134" s="27" t="e">
        <f>VLOOKUP(F134,RPP,9,0)</f>
        <v>#N/A</v>
      </c>
      <c r="H134" s="27" t="e">
        <f>VLOOKUP(F134,RPP,68,0)</f>
        <v>#N/A</v>
      </c>
      <c r="I134" s="27" t="e">
        <f>VLOOKUP(F134,RPP,69,0)</f>
        <v>#N/A</v>
      </c>
      <c r="J134" s="27" t="e">
        <f>VLOOKUP(F134,RPP,70,0)</f>
        <v>#N/A</v>
      </c>
      <c r="K134" s="29"/>
      <c r="L134" s="30"/>
      <c r="M134" s="30"/>
      <c r="N134" s="24"/>
      <c r="O134" s="24"/>
      <c r="P134" s="32"/>
      <c r="Q134" s="24"/>
      <c r="R134" s="78"/>
      <c r="S134" s="78"/>
      <c r="T134" s="78"/>
      <c r="U134" s="78"/>
      <c r="V134" s="87"/>
      <c r="W134" s="127"/>
      <c r="X134" s="127"/>
      <c r="Y134" s="127"/>
      <c r="Z134" s="80"/>
      <c r="AA134" s="80"/>
      <c r="AB134" s="27" t="e">
        <f>VLOOKUP(F134,RPP,17,0)</f>
        <v>#N/A</v>
      </c>
      <c r="AC134" s="27" t="e">
        <f t="shared" si="4"/>
        <v>#N/A</v>
      </c>
      <c r="AD134" s="36" t="e">
        <f>IF(RIGHT(AB134,5)="KERJA",WORKDAY(C134,AC134),C134+AC134)</f>
        <v>#N/A</v>
      </c>
      <c r="AE134" s="81"/>
      <c r="AF134" s="75"/>
      <c r="AI134" s="38"/>
    </row>
    <row r="135" spans="1:35" x14ac:dyDescent="0.25">
      <c r="A135" s="21">
        <f t="shared" si="5"/>
        <v>134</v>
      </c>
      <c r="B135" s="75"/>
      <c r="C135" s="76"/>
      <c r="D135" s="24"/>
      <c r="E135" s="24"/>
      <c r="F135" s="77"/>
      <c r="G135" s="27" t="e">
        <f>VLOOKUP(F135,RPP,9,0)</f>
        <v>#N/A</v>
      </c>
      <c r="H135" s="27" t="e">
        <f>VLOOKUP(F135,RPP,68,0)</f>
        <v>#N/A</v>
      </c>
      <c r="I135" s="27" t="e">
        <f>VLOOKUP(F135,RPP,69,0)</f>
        <v>#N/A</v>
      </c>
      <c r="J135" s="27" t="e">
        <f>VLOOKUP(F135,RPP,70,0)</f>
        <v>#N/A</v>
      </c>
      <c r="K135" s="29"/>
      <c r="L135" s="30"/>
      <c r="M135" s="30"/>
      <c r="N135" s="24"/>
      <c r="O135" s="24"/>
      <c r="P135" s="32"/>
      <c r="Q135" s="24"/>
      <c r="R135" s="78"/>
      <c r="S135" s="78"/>
      <c r="T135" s="78"/>
      <c r="U135" s="78"/>
      <c r="V135" s="87"/>
      <c r="W135" s="127"/>
      <c r="X135" s="127"/>
      <c r="Y135" s="127"/>
      <c r="Z135" s="80"/>
      <c r="AA135" s="80"/>
      <c r="AB135" s="27" t="e">
        <f>VLOOKUP(F135,RPP,17,0)</f>
        <v>#N/A</v>
      </c>
      <c r="AC135" s="27" t="e">
        <f t="shared" si="4"/>
        <v>#N/A</v>
      </c>
      <c r="AD135" s="36" t="e">
        <f>IF(RIGHT(AB135,5)="KERJA",WORKDAY(C135,AC135),C135+AC135)</f>
        <v>#N/A</v>
      </c>
      <c r="AE135" s="81"/>
      <c r="AF135" s="75"/>
      <c r="AI135" s="38"/>
    </row>
    <row r="136" spans="1:35" x14ac:dyDescent="0.25">
      <c r="A136" s="21">
        <f t="shared" si="5"/>
        <v>135</v>
      </c>
      <c r="B136" s="75"/>
      <c r="C136" s="76"/>
      <c r="D136" s="24"/>
      <c r="E136" s="24"/>
      <c r="F136" s="77"/>
      <c r="G136" s="27" t="e">
        <f>VLOOKUP(F136,RPP,9,0)</f>
        <v>#N/A</v>
      </c>
      <c r="H136" s="27" t="e">
        <f>VLOOKUP(F136,RPP,68,0)</f>
        <v>#N/A</v>
      </c>
      <c r="I136" s="27" t="e">
        <f>VLOOKUP(F136,RPP,69,0)</f>
        <v>#N/A</v>
      </c>
      <c r="J136" s="27" t="e">
        <f>VLOOKUP(F136,RPP,70,0)</f>
        <v>#N/A</v>
      </c>
      <c r="K136" s="29"/>
      <c r="L136" s="30"/>
      <c r="M136" s="30"/>
      <c r="N136" s="24"/>
      <c r="O136" s="24"/>
      <c r="P136" s="32"/>
      <c r="Q136" s="24"/>
      <c r="R136" s="78"/>
      <c r="S136" s="78"/>
      <c r="T136" s="78"/>
      <c r="U136" s="78"/>
      <c r="V136" s="87"/>
      <c r="W136" s="127"/>
      <c r="X136" s="127"/>
      <c r="Y136" s="127"/>
      <c r="Z136" s="80"/>
      <c r="AA136" s="80"/>
      <c r="AB136" s="27" t="e">
        <f>VLOOKUP(F136,RPP,17,0)</f>
        <v>#N/A</v>
      </c>
      <c r="AC136" s="27" t="e">
        <f t="shared" si="4"/>
        <v>#N/A</v>
      </c>
      <c r="AD136" s="36" t="e">
        <f>IF(RIGHT(AB136,5)="KERJA",WORKDAY(C136,AC136),C136+AC136)</f>
        <v>#N/A</v>
      </c>
      <c r="AE136" s="81"/>
      <c r="AF136" s="75"/>
      <c r="AI136" s="38"/>
    </row>
    <row r="137" spans="1:35" x14ac:dyDescent="0.25">
      <c r="A137" s="21">
        <f t="shared" si="5"/>
        <v>136</v>
      </c>
      <c r="B137" s="75"/>
      <c r="C137" s="76"/>
      <c r="D137" s="24"/>
      <c r="E137" s="24"/>
      <c r="F137" s="77"/>
      <c r="G137" s="27" t="e">
        <f>VLOOKUP(F137,RPP,9,0)</f>
        <v>#N/A</v>
      </c>
      <c r="H137" s="27" t="e">
        <f>VLOOKUP(F137,RPP,68,0)</f>
        <v>#N/A</v>
      </c>
      <c r="I137" s="27" t="e">
        <f>VLOOKUP(F137,RPP,69,0)</f>
        <v>#N/A</v>
      </c>
      <c r="J137" s="27" t="e">
        <f>VLOOKUP(F137,RPP,70,0)</f>
        <v>#N/A</v>
      </c>
      <c r="K137" s="29"/>
      <c r="L137" s="30"/>
      <c r="M137" s="30"/>
      <c r="N137" s="24"/>
      <c r="O137" s="24"/>
      <c r="P137" s="32"/>
      <c r="Q137" s="24"/>
      <c r="R137" s="78"/>
      <c r="S137" s="78"/>
      <c r="T137" s="78"/>
      <c r="U137" s="78"/>
      <c r="V137" s="87"/>
      <c r="W137" s="127"/>
      <c r="X137" s="127"/>
      <c r="Y137" s="127"/>
      <c r="Z137" s="80"/>
      <c r="AA137" s="80"/>
      <c r="AB137" s="27" t="e">
        <f>VLOOKUP(F137,RPP,17,0)</f>
        <v>#N/A</v>
      </c>
      <c r="AC137" s="27" t="e">
        <f t="shared" si="4"/>
        <v>#N/A</v>
      </c>
      <c r="AD137" s="36" t="e">
        <f>IF(RIGHT(AB137,5)="KERJA",WORKDAY(C137,AC137),C137+AC137)</f>
        <v>#N/A</v>
      </c>
      <c r="AE137" s="81"/>
      <c r="AF137" s="75"/>
      <c r="AI137" s="38"/>
    </row>
    <row r="138" spans="1:35" x14ac:dyDescent="0.25">
      <c r="A138" s="21">
        <f t="shared" si="5"/>
        <v>137</v>
      </c>
      <c r="B138" s="75"/>
      <c r="C138" s="76"/>
      <c r="D138" s="24"/>
      <c r="E138" s="24"/>
      <c r="F138" s="77"/>
      <c r="G138" s="27" t="e">
        <f>VLOOKUP(F138,RPP,9,0)</f>
        <v>#N/A</v>
      </c>
      <c r="H138" s="27" t="e">
        <f>VLOOKUP(F138,RPP,68,0)</f>
        <v>#N/A</v>
      </c>
      <c r="I138" s="27" t="e">
        <f>VLOOKUP(F138,RPP,69,0)</f>
        <v>#N/A</v>
      </c>
      <c r="J138" s="27" t="e">
        <f>VLOOKUP(F138,RPP,70,0)</f>
        <v>#N/A</v>
      </c>
      <c r="K138" s="29"/>
      <c r="L138" s="30"/>
      <c r="M138" s="30"/>
      <c r="N138" s="24"/>
      <c r="O138" s="24"/>
      <c r="P138" s="32"/>
      <c r="Q138" s="24"/>
      <c r="R138" s="78"/>
      <c r="S138" s="78"/>
      <c r="T138" s="78"/>
      <c r="U138" s="78"/>
      <c r="V138" s="87"/>
      <c r="W138" s="127"/>
      <c r="X138" s="127"/>
      <c r="Y138" s="127"/>
      <c r="Z138" s="80"/>
      <c r="AA138" s="80"/>
      <c r="AB138" s="27" t="e">
        <f>VLOOKUP(F138,RPP,17,0)</f>
        <v>#N/A</v>
      </c>
      <c r="AC138" s="27" t="e">
        <f t="shared" si="4"/>
        <v>#N/A</v>
      </c>
      <c r="AD138" s="36" t="e">
        <f>IF(RIGHT(AB138,5)="KERJA",WORKDAY(C138,AC138),C138+AC138)</f>
        <v>#N/A</v>
      </c>
      <c r="AE138" s="81"/>
      <c r="AF138" s="75"/>
      <c r="AI138" s="38"/>
    </row>
    <row r="139" spans="1:35" x14ac:dyDescent="0.25">
      <c r="A139" s="21">
        <f t="shared" si="5"/>
        <v>138</v>
      </c>
      <c r="B139" s="75"/>
      <c r="C139" s="76"/>
      <c r="D139" s="24"/>
      <c r="E139" s="24"/>
      <c r="F139" s="77"/>
      <c r="G139" s="27" t="e">
        <f>VLOOKUP(F139,RPP,9,0)</f>
        <v>#N/A</v>
      </c>
      <c r="H139" s="27" t="e">
        <f>VLOOKUP(F139,RPP,68,0)</f>
        <v>#N/A</v>
      </c>
      <c r="I139" s="27" t="e">
        <f>VLOOKUP(F139,RPP,69,0)</f>
        <v>#N/A</v>
      </c>
      <c r="J139" s="27" t="e">
        <f>VLOOKUP(F139,RPP,70,0)</f>
        <v>#N/A</v>
      </c>
      <c r="K139" s="29"/>
      <c r="L139" s="30"/>
      <c r="M139" s="30"/>
      <c r="N139" s="24"/>
      <c r="O139" s="24"/>
      <c r="P139" s="32"/>
      <c r="Q139" s="24"/>
      <c r="R139" s="78"/>
      <c r="S139" s="78"/>
      <c r="T139" s="78"/>
      <c r="U139" s="78"/>
      <c r="V139" s="87"/>
      <c r="W139" s="127"/>
      <c r="X139" s="127"/>
      <c r="Y139" s="127"/>
      <c r="Z139" s="80"/>
      <c r="AA139" s="80"/>
      <c r="AB139" s="27" t="e">
        <f>VLOOKUP(F139,RPP,17,0)</f>
        <v>#N/A</v>
      </c>
      <c r="AC139" s="27" t="e">
        <f t="shared" si="4"/>
        <v>#N/A</v>
      </c>
      <c r="AD139" s="36" t="e">
        <f>IF(RIGHT(AB139,5)="KERJA",WORKDAY(C139,AC139),C139+AC139)</f>
        <v>#N/A</v>
      </c>
      <c r="AE139" s="81"/>
      <c r="AF139" s="75"/>
      <c r="AI139" s="38"/>
    </row>
    <row r="140" spans="1:35" x14ac:dyDescent="0.25">
      <c r="A140" s="21">
        <f t="shared" si="5"/>
        <v>139</v>
      </c>
      <c r="B140" s="75"/>
      <c r="C140" s="76"/>
      <c r="D140" s="24"/>
      <c r="E140" s="24"/>
      <c r="F140" s="77"/>
      <c r="G140" s="27" t="e">
        <f>VLOOKUP(F140,RPP,9,0)</f>
        <v>#N/A</v>
      </c>
      <c r="H140" s="27" t="e">
        <f>VLOOKUP(F140,RPP,68,0)</f>
        <v>#N/A</v>
      </c>
      <c r="I140" s="27" t="e">
        <f>VLOOKUP(F140,RPP,69,0)</f>
        <v>#N/A</v>
      </c>
      <c r="J140" s="27" t="e">
        <f>VLOOKUP(F140,RPP,70,0)</f>
        <v>#N/A</v>
      </c>
      <c r="K140" s="29"/>
      <c r="L140" s="30"/>
      <c r="M140" s="30"/>
      <c r="N140" s="24"/>
      <c r="O140" s="24"/>
      <c r="P140" s="32"/>
      <c r="Q140" s="24"/>
      <c r="R140" s="78"/>
      <c r="S140" s="78"/>
      <c r="T140" s="78"/>
      <c r="U140" s="78"/>
      <c r="V140" s="87"/>
      <c r="W140" s="127"/>
      <c r="X140" s="127"/>
      <c r="Y140" s="127"/>
      <c r="Z140" s="80"/>
      <c r="AA140" s="80"/>
      <c r="AB140" s="27" t="e">
        <f>VLOOKUP(F140,RPP,17,0)</f>
        <v>#N/A</v>
      </c>
      <c r="AC140" s="27" t="e">
        <f t="shared" si="4"/>
        <v>#N/A</v>
      </c>
      <c r="AD140" s="36" t="e">
        <f>IF(RIGHT(AB140,5)="KERJA",WORKDAY(C140,AC140),C140+AC140)</f>
        <v>#N/A</v>
      </c>
      <c r="AE140" s="81"/>
      <c r="AF140" s="75"/>
      <c r="AI140" s="38"/>
    </row>
    <row r="141" spans="1:35" x14ac:dyDescent="0.25">
      <c r="A141" s="21">
        <f t="shared" si="5"/>
        <v>140</v>
      </c>
      <c r="B141" s="75"/>
      <c r="C141" s="76"/>
      <c r="D141" s="24"/>
      <c r="E141" s="24"/>
      <c r="F141" s="77"/>
      <c r="G141" s="27" t="e">
        <f>VLOOKUP(F141,RPP,9,0)</f>
        <v>#N/A</v>
      </c>
      <c r="H141" s="27" t="e">
        <f>VLOOKUP(F141,RPP,68,0)</f>
        <v>#N/A</v>
      </c>
      <c r="I141" s="27" t="e">
        <f>VLOOKUP(F141,RPP,69,0)</f>
        <v>#N/A</v>
      </c>
      <c r="J141" s="27" t="e">
        <f>VLOOKUP(F141,RPP,70,0)</f>
        <v>#N/A</v>
      </c>
      <c r="K141" s="29"/>
      <c r="L141" s="30"/>
      <c r="M141" s="30"/>
      <c r="N141" s="24"/>
      <c r="O141" s="24"/>
      <c r="P141" s="32"/>
      <c r="Q141" s="24"/>
      <c r="R141" s="78"/>
      <c r="S141" s="78"/>
      <c r="T141" s="78"/>
      <c r="U141" s="78"/>
      <c r="V141" s="87"/>
      <c r="W141" s="127"/>
      <c r="X141" s="127"/>
      <c r="Y141" s="127"/>
      <c r="Z141" s="80"/>
      <c r="AA141" s="80"/>
      <c r="AB141" s="27" t="e">
        <f>VLOOKUP(F141,RPP,17,0)</f>
        <v>#N/A</v>
      </c>
      <c r="AC141" s="27" t="e">
        <f t="shared" si="4"/>
        <v>#N/A</v>
      </c>
      <c r="AD141" s="36" t="e">
        <f>IF(RIGHT(AB141,5)="KERJA",WORKDAY(C141,AC141),C141+AC141)</f>
        <v>#N/A</v>
      </c>
      <c r="AE141" s="81"/>
      <c r="AF141" s="75"/>
      <c r="AI141" s="38"/>
    </row>
    <row r="142" spans="1:35" x14ac:dyDescent="0.25">
      <c r="A142" s="21">
        <f t="shared" si="5"/>
        <v>141</v>
      </c>
      <c r="B142" s="75"/>
      <c r="C142" s="76"/>
      <c r="D142" s="24"/>
      <c r="E142" s="24"/>
      <c r="F142" s="77"/>
      <c r="G142" s="27" t="e">
        <f>VLOOKUP(F142,RPP,9,0)</f>
        <v>#N/A</v>
      </c>
      <c r="H142" s="27" t="e">
        <f>VLOOKUP(F142,RPP,68,0)</f>
        <v>#N/A</v>
      </c>
      <c r="I142" s="27" t="e">
        <f>VLOOKUP(F142,RPP,69,0)</f>
        <v>#N/A</v>
      </c>
      <c r="J142" s="27" t="e">
        <f>VLOOKUP(F142,RPP,70,0)</f>
        <v>#N/A</v>
      </c>
      <c r="K142" s="29"/>
      <c r="L142" s="30"/>
      <c r="M142" s="30"/>
      <c r="N142" s="24"/>
      <c r="O142" s="24"/>
      <c r="P142" s="32"/>
      <c r="Q142" s="24"/>
      <c r="R142" s="78"/>
      <c r="S142" s="78"/>
      <c r="T142" s="78"/>
      <c r="U142" s="78"/>
      <c r="V142" s="87"/>
      <c r="W142" s="127"/>
      <c r="X142" s="127"/>
      <c r="Y142" s="127"/>
      <c r="Z142" s="80"/>
      <c r="AA142" s="80"/>
      <c r="AB142" s="27" t="e">
        <f>VLOOKUP(F142,RPP,17,0)</f>
        <v>#N/A</v>
      </c>
      <c r="AC142" s="27" t="e">
        <f t="shared" si="4"/>
        <v>#N/A</v>
      </c>
      <c r="AD142" s="36" t="e">
        <f>IF(RIGHT(AB142,5)="KERJA",WORKDAY(C142,AC142),C142+AC142)</f>
        <v>#N/A</v>
      </c>
      <c r="AE142" s="81"/>
      <c r="AF142" s="75"/>
      <c r="AI142" s="38"/>
    </row>
    <row r="143" spans="1:35" x14ac:dyDescent="0.25">
      <c r="A143" s="21">
        <f t="shared" si="5"/>
        <v>142</v>
      </c>
      <c r="B143" s="75"/>
      <c r="C143" s="76"/>
      <c r="D143" s="24"/>
      <c r="E143" s="24"/>
      <c r="F143" s="77"/>
      <c r="G143" s="27" t="e">
        <f>VLOOKUP(F143,RPP,9,0)</f>
        <v>#N/A</v>
      </c>
      <c r="H143" s="27" t="e">
        <f>VLOOKUP(F143,RPP,68,0)</f>
        <v>#N/A</v>
      </c>
      <c r="I143" s="27" t="e">
        <f>VLOOKUP(F143,RPP,69,0)</f>
        <v>#N/A</v>
      </c>
      <c r="J143" s="27" t="e">
        <f>VLOOKUP(F143,RPP,70,0)</f>
        <v>#N/A</v>
      </c>
      <c r="K143" s="29"/>
      <c r="L143" s="30"/>
      <c r="M143" s="30"/>
      <c r="N143" s="24"/>
      <c r="O143" s="24"/>
      <c r="P143" s="32"/>
      <c r="Q143" s="24"/>
      <c r="R143" s="78"/>
      <c r="S143" s="78"/>
      <c r="T143" s="78"/>
      <c r="U143" s="78"/>
      <c r="V143" s="87"/>
      <c r="W143" s="127"/>
      <c r="X143" s="127"/>
      <c r="Y143" s="127"/>
      <c r="Z143" s="80"/>
      <c r="AA143" s="80"/>
      <c r="AB143" s="27" t="e">
        <f>VLOOKUP(F143,RPP,17,0)</f>
        <v>#N/A</v>
      </c>
      <c r="AC143" s="27" t="e">
        <f t="shared" si="4"/>
        <v>#N/A</v>
      </c>
      <c r="AD143" s="36" t="e">
        <f>IF(RIGHT(AB143,5)="KERJA",WORKDAY(C143,AC143),C143+AC143)</f>
        <v>#N/A</v>
      </c>
      <c r="AE143" s="81"/>
      <c r="AF143" s="75"/>
      <c r="AI143" s="38"/>
    </row>
    <row r="144" spans="1:35" x14ac:dyDescent="0.25">
      <c r="A144" s="21">
        <f t="shared" si="5"/>
        <v>143</v>
      </c>
      <c r="B144" s="75"/>
      <c r="C144" s="76"/>
      <c r="D144" s="24"/>
      <c r="E144" s="24"/>
      <c r="F144" s="77"/>
      <c r="G144" s="27" t="e">
        <f>VLOOKUP(F144,RPP,9,0)</f>
        <v>#N/A</v>
      </c>
      <c r="H144" s="27" t="e">
        <f>VLOOKUP(F144,RPP,68,0)</f>
        <v>#N/A</v>
      </c>
      <c r="I144" s="27" t="e">
        <f>VLOOKUP(F144,RPP,69,0)</f>
        <v>#N/A</v>
      </c>
      <c r="J144" s="27" t="e">
        <f>VLOOKUP(F144,RPP,70,0)</f>
        <v>#N/A</v>
      </c>
      <c r="K144" s="29"/>
      <c r="L144" s="30"/>
      <c r="M144" s="30"/>
      <c r="N144" s="24"/>
      <c r="O144" s="24"/>
      <c r="P144" s="32"/>
      <c r="Q144" s="24"/>
      <c r="R144" s="78"/>
      <c r="S144" s="78"/>
      <c r="T144" s="78"/>
      <c r="U144" s="78"/>
      <c r="V144" s="87"/>
      <c r="W144" s="127"/>
      <c r="X144" s="127"/>
      <c r="Y144" s="127"/>
      <c r="Z144" s="80"/>
      <c r="AA144" s="80"/>
      <c r="AB144" s="27" t="e">
        <f>VLOOKUP(F144,RPP,17,0)</f>
        <v>#N/A</v>
      </c>
      <c r="AC144" s="27" t="e">
        <f t="shared" si="4"/>
        <v>#N/A</v>
      </c>
      <c r="AD144" s="36" t="e">
        <f>IF(RIGHT(AB144,5)="KERJA",WORKDAY(C144,AC144),C144+AC144)</f>
        <v>#N/A</v>
      </c>
      <c r="AE144" s="81"/>
      <c r="AF144" s="75"/>
      <c r="AI144" s="38"/>
    </row>
    <row r="145" spans="1:35" x14ac:dyDescent="0.25">
      <c r="A145" s="21">
        <f t="shared" si="5"/>
        <v>144</v>
      </c>
      <c r="B145" s="75"/>
      <c r="C145" s="76"/>
      <c r="D145" s="24"/>
      <c r="E145" s="24"/>
      <c r="F145" s="77"/>
      <c r="G145" s="27" t="e">
        <f>VLOOKUP(F145,RPP,9,0)</f>
        <v>#N/A</v>
      </c>
      <c r="H145" s="27" t="e">
        <f>VLOOKUP(F145,RPP,68,0)</f>
        <v>#N/A</v>
      </c>
      <c r="I145" s="27" t="e">
        <f>VLOOKUP(F145,RPP,69,0)</f>
        <v>#N/A</v>
      </c>
      <c r="J145" s="27" t="e">
        <f>VLOOKUP(F145,RPP,70,0)</f>
        <v>#N/A</v>
      </c>
      <c r="K145" s="29"/>
      <c r="L145" s="30"/>
      <c r="M145" s="30"/>
      <c r="N145" s="24"/>
      <c r="O145" s="24"/>
      <c r="P145" s="32"/>
      <c r="Q145" s="24"/>
      <c r="R145" s="78"/>
      <c r="S145" s="78"/>
      <c r="T145" s="78"/>
      <c r="U145" s="78"/>
      <c r="V145" s="87"/>
      <c r="W145" s="127"/>
      <c r="X145" s="127"/>
      <c r="Y145" s="127"/>
      <c r="Z145" s="80"/>
      <c r="AA145" s="80"/>
      <c r="AB145" s="27" t="e">
        <f>VLOOKUP(F145,RPP,17,0)</f>
        <v>#N/A</v>
      </c>
      <c r="AC145" s="27" t="e">
        <f t="shared" si="4"/>
        <v>#N/A</v>
      </c>
      <c r="AD145" s="36" t="e">
        <f>IF(RIGHT(AB145,5)="KERJA",WORKDAY(C145,AC145),C145+AC145)</f>
        <v>#N/A</v>
      </c>
      <c r="AE145" s="81"/>
      <c r="AF145" s="75"/>
      <c r="AI145" s="38"/>
    </row>
    <row r="146" spans="1:35" x14ac:dyDescent="0.25">
      <c r="A146" s="21">
        <f t="shared" si="5"/>
        <v>145</v>
      </c>
      <c r="B146" s="75"/>
      <c r="C146" s="76"/>
      <c r="D146" s="24"/>
      <c r="E146" s="24"/>
      <c r="F146" s="77"/>
      <c r="G146" s="27" t="e">
        <f>VLOOKUP(F146,RPP,9,0)</f>
        <v>#N/A</v>
      </c>
      <c r="H146" s="27" t="e">
        <f>VLOOKUP(F146,RPP,68,0)</f>
        <v>#N/A</v>
      </c>
      <c r="I146" s="27" t="e">
        <f>VLOOKUP(F146,RPP,69,0)</f>
        <v>#N/A</v>
      </c>
      <c r="J146" s="27" t="e">
        <f>VLOOKUP(F146,RPP,70,0)</f>
        <v>#N/A</v>
      </c>
      <c r="K146" s="29"/>
      <c r="L146" s="30"/>
      <c r="M146" s="30"/>
      <c r="N146" s="24"/>
      <c r="O146" s="24"/>
      <c r="P146" s="32"/>
      <c r="Q146" s="24"/>
      <c r="R146" s="78"/>
      <c r="S146" s="78"/>
      <c r="T146" s="78"/>
      <c r="U146" s="78"/>
      <c r="V146" s="87"/>
      <c r="W146" s="127"/>
      <c r="X146" s="127"/>
      <c r="Y146" s="127"/>
      <c r="Z146" s="80"/>
      <c r="AA146" s="80"/>
      <c r="AB146" s="27" t="e">
        <f>VLOOKUP(F146,RPP,17,0)</f>
        <v>#N/A</v>
      </c>
      <c r="AC146" s="27" t="e">
        <f t="shared" si="4"/>
        <v>#N/A</v>
      </c>
      <c r="AD146" s="36" t="e">
        <f>IF(RIGHT(AB146,5)="KERJA",WORKDAY(C146,AC146),C146+AC146)</f>
        <v>#N/A</v>
      </c>
      <c r="AE146" s="81"/>
      <c r="AF146" s="75"/>
      <c r="AI146" s="38"/>
    </row>
    <row r="147" spans="1:35" x14ac:dyDescent="0.25">
      <c r="A147" s="21">
        <f t="shared" si="5"/>
        <v>146</v>
      </c>
      <c r="B147" s="75"/>
      <c r="C147" s="76"/>
      <c r="D147" s="24"/>
      <c r="E147" s="24"/>
      <c r="F147" s="77"/>
      <c r="G147" s="27" t="e">
        <f>VLOOKUP(F147,RPP,9,0)</f>
        <v>#N/A</v>
      </c>
      <c r="H147" s="27" t="e">
        <f>VLOOKUP(F147,RPP,68,0)</f>
        <v>#N/A</v>
      </c>
      <c r="I147" s="27" t="e">
        <f>VLOOKUP(F147,RPP,69,0)</f>
        <v>#N/A</v>
      </c>
      <c r="J147" s="27" t="e">
        <f>VLOOKUP(F147,RPP,70,0)</f>
        <v>#N/A</v>
      </c>
      <c r="K147" s="29"/>
      <c r="L147" s="30"/>
      <c r="M147" s="30"/>
      <c r="N147" s="24"/>
      <c r="O147" s="24"/>
      <c r="P147" s="32"/>
      <c r="Q147" s="24"/>
      <c r="R147" s="78"/>
      <c r="S147" s="78"/>
      <c r="T147" s="78"/>
      <c r="U147" s="78"/>
      <c r="V147" s="87"/>
      <c r="W147" s="127"/>
      <c r="X147" s="127"/>
      <c r="Y147" s="127"/>
      <c r="Z147" s="80"/>
      <c r="AA147" s="80"/>
      <c r="AB147" s="27" t="e">
        <f>VLOOKUP(F147,RPP,17,0)</f>
        <v>#N/A</v>
      </c>
      <c r="AC147" s="27" t="e">
        <f t="shared" si="4"/>
        <v>#N/A</v>
      </c>
      <c r="AD147" s="36" t="e">
        <f>IF(RIGHT(AB147,5)="KERJA",WORKDAY(C147,AC147),C147+AC147)</f>
        <v>#N/A</v>
      </c>
      <c r="AE147" s="81"/>
      <c r="AF147" s="75"/>
      <c r="AI147" s="38"/>
    </row>
    <row r="148" spans="1:35" x14ac:dyDescent="0.25">
      <c r="A148" s="21">
        <f t="shared" si="5"/>
        <v>147</v>
      </c>
      <c r="B148" s="75"/>
      <c r="C148" s="76"/>
      <c r="D148" s="24"/>
      <c r="E148" s="24"/>
      <c r="F148" s="77"/>
      <c r="G148" s="27" t="e">
        <f>VLOOKUP(F148,RPP,9,0)</f>
        <v>#N/A</v>
      </c>
      <c r="H148" s="27" t="e">
        <f>VLOOKUP(F148,RPP,68,0)</f>
        <v>#N/A</v>
      </c>
      <c r="I148" s="27" t="e">
        <f>VLOOKUP(F148,RPP,69,0)</f>
        <v>#N/A</v>
      </c>
      <c r="J148" s="27" t="e">
        <f>VLOOKUP(F148,RPP,70,0)</f>
        <v>#N/A</v>
      </c>
      <c r="K148" s="29"/>
      <c r="L148" s="30"/>
      <c r="M148" s="30"/>
      <c r="N148" s="24"/>
      <c r="O148" s="24"/>
      <c r="P148" s="32"/>
      <c r="Q148" s="24"/>
      <c r="R148" s="78"/>
      <c r="S148" s="78"/>
      <c r="T148" s="78"/>
      <c r="U148" s="78"/>
      <c r="V148" s="87"/>
      <c r="W148" s="127"/>
      <c r="X148" s="127"/>
      <c r="Y148" s="127"/>
      <c r="Z148" s="80"/>
      <c r="AA148" s="80"/>
      <c r="AB148" s="27" t="e">
        <f>VLOOKUP(F148,RPP,17,0)</f>
        <v>#N/A</v>
      </c>
      <c r="AC148" s="27" t="e">
        <f t="shared" si="4"/>
        <v>#N/A</v>
      </c>
      <c r="AD148" s="36" t="e">
        <f>IF(RIGHT(AB148,5)="KERJA",WORKDAY(C148,AC148),C148+AC148)</f>
        <v>#N/A</v>
      </c>
      <c r="AE148" s="81"/>
      <c r="AF148" s="75"/>
      <c r="AI148" s="38"/>
    </row>
    <row r="149" spans="1:35" x14ac:dyDescent="0.25">
      <c r="A149" s="21">
        <f t="shared" si="5"/>
        <v>148</v>
      </c>
      <c r="B149" s="75"/>
      <c r="C149" s="76"/>
      <c r="D149" s="24"/>
      <c r="E149" s="24"/>
      <c r="F149" s="77"/>
      <c r="G149" s="27" t="e">
        <f>VLOOKUP(F149,RPP,9,0)</f>
        <v>#N/A</v>
      </c>
      <c r="H149" s="27" t="e">
        <f>VLOOKUP(F149,RPP,68,0)</f>
        <v>#N/A</v>
      </c>
      <c r="I149" s="27" t="e">
        <f>VLOOKUP(F149,RPP,69,0)</f>
        <v>#N/A</v>
      </c>
      <c r="J149" s="27" t="e">
        <f>VLOOKUP(F149,RPP,70,0)</f>
        <v>#N/A</v>
      </c>
      <c r="K149" s="29"/>
      <c r="L149" s="30"/>
      <c r="M149" s="30"/>
      <c r="N149" s="24"/>
      <c r="O149" s="24"/>
      <c r="P149" s="32"/>
      <c r="Q149" s="24"/>
      <c r="R149" s="78"/>
      <c r="S149" s="78"/>
      <c r="T149" s="78"/>
      <c r="U149" s="78"/>
      <c r="V149" s="87"/>
      <c r="W149" s="127"/>
      <c r="X149" s="127"/>
      <c r="Y149" s="127"/>
      <c r="Z149" s="80"/>
      <c r="AA149" s="80"/>
      <c r="AB149" s="27" t="e">
        <f>VLOOKUP(F149,RPP,17,0)</f>
        <v>#N/A</v>
      </c>
      <c r="AC149" s="27" t="e">
        <f t="shared" si="4"/>
        <v>#N/A</v>
      </c>
      <c r="AD149" s="36" t="e">
        <f>IF(RIGHT(AB149,5)="KERJA",WORKDAY(C149,AC149),C149+AC149)</f>
        <v>#N/A</v>
      </c>
      <c r="AE149" s="81"/>
      <c r="AF149" s="75"/>
      <c r="AI149" s="38"/>
    </row>
    <row r="150" spans="1:35" x14ac:dyDescent="0.25">
      <c r="A150" s="21">
        <f t="shared" si="5"/>
        <v>149</v>
      </c>
      <c r="B150" s="75"/>
      <c r="C150" s="76"/>
      <c r="D150" s="24"/>
      <c r="E150" s="24"/>
      <c r="F150" s="77"/>
      <c r="G150" s="27" t="e">
        <f>VLOOKUP(F150,RPP,9,0)</f>
        <v>#N/A</v>
      </c>
      <c r="H150" s="27" t="e">
        <f>VLOOKUP(F150,RPP,68,0)</f>
        <v>#N/A</v>
      </c>
      <c r="I150" s="27" t="e">
        <f>VLOOKUP(F150,RPP,69,0)</f>
        <v>#N/A</v>
      </c>
      <c r="J150" s="27" t="e">
        <f>VLOOKUP(F150,RPP,70,0)</f>
        <v>#N/A</v>
      </c>
      <c r="K150" s="29"/>
      <c r="L150" s="30"/>
      <c r="M150" s="30"/>
      <c r="N150" s="24"/>
      <c r="O150" s="24"/>
      <c r="P150" s="32"/>
      <c r="Q150" s="24"/>
      <c r="R150" s="78"/>
      <c r="S150" s="78"/>
      <c r="T150" s="78"/>
      <c r="U150" s="78"/>
      <c r="V150" s="87"/>
      <c r="W150" s="127"/>
      <c r="X150" s="127"/>
      <c r="Y150" s="127"/>
      <c r="Z150" s="80"/>
      <c r="AA150" s="80"/>
      <c r="AB150" s="27" t="e">
        <f>VLOOKUP(F150,RPP,17,0)</f>
        <v>#N/A</v>
      </c>
      <c r="AC150" s="27" t="e">
        <f t="shared" si="4"/>
        <v>#N/A</v>
      </c>
      <c r="AD150" s="36" t="e">
        <f>IF(RIGHT(AB150,5)="KERJA",WORKDAY(C150,AC150),C150+AC150)</f>
        <v>#N/A</v>
      </c>
      <c r="AE150" s="81"/>
      <c r="AF150" s="75"/>
      <c r="AI150" s="38"/>
    </row>
    <row r="151" spans="1:35" x14ac:dyDescent="0.25">
      <c r="A151" s="21">
        <f t="shared" si="5"/>
        <v>150</v>
      </c>
      <c r="B151" s="75"/>
      <c r="C151" s="76"/>
      <c r="D151" s="24"/>
      <c r="E151" s="24"/>
      <c r="F151" s="77"/>
      <c r="G151" s="27" t="e">
        <f>VLOOKUP(F151,RPP,9,0)</f>
        <v>#N/A</v>
      </c>
      <c r="H151" s="27" t="e">
        <f>VLOOKUP(F151,RPP,68,0)</f>
        <v>#N/A</v>
      </c>
      <c r="I151" s="27" t="e">
        <f>VLOOKUP(F151,RPP,69,0)</f>
        <v>#N/A</v>
      </c>
      <c r="J151" s="27" t="e">
        <f>VLOOKUP(F151,RPP,70,0)</f>
        <v>#N/A</v>
      </c>
      <c r="K151" s="29"/>
      <c r="L151" s="30"/>
      <c r="M151" s="30"/>
      <c r="N151" s="24"/>
      <c r="O151" s="24"/>
      <c r="P151" s="32"/>
      <c r="Q151" s="24"/>
      <c r="R151" s="78"/>
      <c r="S151" s="78"/>
      <c r="T151" s="78"/>
      <c r="U151" s="78"/>
      <c r="V151" s="87"/>
      <c r="W151" s="127"/>
      <c r="X151" s="127"/>
      <c r="Y151" s="127"/>
      <c r="Z151" s="80"/>
      <c r="AA151" s="80"/>
      <c r="AB151" s="27" t="e">
        <f>VLOOKUP(F151,RPP,17,0)</f>
        <v>#N/A</v>
      </c>
      <c r="AC151" s="27" t="e">
        <f t="shared" si="4"/>
        <v>#N/A</v>
      </c>
      <c r="AD151" s="36" t="e">
        <f>IF(RIGHT(AB151,5)="KERJA",WORKDAY(C151,AC151),C151+AC151)</f>
        <v>#N/A</v>
      </c>
      <c r="AE151" s="81"/>
      <c r="AF151" s="75"/>
      <c r="AI151" s="38"/>
    </row>
    <row r="152" spans="1:35" x14ac:dyDescent="0.25">
      <c r="A152" s="21">
        <f t="shared" si="5"/>
        <v>151</v>
      </c>
      <c r="B152" s="75"/>
      <c r="C152" s="76"/>
      <c r="D152" s="24"/>
      <c r="E152" s="24"/>
      <c r="F152" s="77"/>
      <c r="G152" s="27" t="e">
        <f>VLOOKUP(F152,RPP,9,0)</f>
        <v>#N/A</v>
      </c>
      <c r="H152" s="27" t="e">
        <f>VLOOKUP(F152,RPP,68,0)</f>
        <v>#N/A</v>
      </c>
      <c r="I152" s="27" t="e">
        <f>VLOOKUP(F152,RPP,69,0)</f>
        <v>#N/A</v>
      </c>
      <c r="J152" s="27" t="e">
        <f>VLOOKUP(F152,RPP,70,0)</f>
        <v>#N/A</v>
      </c>
      <c r="K152" s="29"/>
      <c r="L152" s="30"/>
      <c r="M152" s="30"/>
      <c r="N152" s="24"/>
      <c r="O152" s="24"/>
      <c r="P152" s="32"/>
      <c r="Q152" s="24"/>
      <c r="R152" s="78"/>
      <c r="S152" s="78"/>
      <c r="T152" s="78"/>
      <c r="U152" s="78"/>
      <c r="V152" s="87"/>
      <c r="W152" s="127"/>
      <c r="X152" s="134"/>
      <c r="Y152" s="127"/>
      <c r="Z152" s="80"/>
      <c r="AA152" s="80"/>
      <c r="AB152" s="27" t="e">
        <f>VLOOKUP(F152,RPP,17,0)</f>
        <v>#N/A</v>
      </c>
      <c r="AC152" s="27" t="e">
        <f t="shared" si="4"/>
        <v>#N/A</v>
      </c>
      <c r="AD152" s="36" t="e">
        <f>IF(RIGHT(AB152,5)="KERJA",WORKDAY(C152,AC152),C152+AC152)</f>
        <v>#N/A</v>
      </c>
      <c r="AE152" s="81"/>
      <c r="AF152" s="75"/>
      <c r="AI152" s="38"/>
    </row>
    <row r="153" spans="1:35" x14ac:dyDescent="0.25">
      <c r="A153" s="21">
        <f t="shared" si="5"/>
        <v>152</v>
      </c>
      <c r="B153" s="75"/>
      <c r="C153" s="76"/>
      <c r="D153" s="24"/>
      <c r="E153" s="24"/>
      <c r="F153" s="77"/>
      <c r="G153" s="27" t="e">
        <f>VLOOKUP(F153,RPP,9,0)</f>
        <v>#N/A</v>
      </c>
      <c r="H153" s="27" t="e">
        <f>VLOOKUP(F153,RPP,68,0)</f>
        <v>#N/A</v>
      </c>
      <c r="I153" s="27" t="e">
        <f>VLOOKUP(F153,RPP,69,0)</f>
        <v>#N/A</v>
      </c>
      <c r="J153" s="27" t="e">
        <f>VLOOKUP(F153,RPP,70,0)</f>
        <v>#N/A</v>
      </c>
      <c r="K153" s="29"/>
      <c r="L153" s="30"/>
      <c r="M153" s="30"/>
      <c r="N153" s="24"/>
      <c r="O153" s="24"/>
      <c r="P153" s="32"/>
      <c r="Q153" s="24"/>
      <c r="R153" s="78"/>
      <c r="S153" s="78"/>
      <c r="T153" s="78"/>
      <c r="U153" s="78"/>
      <c r="V153" s="87"/>
      <c r="W153" s="127"/>
      <c r="X153" s="127"/>
      <c r="Y153" s="127"/>
      <c r="Z153" s="80"/>
      <c r="AA153" s="80"/>
      <c r="AB153" s="27" t="e">
        <f>VLOOKUP(F153,RPP,17,0)</f>
        <v>#N/A</v>
      </c>
      <c r="AC153" s="27" t="e">
        <f t="shared" si="4"/>
        <v>#N/A</v>
      </c>
      <c r="AD153" s="36" t="e">
        <f>IF(RIGHT(AB153,5)="KERJA",WORKDAY(C153,AC153),C153+AC153)</f>
        <v>#N/A</v>
      </c>
      <c r="AE153" s="81"/>
      <c r="AF153" s="75"/>
      <c r="AI153" s="38"/>
    </row>
    <row r="154" spans="1:35" x14ac:dyDescent="0.25">
      <c r="A154" s="21">
        <f t="shared" si="5"/>
        <v>153</v>
      </c>
      <c r="B154" s="75"/>
      <c r="C154" s="76"/>
      <c r="D154" s="24"/>
      <c r="E154" s="24"/>
      <c r="F154" s="77"/>
      <c r="G154" s="27" t="e">
        <f>VLOOKUP(F154,RPP,9,0)</f>
        <v>#N/A</v>
      </c>
      <c r="H154" s="27" t="e">
        <f>VLOOKUP(F154,RPP,68,0)</f>
        <v>#N/A</v>
      </c>
      <c r="I154" s="27" t="e">
        <f>VLOOKUP(F154,RPP,69,0)</f>
        <v>#N/A</v>
      </c>
      <c r="J154" s="27" t="e">
        <f>VLOOKUP(F154,RPP,70,0)</f>
        <v>#N/A</v>
      </c>
      <c r="K154" s="29"/>
      <c r="L154" s="30"/>
      <c r="M154" s="30"/>
      <c r="N154" s="24"/>
      <c r="O154" s="24"/>
      <c r="P154" s="32"/>
      <c r="Q154" s="24"/>
      <c r="R154" s="78"/>
      <c r="S154" s="78"/>
      <c r="T154" s="78"/>
      <c r="U154" s="78"/>
      <c r="V154" s="87"/>
      <c r="W154" s="127"/>
      <c r="X154" s="127"/>
      <c r="Y154" s="127"/>
      <c r="Z154" s="80"/>
      <c r="AA154" s="80"/>
      <c r="AB154" s="27" t="e">
        <f>VLOOKUP(F154,RPP,17,0)</f>
        <v>#N/A</v>
      </c>
      <c r="AC154" s="27" t="e">
        <f t="shared" si="4"/>
        <v>#N/A</v>
      </c>
      <c r="AD154" s="36" t="e">
        <f>IF(RIGHT(AB154,5)="KERJA",WORKDAY(C154,AC154),C154+AC154)</f>
        <v>#N/A</v>
      </c>
      <c r="AE154" s="81"/>
      <c r="AF154" s="75"/>
      <c r="AI154" s="38"/>
    </row>
    <row r="155" spans="1:35" x14ac:dyDescent="0.25">
      <c r="A155" s="21">
        <f t="shared" si="5"/>
        <v>154</v>
      </c>
      <c r="B155" s="75"/>
      <c r="C155" s="76"/>
      <c r="D155" s="24"/>
      <c r="E155" s="24"/>
      <c r="F155" s="77"/>
      <c r="G155" s="27" t="e">
        <f>VLOOKUP(F155,RPP,9,0)</f>
        <v>#N/A</v>
      </c>
      <c r="H155" s="27" t="e">
        <f>VLOOKUP(F155,RPP,68,0)</f>
        <v>#N/A</v>
      </c>
      <c r="I155" s="27" t="e">
        <f>VLOOKUP(F155,RPP,69,0)</f>
        <v>#N/A</v>
      </c>
      <c r="J155" s="27" t="e">
        <f>VLOOKUP(F155,RPP,70,0)</f>
        <v>#N/A</v>
      </c>
      <c r="K155" s="29"/>
      <c r="L155" s="30"/>
      <c r="M155" s="30"/>
      <c r="N155" s="24"/>
      <c r="O155" s="24"/>
      <c r="P155" s="32"/>
      <c r="Q155" s="24"/>
      <c r="R155" s="78"/>
      <c r="S155" s="78"/>
      <c r="T155" s="78"/>
      <c r="U155" s="78"/>
      <c r="V155" s="87"/>
      <c r="W155" s="127"/>
      <c r="X155" s="127"/>
      <c r="Y155" s="127"/>
      <c r="Z155" s="80"/>
      <c r="AA155" s="80"/>
      <c r="AB155" s="27" t="e">
        <f>VLOOKUP(F155,RPP,17,0)</f>
        <v>#N/A</v>
      </c>
      <c r="AC155" s="27" t="e">
        <f t="shared" si="4"/>
        <v>#N/A</v>
      </c>
      <c r="AD155" s="36" t="e">
        <f>IF(RIGHT(AB155,5)="KERJA",WORKDAY(C155,AC155),C155+AC155)</f>
        <v>#N/A</v>
      </c>
      <c r="AE155" s="81"/>
      <c r="AF155" s="75"/>
      <c r="AI155" s="38"/>
    </row>
    <row r="156" spans="1:35" x14ac:dyDescent="0.25">
      <c r="A156" s="21">
        <f t="shared" si="5"/>
        <v>155</v>
      </c>
      <c r="B156" s="75"/>
      <c r="C156" s="76"/>
      <c r="D156" s="24"/>
      <c r="E156" s="24"/>
      <c r="F156" s="77"/>
      <c r="G156" s="27" t="e">
        <f>VLOOKUP(F156,RPP,9,0)</f>
        <v>#N/A</v>
      </c>
      <c r="H156" s="27" t="e">
        <f>VLOOKUP(F156,RPP,68,0)</f>
        <v>#N/A</v>
      </c>
      <c r="I156" s="27" t="e">
        <f>VLOOKUP(F156,RPP,69,0)</f>
        <v>#N/A</v>
      </c>
      <c r="J156" s="27" t="e">
        <f>VLOOKUP(F156,RPP,70,0)</f>
        <v>#N/A</v>
      </c>
      <c r="K156" s="29"/>
      <c r="L156" s="30"/>
      <c r="M156" s="30"/>
      <c r="N156" s="24"/>
      <c r="O156" s="24"/>
      <c r="P156" s="32"/>
      <c r="Q156" s="24"/>
      <c r="R156" s="78"/>
      <c r="S156" s="78"/>
      <c r="T156" s="78"/>
      <c r="U156" s="78"/>
      <c r="V156" s="87"/>
      <c r="W156" s="127"/>
      <c r="X156" s="127"/>
      <c r="Y156" s="127"/>
      <c r="Z156" s="80"/>
      <c r="AA156" s="80"/>
      <c r="AB156" s="27" t="e">
        <f>VLOOKUP(F156,RPP,17,0)</f>
        <v>#N/A</v>
      </c>
      <c r="AC156" s="27" t="e">
        <f t="shared" si="4"/>
        <v>#N/A</v>
      </c>
      <c r="AD156" s="36" t="e">
        <f>IF(RIGHT(AB156,5)="KERJA",WORKDAY(C156,AC156),C156+AC156)</f>
        <v>#N/A</v>
      </c>
      <c r="AE156" s="81"/>
      <c r="AF156" s="75"/>
      <c r="AI156" s="38"/>
    </row>
    <row r="157" spans="1:35" x14ac:dyDescent="0.25">
      <c r="A157" s="21">
        <f t="shared" si="5"/>
        <v>156</v>
      </c>
      <c r="B157" s="75"/>
      <c r="C157" s="76"/>
      <c r="D157" s="24"/>
      <c r="E157" s="24"/>
      <c r="F157" s="77"/>
      <c r="G157" s="27" t="e">
        <f>VLOOKUP(F157,RPP,9,0)</f>
        <v>#N/A</v>
      </c>
      <c r="H157" s="27" t="e">
        <f>VLOOKUP(F157,RPP,68,0)</f>
        <v>#N/A</v>
      </c>
      <c r="I157" s="27" t="e">
        <f>VLOOKUP(F157,RPP,69,0)</f>
        <v>#N/A</v>
      </c>
      <c r="J157" s="27" t="e">
        <f>VLOOKUP(F157,RPP,70,0)</f>
        <v>#N/A</v>
      </c>
      <c r="K157" s="29"/>
      <c r="L157" s="30"/>
      <c r="M157" s="30"/>
      <c r="N157" s="24"/>
      <c r="O157" s="24"/>
      <c r="P157" s="32"/>
      <c r="Q157" s="24"/>
      <c r="R157" s="78"/>
      <c r="S157" s="78"/>
      <c r="T157" s="78"/>
      <c r="U157" s="78"/>
      <c r="V157" s="87"/>
      <c r="W157" s="127"/>
      <c r="X157" s="127"/>
      <c r="Y157" s="127"/>
      <c r="Z157" s="80"/>
      <c r="AA157" s="80"/>
      <c r="AB157" s="27" t="e">
        <f>VLOOKUP(F157,RPP,17,0)</f>
        <v>#N/A</v>
      </c>
      <c r="AC157" s="27" t="e">
        <f t="shared" si="4"/>
        <v>#N/A</v>
      </c>
      <c r="AD157" s="36" t="e">
        <f>IF(RIGHT(AB157,5)="KERJA",WORKDAY(C157,AC157),C157+AC157)</f>
        <v>#N/A</v>
      </c>
      <c r="AE157" s="81"/>
      <c r="AF157" s="75"/>
      <c r="AI157" s="38"/>
    </row>
    <row r="158" spans="1:35" x14ac:dyDescent="0.25">
      <c r="A158" s="21">
        <f t="shared" si="5"/>
        <v>157</v>
      </c>
      <c r="B158" s="75"/>
      <c r="C158" s="76"/>
      <c r="D158" s="24"/>
      <c r="E158" s="24"/>
      <c r="F158" s="77"/>
      <c r="G158" s="27" t="e">
        <f>VLOOKUP(F158,RPP,9,0)</f>
        <v>#N/A</v>
      </c>
      <c r="H158" s="27" t="e">
        <f>VLOOKUP(F158,RPP,68,0)</f>
        <v>#N/A</v>
      </c>
      <c r="I158" s="27" t="e">
        <f>VLOOKUP(F158,RPP,69,0)</f>
        <v>#N/A</v>
      </c>
      <c r="J158" s="27" t="e">
        <f>VLOOKUP(F158,RPP,70,0)</f>
        <v>#N/A</v>
      </c>
      <c r="K158" s="29"/>
      <c r="L158" s="30"/>
      <c r="M158" s="30"/>
      <c r="N158" s="24"/>
      <c r="O158" s="24"/>
      <c r="P158" s="32"/>
      <c r="Q158" s="24"/>
      <c r="R158" s="78"/>
      <c r="S158" s="78"/>
      <c r="T158" s="78"/>
      <c r="U158" s="78"/>
      <c r="V158" s="87"/>
      <c r="W158" s="127"/>
      <c r="X158" s="127"/>
      <c r="Y158" s="127"/>
      <c r="Z158" s="80"/>
      <c r="AA158" s="80"/>
      <c r="AB158" s="27" t="e">
        <f>VLOOKUP(F158,RPP,17,0)</f>
        <v>#N/A</v>
      </c>
      <c r="AC158" s="27" t="e">
        <f t="shared" si="4"/>
        <v>#N/A</v>
      </c>
      <c r="AD158" s="36" t="e">
        <f>IF(RIGHT(AB158,5)="KERJA",WORKDAY(C158,AC158),C158+AC158)</f>
        <v>#N/A</v>
      </c>
      <c r="AE158" s="81"/>
      <c r="AF158" s="75"/>
      <c r="AI158" s="38"/>
    </row>
    <row r="159" spans="1:35" x14ac:dyDescent="0.25">
      <c r="A159" s="21">
        <f t="shared" si="5"/>
        <v>158</v>
      </c>
      <c r="B159" s="75"/>
      <c r="C159" s="76"/>
      <c r="D159" s="24"/>
      <c r="E159" s="24"/>
      <c r="F159" s="77"/>
      <c r="G159" s="27" t="e">
        <f>VLOOKUP(F159,RPP,9,0)</f>
        <v>#N/A</v>
      </c>
      <c r="H159" s="27" t="e">
        <f>VLOOKUP(F159,RPP,68,0)</f>
        <v>#N/A</v>
      </c>
      <c r="I159" s="27" t="e">
        <f>VLOOKUP(F159,RPP,69,0)</f>
        <v>#N/A</v>
      </c>
      <c r="J159" s="27" t="e">
        <f>VLOOKUP(F159,RPP,70,0)</f>
        <v>#N/A</v>
      </c>
      <c r="K159" s="29"/>
      <c r="L159" s="30"/>
      <c r="M159" s="30"/>
      <c r="N159" s="24"/>
      <c r="O159" s="24"/>
      <c r="P159" s="32"/>
      <c r="Q159" s="24"/>
      <c r="R159" s="78"/>
      <c r="S159" s="78"/>
      <c r="T159" s="78"/>
      <c r="U159" s="78"/>
      <c r="V159" s="87"/>
      <c r="W159" s="127"/>
      <c r="X159" s="127"/>
      <c r="Y159" s="127"/>
      <c r="Z159" s="80"/>
      <c r="AA159" s="80"/>
      <c r="AB159" s="27" t="e">
        <f>VLOOKUP(F159,RPP,17,0)</f>
        <v>#N/A</v>
      </c>
      <c r="AC159" s="27" t="e">
        <f t="shared" si="4"/>
        <v>#N/A</v>
      </c>
      <c r="AD159" s="36" t="e">
        <f>IF(RIGHT(AB159,5)="KERJA",WORKDAY(C159,AC159),C159+AC159)</f>
        <v>#N/A</v>
      </c>
      <c r="AE159" s="81"/>
      <c r="AF159" s="75"/>
      <c r="AI159" s="38"/>
    </row>
    <row r="160" spans="1:35" x14ac:dyDescent="0.25">
      <c r="A160" s="21">
        <f t="shared" si="5"/>
        <v>159</v>
      </c>
      <c r="B160" s="75"/>
      <c r="C160" s="76"/>
      <c r="D160" s="24"/>
      <c r="E160" s="24"/>
      <c r="F160" s="77"/>
      <c r="G160" s="27" t="e">
        <f>VLOOKUP(F160,RPP,9,0)</f>
        <v>#N/A</v>
      </c>
      <c r="H160" s="27" t="e">
        <f>VLOOKUP(F160,RPP,68,0)</f>
        <v>#N/A</v>
      </c>
      <c r="I160" s="27" t="e">
        <f>VLOOKUP(F160,RPP,69,0)</f>
        <v>#N/A</v>
      </c>
      <c r="J160" s="27" t="e">
        <f>VLOOKUP(F160,RPP,70,0)</f>
        <v>#N/A</v>
      </c>
      <c r="K160" s="29"/>
      <c r="L160" s="30"/>
      <c r="M160" s="30"/>
      <c r="N160" s="24"/>
      <c r="O160" s="24"/>
      <c r="P160" s="32"/>
      <c r="Q160" s="24"/>
      <c r="R160" s="78"/>
      <c r="S160" s="78"/>
      <c r="T160" s="78"/>
      <c r="U160" s="78"/>
      <c r="V160" s="87"/>
      <c r="W160" s="127"/>
      <c r="X160" s="127"/>
      <c r="Y160" s="127"/>
      <c r="Z160" s="80"/>
      <c r="AA160" s="80"/>
      <c r="AB160" s="27" t="e">
        <f>VLOOKUP(F160,RPP,17,0)</f>
        <v>#N/A</v>
      </c>
      <c r="AC160" s="27" t="e">
        <f t="shared" si="4"/>
        <v>#N/A</v>
      </c>
      <c r="AD160" s="36" t="e">
        <f>IF(RIGHT(AB160,5)="KERJA",WORKDAY(C160,AC160),C160+AC160)</f>
        <v>#N/A</v>
      </c>
      <c r="AE160" s="81"/>
      <c r="AF160" s="75"/>
      <c r="AI160" s="38"/>
    </row>
    <row r="161" spans="1:35" x14ac:dyDescent="0.25">
      <c r="A161" s="21">
        <f t="shared" si="5"/>
        <v>160</v>
      </c>
      <c r="B161" s="75"/>
      <c r="C161" s="76"/>
      <c r="D161" s="24"/>
      <c r="E161" s="24"/>
      <c r="F161" s="77"/>
      <c r="G161" s="27" t="e">
        <f>VLOOKUP(F161,RPP,9,0)</f>
        <v>#N/A</v>
      </c>
      <c r="H161" s="27" t="e">
        <f>VLOOKUP(F161,RPP,68,0)</f>
        <v>#N/A</v>
      </c>
      <c r="I161" s="27" t="e">
        <f>VLOOKUP(F161,RPP,69,0)</f>
        <v>#N/A</v>
      </c>
      <c r="J161" s="27" t="e">
        <f>VLOOKUP(F161,RPP,70,0)</f>
        <v>#N/A</v>
      </c>
      <c r="K161" s="29"/>
      <c r="L161" s="30"/>
      <c r="M161" s="30"/>
      <c r="N161" s="24"/>
      <c r="O161" s="24"/>
      <c r="P161" s="32"/>
      <c r="Q161" s="24"/>
      <c r="R161" s="78"/>
      <c r="S161" s="78"/>
      <c r="T161" s="78"/>
      <c r="U161" s="78"/>
      <c r="V161" s="87"/>
      <c r="W161" s="127"/>
      <c r="X161" s="127"/>
      <c r="Y161" s="127"/>
      <c r="Z161" s="80"/>
      <c r="AA161" s="80"/>
      <c r="AB161" s="27" t="e">
        <f>VLOOKUP(F161,RPP,17,0)</f>
        <v>#N/A</v>
      </c>
      <c r="AC161" s="27" t="e">
        <f t="shared" si="4"/>
        <v>#N/A</v>
      </c>
      <c r="AD161" s="36" t="e">
        <f>IF(RIGHT(AB161,5)="KERJA",WORKDAY(C161,AC161),C161+AC161)</f>
        <v>#N/A</v>
      </c>
      <c r="AE161" s="81"/>
      <c r="AF161" s="75"/>
      <c r="AI161" s="38"/>
    </row>
    <row r="162" spans="1:35" x14ac:dyDescent="0.25">
      <c r="A162" s="21">
        <f t="shared" si="5"/>
        <v>161</v>
      </c>
      <c r="B162" s="75"/>
      <c r="C162" s="76"/>
      <c r="D162" s="24"/>
      <c r="E162" s="24"/>
      <c r="F162" s="77"/>
      <c r="G162" s="27" t="e">
        <f>VLOOKUP(F162,RPP,9,0)</f>
        <v>#N/A</v>
      </c>
      <c r="H162" s="27" t="e">
        <f>VLOOKUP(F162,RPP,68,0)</f>
        <v>#N/A</v>
      </c>
      <c r="I162" s="27" t="e">
        <f>VLOOKUP(F162,RPP,69,0)</f>
        <v>#N/A</v>
      </c>
      <c r="J162" s="27" t="e">
        <f>VLOOKUP(F162,RPP,70,0)</f>
        <v>#N/A</v>
      </c>
      <c r="K162" s="29"/>
      <c r="L162" s="30"/>
      <c r="M162" s="30"/>
      <c r="N162" s="24"/>
      <c r="O162" s="24"/>
      <c r="P162" s="32"/>
      <c r="Q162" s="24"/>
      <c r="R162" s="78"/>
      <c r="S162" s="78"/>
      <c r="T162" s="78"/>
      <c r="U162" s="78"/>
      <c r="V162" s="87"/>
      <c r="W162" s="127"/>
      <c r="X162" s="127"/>
      <c r="Y162" s="127"/>
      <c r="Z162" s="80"/>
      <c r="AA162" s="80"/>
      <c r="AB162" s="27" t="e">
        <f>VLOOKUP(F162,RPP,17,0)</f>
        <v>#N/A</v>
      </c>
      <c r="AC162" s="27" t="e">
        <f t="shared" si="4"/>
        <v>#N/A</v>
      </c>
      <c r="AD162" s="36" t="e">
        <f>IF(RIGHT(AB162,5)="KERJA",WORKDAY(C162,AC162),C162+AC162)</f>
        <v>#N/A</v>
      </c>
      <c r="AE162" s="81"/>
      <c r="AF162" s="75"/>
      <c r="AI162" s="38"/>
    </row>
    <row r="163" spans="1:35" x14ac:dyDescent="0.25">
      <c r="A163" s="21">
        <f t="shared" si="5"/>
        <v>162</v>
      </c>
      <c r="B163" s="75"/>
      <c r="C163" s="76"/>
      <c r="D163" s="24"/>
      <c r="E163" s="24"/>
      <c r="F163" s="77"/>
      <c r="G163" s="27" t="e">
        <f>VLOOKUP(F163,RPP,9,0)</f>
        <v>#N/A</v>
      </c>
      <c r="H163" s="27" t="e">
        <f>VLOOKUP(F163,RPP,68,0)</f>
        <v>#N/A</v>
      </c>
      <c r="I163" s="27" t="e">
        <f>VLOOKUP(F163,RPP,69,0)</f>
        <v>#N/A</v>
      </c>
      <c r="J163" s="27" t="e">
        <f>VLOOKUP(F163,RPP,70,0)</f>
        <v>#N/A</v>
      </c>
      <c r="K163" s="29"/>
      <c r="L163" s="30"/>
      <c r="M163" s="30"/>
      <c r="N163" s="24"/>
      <c r="O163" s="24"/>
      <c r="P163" s="32"/>
      <c r="Q163" s="24"/>
      <c r="R163" s="78"/>
      <c r="S163" s="78"/>
      <c r="T163" s="78"/>
      <c r="U163" s="78"/>
      <c r="V163" s="87"/>
      <c r="W163" s="127"/>
      <c r="X163" s="127"/>
      <c r="Y163" s="127"/>
      <c r="Z163" s="80"/>
      <c r="AA163" s="80"/>
      <c r="AB163" s="27" t="e">
        <f>VLOOKUP(F163,RPP,17,0)</f>
        <v>#N/A</v>
      </c>
      <c r="AC163" s="27" t="e">
        <f t="shared" si="4"/>
        <v>#N/A</v>
      </c>
      <c r="AD163" s="36" t="e">
        <f>IF(RIGHT(AB163,5)="KERJA",WORKDAY(C163,AC163),C163+AC163)</f>
        <v>#N/A</v>
      </c>
      <c r="AE163" s="81"/>
      <c r="AF163" s="75"/>
      <c r="AI163" s="38"/>
    </row>
    <row r="164" spans="1:35" x14ac:dyDescent="0.25">
      <c r="A164" s="21">
        <f t="shared" si="5"/>
        <v>163</v>
      </c>
      <c r="B164" s="75"/>
      <c r="C164" s="76"/>
      <c r="D164" s="24"/>
      <c r="E164" s="24"/>
      <c r="F164" s="77"/>
      <c r="G164" s="27" t="e">
        <f>VLOOKUP(F164,RPP,9,0)</f>
        <v>#N/A</v>
      </c>
      <c r="H164" s="27" t="e">
        <f>VLOOKUP(F164,RPP,68,0)</f>
        <v>#N/A</v>
      </c>
      <c r="I164" s="27" t="e">
        <f>VLOOKUP(F164,RPP,69,0)</f>
        <v>#N/A</v>
      </c>
      <c r="J164" s="27" t="e">
        <f>VLOOKUP(F164,RPP,70,0)</f>
        <v>#N/A</v>
      </c>
      <c r="K164" s="29"/>
      <c r="L164" s="30"/>
      <c r="M164" s="30"/>
      <c r="N164" s="24"/>
      <c r="O164" s="24"/>
      <c r="P164" s="32"/>
      <c r="Q164" s="24"/>
      <c r="R164" s="78"/>
      <c r="S164" s="78"/>
      <c r="T164" s="78"/>
      <c r="U164" s="78"/>
      <c r="V164" s="87"/>
      <c r="W164" s="127"/>
      <c r="X164" s="127"/>
      <c r="Y164" s="127"/>
      <c r="Z164" s="80"/>
      <c r="AA164" s="80"/>
      <c r="AB164" s="27" t="e">
        <f>VLOOKUP(F164,RPP,17,0)</f>
        <v>#N/A</v>
      </c>
      <c r="AC164" s="27" t="e">
        <f t="shared" si="4"/>
        <v>#N/A</v>
      </c>
      <c r="AD164" s="36" t="e">
        <f>IF(RIGHT(AB164,5)="KERJA",WORKDAY(C164,AC164),C164+AC164)</f>
        <v>#N/A</v>
      </c>
      <c r="AE164" s="81"/>
      <c r="AF164" s="75"/>
      <c r="AI164" s="38"/>
    </row>
    <row r="165" spans="1:35" x14ac:dyDescent="0.25">
      <c r="A165" s="21">
        <f t="shared" si="5"/>
        <v>164</v>
      </c>
      <c r="B165" s="75"/>
      <c r="C165" s="76"/>
      <c r="D165" s="24"/>
      <c r="E165" s="24"/>
      <c r="F165" s="77"/>
      <c r="G165" s="27" t="e">
        <f>VLOOKUP(F165,RPP,9,0)</f>
        <v>#N/A</v>
      </c>
      <c r="H165" s="27" t="e">
        <f>VLOOKUP(F165,RPP,68,0)</f>
        <v>#N/A</v>
      </c>
      <c r="I165" s="27" t="e">
        <f>VLOOKUP(F165,RPP,69,0)</f>
        <v>#N/A</v>
      </c>
      <c r="J165" s="27" t="e">
        <f>VLOOKUP(F165,RPP,70,0)</f>
        <v>#N/A</v>
      </c>
      <c r="K165" s="29"/>
      <c r="L165" s="30"/>
      <c r="M165" s="30"/>
      <c r="N165" s="24"/>
      <c r="O165" s="24"/>
      <c r="P165" s="32"/>
      <c r="Q165" s="24"/>
      <c r="R165" s="78"/>
      <c r="S165" s="78"/>
      <c r="T165" s="78"/>
      <c r="U165" s="78"/>
      <c r="V165" s="87"/>
      <c r="W165" s="127"/>
      <c r="X165" s="127"/>
      <c r="Y165" s="127"/>
      <c r="Z165" s="80"/>
      <c r="AA165" s="80"/>
      <c r="AB165" s="27" t="e">
        <f>VLOOKUP(F165,RPP,17,0)</f>
        <v>#N/A</v>
      </c>
      <c r="AC165" s="27" t="e">
        <f t="shared" si="4"/>
        <v>#N/A</v>
      </c>
      <c r="AD165" s="36" t="e">
        <f>IF(RIGHT(AB165,5)="KERJA",WORKDAY(C165,AC165),C165+AC165)</f>
        <v>#N/A</v>
      </c>
      <c r="AE165" s="81"/>
      <c r="AF165" s="75"/>
      <c r="AI165" s="38"/>
    </row>
    <row r="166" spans="1:35" x14ac:dyDescent="0.25">
      <c r="A166" s="21">
        <f t="shared" si="5"/>
        <v>165</v>
      </c>
      <c r="B166" s="75"/>
      <c r="C166" s="76"/>
      <c r="D166" s="24"/>
      <c r="E166" s="24"/>
      <c r="F166" s="77"/>
      <c r="G166" s="27" t="e">
        <f>VLOOKUP(F166,RPP,9,0)</f>
        <v>#N/A</v>
      </c>
      <c r="H166" s="27" t="e">
        <f>VLOOKUP(F166,RPP,68,0)</f>
        <v>#N/A</v>
      </c>
      <c r="I166" s="27" t="e">
        <f>VLOOKUP(F166,RPP,69,0)</f>
        <v>#N/A</v>
      </c>
      <c r="J166" s="27" t="e">
        <f>VLOOKUP(F166,RPP,70,0)</f>
        <v>#N/A</v>
      </c>
      <c r="K166" s="29"/>
      <c r="L166" s="30"/>
      <c r="M166" s="30"/>
      <c r="N166" s="24"/>
      <c r="O166" s="24"/>
      <c r="P166" s="32"/>
      <c r="Q166" s="24"/>
      <c r="R166" s="78"/>
      <c r="S166" s="78"/>
      <c r="T166" s="78"/>
      <c r="U166" s="78"/>
      <c r="V166" s="87"/>
      <c r="W166" s="127"/>
      <c r="X166" s="127"/>
      <c r="Y166" s="127"/>
      <c r="Z166" s="80"/>
      <c r="AA166" s="80"/>
      <c r="AB166" s="27" t="e">
        <f>VLOOKUP(F166,RPP,17,0)</f>
        <v>#N/A</v>
      </c>
      <c r="AC166" s="27" t="e">
        <f t="shared" si="4"/>
        <v>#N/A</v>
      </c>
      <c r="AD166" s="36" t="e">
        <f>IF(RIGHT(AB166,5)="KERJA",WORKDAY(C166,AC166),C166+AC166)</f>
        <v>#N/A</v>
      </c>
      <c r="AE166" s="81"/>
      <c r="AF166" s="75"/>
      <c r="AI166" s="38"/>
    </row>
    <row r="167" spans="1:35" x14ac:dyDescent="0.25">
      <c r="A167" s="21">
        <f t="shared" si="5"/>
        <v>166</v>
      </c>
      <c r="B167" s="75"/>
      <c r="C167" s="76"/>
      <c r="D167" s="24"/>
      <c r="E167" s="24"/>
      <c r="F167" s="77"/>
      <c r="G167" s="27" t="e">
        <f>VLOOKUP(F167,RPP,9,0)</f>
        <v>#N/A</v>
      </c>
      <c r="H167" s="27" t="e">
        <f>VLOOKUP(F167,RPP,68,0)</f>
        <v>#N/A</v>
      </c>
      <c r="I167" s="27" t="e">
        <f>VLOOKUP(F167,RPP,69,0)</f>
        <v>#N/A</v>
      </c>
      <c r="J167" s="27" t="e">
        <f>VLOOKUP(F167,RPP,70,0)</f>
        <v>#N/A</v>
      </c>
      <c r="K167" s="29"/>
      <c r="L167" s="30"/>
      <c r="M167" s="30"/>
      <c r="N167" s="24"/>
      <c r="O167" s="24"/>
      <c r="P167" s="32"/>
      <c r="Q167" s="24"/>
      <c r="R167" s="78"/>
      <c r="S167" s="78"/>
      <c r="T167" s="78"/>
      <c r="U167" s="78"/>
      <c r="V167" s="87"/>
      <c r="W167" s="127"/>
      <c r="X167" s="127"/>
      <c r="Y167" s="127"/>
      <c r="Z167" s="80"/>
      <c r="AA167" s="80"/>
      <c r="AB167" s="27" t="e">
        <f>VLOOKUP(F167,RPP,17,0)</f>
        <v>#N/A</v>
      </c>
      <c r="AC167" s="27" t="e">
        <f t="shared" si="4"/>
        <v>#N/A</v>
      </c>
      <c r="AD167" s="36" t="e">
        <f>IF(RIGHT(AB167,5)="KERJA",WORKDAY(C167,AC167),C167+AC167)</f>
        <v>#N/A</v>
      </c>
      <c r="AE167" s="81"/>
      <c r="AF167" s="75"/>
      <c r="AI167" s="38"/>
    </row>
    <row r="168" spans="1:35" x14ac:dyDescent="0.25">
      <c r="A168" s="21">
        <f t="shared" si="5"/>
        <v>167</v>
      </c>
      <c r="B168" s="75"/>
      <c r="C168" s="76"/>
      <c r="D168" s="24"/>
      <c r="E168" s="24"/>
      <c r="F168" s="77"/>
      <c r="G168" s="27" t="e">
        <f>VLOOKUP(F168,RPP,9,0)</f>
        <v>#N/A</v>
      </c>
      <c r="H168" s="27" t="e">
        <f>VLOOKUP(F168,RPP,68,0)</f>
        <v>#N/A</v>
      </c>
      <c r="I168" s="27" t="e">
        <f>VLOOKUP(F168,RPP,69,0)</f>
        <v>#N/A</v>
      </c>
      <c r="J168" s="27" t="e">
        <f>VLOOKUP(F168,RPP,70,0)</f>
        <v>#N/A</v>
      </c>
      <c r="K168" s="29"/>
      <c r="L168" s="30"/>
      <c r="M168" s="30"/>
      <c r="N168" s="24"/>
      <c r="O168" s="24"/>
      <c r="P168" s="32"/>
      <c r="Q168" s="24"/>
      <c r="R168" s="78"/>
      <c r="S168" s="78"/>
      <c r="T168" s="78"/>
      <c r="U168" s="78"/>
      <c r="V168" s="87"/>
      <c r="W168" s="127"/>
      <c r="X168" s="127"/>
      <c r="Y168" s="127"/>
      <c r="Z168" s="80"/>
      <c r="AA168" s="80"/>
      <c r="AB168" s="27" t="e">
        <f>VLOOKUP(F168,RPP,17,0)</f>
        <v>#N/A</v>
      </c>
      <c r="AC168" s="27" t="e">
        <f t="shared" si="4"/>
        <v>#N/A</v>
      </c>
      <c r="AD168" s="36" t="e">
        <f>IF(RIGHT(AB168,5)="KERJA",WORKDAY(C168,AC168),C168+AC168)</f>
        <v>#N/A</v>
      </c>
      <c r="AE168" s="81"/>
      <c r="AF168" s="75"/>
      <c r="AI168" s="38"/>
    </row>
    <row r="169" spans="1:35" x14ac:dyDescent="0.25">
      <c r="A169" s="21">
        <f t="shared" si="5"/>
        <v>168</v>
      </c>
      <c r="B169" s="75"/>
      <c r="C169" s="76"/>
      <c r="D169" s="24"/>
      <c r="E169" s="24"/>
      <c r="F169" s="77"/>
      <c r="G169" s="27" t="e">
        <f>VLOOKUP(F169,RPP,9,0)</f>
        <v>#N/A</v>
      </c>
      <c r="H169" s="27" t="e">
        <f>VLOOKUP(F169,RPP,68,0)</f>
        <v>#N/A</v>
      </c>
      <c r="I169" s="27" t="e">
        <f>VLOOKUP(F169,RPP,69,0)</f>
        <v>#N/A</v>
      </c>
      <c r="J169" s="27" t="e">
        <f>VLOOKUP(F169,RPP,70,0)</f>
        <v>#N/A</v>
      </c>
      <c r="K169" s="29"/>
      <c r="L169" s="30"/>
      <c r="M169" s="30"/>
      <c r="N169" s="24"/>
      <c r="O169" s="24"/>
      <c r="P169" s="32"/>
      <c r="Q169" s="24"/>
      <c r="R169" s="78"/>
      <c r="S169" s="78"/>
      <c r="T169" s="78"/>
      <c r="U169" s="78"/>
      <c r="V169" s="87"/>
      <c r="W169" s="127"/>
      <c r="X169" s="127"/>
      <c r="Y169" s="127"/>
      <c r="Z169" s="80"/>
      <c r="AA169" s="80"/>
      <c r="AB169" s="27" t="e">
        <f>VLOOKUP(F169,RPP,17,0)</f>
        <v>#N/A</v>
      </c>
      <c r="AC169" s="27" t="e">
        <f t="shared" si="4"/>
        <v>#N/A</v>
      </c>
      <c r="AD169" s="36" t="e">
        <f>IF(RIGHT(AB169,5)="KERJA",WORKDAY(C169,AC169),C169+AC169)</f>
        <v>#N/A</v>
      </c>
      <c r="AE169" s="81"/>
      <c r="AF169" s="75"/>
      <c r="AI169" s="38"/>
    </row>
    <row r="170" spans="1:35" x14ac:dyDescent="0.25">
      <c r="A170" s="21">
        <f t="shared" si="5"/>
        <v>169</v>
      </c>
      <c r="B170" s="75"/>
      <c r="C170" s="76"/>
      <c r="D170" s="24"/>
      <c r="E170" s="24"/>
      <c r="F170" s="77"/>
      <c r="G170" s="27" t="e">
        <f>VLOOKUP(F170,RPP,9,0)</f>
        <v>#N/A</v>
      </c>
      <c r="H170" s="27" t="e">
        <f>VLOOKUP(F170,RPP,68,0)</f>
        <v>#N/A</v>
      </c>
      <c r="I170" s="27" t="e">
        <f>VLOOKUP(F170,RPP,69,0)</f>
        <v>#N/A</v>
      </c>
      <c r="J170" s="27" t="e">
        <f>VLOOKUP(F170,RPP,70,0)</f>
        <v>#N/A</v>
      </c>
      <c r="K170" s="29"/>
      <c r="L170" s="30"/>
      <c r="M170" s="30"/>
      <c r="N170" s="24"/>
      <c r="O170" s="24"/>
      <c r="P170" s="32"/>
      <c r="Q170" s="24"/>
      <c r="R170" s="78"/>
      <c r="S170" s="78"/>
      <c r="T170" s="78"/>
      <c r="U170" s="78"/>
      <c r="V170" s="87"/>
      <c r="W170" s="127"/>
      <c r="X170" s="127"/>
      <c r="Y170" s="127"/>
      <c r="Z170" s="80"/>
      <c r="AA170" s="80"/>
      <c r="AB170" s="27" t="e">
        <f>VLOOKUP(F170,RPP,17,0)</f>
        <v>#N/A</v>
      </c>
      <c r="AC170" s="27" t="e">
        <f t="shared" si="4"/>
        <v>#N/A</v>
      </c>
      <c r="AD170" s="36" t="e">
        <f>IF(RIGHT(AB170,5)="KERJA",WORKDAY(C170,AC170),C170+AC170)</f>
        <v>#N/A</v>
      </c>
      <c r="AE170" s="81"/>
      <c r="AF170" s="75"/>
      <c r="AI170" s="38"/>
    </row>
    <row r="171" spans="1:35" x14ac:dyDescent="0.25">
      <c r="A171" s="21">
        <f t="shared" si="5"/>
        <v>170</v>
      </c>
      <c r="B171" s="75"/>
      <c r="C171" s="76"/>
      <c r="D171" s="24"/>
      <c r="E171" s="24"/>
      <c r="F171" s="77"/>
      <c r="G171" s="27" t="e">
        <f>VLOOKUP(F171,RPP,9,0)</f>
        <v>#N/A</v>
      </c>
      <c r="H171" s="27" t="e">
        <f>VLOOKUP(F171,RPP,68,0)</f>
        <v>#N/A</v>
      </c>
      <c r="I171" s="27" t="e">
        <f>VLOOKUP(F171,RPP,69,0)</f>
        <v>#N/A</v>
      </c>
      <c r="J171" s="27" t="e">
        <f>VLOOKUP(F171,RPP,70,0)</f>
        <v>#N/A</v>
      </c>
      <c r="K171" s="29"/>
      <c r="L171" s="30"/>
      <c r="M171" s="30"/>
      <c r="N171" s="24"/>
      <c r="O171" s="24"/>
      <c r="P171" s="32"/>
      <c r="Q171" s="24"/>
      <c r="R171" s="78"/>
      <c r="S171" s="78"/>
      <c r="T171" s="78"/>
      <c r="U171" s="78"/>
      <c r="V171" s="87"/>
      <c r="W171" s="127"/>
      <c r="X171" s="127"/>
      <c r="Y171" s="127"/>
      <c r="Z171" s="80"/>
      <c r="AA171" s="80"/>
      <c r="AB171" s="27" t="e">
        <f>VLOOKUP(F171,RPP,17,0)</f>
        <v>#N/A</v>
      </c>
      <c r="AC171" s="27" t="e">
        <f t="shared" si="4"/>
        <v>#N/A</v>
      </c>
      <c r="AD171" s="36" t="e">
        <f>IF(RIGHT(AB171,5)="KERJA",WORKDAY(C171,AC171),C171+AC171)</f>
        <v>#N/A</v>
      </c>
      <c r="AE171" s="81"/>
      <c r="AF171" s="75"/>
      <c r="AI171" s="38"/>
    </row>
    <row r="172" spans="1:35" x14ac:dyDescent="0.25">
      <c r="A172" s="21">
        <f t="shared" si="5"/>
        <v>171</v>
      </c>
      <c r="B172" s="75"/>
      <c r="C172" s="76"/>
      <c r="D172" s="24"/>
      <c r="E172" s="24"/>
      <c r="F172" s="77"/>
      <c r="G172" s="27" t="e">
        <f>VLOOKUP(F172,RPP,9,0)</f>
        <v>#N/A</v>
      </c>
      <c r="H172" s="27" t="e">
        <f>VLOOKUP(F172,RPP,68,0)</f>
        <v>#N/A</v>
      </c>
      <c r="I172" s="27" t="e">
        <f>VLOOKUP(F172,RPP,69,0)</f>
        <v>#N/A</v>
      </c>
      <c r="J172" s="27" t="e">
        <f>VLOOKUP(F172,RPP,70,0)</f>
        <v>#N/A</v>
      </c>
      <c r="K172" s="29"/>
      <c r="L172" s="30"/>
      <c r="M172" s="30"/>
      <c r="N172" s="24"/>
      <c r="O172" s="24"/>
      <c r="P172" s="32"/>
      <c r="Q172" s="24"/>
      <c r="R172" s="78"/>
      <c r="S172" s="78"/>
      <c r="T172" s="78"/>
      <c r="U172" s="78"/>
      <c r="V172" s="87"/>
      <c r="W172" s="127"/>
      <c r="X172" s="127"/>
      <c r="Y172" s="127"/>
      <c r="Z172" s="80"/>
      <c r="AA172" s="80"/>
      <c r="AB172" s="27" t="e">
        <f>VLOOKUP(F172,RPP,17,0)</f>
        <v>#N/A</v>
      </c>
      <c r="AC172" s="27" t="e">
        <f t="shared" si="4"/>
        <v>#N/A</v>
      </c>
      <c r="AD172" s="36" t="e">
        <f>IF(RIGHT(AB172,5)="KERJA",WORKDAY(C172,AC172),C172+AC172)</f>
        <v>#N/A</v>
      </c>
      <c r="AE172" s="81"/>
      <c r="AF172" s="75"/>
      <c r="AI172" s="38"/>
    </row>
    <row r="173" spans="1:35" x14ac:dyDescent="0.25">
      <c r="A173" s="21">
        <f t="shared" si="5"/>
        <v>172</v>
      </c>
      <c r="B173" s="75"/>
      <c r="C173" s="76"/>
      <c r="D173" s="24"/>
      <c r="E173" s="24"/>
      <c r="F173" s="77"/>
      <c r="G173" s="27" t="e">
        <f>VLOOKUP(F173,RPP,9,0)</f>
        <v>#N/A</v>
      </c>
      <c r="H173" s="27" t="e">
        <f>VLOOKUP(F173,RPP,68,0)</f>
        <v>#N/A</v>
      </c>
      <c r="I173" s="27" t="e">
        <f>VLOOKUP(F173,RPP,69,0)</f>
        <v>#N/A</v>
      </c>
      <c r="J173" s="27" t="e">
        <f>VLOOKUP(F173,RPP,70,0)</f>
        <v>#N/A</v>
      </c>
      <c r="K173" s="29"/>
      <c r="L173" s="30"/>
      <c r="M173" s="30"/>
      <c r="N173" s="24"/>
      <c r="O173" s="24"/>
      <c r="P173" s="32"/>
      <c r="Q173" s="24"/>
      <c r="R173" s="78"/>
      <c r="S173" s="78"/>
      <c r="T173" s="78"/>
      <c r="U173" s="78"/>
      <c r="V173" s="87"/>
      <c r="W173" s="127"/>
      <c r="X173" s="127"/>
      <c r="Y173" s="127"/>
      <c r="Z173" s="80"/>
      <c r="AA173" s="80"/>
      <c r="AB173" s="27" t="e">
        <f>VLOOKUP(F173,RPP,17,0)</f>
        <v>#N/A</v>
      </c>
      <c r="AC173" s="27" t="e">
        <f t="shared" si="4"/>
        <v>#N/A</v>
      </c>
      <c r="AD173" s="36" t="e">
        <f>IF(RIGHT(AB173,5)="KERJA",WORKDAY(C173,AC173),C173+AC173)</f>
        <v>#N/A</v>
      </c>
      <c r="AE173" s="81"/>
      <c r="AF173" s="75"/>
      <c r="AI173" s="38"/>
    </row>
    <row r="174" spans="1:35" x14ac:dyDescent="0.25">
      <c r="A174" s="21">
        <f t="shared" si="5"/>
        <v>173</v>
      </c>
      <c r="B174" s="75"/>
      <c r="C174" s="76"/>
      <c r="D174" s="24"/>
      <c r="E174" s="24"/>
      <c r="F174" s="77"/>
      <c r="G174" s="27" t="e">
        <f>VLOOKUP(F174,RPP,9,0)</f>
        <v>#N/A</v>
      </c>
      <c r="H174" s="27" t="e">
        <f>VLOOKUP(F174,RPP,68,0)</f>
        <v>#N/A</v>
      </c>
      <c r="I174" s="27" t="e">
        <f>VLOOKUP(F174,RPP,69,0)</f>
        <v>#N/A</v>
      </c>
      <c r="J174" s="27" t="e">
        <f>VLOOKUP(F174,RPP,70,0)</f>
        <v>#N/A</v>
      </c>
      <c r="K174" s="29"/>
      <c r="L174" s="30"/>
      <c r="M174" s="30"/>
      <c r="N174" s="24"/>
      <c r="O174" s="24"/>
      <c r="P174" s="32"/>
      <c r="Q174" s="24"/>
      <c r="R174" s="78"/>
      <c r="S174" s="78"/>
      <c r="T174" s="78"/>
      <c r="U174" s="78"/>
      <c r="V174" s="87"/>
      <c r="W174" s="127"/>
      <c r="X174" s="127"/>
      <c r="Y174" s="127"/>
      <c r="Z174" s="80"/>
      <c r="AA174" s="80"/>
      <c r="AB174" s="27" t="e">
        <f>VLOOKUP(F174,RPP,17,0)</f>
        <v>#N/A</v>
      </c>
      <c r="AC174" s="27" t="e">
        <f t="shared" si="4"/>
        <v>#N/A</v>
      </c>
      <c r="AD174" s="36" t="e">
        <f>IF(RIGHT(AB174,5)="KERJA",WORKDAY(C174,AC174),C174+AC174)</f>
        <v>#N/A</v>
      </c>
      <c r="AE174" s="81"/>
      <c r="AF174" s="75"/>
      <c r="AI174" s="38"/>
    </row>
    <row r="175" spans="1:35" x14ac:dyDescent="0.25">
      <c r="A175" s="21">
        <f t="shared" si="5"/>
        <v>174</v>
      </c>
      <c r="B175" s="75"/>
      <c r="C175" s="76"/>
      <c r="D175" s="24"/>
      <c r="E175" s="24"/>
      <c r="F175" s="77"/>
      <c r="G175" s="27" t="e">
        <f>VLOOKUP(F175,RPP,9,0)</f>
        <v>#N/A</v>
      </c>
      <c r="H175" s="27" t="e">
        <f>VLOOKUP(F175,RPP,68,0)</f>
        <v>#N/A</v>
      </c>
      <c r="I175" s="27" t="e">
        <f>VLOOKUP(F175,RPP,69,0)</f>
        <v>#N/A</v>
      </c>
      <c r="J175" s="27" t="e">
        <f>VLOOKUP(F175,RPP,70,0)</f>
        <v>#N/A</v>
      </c>
      <c r="K175" s="29"/>
      <c r="L175" s="30"/>
      <c r="M175" s="30"/>
      <c r="N175" s="24"/>
      <c r="O175" s="24"/>
      <c r="P175" s="32"/>
      <c r="Q175" s="24"/>
      <c r="R175" s="78"/>
      <c r="S175" s="78"/>
      <c r="T175" s="78"/>
      <c r="U175" s="78"/>
      <c r="V175" s="87"/>
      <c r="W175" s="127"/>
      <c r="X175" s="127"/>
      <c r="Y175" s="127"/>
      <c r="Z175" s="80"/>
      <c r="AA175" s="80"/>
      <c r="AB175" s="27" t="e">
        <f>VLOOKUP(F175,RPP,17,0)</f>
        <v>#N/A</v>
      </c>
      <c r="AC175" s="27" t="e">
        <f t="shared" si="4"/>
        <v>#N/A</v>
      </c>
      <c r="AD175" s="36" t="e">
        <f>IF(RIGHT(AB175,5)="KERJA",WORKDAY(C175,AC175),C175+AC175)</f>
        <v>#N/A</v>
      </c>
      <c r="AE175" s="81"/>
      <c r="AF175" s="75"/>
      <c r="AI175" s="38"/>
    </row>
    <row r="176" spans="1:35" x14ac:dyDescent="0.25">
      <c r="A176" s="21">
        <f t="shared" si="5"/>
        <v>175</v>
      </c>
      <c r="B176" s="75"/>
      <c r="C176" s="76"/>
      <c r="D176" s="24"/>
      <c r="E176" s="24"/>
      <c r="F176" s="77"/>
      <c r="G176" s="27" t="e">
        <f>VLOOKUP(F176,RPP,9,0)</f>
        <v>#N/A</v>
      </c>
      <c r="H176" s="27" t="e">
        <f>VLOOKUP(F176,RPP,68,0)</f>
        <v>#N/A</v>
      </c>
      <c r="I176" s="27" t="e">
        <f>VLOOKUP(F176,RPP,69,0)</f>
        <v>#N/A</v>
      </c>
      <c r="J176" s="27" t="e">
        <f>VLOOKUP(F176,RPP,70,0)</f>
        <v>#N/A</v>
      </c>
      <c r="K176" s="29"/>
      <c r="L176" s="30"/>
      <c r="M176" s="30"/>
      <c r="N176" s="24"/>
      <c r="O176" s="24"/>
      <c r="P176" s="32"/>
      <c r="Q176" s="24"/>
      <c r="R176" s="78"/>
      <c r="S176" s="78"/>
      <c r="T176" s="78"/>
      <c r="U176" s="78"/>
      <c r="V176" s="87"/>
      <c r="W176" s="127"/>
      <c r="X176" s="127"/>
      <c r="Y176" s="127"/>
      <c r="Z176" s="80"/>
      <c r="AA176" s="80"/>
      <c r="AB176" s="27" t="e">
        <f>VLOOKUP(F176,RPP,17,0)</f>
        <v>#N/A</v>
      </c>
      <c r="AC176" s="27" t="e">
        <f t="shared" si="4"/>
        <v>#N/A</v>
      </c>
      <c r="AD176" s="36" t="e">
        <f>IF(RIGHT(AB176,5)="KERJA",WORKDAY(C176,AC176),C176+AC176)</f>
        <v>#N/A</v>
      </c>
      <c r="AE176" s="81"/>
      <c r="AF176" s="75"/>
      <c r="AI176" s="38"/>
    </row>
    <row r="177" spans="1:35" x14ac:dyDescent="0.25">
      <c r="A177" s="21">
        <f t="shared" si="5"/>
        <v>176</v>
      </c>
      <c r="B177" s="75"/>
      <c r="C177" s="76"/>
      <c r="D177" s="24"/>
      <c r="E177" s="24"/>
      <c r="F177" s="77"/>
      <c r="G177" s="27" t="e">
        <f>VLOOKUP(F177,RPP,9,0)</f>
        <v>#N/A</v>
      </c>
      <c r="H177" s="27" t="e">
        <f>VLOOKUP(F177,RPP,68,0)</f>
        <v>#N/A</v>
      </c>
      <c r="I177" s="27" t="e">
        <f>VLOOKUP(F177,RPP,69,0)</f>
        <v>#N/A</v>
      </c>
      <c r="J177" s="27" t="e">
        <f>VLOOKUP(F177,RPP,70,0)</f>
        <v>#N/A</v>
      </c>
      <c r="K177" s="29"/>
      <c r="L177" s="30"/>
      <c r="M177" s="30"/>
      <c r="N177" s="24"/>
      <c r="O177" s="24"/>
      <c r="P177" s="32"/>
      <c r="Q177" s="24"/>
      <c r="R177" s="78"/>
      <c r="S177" s="78"/>
      <c r="T177" s="78"/>
      <c r="U177" s="78"/>
      <c r="V177" s="87"/>
      <c r="W177" s="127"/>
      <c r="X177" s="127"/>
      <c r="Y177" s="127"/>
      <c r="Z177" s="80"/>
      <c r="AA177" s="80"/>
      <c r="AB177" s="27" t="e">
        <f>VLOOKUP(F177,RPP,17,0)</f>
        <v>#N/A</v>
      </c>
      <c r="AC177" s="27" t="e">
        <f t="shared" si="4"/>
        <v>#N/A</v>
      </c>
      <c r="AD177" s="36" t="e">
        <f>IF(RIGHT(AB177,5)="KERJA",WORKDAY(C177,AC177),C177+AC177)</f>
        <v>#N/A</v>
      </c>
      <c r="AE177" s="81"/>
      <c r="AF177" s="75"/>
      <c r="AI177" s="38"/>
    </row>
    <row r="178" spans="1:35" x14ac:dyDescent="0.25">
      <c r="A178" s="21">
        <f t="shared" si="5"/>
        <v>177</v>
      </c>
      <c r="B178" s="75"/>
      <c r="C178" s="76"/>
      <c r="D178" s="24"/>
      <c r="E178" s="24"/>
      <c r="F178" s="77"/>
      <c r="G178" s="27" t="e">
        <f>VLOOKUP(F178,RPP,9,0)</f>
        <v>#N/A</v>
      </c>
      <c r="H178" s="27" t="e">
        <f>VLOOKUP(F178,RPP,68,0)</f>
        <v>#N/A</v>
      </c>
      <c r="I178" s="27" t="e">
        <f>VLOOKUP(F178,RPP,69,0)</f>
        <v>#N/A</v>
      </c>
      <c r="J178" s="27" t="e">
        <f>VLOOKUP(F178,RPP,70,0)</f>
        <v>#N/A</v>
      </c>
      <c r="K178" s="29"/>
      <c r="L178" s="30"/>
      <c r="M178" s="30"/>
      <c r="N178" s="24"/>
      <c r="O178" s="24"/>
      <c r="P178" s="32"/>
      <c r="Q178" s="24"/>
      <c r="R178" s="78"/>
      <c r="S178" s="78"/>
      <c r="T178" s="78"/>
      <c r="U178" s="78"/>
      <c r="V178" s="87"/>
      <c r="W178" s="127"/>
      <c r="X178" s="127"/>
      <c r="Y178" s="127"/>
      <c r="Z178" s="80"/>
      <c r="AA178" s="80"/>
      <c r="AB178" s="27" t="e">
        <f>VLOOKUP(F178,RPP,17,0)</f>
        <v>#N/A</v>
      </c>
      <c r="AC178" s="27" t="e">
        <f t="shared" si="4"/>
        <v>#N/A</v>
      </c>
      <c r="AD178" s="36" t="e">
        <f>IF(RIGHT(AB178,5)="KERJA",WORKDAY(C178,AC178),C178+AC178)</f>
        <v>#N/A</v>
      </c>
      <c r="AE178" s="81"/>
      <c r="AF178" s="75"/>
      <c r="AI178" s="38"/>
    </row>
    <row r="179" spans="1:35" x14ac:dyDescent="0.25">
      <c r="A179" s="21">
        <f t="shared" si="5"/>
        <v>178</v>
      </c>
      <c r="B179" s="75"/>
      <c r="C179" s="76"/>
      <c r="D179" s="24"/>
      <c r="E179" s="24"/>
      <c r="F179" s="77"/>
      <c r="G179" s="27" t="e">
        <f>VLOOKUP(F179,RPP,9,0)</f>
        <v>#N/A</v>
      </c>
      <c r="H179" s="27" t="e">
        <f>VLOOKUP(F179,RPP,68,0)</f>
        <v>#N/A</v>
      </c>
      <c r="I179" s="27" t="e">
        <f>VLOOKUP(F179,RPP,69,0)</f>
        <v>#N/A</v>
      </c>
      <c r="J179" s="27" t="e">
        <f>VLOOKUP(F179,RPP,70,0)</f>
        <v>#N/A</v>
      </c>
      <c r="K179" s="29"/>
      <c r="L179" s="30"/>
      <c r="M179" s="30"/>
      <c r="N179" s="24"/>
      <c r="O179" s="24"/>
      <c r="P179" s="32"/>
      <c r="Q179" s="24"/>
      <c r="R179" s="78"/>
      <c r="S179" s="78"/>
      <c r="T179" s="78"/>
      <c r="U179" s="78"/>
      <c r="V179" s="87"/>
      <c r="W179" s="127"/>
      <c r="X179" s="127"/>
      <c r="Y179" s="127"/>
      <c r="Z179" s="80"/>
      <c r="AA179" s="80"/>
      <c r="AB179" s="27" t="e">
        <f>VLOOKUP(F179,RPP,17,0)</f>
        <v>#N/A</v>
      </c>
      <c r="AC179" s="27" t="e">
        <f t="shared" si="4"/>
        <v>#N/A</v>
      </c>
      <c r="AD179" s="36" t="e">
        <f>IF(RIGHT(AB179,5)="KERJA",WORKDAY(C179,AC179),C179+AC179)</f>
        <v>#N/A</v>
      </c>
      <c r="AE179" s="81"/>
      <c r="AF179" s="75"/>
      <c r="AI179" s="38"/>
    </row>
    <row r="180" spans="1:35" x14ac:dyDescent="0.25">
      <c r="A180" s="21">
        <f t="shared" si="5"/>
        <v>179</v>
      </c>
      <c r="B180" s="75"/>
      <c r="C180" s="76"/>
      <c r="D180" s="24"/>
      <c r="E180" s="24"/>
      <c r="F180" s="77"/>
      <c r="G180" s="27" t="e">
        <f>VLOOKUP(F180,RPP,9,0)</f>
        <v>#N/A</v>
      </c>
      <c r="H180" s="27" t="e">
        <f>VLOOKUP(F180,RPP,68,0)</f>
        <v>#N/A</v>
      </c>
      <c r="I180" s="27" t="e">
        <f>VLOOKUP(F180,RPP,69,0)</f>
        <v>#N/A</v>
      </c>
      <c r="J180" s="27" t="e">
        <f>VLOOKUP(F180,RPP,70,0)</f>
        <v>#N/A</v>
      </c>
      <c r="K180" s="29"/>
      <c r="L180" s="30"/>
      <c r="M180" s="30"/>
      <c r="N180" s="24"/>
      <c r="O180" s="24"/>
      <c r="P180" s="32"/>
      <c r="Q180" s="24"/>
      <c r="R180" s="78"/>
      <c r="S180" s="78"/>
      <c r="T180" s="78"/>
      <c r="U180" s="78"/>
      <c r="V180" s="87"/>
      <c r="W180" s="127"/>
      <c r="X180" s="127"/>
      <c r="Y180" s="127"/>
      <c r="Z180" s="80"/>
      <c r="AA180" s="80"/>
      <c r="AB180" s="27" t="e">
        <f>VLOOKUP(F180,RPP,17,0)</f>
        <v>#N/A</v>
      </c>
      <c r="AC180" s="27" t="e">
        <f t="shared" si="4"/>
        <v>#N/A</v>
      </c>
      <c r="AD180" s="36" t="e">
        <f>IF(RIGHT(AB180,5)="KERJA",WORKDAY(C180,AC180),C180+AC180)</f>
        <v>#N/A</v>
      </c>
      <c r="AE180" s="81"/>
      <c r="AF180" s="75"/>
      <c r="AI180" s="38"/>
    </row>
    <row r="181" spans="1:35" x14ac:dyDescent="0.25">
      <c r="A181" s="21">
        <f t="shared" si="5"/>
        <v>180</v>
      </c>
      <c r="B181" s="75"/>
      <c r="C181" s="76"/>
      <c r="D181" s="24"/>
      <c r="E181" s="24"/>
      <c r="F181" s="77"/>
      <c r="G181" s="27" t="e">
        <f>VLOOKUP(F181,RPP,9,0)</f>
        <v>#N/A</v>
      </c>
      <c r="H181" s="27" t="e">
        <f>VLOOKUP(F181,RPP,68,0)</f>
        <v>#N/A</v>
      </c>
      <c r="I181" s="27" t="e">
        <f>VLOOKUP(F181,RPP,69,0)</f>
        <v>#N/A</v>
      </c>
      <c r="J181" s="27" t="e">
        <f>VLOOKUP(F181,RPP,70,0)</f>
        <v>#N/A</v>
      </c>
      <c r="K181" s="29"/>
      <c r="L181" s="30"/>
      <c r="M181" s="30"/>
      <c r="N181" s="24"/>
      <c r="O181" s="24"/>
      <c r="P181" s="32"/>
      <c r="Q181" s="24"/>
      <c r="R181" s="78"/>
      <c r="S181" s="78"/>
      <c r="T181" s="78"/>
      <c r="U181" s="78"/>
      <c r="V181" s="87"/>
      <c r="W181" s="127"/>
      <c r="X181" s="127"/>
      <c r="Y181" s="127"/>
      <c r="Z181" s="80"/>
      <c r="AA181" s="80"/>
      <c r="AB181" s="27" t="e">
        <f>VLOOKUP(F181,RPP,17,0)</f>
        <v>#N/A</v>
      </c>
      <c r="AC181" s="27" t="e">
        <f t="shared" si="4"/>
        <v>#N/A</v>
      </c>
      <c r="AD181" s="36" t="e">
        <f>IF(RIGHT(AB181,5)="KERJA",WORKDAY(C181,AC181),C181+AC181)</f>
        <v>#N/A</v>
      </c>
      <c r="AE181" s="81"/>
      <c r="AF181" s="75"/>
      <c r="AI181" s="38"/>
    </row>
    <row r="182" spans="1:35" x14ac:dyDescent="0.25">
      <c r="A182" s="21">
        <f t="shared" si="5"/>
        <v>181</v>
      </c>
      <c r="B182" s="75"/>
      <c r="C182" s="76"/>
      <c r="D182" s="24"/>
      <c r="E182" s="24"/>
      <c r="F182" s="77"/>
      <c r="G182" s="27" t="e">
        <f>VLOOKUP(F182,RPP,9,0)</f>
        <v>#N/A</v>
      </c>
      <c r="H182" s="27" t="e">
        <f>VLOOKUP(F182,RPP,68,0)</f>
        <v>#N/A</v>
      </c>
      <c r="I182" s="27" t="e">
        <f>VLOOKUP(F182,RPP,69,0)</f>
        <v>#N/A</v>
      </c>
      <c r="J182" s="27" t="e">
        <f>VLOOKUP(F182,RPP,70,0)</f>
        <v>#N/A</v>
      </c>
      <c r="K182" s="29"/>
      <c r="L182" s="30"/>
      <c r="M182" s="30"/>
      <c r="N182" s="24"/>
      <c r="O182" s="24"/>
      <c r="P182" s="32"/>
      <c r="Q182" s="24"/>
      <c r="R182" s="78"/>
      <c r="S182" s="78"/>
      <c r="T182" s="78"/>
      <c r="U182" s="78"/>
      <c r="V182" s="87"/>
      <c r="W182" s="127"/>
      <c r="X182" s="127"/>
      <c r="Y182" s="127"/>
      <c r="Z182" s="80"/>
      <c r="AA182" s="80"/>
      <c r="AB182" s="27" t="e">
        <f>VLOOKUP(F182,RPP,17,0)</f>
        <v>#N/A</v>
      </c>
      <c r="AC182" s="27" t="e">
        <f t="shared" si="4"/>
        <v>#N/A</v>
      </c>
      <c r="AD182" s="36" t="e">
        <f>IF(RIGHT(AB182,5)="KERJA",WORKDAY(C182,AC182),C182+AC182)</f>
        <v>#N/A</v>
      </c>
      <c r="AE182" s="81"/>
      <c r="AF182" s="75"/>
      <c r="AI182" s="38"/>
    </row>
    <row r="183" spans="1:35" x14ac:dyDescent="0.25">
      <c r="A183" s="21">
        <f t="shared" si="5"/>
        <v>182</v>
      </c>
      <c r="B183" s="75"/>
      <c r="C183" s="76"/>
      <c r="D183" s="24"/>
      <c r="E183" s="24"/>
      <c r="F183" s="77"/>
      <c r="G183" s="27" t="e">
        <f>VLOOKUP(F183,RPP,9,0)</f>
        <v>#N/A</v>
      </c>
      <c r="H183" s="27" t="e">
        <f>VLOOKUP(F183,RPP,68,0)</f>
        <v>#N/A</v>
      </c>
      <c r="I183" s="27" t="e">
        <f>VLOOKUP(F183,RPP,69,0)</f>
        <v>#N/A</v>
      </c>
      <c r="J183" s="27" t="e">
        <f>VLOOKUP(F183,RPP,70,0)</f>
        <v>#N/A</v>
      </c>
      <c r="K183" s="29"/>
      <c r="L183" s="30"/>
      <c r="M183" s="30"/>
      <c r="N183" s="24"/>
      <c r="O183" s="24"/>
      <c r="P183" s="32"/>
      <c r="Q183" s="24"/>
      <c r="R183" s="78"/>
      <c r="S183" s="78"/>
      <c r="T183" s="78"/>
      <c r="U183" s="78"/>
      <c r="V183" s="87"/>
      <c r="W183" s="127"/>
      <c r="X183" s="127"/>
      <c r="Y183" s="127"/>
      <c r="Z183" s="80"/>
      <c r="AA183" s="80"/>
      <c r="AB183" s="27" t="e">
        <f>VLOOKUP(F183,RPP,17,0)</f>
        <v>#N/A</v>
      </c>
      <c r="AC183" s="27" t="e">
        <f t="shared" si="4"/>
        <v>#N/A</v>
      </c>
      <c r="AD183" s="36" t="e">
        <f>IF(RIGHT(AB183,5)="KERJA",WORKDAY(C183,AC183),C183+AC183)</f>
        <v>#N/A</v>
      </c>
      <c r="AE183" s="81"/>
      <c r="AF183" s="75"/>
      <c r="AI183" s="38"/>
    </row>
    <row r="184" spans="1:35" x14ac:dyDescent="0.25">
      <c r="A184" s="21">
        <f t="shared" si="5"/>
        <v>183</v>
      </c>
      <c r="B184" s="75"/>
      <c r="C184" s="76"/>
      <c r="D184" s="24"/>
      <c r="E184" s="24"/>
      <c r="F184" s="77"/>
      <c r="G184" s="27" t="e">
        <f>VLOOKUP(F184,RPP,9,0)</f>
        <v>#N/A</v>
      </c>
      <c r="H184" s="27" t="e">
        <f>VLOOKUP(F184,RPP,68,0)</f>
        <v>#N/A</v>
      </c>
      <c r="I184" s="27" t="e">
        <f>VLOOKUP(F184,RPP,69,0)</f>
        <v>#N/A</v>
      </c>
      <c r="J184" s="27" t="e">
        <f>VLOOKUP(F184,RPP,70,0)</f>
        <v>#N/A</v>
      </c>
      <c r="K184" s="29"/>
      <c r="L184" s="30"/>
      <c r="M184" s="30"/>
      <c r="N184" s="24"/>
      <c r="O184" s="24"/>
      <c r="P184" s="32"/>
      <c r="Q184" s="24"/>
      <c r="R184" s="78"/>
      <c r="S184" s="78"/>
      <c r="T184" s="78"/>
      <c r="U184" s="78"/>
      <c r="V184" s="87"/>
      <c r="W184" s="127"/>
      <c r="X184" s="127"/>
      <c r="Y184" s="127"/>
      <c r="Z184" s="80"/>
      <c r="AA184" s="80"/>
      <c r="AB184" s="27" t="e">
        <f>VLOOKUP(F184,RPP,17,0)</f>
        <v>#N/A</v>
      </c>
      <c r="AC184" s="27" t="e">
        <f t="shared" si="4"/>
        <v>#N/A</v>
      </c>
      <c r="AD184" s="36" t="e">
        <f>IF(RIGHT(AB184,5)="KERJA",WORKDAY(C184,AC184),C184+AC184)</f>
        <v>#N/A</v>
      </c>
      <c r="AE184" s="81"/>
      <c r="AF184" s="75"/>
      <c r="AI184" s="38"/>
    </row>
    <row r="185" spans="1:35" x14ac:dyDescent="0.25">
      <c r="A185" s="21">
        <f t="shared" si="5"/>
        <v>184</v>
      </c>
      <c r="B185" s="75"/>
      <c r="C185" s="76"/>
      <c r="D185" s="24"/>
      <c r="E185" s="24"/>
      <c r="F185" s="77"/>
      <c r="G185" s="27" t="e">
        <f>VLOOKUP(F185,RPP,9,0)</f>
        <v>#N/A</v>
      </c>
      <c r="H185" s="27" t="e">
        <f>VLOOKUP(F185,RPP,68,0)</f>
        <v>#N/A</v>
      </c>
      <c r="I185" s="27" t="e">
        <f>VLOOKUP(F185,RPP,69,0)</f>
        <v>#N/A</v>
      </c>
      <c r="J185" s="27" t="e">
        <f>VLOOKUP(F185,RPP,70,0)</f>
        <v>#N/A</v>
      </c>
      <c r="K185" s="29"/>
      <c r="L185" s="30"/>
      <c r="M185" s="30"/>
      <c r="N185" s="24"/>
      <c r="O185" s="24"/>
      <c r="P185" s="32"/>
      <c r="Q185" s="24"/>
      <c r="R185" s="78"/>
      <c r="S185" s="78"/>
      <c r="T185" s="78"/>
      <c r="U185" s="78"/>
      <c r="V185" s="87"/>
      <c r="W185" s="127"/>
      <c r="X185" s="127"/>
      <c r="Y185" s="127"/>
      <c r="Z185" s="80"/>
      <c r="AA185" s="80"/>
      <c r="AB185" s="27" t="e">
        <f>VLOOKUP(F185,RPP,17,0)</f>
        <v>#N/A</v>
      </c>
      <c r="AC185" s="27" t="e">
        <f t="shared" si="4"/>
        <v>#N/A</v>
      </c>
      <c r="AD185" s="36" t="e">
        <f>IF(RIGHT(AB185,5)="KERJA",WORKDAY(C185,AC185),C185+AC185)</f>
        <v>#N/A</v>
      </c>
      <c r="AE185" s="81"/>
      <c r="AF185" s="75"/>
      <c r="AI185" s="38"/>
    </row>
    <row r="186" spans="1:35" x14ac:dyDescent="0.25">
      <c r="A186" s="21">
        <f t="shared" si="5"/>
        <v>185</v>
      </c>
      <c r="B186" s="75"/>
      <c r="C186" s="76"/>
      <c r="D186" s="24"/>
      <c r="E186" s="24"/>
      <c r="F186" s="77"/>
      <c r="G186" s="27" t="e">
        <f>VLOOKUP(F186,RPP,9,0)</f>
        <v>#N/A</v>
      </c>
      <c r="H186" s="27" t="e">
        <f>VLOOKUP(F186,RPP,68,0)</f>
        <v>#N/A</v>
      </c>
      <c r="I186" s="27" t="e">
        <f>VLOOKUP(F186,RPP,69,0)</f>
        <v>#N/A</v>
      </c>
      <c r="J186" s="27" t="e">
        <f>VLOOKUP(F186,RPP,70,0)</f>
        <v>#N/A</v>
      </c>
      <c r="K186" s="29"/>
      <c r="L186" s="30"/>
      <c r="M186" s="30"/>
      <c r="N186" s="24"/>
      <c r="O186" s="24"/>
      <c r="P186" s="32"/>
      <c r="Q186" s="24"/>
      <c r="R186" s="78"/>
      <c r="S186" s="78"/>
      <c r="T186" s="78"/>
      <c r="U186" s="78"/>
      <c r="V186" s="87"/>
      <c r="W186" s="127"/>
      <c r="X186" s="127"/>
      <c r="Y186" s="127"/>
      <c r="Z186" s="80"/>
      <c r="AA186" s="80"/>
      <c r="AB186" s="27" t="e">
        <f>VLOOKUP(F186,RPP,17,0)</f>
        <v>#N/A</v>
      </c>
      <c r="AC186" s="27" t="e">
        <f t="shared" si="4"/>
        <v>#N/A</v>
      </c>
      <c r="AD186" s="36" t="e">
        <f>IF(RIGHT(AB186,5)="KERJA",WORKDAY(C186,AC186),C186+AC186)</f>
        <v>#N/A</v>
      </c>
      <c r="AE186" s="81"/>
      <c r="AF186" s="75"/>
      <c r="AI186" s="38"/>
    </row>
    <row r="187" spans="1:35" x14ac:dyDescent="0.25">
      <c r="A187" s="21">
        <f t="shared" si="5"/>
        <v>186</v>
      </c>
      <c r="B187" s="75"/>
      <c r="C187" s="76"/>
      <c r="D187" s="24"/>
      <c r="E187" s="24"/>
      <c r="F187" s="77"/>
      <c r="G187" s="27" t="e">
        <f>VLOOKUP(F187,RPP,9,0)</f>
        <v>#N/A</v>
      </c>
      <c r="H187" s="27" t="e">
        <f>VLOOKUP(F187,RPP,68,0)</f>
        <v>#N/A</v>
      </c>
      <c r="I187" s="27" t="e">
        <f>VLOOKUP(F187,RPP,69,0)</f>
        <v>#N/A</v>
      </c>
      <c r="J187" s="27" t="e">
        <f>VLOOKUP(F187,RPP,70,0)</f>
        <v>#N/A</v>
      </c>
      <c r="K187" s="29"/>
      <c r="L187" s="30"/>
      <c r="M187" s="30"/>
      <c r="N187" s="24"/>
      <c r="O187" s="24"/>
      <c r="P187" s="32"/>
      <c r="Q187" s="24"/>
      <c r="R187" s="78"/>
      <c r="S187" s="78"/>
      <c r="T187" s="78"/>
      <c r="U187" s="78"/>
      <c r="V187" s="87"/>
      <c r="W187" s="127"/>
      <c r="X187" s="127"/>
      <c r="Y187" s="127"/>
      <c r="Z187" s="80"/>
      <c r="AA187" s="80"/>
      <c r="AB187" s="27" t="e">
        <f>VLOOKUP(F187,RPP,17,0)</f>
        <v>#N/A</v>
      </c>
      <c r="AC187" s="27" t="e">
        <f t="shared" si="4"/>
        <v>#N/A</v>
      </c>
      <c r="AD187" s="36" t="e">
        <f>IF(RIGHT(AB187,5)="KERJA",WORKDAY(C187,AC187),C187+AC187)</f>
        <v>#N/A</v>
      </c>
      <c r="AE187" s="81"/>
      <c r="AF187" s="75"/>
      <c r="AI187" s="38"/>
    </row>
    <row r="188" spans="1:35" x14ac:dyDescent="0.25">
      <c r="A188" s="21">
        <f t="shared" si="5"/>
        <v>187</v>
      </c>
      <c r="B188" s="75"/>
      <c r="C188" s="76"/>
      <c r="D188" s="24"/>
      <c r="E188" s="24"/>
      <c r="F188" s="77"/>
      <c r="G188" s="27" t="e">
        <f>VLOOKUP(F188,RPP,9,0)</f>
        <v>#N/A</v>
      </c>
      <c r="H188" s="27" t="e">
        <f>VLOOKUP(F188,RPP,68,0)</f>
        <v>#N/A</v>
      </c>
      <c r="I188" s="27" t="e">
        <f>VLOOKUP(F188,RPP,69,0)</f>
        <v>#N/A</v>
      </c>
      <c r="J188" s="27" t="e">
        <f>VLOOKUP(F188,RPP,70,0)</f>
        <v>#N/A</v>
      </c>
      <c r="K188" s="29"/>
      <c r="L188" s="30"/>
      <c r="M188" s="30"/>
      <c r="N188" s="24"/>
      <c r="O188" s="24"/>
      <c r="P188" s="32"/>
      <c r="Q188" s="24"/>
      <c r="R188" s="78"/>
      <c r="S188" s="78"/>
      <c r="T188" s="78"/>
      <c r="U188" s="78"/>
      <c r="V188" s="87"/>
      <c r="W188" s="127"/>
      <c r="X188" s="127"/>
      <c r="Y188" s="127"/>
      <c r="Z188" s="80"/>
      <c r="AA188" s="80"/>
      <c r="AB188" s="27" t="e">
        <f>VLOOKUP(F188,RPP,17,0)</f>
        <v>#N/A</v>
      </c>
      <c r="AC188" s="27" t="e">
        <f t="shared" si="4"/>
        <v>#N/A</v>
      </c>
      <c r="AD188" s="36" t="e">
        <f>IF(RIGHT(AB188,5)="KERJA",WORKDAY(C188,AC188),C188+AC188)</f>
        <v>#N/A</v>
      </c>
      <c r="AE188" s="81"/>
      <c r="AF188" s="75"/>
      <c r="AI188" s="38"/>
    </row>
    <row r="189" spans="1:35" x14ac:dyDescent="0.25">
      <c r="A189" s="21">
        <f t="shared" si="5"/>
        <v>188</v>
      </c>
      <c r="B189" s="75"/>
      <c r="C189" s="76"/>
      <c r="D189" s="24"/>
      <c r="E189" s="24"/>
      <c r="F189" s="77"/>
      <c r="G189" s="27" t="e">
        <f>VLOOKUP(F189,RPP,9,0)</f>
        <v>#N/A</v>
      </c>
      <c r="H189" s="27" t="e">
        <f>VLOOKUP(F189,RPP,68,0)</f>
        <v>#N/A</v>
      </c>
      <c r="I189" s="27" t="e">
        <f>VLOOKUP(F189,RPP,69,0)</f>
        <v>#N/A</v>
      </c>
      <c r="J189" s="27" t="e">
        <f>VLOOKUP(F189,RPP,70,0)</f>
        <v>#N/A</v>
      </c>
      <c r="K189" s="29"/>
      <c r="L189" s="30"/>
      <c r="M189" s="30"/>
      <c r="N189" s="24"/>
      <c r="O189" s="24"/>
      <c r="P189" s="32"/>
      <c r="Q189" s="24"/>
      <c r="R189" s="78"/>
      <c r="S189" s="78"/>
      <c r="T189" s="78"/>
      <c r="U189" s="78"/>
      <c r="V189" s="87"/>
      <c r="W189" s="127"/>
      <c r="X189" s="127"/>
      <c r="Y189" s="127"/>
      <c r="Z189" s="80"/>
      <c r="AA189" s="80"/>
      <c r="AB189" s="27" t="e">
        <f>VLOOKUP(F189,RPP,17,0)</f>
        <v>#N/A</v>
      </c>
      <c r="AC189" s="27" t="e">
        <f t="shared" si="4"/>
        <v>#N/A</v>
      </c>
      <c r="AD189" s="36" t="e">
        <f>IF(RIGHT(AB189,5)="KERJA",WORKDAY(C189,AC189),C189+AC189)</f>
        <v>#N/A</v>
      </c>
      <c r="AE189" s="81"/>
      <c r="AF189" s="75"/>
      <c r="AI189" s="38"/>
    </row>
    <row r="190" spans="1:35" x14ac:dyDescent="0.25">
      <c r="A190" s="21">
        <f t="shared" si="5"/>
        <v>189</v>
      </c>
      <c r="B190" s="75"/>
      <c r="C190" s="76"/>
      <c r="D190" s="24"/>
      <c r="E190" s="24"/>
      <c r="F190" s="77"/>
      <c r="G190" s="27" t="e">
        <f>VLOOKUP(F190,RPP,9,0)</f>
        <v>#N/A</v>
      </c>
      <c r="H190" s="27" t="e">
        <f>VLOOKUP(F190,RPP,68,0)</f>
        <v>#N/A</v>
      </c>
      <c r="I190" s="27" t="e">
        <f>VLOOKUP(F190,RPP,69,0)</f>
        <v>#N/A</v>
      </c>
      <c r="J190" s="27" t="e">
        <f>VLOOKUP(F190,RPP,70,0)</f>
        <v>#N/A</v>
      </c>
      <c r="K190" s="29"/>
      <c r="L190" s="30"/>
      <c r="M190" s="30"/>
      <c r="N190" s="24"/>
      <c r="O190" s="24"/>
      <c r="P190" s="32"/>
      <c r="Q190" s="24"/>
      <c r="R190" s="78"/>
      <c r="S190" s="78"/>
      <c r="T190" s="78"/>
      <c r="U190" s="78"/>
      <c r="V190" s="87"/>
      <c r="W190" s="127"/>
      <c r="X190" s="127"/>
      <c r="Y190" s="127"/>
      <c r="Z190" s="80"/>
      <c r="AA190" s="80"/>
      <c r="AB190" s="27" t="e">
        <f>VLOOKUP(F190,RPP,17,0)</f>
        <v>#N/A</v>
      </c>
      <c r="AC190" s="27" t="e">
        <f t="shared" si="4"/>
        <v>#N/A</v>
      </c>
      <c r="AD190" s="36" t="e">
        <f>IF(RIGHT(AB190,5)="KERJA",WORKDAY(C190,AC190),C190+AC190)</f>
        <v>#N/A</v>
      </c>
      <c r="AE190" s="81"/>
      <c r="AF190" s="75"/>
      <c r="AI190" s="38"/>
    </row>
    <row r="191" spans="1:35" x14ac:dyDescent="0.25">
      <c r="A191" s="21">
        <f t="shared" si="5"/>
        <v>190</v>
      </c>
      <c r="B191" s="75"/>
      <c r="C191" s="76"/>
      <c r="D191" s="24"/>
      <c r="E191" s="24"/>
      <c r="F191" s="77"/>
      <c r="G191" s="27" t="e">
        <f>VLOOKUP(F191,RPP,9,0)</f>
        <v>#N/A</v>
      </c>
      <c r="H191" s="27" t="e">
        <f>VLOOKUP(F191,RPP,68,0)</f>
        <v>#N/A</v>
      </c>
      <c r="I191" s="27" t="e">
        <f>VLOOKUP(F191,RPP,69,0)</f>
        <v>#N/A</v>
      </c>
      <c r="J191" s="27" t="e">
        <f>VLOOKUP(F191,RPP,70,0)</f>
        <v>#N/A</v>
      </c>
      <c r="K191" s="29"/>
      <c r="L191" s="30"/>
      <c r="M191" s="30"/>
      <c r="N191" s="24"/>
      <c r="O191" s="24"/>
      <c r="P191" s="32"/>
      <c r="Q191" s="24"/>
      <c r="R191" s="78"/>
      <c r="S191" s="78"/>
      <c r="T191" s="78"/>
      <c r="U191" s="78"/>
      <c r="V191" s="87"/>
      <c r="W191" s="127"/>
      <c r="X191" s="127"/>
      <c r="Y191" s="127"/>
      <c r="Z191" s="80"/>
      <c r="AA191" s="80"/>
      <c r="AB191" s="27" t="e">
        <f>VLOOKUP(F191,RPP,17,0)</f>
        <v>#N/A</v>
      </c>
      <c r="AC191" s="27" t="e">
        <f t="shared" si="4"/>
        <v>#N/A</v>
      </c>
      <c r="AD191" s="36" t="e">
        <f>IF(RIGHT(AB191,5)="KERJA",WORKDAY(C191,AC191),C191+AC191)</f>
        <v>#N/A</v>
      </c>
      <c r="AE191" s="81"/>
      <c r="AF191" s="75"/>
      <c r="AI191" s="38"/>
    </row>
    <row r="192" spans="1:35" x14ac:dyDescent="0.25">
      <c r="A192" s="21">
        <f t="shared" si="5"/>
        <v>191</v>
      </c>
      <c r="B192" s="75"/>
      <c r="C192" s="76"/>
      <c r="D192" s="24"/>
      <c r="E192" s="24"/>
      <c r="F192" s="77"/>
      <c r="G192" s="27" t="e">
        <f>VLOOKUP(F192,RPP,9,0)</f>
        <v>#N/A</v>
      </c>
      <c r="H192" s="27" t="e">
        <f>VLOOKUP(F192,RPP,68,0)</f>
        <v>#N/A</v>
      </c>
      <c r="I192" s="27" t="e">
        <f>VLOOKUP(F192,RPP,69,0)</f>
        <v>#N/A</v>
      </c>
      <c r="J192" s="27" t="e">
        <f>VLOOKUP(F192,RPP,70,0)</f>
        <v>#N/A</v>
      </c>
      <c r="K192" s="29"/>
      <c r="L192" s="30"/>
      <c r="M192" s="30"/>
      <c r="N192" s="24"/>
      <c r="O192" s="24"/>
      <c r="P192" s="32"/>
      <c r="Q192" s="24"/>
      <c r="R192" s="78"/>
      <c r="S192" s="78"/>
      <c r="T192" s="78"/>
      <c r="U192" s="78"/>
      <c r="V192" s="87"/>
      <c r="W192" s="127"/>
      <c r="X192" s="127"/>
      <c r="Y192" s="127"/>
      <c r="Z192" s="80"/>
      <c r="AA192" s="80"/>
      <c r="AB192" s="27" t="e">
        <f>VLOOKUP(F192,RPP,17,0)</f>
        <v>#N/A</v>
      </c>
      <c r="AC192" s="27" t="e">
        <f t="shared" si="4"/>
        <v>#N/A</v>
      </c>
      <c r="AD192" s="36" t="e">
        <f>IF(RIGHT(AB192,5)="KERJA",WORKDAY(C192,AC192),C192+AC192)</f>
        <v>#N/A</v>
      </c>
      <c r="AE192" s="81"/>
      <c r="AF192" s="75"/>
      <c r="AI192" s="38"/>
    </row>
    <row r="193" spans="1:35" x14ac:dyDescent="0.25">
      <c r="A193" s="21">
        <f t="shared" si="5"/>
        <v>192</v>
      </c>
      <c r="B193" s="75"/>
      <c r="C193" s="76"/>
      <c r="D193" s="24"/>
      <c r="E193" s="24"/>
      <c r="F193" s="77"/>
      <c r="G193" s="27" t="e">
        <f>VLOOKUP(F193,RPP,9,0)</f>
        <v>#N/A</v>
      </c>
      <c r="H193" s="27" t="e">
        <f>VLOOKUP(F193,RPP,68,0)</f>
        <v>#N/A</v>
      </c>
      <c r="I193" s="27" t="e">
        <f>VLOOKUP(F193,RPP,69,0)</f>
        <v>#N/A</v>
      </c>
      <c r="J193" s="27" t="e">
        <f>VLOOKUP(F193,RPP,70,0)</f>
        <v>#N/A</v>
      </c>
      <c r="K193" s="29"/>
      <c r="L193" s="30"/>
      <c r="M193" s="30"/>
      <c r="N193" s="24"/>
      <c r="O193" s="24"/>
      <c r="P193" s="32"/>
      <c r="Q193" s="24"/>
      <c r="R193" s="78"/>
      <c r="S193" s="78"/>
      <c r="T193" s="78"/>
      <c r="U193" s="78"/>
      <c r="V193" s="87"/>
      <c r="W193" s="127"/>
      <c r="X193" s="127"/>
      <c r="Y193" s="127"/>
      <c r="Z193" s="80"/>
      <c r="AA193" s="80"/>
      <c r="AB193" s="27" t="e">
        <f>VLOOKUP(F193,RPP,17,0)</f>
        <v>#N/A</v>
      </c>
      <c r="AC193" s="27" t="e">
        <f t="shared" si="4"/>
        <v>#N/A</v>
      </c>
      <c r="AD193" s="36" t="e">
        <f>IF(RIGHT(AB193,5)="KERJA",WORKDAY(C193,AC193),C193+AC193)</f>
        <v>#N/A</v>
      </c>
      <c r="AE193" s="81"/>
      <c r="AF193" s="75"/>
      <c r="AI193" s="38"/>
    </row>
    <row r="194" spans="1:35" x14ac:dyDescent="0.25">
      <c r="A194" s="21">
        <f t="shared" si="5"/>
        <v>193</v>
      </c>
      <c r="B194" s="75"/>
      <c r="C194" s="76"/>
      <c r="D194" s="24"/>
      <c r="E194" s="24"/>
      <c r="F194" s="77"/>
      <c r="G194" s="27" t="e">
        <f>VLOOKUP(F194,RPP,9,0)</f>
        <v>#N/A</v>
      </c>
      <c r="H194" s="27" t="e">
        <f>VLOOKUP(F194,RPP,68,0)</f>
        <v>#N/A</v>
      </c>
      <c r="I194" s="27" t="e">
        <f>VLOOKUP(F194,RPP,69,0)</f>
        <v>#N/A</v>
      </c>
      <c r="J194" s="27" t="e">
        <f>VLOOKUP(F194,RPP,70,0)</f>
        <v>#N/A</v>
      </c>
      <c r="K194" s="29"/>
      <c r="L194" s="30"/>
      <c r="M194" s="30"/>
      <c r="N194" s="24"/>
      <c r="O194" s="24"/>
      <c r="P194" s="32"/>
      <c r="Q194" s="24"/>
      <c r="R194" s="78"/>
      <c r="S194" s="78"/>
      <c r="T194" s="78"/>
      <c r="U194" s="78"/>
      <c r="V194" s="87"/>
      <c r="W194" s="127"/>
      <c r="X194" s="127"/>
      <c r="Y194" s="127"/>
      <c r="Z194" s="80"/>
      <c r="AA194" s="80"/>
      <c r="AB194" s="27" t="e">
        <f>VLOOKUP(F194,RPP,17,0)</f>
        <v>#N/A</v>
      </c>
      <c r="AC194" s="27" t="e">
        <f t="shared" si="4"/>
        <v>#N/A</v>
      </c>
      <c r="AD194" s="36" t="e">
        <f>IF(RIGHT(AB194,5)="KERJA",WORKDAY(C194,AC194),C194+AC194)</f>
        <v>#N/A</v>
      </c>
      <c r="AE194" s="81"/>
      <c r="AF194" s="75"/>
      <c r="AI194" s="38"/>
    </row>
    <row r="195" spans="1:35" x14ac:dyDescent="0.25">
      <c r="A195" s="21">
        <f t="shared" si="5"/>
        <v>194</v>
      </c>
      <c r="B195" s="75"/>
      <c r="C195" s="76"/>
      <c r="D195" s="24"/>
      <c r="E195" s="24"/>
      <c r="F195" s="77"/>
      <c r="G195" s="27" t="e">
        <f>VLOOKUP(F195,RPP,9,0)</f>
        <v>#N/A</v>
      </c>
      <c r="H195" s="27" t="e">
        <f>VLOOKUP(F195,RPP,68,0)</f>
        <v>#N/A</v>
      </c>
      <c r="I195" s="27" t="e">
        <f>VLOOKUP(F195,RPP,69,0)</f>
        <v>#N/A</v>
      </c>
      <c r="J195" s="27" t="e">
        <f>VLOOKUP(F195,RPP,70,0)</f>
        <v>#N/A</v>
      </c>
      <c r="K195" s="29"/>
      <c r="L195" s="30"/>
      <c r="M195" s="30"/>
      <c r="N195" s="24"/>
      <c r="O195" s="24"/>
      <c r="P195" s="32"/>
      <c r="Q195" s="24"/>
      <c r="R195" s="78"/>
      <c r="S195" s="78"/>
      <c r="T195" s="78"/>
      <c r="U195" s="78"/>
      <c r="V195" s="87"/>
      <c r="W195" s="127"/>
      <c r="X195" s="127"/>
      <c r="Y195" s="127"/>
      <c r="Z195" s="80"/>
      <c r="AA195" s="80"/>
      <c r="AB195" s="27" t="e">
        <f>VLOOKUP(F195,RPP,17,0)</f>
        <v>#N/A</v>
      </c>
      <c r="AC195" s="27" t="e">
        <f t="shared" ref="AC195:AC218" si="6">LEFT(AB195,2)</f>
        <v>#N/A</v>
      </c>
      <c r="AD195" s="36" t="e">
        <f>IF(RIGHT(AB195,5)="KERJA",WORKDAY(C195,AC195),C195+AC195)</f>
        <v>#N/A</v>
      </c>
      <c r="AE195" s="81"/>
      <c r="AF195" s="75"/>
      <c r="AI195" s="38"/>
    </row>
    <row r="196" spans="1:35" x14ac:dyDescent="0.25">
      <c r="A196" s="21">
        <f t="shared" ref="A196:A259" si="7">A195+1</f>
        <v>195</v>
      </c>
      <c r="B196" s="75"/>
      <c r="C196" s="76"/>
      <c r="D196" s="24"/>
      <c r="E196" s="24"/>
      <c r="F196" s="77"/>
      <c r="G196" s="27" t="e">
        <f>VLOOKUP(F196,RPP,9,0)</f>
        <v>#N/A</v>
      </c>
      <c r="H196" s="27" t="e">
        <f>VLOOKUP(F196,RPP,68,0)</f>
        <v>#N/A</v>
      </c>
      <c r="I196" s="27" t="e">
        <f>VLOOKUP(F196,RPP,69,0)</f>
        <v>#N/A</v>
      </c>
      <c r="J196" s="27" t="e">
        <f>VLOOKUP(F196,RPP,70,0)</f>
        <v>#N/A</v>
      </c>
      <c r="K196" s="29"/>
      <c r="L196" s="30"/>
      <c r="M196" s="30"/>
      <c r="N196" s="24"/>
      <c r="O196" s="24"/>
      <c r="P196" s="32"/>
      <c r="Q196" s="24"/>
      <c r="R196" s="78"/>
      <c r="S196" s="78"/>
      <c r="T196" s="78"/>
      <c r="U196" s="78"/>
      <c r="V196" s="87"/>
      <c r="W196" s="127"/>
      <c r="X196" s="127"/>
      <c r="Y196" s="127"/>
      <c r="Z196" s="80"/>
      <c r="AA196" s="80"/>
      <c r="AB196" s="27" t="e">
        <f>VLOOKUP(F196,RPP,17,0)</f>
        <v>#N/A</v>
      </c>
      <c r="AC196" s="27" t="e">
        <f t="shared" si="6"/>
        <v>#N/A</v>
      </c>
      <c r="AD196" s="36" t="e">
        <f>IF(RIGHT(AB196,5)="KERJA",WORKDAY(C196,AC196),C196+AC196)</f>
        <v>#N/A</v>
      </c>
      <c r="AE196" s="81"/>
      <c r="AF196" s="75"/>
      <c r="AI196" s="38"/>
    </row>
    <row r="197" spans="1:35" x14ac:dyDescent="0.25">
      <c r="A197" s="21">
        <f t="shared" si="7"/>
        <v>196</v>
      </c>
      <c r="B197" s="75"/>
      <c r="C197" s="76"/>
      <c r="D197" s="24"/>
      <c r="E197" s="24"/>
      <c r="F197" s="77"/>
      <c r="G197" s="27" t="e">
        <f>VLOOKUP(F197,RPP,9,0)</f>
        <v>#N/A</v>
      </c>
      <c r="H197" s="27" t="e">
        <f>VLOOKUP(F197,RPP,68,0)</f>
        <v>#N/A</v>
      </c>
      <c r="I197" s="27" t="e">
        <f>VLOOKUP(F197,RPP,69,0)</f>
        <v>#N/A</v>
      </c>
      <c r="J197" s="27" t="e">
        <f>VLOOKUP(F197,RPP,70,0)</f>
        <v>#N/A</v>
      </c>
      <c r="K197" s="29"/>
      <c r="L197" s="30"/>
      <c r="M197" s="30"/>
      <c r="N197" s="24"/>
      <c r="O197" s="24"/>
      <c r="P197" s="32"/>
      <c r="Q197" s="24"/>
      <c r="R197" s="78"/>
      <c r="S197" s="78"/>
      <c r="T197" s="78"/>
      <c r="U197" s="78"/>
      <c r="V197" s="87"/>
      <c r="W197" s="127"/>
      <c r="X197" s="127"/>
      <c r="Y197" s="127"/>
      <c r="Z197" s="80"/>
      <c r="AA197" s="80"/>
      <c r="AB197" s="27" t="e">
        <f>VLOOKUP(F197,RPP,17,0)</f>
        <v>#N/A</v>
      </c>
      <c r="AC197" s="27" t="e">
        <f t="shared" si="6"/>
        <v>#N/A</v>
      </c>
      <c r="AD197" s="36" t="e">
        <f>IF(RIGHT(AB197,5)="KERJA",WORKDAY(C197,AC197),C197+AC197)</f>
        <v>#N/A</v>
      </c>
      <c r="AE197" s="81"/>
      <c r="AF197" s="75"/>
      <c r="AI197" s="38"/>
    </row>
    <row r="198" spans="1:35" x14ac:dyDescent="0.25">
      <c r="A198" s="21">
        <f t="shared" si="7"/>
        <v>197</v>
      </c>
      <c r="B198" s="75"/>
      <c r="C198" s="76"/>
      <c r="D198" s="24"/>
      <c r="E198" s="24"/>
      <c r="F198" s="77"/>
      <c r="G198" s="27" t="e">
        <f>VLOOKUP(F198,RPP,9,0)</f>
        <v>#N/A</v>
      </c>
      <c r="H198" s="27" t="e">
        <f>VLOOKUP(F198,RPP,68,0)</f>
        <v>#N/A</v>
      </c>
      <c r="I198" s="27" t="e">
        <f>VLOOKUP(F198,RPP,69,0)</f>
        <v>#N/A</v>
      </c>
      <c r="J198" s="27" t="e">
        <f>VLOOKUP(F198,RPP,70,0)</f>
        <v>#N/A</v>
      </c>
      <c r="K198" s="29"/>
      <c r="L198" s="30"/>
      <c r="M198" s="30"/>
      <c r="N198" s="24"/>
      <c r="O198" s="24"/>
      <c r="P198" s="32"/>
      <c r="Q198" s="24"/>
      <c r="R198" s="78"/>
      <c r="S198" s="78"/>
      <c r="T198" s="78"/>
      <c r="U198" s="78"/>
      <c r="V198" s="87"/>
      <c r="W198" s="127"/>
      <c r="X198" s="127"/>
      <c r="Y198" s="127"/>
      <c r="Z198" s="80"/>
      <c r="AA198" s="80"/>
      <c r="AB198" s="27" t="e">
        <f>VLOOKUP(F198,RPP,17,0)</f>
        <v>#N/A</v>
      </c>
      <c r="AC198" s="27" t="e">
        <f t="shared" si="6"/>
        <v>#N/A</v>
      </c>
      <c r="AD198" s="36" t="e">
        <f>IF(RIGHT(AB198,5)="KERJA",WORKDAY(C198,AC198),C198+AC198)</f>
        <v>#N/A</v>
      </c>
      <c r="AE198" s="81"/>
      <c r="AF198" s="75"/>
      <c r="AI198" s="38"/>
    </row>
    <row r="199" spans="1:35" x14ac:dyDescent="0.25">
      <c r="A199" s="21">
        <f t="shared" si="7"/>
        <v>198</v>
      </c>
      <c r="B199" s="75"/>
      <c r="C199" s="76"/>
      <c r="D199" s="24"/>
      <c r="E199" s="24"/>
      <c r="F199" s="77"/>
      <c r="G199" s="27" t="e">
        <f>VLOOKUP(F199,RPP,9,0)</f>
        <v>#N/A</v>
      </c>
      <c r="H199" s="27" t="e">
        <f>VLOOKUP(F199,RPP,68,0)</f>
        <v>#N/A</v>
      </c>
      <c r="I199" s="27" t="e">
        <f>VLOOKUP(F199,RPP,69,0)</f>
        <v>#N/A</v>
      </c>
      <c r="J199" s="27" t="e">
        <f>VLOOKUP(F199,RPP,70,0)</f>
        <v>#N/A</v>
      </c>
      <c r="K199" s="29"/>
      <c r="L199" s="30"/>
      <c r="M199" s="30"/>
      <c r="N199" s="24"/>
      <c r="O199" s="24"/>
      <c r="P199" s="32"/>
      <c r="Q199" s="24"/>
      <c r="R199" s="78"/>
      <c r="S199" s="78"/>
      <c r="T199" s="78"/>
      <c r="U199" s="78"/>
      <c r="V199" s="87"/>
      <c r="W199" s="127"/>
      <c r="X199" s="127"/>
      <c r="Y199" s="127"/>
      <c r="Z199" s="80"/>
      <c r="AA199" s="80"/>
      <c r="AB199" s="27" t="e">
        <f>VLOOKUP(F199,RPP,17,0)</f>
        <v>#N/A</v>
      </c>
      <c r="AC199" s="27" t="e">
        <f t="shared" si="6"/>
        <v>#N/A</v>
      </c>
      <c r="AD199" s="36" t="e">
        <f>IF(RIGHT(AB199,5)="KERJA",WORKDAY(C199,AC199),C199+AC199)</f>
        <v>#N/A</v>
      </c>
      <c r="AE199" s="81"/>
      <c r="AF199" s="75"/>
      <c r="AI199" s="38"/>
    </row>
    <row r="200" spans="1:35" x14ac:dyDescent="0.25">
      <c r="A200" s="21">
        <f t="shared" si="7"/>
        <v>199</v>
      </c>
      <c r="B200" s="75"/>
      <c r="C200" s="76"/>
      <c r="D200" s="24"/>
      <c r="E200" s="24"/>
      <c r="F200" s="77"/>
      <c r="G200" s="27" t="e">
        <f>VLOOKUP(F200,RPP,9,0)</f>
        <v>#N/A</v>
      </c>
      <c r="H200" s="27" t="e">
        <f>VLOOKUP(F200,RPP,68,0)</f>
        <v>#N/A</v>
      </c>
      <c r="I200" s="27" t="e">
        <f>VLOOKUP(F200,RPP,69,0)</f>
        <v>#N/A</v>
      </c>
      <c r="J200" s="27" t="e">
        <f>VLOOKUP(F200,RPP,70,0)</f>
        <v>#N/A</v>
      </c>
      <c r="K200" s="29"/>
      <c r="L200" s="30"/>
      <c r="M200" s="30"/>
      <c r="N200" s="24"/>
      <c r="O200" s="24"/>
      <c r="P200" s="32"/>
      <c r="Q200" s="24"/>
      <c r="R200" s="78"/>
      <c r="S200" s="78"/>
      <c r="T200" s="78"/>
      <c r="U200" s="78"/>
      <c r="V200" s="87"/>
      <c r="W200" s="127"/>
      <c r="X200" s="127"/>
      <c r="Y200" s="127"/>
      <c r="Z200" s="80"/>
      <c r="AA200" s="80"/>
      <c r="AB200" s="27" t="e">
        <f>VLOOKUP(F200,RPP,17,0)</f>
        <v>#N/A</v>
      </c>
      <c r="AC200" s="27" t="e">
        <f t="shared" si="6"/>
        <v>#N/A</v>
      </c>
      <c r="AD200" s="36" t="e">
        <f>IF(RIGHT(AB200,5)="KERJA",WORKDAY(C200,AC200),C200+AC200)</f>
        <v>#N/A</v>
      </c>
      <c r="AE200" s="81"/>
      <c r="AF200" s="75"/>
      <c r="AI200" s="38"/>
    </row>
    <row r="201" spans="1:35" x14ac:dyDescent="0.25">
      <c r="A201" s="21">
        <f t="shared" si="7"/>
        <v>200</v>
      </c>
      <c r="B201" s="75"/>
      <c r="C201" s="76"/>
      <c r="D201" s="24"/>
      <c r="E201" s="24"/>
      <c r="F201" s="77"/>
      <c r="G201" s="27" t="e">
        <f>VLOOKUP(F201,RPP,9,0)</f>
        <v>#N/A</v>
      </c>
      <c r="H201" s="27" t="e">
        <f>VLOOKUP(F201,RPP,68,0)</f>
        <v>#N/A</v>
      </c>
      <c r="I201" s="27" t="e">
        <f>VLOOKUP(F201,RPP,69,0)</f>
        <v>#N/A</v>
      </c>
      <c r="J201" s="27" t="e">
        <f>VLOOKUP(F201,RPP,70,0)</f>
        <v>#N/A</v>
      </c>
      <c r="K201" s="29"/>
      <c r="L201" s="30"/>
      <c r="M201" s="30"/>
      <c r="N201" s="24"/>
      <c r="O201" s="24"/>
      <c r="P201" s="32"/>
      <c r="Q201" s="24"/>
      <c r="R201" s="78"/>
      <c r="S201" s="78"/>
      <c r="T201" s="78"/>
      <c r="U201" s="78"/>
      <c r="V201" s="87"/>
      <c r="W201" s="127"/>
      <c r="X201" s="127"/>
      <c r="Y201" s="127"/>
      <c r="Z201" s="80"/>
      <c r="AA201" s="80"/>
      <c r="AB201" s="27" t="e">
        <f>VLOOKUP(F201,RPP,17,0)</f>
        <v>#N/A</v>
      </c>
      <c r="AC201" s="27" t="e">
        <f t="shared" si="6"/>
        <v>#N/A</v>
      </c>
      <c r="AD201" s="36" t="e">
        <f>IF(RIGHT(AB201,5)="KERJA",WORKDAY(C201,AC201),C201+AC201)</f>
        <v>#N/A</v>
      </c>
      <c r="AE201" s="81"/>
      <c r="AF201" s="75"/>
      <c r="AI201" s="38"/>
    </row>
    <row r="202" spans="1:35" x14ac:dyDescent="0.25">
      <c r="A202" s="21">
        <f t="shared" si="7"/>
        <v>201</v>
      </c>
      <c r="B202" s="75"/>
      <c r="C202" s="76"/>
      <c r="D202" s="24"/>
      <c r="E202" s="24"/>
      <c r="F202" s="77"/>
      <c r="G202" s="27" t="e">
        <f>VLOOKUP(F202,RPP,9,0)</f>
        <v>#N/A</v>
      </c>
      <c r="H202" s="27" t="e">
        <f>VLOOKUP(F202,RPP,68,0)</f>
        <v>#N/A</v>
      </c>
      <c r="I202" s="27" t="e">
        <f>VLOOKUP(F202,RPP,69,0)</f>
        <v>#N/A</v>
      </c>
      <c r="J202" s="27" t="e">
        <f>VLOOKUP(F202,RPP,70,0)</f>
        <v>#N/A</v>
      </c>
      <c r="K202" s="29"/>
      <c r="L202" s="30"/>
      <c r="M202" s="30"/>
      <c r="N202" s="24"/>
      <c r="O202" s="24"/>
      <c r="P202" s="32"/>
      <c r="Q202" s="24"/>
      <c r="R202" s="78"/>
      <c r="S202" s="78"/>
      <c r="T202" s="78"/>
      <c r="U202" s="78"/>
      <c r="V202" s="87"/>
      <c r="W202" s="127"/>
      <c r="X202" s="127"/>
      <c r="Y202" s="127"/>
      <c r="Z202" s="80"/>
      <c r="AA202" s="80"/>
      <c r="AB202" s="27" t="e">
        <f>VLOOKUP(F202,RPP,17,0)</f>
        <v>#N/A</v>
      </c>
      <c r="AC202" s="27" t="e">
        <f t="shared" si="6"/>
        <v>#N/A</v>
      </c>
      <c r="AD202" s="36" t="e">
        <f>IF(RIGHT(AB202,5)="KERJA",WORKDAY(C202,AC202),C202+AC202)</f>
        <v>#N/A</v>
      </c>
      <c r="AE202" s="81"/>
      <c r="AF202" s="75"/>
      <c r="AI202" s="38"/>
    </row>
    <row r="203" spans="1:35" x14ac:dyDescent="0.25">
      <c r="A203" s="21">
        <f t="shared" si="7"/>
        <v>202</v>
      </c>
      <c r="B203" s="75"/>
      <c r="C203" s="76"/>
      <c r="D203" s="24"/>
      <c r="E203" s="24"/>
      <c r="F203" s="77"/>
      <c r="G203" s="27" t="e">
        <f>VLOOKUP(F203,RPP,9,0)</f>
        <v>#N/A</v>
      </c>
      <c r="H203" s="27" t="e">
        <f>VLOOKUP(F203,RPP,68,0)</f>
        <v>#N/A</v>
      </c>
      <c r="I203" s="27" t="e">
        <f>VLOOKUP(F203,RPP,69,0)</f>
        <v>#N/A</v>
      </c>
      <c r="J203" s="27" t="e">
        <f>VLOOKUP(F203,RPP,70,0)</f>
        <v>#N/A</v>
      </c>
      <c r="K203" s="29"/>
      <c r="L203" s="30"/>
      <c r="M203" s="30"/>
      <c r="N203" s="24"/>
      <c r="O203" s="24"/>
      <c r="P203" s="32"/>
      <c r="Q203" s="24"/>
      <c r="R203" s="78"/>
      <c r="S203" s="78"/>
      <c r="T203" s="78"/>
      <c r="U203" s="78"/>
      <c r="V203" s="87"/>
      <c r="W203" s="127"/>
      <c r="X203" s="127"/>
      <c r="Y203" s="127"/>
      <c r="Z203" s="80"/>
      <c r="AA203" s="80"/>
      <c r="AB203" s="27" t="e">
        <f>VLOOKUP(F203,RPP,17,0)</f>
        <v>#N/A</v>
      </c>
      <c r="AC203" s="27" t="e">
        <f t="shared" si="6"/>
        <v>#N/A</v>
      </c>
      <c r="AD203" s="36" t="e">
        <f>IF(RIGHT(AB203,5)="KERJA",WORKDAY(C203,AC203),C203+AC203)</f>
        <v>#N/A</v>
      </c>
      <c r="AE203" s="81"/>
      <c r="AF203" s="75"/>
      <c r="AI203" s="38"/>
    </row>
    <row r="204" spans="1:35" x14ac:dyDescent="0.25">
      <c r="A204" s="21">
        <f t="shared" si="7"/>
        <v>203</v>
      </c>
      <c r="B204" s="75"/>
      <c r="C204" s="76"/>
      <c r="D204" s="24"/>
      <c r="E204" s="24"/>
      <c r="F204" s="77"/>
      <c r="G204" s="27" t="e">
        <f>VLOOKUP(F204,RPP,9,0)</f>
        <v>#N/A</v>
      </c>
      <c r="H204" s="27" t="e">
        <f>VLOOKUP(F204,RPP,68,0)</f>
        <v>#N/A</v>
      </c>
      <c r="I204" s="27" t="e">
        <f>VLOOKUP(F204,RPP,69,0)</f>
        <v>#N/A</v>
      </c>
      <c r="J204" s="27" t="e">
        <f>VLOOKUP(F204,RPP,70,0)</f>
        <v>#N/A</v>
      </c>
      <c r="K204" s="29"/>
      <c r="L204" s="30"/>
      <c r="M204" s="30"/>
      <c r="N204" s="24"/>
      <c r="O204" s="24"/>
      <c r="P204" s="32"/>
      <c r="Q204" s="24"/>
      <c r="R204" s="78"/>
      <c r="S204" s="78"/>
      <c r="T204" s="78"/>
      <c r="U204" s="78"/>
      <c r="V204" s="87"/>
      <c r="W204" s="127"/>
      <c r="X204" s="127"/>
      <c r="Y204" s="127"/>
      <c r="Z204" s="80"/>
      <c r="AA204" s="80"/>
      <c r="AB204" s="27" t="e">
        <f>VLOOKUP(F204,RPP,17,0)</f>
        <v>#N/A</v>
      </c>
      <c r="AC204" s="27" t="e">
        <f t="shared" si="6"/>
        <v>#N/A</v>
      </c>
      <c r="AD204" s="36" t="e">
        <f>IF(RIGHT(AB204,5)="KERJA",WORKDAY(C204,AC204),C204+AC204)</f>
        <v>#N/A</v>
      </c>
      <c r="AE204" s="81"/>
      <c r="AF204" s="75"/>
      <c r="AI204" s="38"/>
    </row>
    <row r="205" spans="1:35" x14ac:dyDescent="0.25">
      <c r="A205" s="21">
        <f t="shared" si="7"/>
        <v>204</v>
      </c>
      <c r="B205" s="75"/>
      <c r="C205" s="76"/>
      <c r="D205" s="24"/>
      <c r="E205" s="24"/>
      <c r="F205" s="77"/>
      <c r="G205" s="27" t="e">
        <f>VLOOKUP(F205,RPP,9,0)</f>
        <v>#N/A</v>
      </c>
      <c r="H205" s="27" t="e">
        <f>VLOOKUP(F205,RPP,68,0)</f>
        <v>#N/A</v>
      </c>
      <c r="I205" s="27" t="e">
        <f>VLOOKUP(F205,RPP,69,0)</f>
        <v>#N/A</v>
      </c>
      <c r="J205" s="27" t="e">
        <f>VLOOKUP(F205,RPP,70,0)</f>
        <v>#N/A</v>
      </c>
      <c r="K205" s="29"/>
      <c r="L205" s="30"/>
      <c r="M205" s="30"/>
      <c r="N205" s="24"/>
      <c r="O205" s="24"/>
      <c r="P205" s="32"/>
      <c r="Q205" s="24"/>
      <c r="R205" s="78"/>
      <c r="S205" s="78"/>
      <c r="T205" s="78"/>
      <c r="U205" s="78"/>
      <c r="V205" s="87"/>
      <c r="W205" s="127"/>
      <c r="X205" s="127"/>
      <c r="Y205" s="127"/>
      <c r="Z205" s="80"/>
      <c r="AA205" s="80"/>
      <c r="AB205" s="27" t="e">
        <f>VLOOKUP(F205,RPP,17,0)</f>
        <v>#N/A</v>
      </c>
      <c r="AC205" s="27" t="e">
        <f t="shared" si="6"/>
        <v>#N/A</v>
      </c>
      <c r="AD205" s="36" t="e">
        <f>IF(RIGHT(AB205,5)="KERJA",WORKDAY(C205,AC205),C205+AC205)</f>
        <v>#N/A</v>
      </c>
      <c r="AE205" s="81"/>
      <c r="AF205" s="75"/>
      <c r="AI205" s="38"/>
    </row>
    <row r="206" spans="1:35" x14ac:dyDescent="0.25">
      <c r="A206" s="21">
        <f t="shared" si="7"/>
        <v>205</v>
      </c>
      <c r="B206" s="75"/>
      <c r="C206" s="76"/>
      <c r="D206" s="24"/>
      <c r="E206" s="24"/>
      <c r="F206" s="77"/>
      <c r="G206" s="27" t="e">
        <f>VLOOKUP(F206,RPP,9,0)</f>
        <v>#N/A</v>
      </c>
      <c r="H206" s="27" t="e">
        <f>VLOOKUP(F206,RPP,68,0)</f>
        <v>#N/A</v>
      </c>
      <c r="I206" s="27" t="e">
        <f>VLOOKUP(F206,RPP,69,0)</f>
        <v>#N/A</v>
      </c>
      <c r="J206" s="27" t="e">
        <f>VLOOKUP(F206,RPP,70,0)</f>
        <v>#N/A</v>
      </c>
      <c r="K206" s="29"/>
      <c r="L206" s="30"/>
      <c r="M206" s="30"/>
      <c r="N206" s="24"/>
      <c r="O206" s="24"/>
      <c r="P206" s="32"/>
      <c r="Q206" s="24"/>
      <c r="R206" s="78"/>
      <c r="S206" s="78"/>
      <c r="T206" s="78"/>
      <c r="U206" s="78"/>
      <c r="V206" s="87"/>
      <c r="W206" s="127"/>
      <c r="X206" s="127"/>
      <c r="Y206" s="127"/>
      <c r="Z206" s="80"/>
      <c r="AA206" s="80"/>
      <c r="AB206" s="27" t="e">
        <f>VLOOKUP(F206,RPP,17,0)</f>
        <v>#N/A</v>
      </c>
      <c r="AC206" s="27" t="e">
        <f t="shared" si="6"/>
        <v>#N/A</v>
      </c>
      <c r="AD206" s="36" t="e">
        <f>IF(RIGHT(AB206,5)="KERJA",WORKDAY(C206,AC206),C206+AC206)</f>
        <v>#N/A</v>
      </c>
      <c r="AE206" s="81"/>
      <c r="AF206" s="75"/>
      <c r="AI206" s="38"/>
    </row>
    <row r="207" spans="1:35" x14ac:dyDescent="0.25">
      <c r="A207" s="21">
        <f t="shared" si="7"/>
        <v>206</v>
      </c>
      <c r="B207" s="75"/>
      <c r="C207" s="76"/>
      <c r="D207" s="24"/>
      <c r="E207" s="24"/>
      <c r="F207" s="77"/>
      <c r="G207" s="27" t="e">
        <f>VLOOKUP(F207,RPP,9,0)</f>
        <v>#N/A</v>
      </c>
      <c r="H207" s="27" t="e">
        <f>VLOOKUP(F207,RPP,68,0)</f>
        <v>#N/A</v>
      </c>
      <c r="I207" s="27" t="e">
        <f>VLOOKUP(F207,RPP,69,0)</f>
        <v>#N/A</v>
      </c>
      <c r="J207" s="27" t="e">
        <f>VLOOKUP(F207,RPP,70,0)</f>
        <v>#N/A</v>
      </c>
      <c r="K207" s="29"/>
      <c r="L207" s="30"/>
      <c r="M207" s="30"/>
      <c r="N207" s="24"/>
      <c r="O207" s="24"/>
      <c r="P207" s="32"/>
      <c r="Q207" s="24"/>
      <c r="R207" s="78"/>
      <c r="S207" s="78"/>
      <c r="T207" s="78"/>
      <c r="U207" s="78"/>
      <c r="V207" s="87"/>
      <c r="W207" s="127"/>
      <c r="X207" s="127"/>
      <c r="Y207" s="127"/>
      <c r="Z207" s="80"/>
      <c r="AA207" s="80"/>
      <c r="AB207" s="27" t="e">
        <f>VLOOKUP(F207,RPP,17,0)</f>
        <v>#N/A</v>
      </c>
      <c r="AC207" s="27" t="e">
        <f t="shared" si="6"/>
        <v>#N/A</v>
      </c>
      <c r="AD207" s="36" t="e">
        <f>IF(RIGHT(AB207,5)="KERJA",WORKDAY(C207,AC207),C207+AC207)</f>
        <v>#N/A</v>
      </c>
      <c r="AE207" s="81"/>
      <c r="AF207" s="75"/>
      <c r="AI207" s="38"/>
    </row>
    <row r="208" spans="1:35" x14ac:dyDescent="0.25">
      <c r="A208" s="21">
        <f t="shared" si="7"/>
        <v>207</v>
      </c>
      <c r="B208" s="75"/>
      <c r="C208" s="76"/>
      <c r="D208" s="24"/>
      <c r="E208" s="24"/>
      <c r="F208" s="77"/>
      <c r="G208" s="27" t="e">
        <f>VLOOKUP(F208,RPP,9,0)</f>
        <v>#N/A</v>
      </c>
      <c r="H208" s="27" t="e">
        <f>VLOOKUP(F208,RPP,68,0)</f>
        <v>#N/A</v>
      </c>
      <c r="I208" s="27" t="e">
        <f>VLOOKUP(F208,RPP,69,0)</f>
        <v>#N/A</v>
      </c>
      <c r="J208" s="27" t="e">
        <f>VLOOKUP(F208,RPP,70,0)</f>
        <v>#N/A</v>
      </c>
      <c r="K208" s="29"/>
      <c r="L208" s="30"/>
      <c r="M208" s="30"/>
      <c r="N208" s="24"/>
      <c r="O208" s="24"/>
      <c r="P208" s="32"/>
      <c r="Q208" s="24"/>
      <c r="R208" s="78"/>
      <c r="S208" s="78"/>
      <c r="T208" s="78"/>
      <c r="U208" s="78"/>
      <c r="V208" s="87"/>
      <c r="W208" s="127"/>
      <c r="X208" s="127"/>
      <c r="Y208" s="127"/>
      <c r="Z208" s="80"/>
      <c r="AA208" s="80"/>
      <c r="AB208" s="27" t="e">
        <f>VLOOKUP(F208,RPP,17,0)</f>
        <v>#N/A</v>
      </c>
      <c r="AC208" s="27" t="e">
        <f t="shared" si="6"/>
        <v>#N/A</v>
      </c>
      <c r="AD208" s="36" t="e">
        <f>IF(RIGHT(AB208,5)="KERJA",WORKDAY(C208,AC208),C208+AC208)</f>
        <v>#N/A</v>
      </c>
      <c r="AE208" s="81"/>
      <c r="AF208" s="75"/>
      <c r="AI208" s="38"/>
    </row>
    <row r="209" spans="1:35" x14ac:dyDescent="0.25">
      <c r="A209" s="21">
        <f t="shared" si="7"/>
        <v>208</v>
      </c>
      <c r="B209" s="75"/>
      <c r="C209" s="76"/>
      <c r="D209" s="24"/>
      <c r="E209" s="24"/>
      <c r="F209" s="77"/>
      <c r="G209" s="27" t="e">
        <f>VLOOKUP(F209,RPP,9,0)</f>
        <v>#N/A</v>
      </c>
      <c r="H209" s="27" t="e">
        <f>VLOOKUP(F209,RPP,68,0)</f>
        <v>#N/A</v>
      </c>
      <c r="I209" s="27" t="e">
        <f>VLOOKUP(F209,RPP,69,0)</f>
        <v>#N/A</v>
      </c>
      <c r="J209" s="27" t="e">
        <f>VLOOKUP(F209,RPP,70,0)</f>
        <v>#N/A</v>
      </c>
      <c r="K209" s="29"/>
      <c r="L209" s="30"/>
      <c r="M209" s="30"/>
      <c r="N209" s="24"/>
      <c r="O209" s="24"/>
      <c r="P209" s="32"/>
      <c r="Q209" s="24"/>
      <c r="R209" s="78"/>
      <c r="S209" s="78"/>
      <c r="T209" s="78"/>
      <c r="U209" s="78"/>
      <c r="V209" s="87"/>
      <c r="W209" s="127"/>
      <c r="X209" s="127"/>
      <c r="Y209" s="127"/>
      <c r="Z209" s="80"/>
      <c r="AA209" s="80"/>
      <c r="AB209" s="27" t="e">
        <f>VLOOKUP(F209,RPP,17,0)</f>
        <v>#N/A</v>
      </c>
      <c r="AC209" s="27" t="e">
        <f t="shared" si="6"/>
        <v>#N/A</v>
      </c>
      <c r="AD209" s="36" t="e">
        <f>IF(RIGHT(AB209,5)="KERJA",WORKDAY(C209,AC209),C209+AC209)</f>
        <v>#N/A</v>
      </c>
      <c r="AE209" s="81"/>
      <c r="AF209" s="75"/>
      <c r="AI209" s="38"/>
    </row>
    <row r="210" spans="1:35" x14ac:dyDescent="0.25">
      <c r="A210" s="21">
        <f t="shared" si="7"/>
        <v>209</v>
      </c>
      <c r="B210" s="75"/>
      <c r="C210" s="76"/>
      <c r="D210" s="24"/>
      <c r="E210" s="24"/>
      <c r="F210" s="77"/>
      <c r="G210" s="27" t="e">
        <f>VLOOKUP(F210,RPP,9,0)</f>
        <v>#N/A</v>
      </c>
      <c r="H210" s="27" t="e">
        <f>VLOOKUP(F210,RPP,68,0)</f>
        <v>#N/A</v>
      </c>
      <c r="I210" s="27" t="e">
        <f>VLOOKUP(F210,RPP,69,0)</f>
        <v>#N/A</v>
      </c>
      <c r="J210" s="27" t="e">
        <f>VLOOKUP(F210,RPP,70,0)</f>
        <v>#N/A</v>
      </c>
      <c r="K210" s="29"/>
      <c r="L210" s="30"/>
      <c r="M210" s="30"/>
      <c r="N210" s="24"/>
      <c r="O210" s="24"/>
      <c r="P210" s="32"/>
      <c r="Q210" s="24"/>
      <c r="R210" s="78"/>
      <c r="S210" s="78"/>
      <c r="T210" s="78"/>
      <c r="U210" s="78"/>
      <c r="V210" s="87"/>
      <c r="W210" s="127"/>
      <c r="X210" s="127"/>
      <c r="Y210" s="127"/>
      <c r="Z210" s="80"/>
      <c r="AA210" s="80"/>
      <c r="AB210" s="27" t="e">
        <f>VLOOKUP(F210,RPP,17,0)</f>
        <v>#N/A</v>
      </c>
      <c r="AC210" s="27" t="e">
        <f t="shared" si="6"/>
        <v>#N/A</v>
      </c>
      <c r="AD210" s="36" t="e">
        <f>IF(RIGHT(AB210,5)="KERJA",WORKDAY(C210,AC210),C210+AC210)</f>
        <v>#N/A</v>
      </c>
      <c r="AE210" s="81"/>
      <c r="AF210" s="75"/>
      <c r="AI210" s="38"/>
    </row>
    <row r="211" spans="1:35" x14ac:dyDescent="0.25">
      <c r="A211" s="21">
        <f t="shared" si="7"/>
        <v>210</v>
      </c>
      <c r="B211" s="75"/>
      <c r="C211" s="76"/>
      <c r="D211" s="24"/>
      <c r="E211" s="24"/>
      <c r="F211" s="77"/>
      <c r="G211" s="27" t="e">
        <f>VLOOKUP(F211,RPP,9,0)</f>
        <v>#N/A</v>
      </c>
      <c r="H211" s="27" t="e">
        <f>VLOOKUP(F211,RPP,68,0)</f>
        <v>#N/A</v>
      </c>
      <c r="I211" s="27" t="e">
        <f>VLOOKUP(F211,RPP,69,0)</f>
        <v>#N/A</v>
      </c>
      <c r="J211" s="27" t="e">
        <f>VLOOKUP(F211,RPP,70,0)</f>
        <v>#N/A</v>
      </c>
      <c r="K211" s="29"/>
      <c r="L211" s="30"/>
      <c r="M211" s="30"/>
      <c r="N211" s="24"/>
      <c r="O211" s="24"/>
      <c r="P211" s="32"/>
      <c r="Q211" s="24"/>
      <c r="R211" s="78"/>
      <c r="S211" s="78"/>
      <c r="T211" s="78"/>
      <c r="U211" s="78"/>
      <c r="V211" s="87"/>
      <c r="W211" s="127"/>
      <c r="X211" s="127"/>
      <c r="Y211" s="127"/>
      <c r="Z211" s="80"/>
      <c r="AA211" s="80"/>
      <c r="AB211" s="27" t="e">
        <f>VLOOKUP(F211,RPP,17,0)</f>
        <v>#N/A</v>
      </c>
      <c r="AC211" s="27" t="e">
        <f t="shared" si="6"/>
        <v>#N/A</v>
      </c>
      <c r="AD211" s="36" t="e">
        <f>IF(RIGHT(AB211,5)="KERJA",WORKDAY(C211,AC211),C211+AC211)</f>
        <v>#N/A</v>
      </c>
      <c r="AE211" s="81"/>
      <c r="AF211" s="75"/>
      <c r="AI211" s="38"/>
    </row>
    <row r="212" spans="1:35" x14ac:dyDescent="0.25">
      <c r="A212" s="21">
        <f t="shared" si="7"/>
        <v>211</v>
      </c>
      <c r="B212" s="75"/>
      <c r="C212" s="76"/>
      <c r="D212" s="24"/>
      <c r="E212" s="24"/>
      <c r="F212" s="77"/>
      <c r="G212" s="27" t="e">
        <f>VLOOKUP(F212,RPP,9,0)</f>
        <v>#N/A</v>
      </c>
      <c r="H212" s="27" t="e">
        <f>VLOOKUP(F212,RPP,68,0)</f>
        <v>#N/A</v>
      </c>
      <c r="I212" s="27" t="e">
        <f>VLOOKUP(F212,RPP,69,0)</f>
        <v>#N/A</v>
      </c>
      <c r="J212" s="27" t="e">
        <f>VLOOKUP(F212,RPP,70,0)</f>
        <v>#N/A</v>
      </c>
      <c r="K212" s="29"/>
      <c r="L212" s="30"/>
      <c r="M212" s="30"/>
      <c r="N212" s="24"/>
      <c r="O212" s="24"/>
      <c r="P212" s="32"/>
      <c r="Q212" s="24"/>
      <c r="R212" s="78"/>
      <c r="S212" s="78"/>
      <c r="T212" s="78"/>
      <c r="U212" s="78"/>
      <c r="V212" s="87"/>
      <c r="W212" s="127"/>
      <c r="X212" s="127"/>
      <c r="Y212" s="127"/>
      <c r="Z212" s="80"/>
      <c r="AA212" s="80"/>
      <c r="AB212" s="27" t="e">
        <f>VLOOKUP(F212,RPP,17,0)</f>
        <v>#N/A</v>
      </c>
      <c r="AC212" s="27" t="e">
        <f t="shared" si="6"/>
        <v>#N/A</v>
      </c>
      <c r="AD212" s="36" t="e">
        <f>IF(RIGHT(AB212,5)="KERJA",WORKDAY(C212,AC212),C212+AC212)</f>
        <v>#N/A</v>
      </c>
      <c r="AE212" s="81"/>
      <c r="AF212" s="75"/>
      <c r="AI212" s="38"/>
    </row>
    <row r="213" spans="1:35" x14ac:dyDescent="0.25">
      <c r="A213" s="21">
        <f t="shared" si="7"/>
        <v>212</v>
      </c>
      <c r="B213" s="75"/>
      <c r="C213" s="76"/>
      <c r="D213" s="24"/>
      <c r="E213" s="24"/>
      <c r="F213" s="77"/>
      <c r="G213" s="27" t="e">
        <f>VLOOKUP(F213,RPP,9,0)</f>
        <v>#N/A</v>
      </c>
      <c r="H213" s="27" t="e">
        <f>VLOOKUP(F213,RPP,68,0)</f>
        <v>#N/A</v>
      </c>
      <c r="I213" s="27" t="e">
        <f>VLOOKUP(F213,RPP,69,0)</f>
        <v>#N/A</v>
      </c>
      <c r="J213" s="27" t="e">
        <f>VLOOKUP(F213,RPP,70,0)</f>
        <v>#N/A</v>
      </c>
      <c r="K213" s="29"/>
      <c r="L213" s="30"/>
      <c r="M213" s="30"/>
      <c r="N213" s="24"/>
      <c r="O213" s="24"/>
      <c r="P213" s="32"/>
      <c r="Q213" s="24"/>
      <c r="R213" s="78"/>
      <c r="S213" s="78"/>
      <c r="T213" s="78"/>
      <c r="U213" s="78"/>
      <c r="V213" s="87"/>
      <c r="W213" s="127"/>
      <c r="X213" s="127"/>
      <c r="Y213" s="127"/>
      <c r="Z213" s="80"/>
      <c r="AA213" s="80"/>
      <c r="AB213" s="27" t="e">
        <f>VLOOKUP(F213,RPP,17,0)</f>
        <v>#N/A</v>
      </c>
      <c r="AC213" s="27" t="e">
        <f t="shared" si="6"/>
        <v>#N/A</v>
      </c>
      <c r="AD213" s="36" t="e">
        <f>IF(RIGHT(AB213,5)="KERJA",WORKDAY(C213,AC213),C213+AC213)</f>
        <v>#N/A</v>
      </c>
      <c r="AE213" s="81"/>
      <c r="AF213" s="75"/>
      <c r="AI213" s="38"/>
    </row>
    <row r="214" spans="1:35" x14ac:dyDescent="0.25">
      <c r="A214" s="21">
        <f t="shared" si="7"/>
        <v>213</v>
      </c>
      <c r="B214" s="75"/>
      <c r="C214" s="76"/>
      <c r="D214" s="24"/>
      <c r="E214" s="24"/>
      <c r="F214" s="77"/>
      <c r="G214" s="27" t="e">
        <f>VLOOKUP(F214,RPP,9,0)</f>
        <v>#N/A</v>
      </c>
      <c r="H214" s="27" t="e">
        <f>VLOOKUP(F214,RPP,68,0)</f>
        <v>#N/A</v>
      </c>
      <c r="I214" s="27" t="e">
        <f>VLOOKUP(F214,RPP,69,0)</f>
        <v>#N/A</v>
      </c>
      <c r="J214" s="27" t="e">
        <f>VLOOKUP(F214,RPP,70,0)</f>
        <v>#N/A</v>
      </c>
      <c r="K214" s="29"/>
      <c r="L214" s="30"/>
      <c r="M214" s="30"/>
      <c r="N214" s="24"/>
      <c r="O214" s="24"/>
      <c r="P214" s="32"/>
      <c r="Q214" s="24"/>
      <c r="R214" s="78"/>
      <c r="S214" s="78"/>
      <c r="T214" s="78"/>
      <c r="U214" s="78"/>
      <c r="V214" s="87"/>
      <c r="W214" s="127"/>
      <c r="X214" s="127"/>
      <c r="Y214" s="127"/>
      <c r="Z214" s="80"/>
      <c r="AA214" s="80"/>
      <c r="AB214" s="27" t="e">
        <f>VLOOKUP(F214,RPP,17,0)</f>
        <v>#N/A</v>
      </c>
      <c r="AC214" s="27" t="e">
        <f t="shared" si="6"/>
        <v>#N/A</v>
      </c>
      <c r="AD214" s="36" t="e">
        <f>IF(RIGHT(AB214,5)="KERJA",WORKDAY(C214,AC214),C214+AC214)</f>
        <v>#N/A</v>
      </c>
      <c r="AE214" s="81"/>
      <c r="AF214" s="75"/>
      <c r="AI214" s="38"/>
    </row>
    <row r="215" spans="1:35" x14ac:dyDescent="0.25">
      <c r="A215" s="21">
        <f t="shared" si="7"/>
        <v>214</v>
      </c>
      <c r="B215" s="75"/>
      <c r="C215" s="76"/>
      <c r="D215" s="24"/>
      <c r="E215" s="24"/>
      <c r="F215" s="77"/>
      <c r="G215" s="27" t="e">
        <f>VLOOKUP(F215,RPP,9,0)</f>
        <v>#N/A</v>
      </c>
      <c r="H215" s="27" t="e">
        <f>VLOOKUP(F215,RPP,68,0)</f>
        <v>#N/A</v>
      </c>
      <c r="I215" s="27" t="e">
        <f>VLOOKUP(F215,RPP,69,0)</f>
        <v>#N/A</v>
      </c>
      <c r="J215" s="27" t="e">
        <f>VLOOKUP(F215,RPP,70,0)</f>
        <v>#N/A</v>
      </c>
      <c r="K215" s="29"/>
      <c r="L215" s="30"/>
      <c r="M215" s="30"/>
      <c r="N215" s="24"/>
      <c r="O215" s="24"/>
      <c r="P215" s="32"/>
      <c r="Q215" s="24"/>
      <c r="R215" s="78"/>
      <c r="S215" s="78"/>
      <c r="T215" s="78"/>
      <c r="U215" s="78"/>
      <c r="V215" s="87"/>
      <c r="W215" s="127"/>
      <c r="X215" s="127"/>
      <c r="Y215" s="127"/>
      <c r="Z215" s="80"/>
      <c r="AA215" s="80"/>
      <c r="AB215" s="27" t="e">
        <f>VLOOKUP(F215,RPP,17,0)</f>
        <v>#N/A</v>
      </c>
      <c r="AC215" s="27" t="e">
        <f t="shared" si="6"/>
        <v>#N/A</v>
      </c>
      <c r="AD215" s="36" t="e">
        <f>IF(RIGHT(AB215,5)="KERJA",WORKDAY(C215,AC215),C215+AC215)</f>
        <v>#N/A</v>
      </c>
      <c r="AE215" s="81"/>
      <c r="AF215" s="75"/>
      <c r="AI215" s="38"/>
    </row>
    <row r="216" spans="1:35" x14ac:dyDescent="0.25">
      <c r="A216" s="21">
        <f t="shared" si="7"/>
        <v>215</v>
      </c>
      <c r="B216" s="75"/>
      <c r="C216" s="76"/>
      <c r="D216" s="24"/>
      <c r="E216" s="24"/>
      <c r="F216" s="77"/>
      <c r="G216" s="27" t="e">
        <f>VLOOKUP(F216,RPP,9,0)</f>
        <v>#N/A</v>
      </c>
      <c r="H216" s="27" t="e">
        <f>VLOOKUP(F216,RPP,68,0)</f>
        <v>#N/A</v>
      </c>
      <c r="I216" s="27" t="e">
        <f>VLOOKUP(F216,RPP,69,0)</f>
        <v>#N/A</v>
      </c>
      <c r="J216" s="27" t="e">
        <f>VLOOKUP(F216,RPP,70,0)</f>
        <v>#N/A</v>
      </c>
      <c r="K216" s="29"/>
      <c r="L216" s="30"/>
      <c r="M216" s="30"/>
      <c r="N216" s="24"/>
      <c r="O216" s="24"/>
      <c r="P216" s="32"/>
      <c r="Q216" s="24"/>
      <c r="R216" s="78"/>
      <c r="S216" s="78"/>
      <c r="T216" s="78"/>
      <c r="U216" s="78"/>
      <c r="V216" s="87"/>
      <c r="W216" s="127"/>
      <c r="X216" s="127"/>
      <c r="Y216" s="127"/>
      <c r="Z216" s="80"/>
      <c r="AA216" s="80"/>
      <c r="AB216" s="27" t="e">
        <f>VLOOKUP(F216,RPP,17,0)</f>
        <v>#N/A</v>
      </c>
      <c r="AC216" s="27" t="e">
        <f t="shared" si="6"/>
        <v>#N/A</v>
      </c>
      <c r="AD216" s="36" t="e">
        <f>IF(RIGHT(AB216,5)="KERJA",WORKDAY(C216,AC216),C216+AC216)</f>
        <v>#N/A</v>
      </c>
      <c r="AE216" s="81"/>
      <c r="AF216" s="75"/>
      <c r="AI216" s="38"/>
    </row>
    <row r="217" spans="1:35" x14ac:dyDescent="0.25">
      <c r="A217" s="21">
        <f t="shared" si="7"/>
        <v>216</v>
      </c>
      <c r="B217" s="75"/>
      <c r="C217" s="76"/>
      <c r="D217" s="24"/>
      <c r="E217" s="24"/>
      <c r="F217" s="77"/>
      <c r="G217" s="27" t="e">
        <f>VLOOKUP(F217,RPP,9,0)</f>
        <v>#N/A</v>
      </c>
      <c r="H217" s="27" t="e">
        <f>VLOOKUP(F217,RPP,68,0)</f>
        <v>#N/A</v>
      </c>
      <c r="I217" s="27" t="e">
        <f>VLOOKUP(F217,RPP,69,0)</f>
        <v>#N/A</v>
      </c>
      <c r="J217" s="27" t="e">
        <f>VLOOKUP(F217,RPP,70,0)</f>
        <v>#N/A</v>
      </c>
      <c r="K217" s="29"/>
      <c r="L217" s="30"/>
      <c r="M217" s="30"/>
      <c r="N217" s="24"/>
      <c r="O217" s="24"/>
      <c r="P217" s="32"/>
      <c r="Q217" s="24"/>
      <c r="R217" s="78"/>
      <c r="S217" s="78"/>
      <c r="T217" s="78"/>
      <c r="U217" s="78"/>
      <c r="V217" s="87"/>
      <c r="W217" s="127"/>
      <c r="X217" s="127"/>
      <c r="Y217" s="127"/>
      <c r="Z217" s="80"/>
      <c r="AA217" s="80"/>
      <c r="AB217" s="27" t="e">
        <f>VLOOKUP(F217,RPP,17,0)</f>
        <v>#N/A</v>
      </c>
      <c r="AC217" s="27" t="e">
        <f t="shared" si="6"/>
        <v>#N/A</v>
      </c>
      <c r="AD217" s="36" t="e">
        <f>IF(RIGHT(AB217,5)="KERJA",WORKDAY(C217,AC217),C217+AC217)</f>
        <v>#N/A</v>
      </c>
      <c r="AE217" s="81"/>
      <c r="AF217" s="75"/>
      <c r="AI217" s="38"/>
    </row>
    <row r="218" spans="1:35" x14ac:dyDescent="0.25">
      <c r="A218" s="21">
        <f t="shared" si="7"/>
        <v>217</v>
      </c>
      <c r="B218" s="75"/>
      <c r="C218" s="76"/>
      <c r="D218" s="24"/>
      <c r="E218" s="24"/>
      <c r="F218" s="77"/>
      <c r="G218" s="27" t="e">
        <f>VLOOKUP(F218,RPP,9,0)</f>
        <v>#N/A</v>
      </c>
      <c r="H218" s="27" t="e">
        <f>VLOOKUP(F218,RPP,68,0)</f>
        <v>#N/A</v>
      </c>
      <c r="I218" s="27" t="e">
        <f>VLOOKUP(F218,RPP,69,0)</f>
        <v>#N/A</v>
      </c>
      <c r="J218" s="27" t="e">
        <f>VLOOKUP(F218,RPP,70,0)</f>
        <v>#N/A</v>
      </c>
      <c r="K218" s="29"/>
      <c r="L218" s="30"/>
      <c r="M218" s="30"/>
      <c r="N218" s="24"/>
      <c r="O218" s="24"/>
      <c r="P218" s="32"/>
      <c r="Q218" s="24"/>
      <c r="R218" s="78"/>
      <c r="S218" s="78"/>
      <c r="T218" s="78"/>
      <c r="U218" s="78"/>
      <c r="V218" s="87"/>
      <c r="W218" s="127"/>
      <c r="X218" s="127"/>
      <c r="Y218" s="127"/>
      <c r="Z218" s="80"/>
      <c r="AA218" s="80"/>
      <c r="AB218" s="27" t="e">
        <f>VLOOKUP(F218,RPP,17,0)</f>
        <v>#N/A</v>
      </c>
      <c r="AC218" s="27" t="e">
        <f t="shared" si="6"/>
        <v>#N/A</v>
      </c>
      <c r="AD218" s="36" t="e">
        <f>IF(RIGHT(AB218,5)="KERJA",WORKDAY(C218,AC218),C218+AC218)</f>
        <v>#N/A</v>
      </c>
      <c r="AE218" s="81"/>
      <c r="AF218" s="75"/>
      <c r="AI218" s="38"/>
    </row>
    <row r="219" spans="1:35" x14ac:dyDescent="0.25">
      <c r="A219" s="21">
        <f t="shared" si="7"/>
        <v>218</v>
      </c>
      <c r="B219" s="75"/>
      <c r="C219" s="76"/>
      <c r="D219" s="24"/>
      <c r="E219" s="24"/>
      <c r="F219" s="77"/>
      <c r="G219" s="27" t="e">
        <f>VLOOKUP(F219,RPP,9,0)</f>
        <v>#N/A</v>
      </c>
      <c r="H219" s="27" t="e">
        <f>VLOOKUP(F219,RPP,68,0)</f>
        <v>#N/A</v>
      </c>
      <c r="I219" s="27" t="e">
        <f>VLOOKUP(F219,RPP,69,0)</f>
        <v>#N/A</v>
      </c>
      <c r="J219" s="27" t="e">
        <f>VLOOKUP(F219,RPP,70,0)</f>
        <v>#N/A</v>
      </c>
      <c r="K219" s="29"/>
      <c r="L219" s="30"/>
      <c r="M219" s="30"/>
      <c r="N219" s="24"/>
      <c r="O219" s="24"/>
      <c r="P219" s="32"/>
      <c r="Q219" s="24"/>
      <c r="R219" s="78"/>
      <c r="S219" s="78"/>
      <c r="T219" s="78"/>
      <c r="U219" s="78"/>
      <c r="V219" s="87"/>
      <c r="W219" s="127"/>
      <c r="X219" s="127"/>
      <c r="Y219" s="127"/>
      <c r="Z219" s="80"/>
      <c r="AA219" s="80"/>
      <c r="AB219" s="80"/>
      <c r="AC219" s="80"/>
      <c r="AD219" s="80"/>
      <c r="AE219" s="81"/>
      <c r="AF219" s="75"/>
      <c r="AI219" s="38"/>
    </row>
    <row r="220" spans="1:35" x14ac:dyDescent="0.25">
      <c r="A220" s="21">
        <f t="shared" si="7"/>
        <v>219</v>
      </c>
      <c r="B220" s="75"/>
      <c r="C220" s="76"/>
      <c r="D220" s="24"/>
      <c r="E220" s="24"/>
      <c r="F220" s="77"/>
      <c r="G220" s="27" t="e">
        <f>VLOOKUP(F220,RPP,9,0)</f>
        <v>#N/A</v>
      </c>
      <c r="H220" s="27" t="e">
        <f>VLOOKUP(F220,RPP,68,0)</f>
        <v>#N/A</v>
      </c>
      <c r="I220" s="27" t="e">
        <f>VLOOKUP(F220,RPP,69,0)</f>
        <v>#N/A</v>
      </c>
      <c r="J220" s="27" t="e">
        <f>VLOOKUP(F220,RPP,70,0)</f>
        <v>#N/A</v>
      </c>
      <c r="K220" s="29"/>
      <c r="L220" s="30"/>
      <c r="M220" s="30"/>
      <c r="N220" s="24"/>
      <c r="O220" s="24"/>
      <c r="P220" s="32"/>
      <c r="Q220" s="24"/>
      <c r="R220" s="78"/>
      <c r="S220" s="78"/>
      <c r="T220" s="78"/>
      <c r="U220" s="78"/>
      <c r="V220" s="87"/>
      <c r="W220" s="127"/>
      <c r="X220" s="127"/>
      <c r="Y220" s="127"/>
      <c r="Z220" s="80"/>
      <c r="AA220" s="80"/>
      <c r="AB220" s="80"/>
      <c r="AC220" s="80"/>
      <c r="AD220" s="80"/>
      <c r="AE220" s="81"/>
      <c r="AF220" s="75"/>
      <c r="AI220" s="38"/>
    </row>
    <row r="221" spans="1:35" x14ac:dyDescent="0.25">
      <c r="A221" s="21">
        <f t="shared" si="7"/>
        <v>220</v>
      </c>
      <c r="B221" s="75"/>
      <c r="C221" s="76"/>
      <c r="D221" s="24"/>
      <c r="E221" s="24"/>
      <c r="F221" s="77"/>
      <c r="G221" s="27" t="e">
        <f>VLOOKUP(F221,RPP,9,0)</f>
        <v>#N/A</v>
      </c>
      <c r="H221" s="27" t="e">
        <f>VLOOKUP(F221,RPP,68,0)</f>
        <v>#N/A</v>
      </c>
      <c r="I221" s="27" t="e">
        <f>VLOOKUP(F221,RPP,69,0)</f>
        <v>#N/A</v>
      </c>
      <c r="J221" s="27" t="e">
        <f>VLOOKUP(F221,RPP,70,0)</f>
        <v>#N/A</v>
      </c>
      <c r="K221" s="29"/>
      <c r="L221" s="30"/>
      <c r="M221" s="30"/>
      <c r="N221" s="24"/>
      <c r="O221" s="24"/>
      <c r="P221" s="32"/>
      <c r="Q221" s="24"/>
      <c r="R221" s="78"/>
      <c r="S221" s="78"/>
      <c r="T221" s="78"/>
      <c r="U221" s="78"/>
      <c r="V221" s="87"/>
      <c r="W221" s="127"/>
      <c r="X221" s="127"/>
      <c r="Y221" s="127"/>
      <c r="Z221" s="80"/>
      <c r="AA221" s="80"/>
      <c r="AB221" s="80"/>
      <c r="AC221" s="80"/>
      <c r="AD221" s="80"/>
      <c r="AE221" s="81"/>
      <c r="AF221" s="75"/>
      <c r="AI221" s="38"/>
    </row>
    <row r="222" spans="1:35" x14ac:dyDescent="0.25">
      <c r="A222" s="21">
        <f t="shared" si="7"/>
        <v>221</v>
      </c>
      <c r="B222" s="75"/>
      <c r="C222" s="76"/>
      <c r="D222" s="24"/>
      <c r="E222" s="24"/>
      <c r="F222" s="77"/>
      <c r="G222" s="27" t="e">
        <f>VLOOKUP(F222,RPP,9,0)</f>
        <v>#N/A</v>
      </c>
      <c r="H222" s="27" t="e">
        <f>VLOOKUP(F222,RPP,68,0)</f>
        <v>#N/A</v>
      </c>
      <c r="I222" s="27" t="e">
        <f>VLOOKUP(F222,RPP,69,0)</f>
        <v>#N/A</v>
      </c>
      <c r="J222" s="27" t="e">
        <f>VLOOKUP(F222,RPP,70,0)</f>
        <v>#N/A</v>
      </c>
      <c r="K222" s="29"/>
      <c r="L222" s="30"/>
      <c r="M222" s="30"/>
      <c r="N222" s="24"/>
      <c r="O222" s="24"/>
      <c r="P222" s="32"/>
      <c r="Q222" s="24"/>
      <c r="R222" s="78"/>
      <c r="S222" s="78"/>
      <c r="T222" s="78"/>
      <c r="U222" s="78"/>
      <c r="V222" s="87"/>
      <c r="W222" s="127"/>
      <c r="X222" s="127"/>
      <c r="Y222" s="127"/>
      <c r="Z222" s="80"/>
      <c r="AA222" s="80"/>
      <c r="AB222" s="80"/>
      <c r="AC222" s="80"/>
      <c r="AD222" s="80"/>
      <c r="AE222" s="81"/>
      <c r="AF222" s="75"/>
      <c r="AI222" s="38"/>
    </row>
    <row r="223" spans="1:35" x14ac:dyDescent="0.25">
      <c r="A223" s="21">
        <f t="shared" si="7"/>
        <v>222</v>
      </c>
      <c r="B223" s="75"/>
      <c r="C223" s="76"/>
      <c r="D223" s="24"/>
      <c r="E223" s="24"/>
      <c r="F223" s="77"/>
      <c r="G223" s="27" t="e">
        <f>VLOOKUP(F223,RPP,9,0)</f>
        <v>#N/A</v>
      </c>
      <c r="H223" s="27" t="e">
        <f>VLOOKUP(F223,RPP,68,0)</f>
        <v>#N/A</v>
      </c>
      <c r="I223" s="27" t="e">
        <f>VLOOKUP(F223,RPP,69,0)</f>
        <v>#N/A</v>
      </c>
      <c r="J223" s="27" t="e">
        <f>VLOOKUP(F223,RPP,70,0)</f>
        <v>#N/A</v>
      </c>
      <c r="K223" s="29"/>
      <c r="L223" s="30"/>
      <c r="M223" s="30"/>
      <c r="N223" s="24"/>
      <c r="O223" s="24"/>
      <c r="P223" s="32"/>
      <c r="Q223" s="24"/>
      <c r="R223" s="78"/>
      <c r="S223" s="78"/>
      <c r="T223" s="78"/>
      <c r="U223" s="78"/>
      <c r="V223" s="87"/>
      <c r="W223" s="127"/>
      <c r="X223" s="127"/>
      <c r="Y223" s="127"/>
      <c r="Z223" s="80"/>
      <c r="AA223" s="80"/>
      <c r="AB223" s="80"/>
      <c r="AC223" s="80"/>
      <c r="AD223" s="80"/>
      <c r="AE223" s="81"/>
      <c r="AF223" s="75"/>
      <c r="AI223" s="38"/>
    </row>
    <row r="224" spans="1:35" x14ac:dyDescent="0.25">
      <c r="A224" s="21">
        <f t="shared" si="7"/>
        <v>223</v>
      </c>
      <c r="B224" s="75"/>
      <c r="C224" s="76"/>
      <c r="D224" s="24"/>
      <c r="E224" s="24"/>
      <c r="F224" s="77"/>
      <c r="G224" s="27" t="e">
        <f>VLOOKUP(F224,RPP,9,0)</f>
        <v>#N/A</v>
      </c>
      <c r="H224" s="27" t="e">
        <f>VLOOKUP(F224,RPP,68,0)</f>
        <v>#N/A</v>
      </c>
      <c r="I224" s="27" t="e">
        <f>VLOOKUP(F224,RPP,69,0)</f>
        <v>#N/A</v>
      </c>
      <c r="J224" s="27" t="e">
        <f>VLOOKUP(F224,RPP,70,0)</f>
        <v>#N/A</v>
      </c>
      <c r="K224" s="29"/>
      <c r="L224" s="30"/>
      <c r="M224" s="30"/>
      <c r="N224" s="24"/>
      <c r="O224" s="24"/>
      <c r="P224" s="32"/>
      <c r="Q224" s="24"/>
      <c r="R224" s="78"/>
      <c r="S224" s="78"/>
      <c r="T224" s="78"/>
      <c r="U224" s="78"/>
      <c r="V224" s="87"/>
      <c r="W224" s="127"/>
      <c r="X224" s="127"/>
      <c r="Y224" s="127"/>
      <c r="Z224" s="80"/>
      <c r="AA224" s="80"/>
      <c r="AB224" s="80"/>
      <c r="AC224" s="80"/>
      <c r="AD224" s="80"/>
      <c r="AE224" s="81"/>
      <c r="AF224" s="75"/>
      <c r="AI224" s="38"/>
    </row>
    <row r="225" spans="1:35" x14ac:dyDescent="0.25">
      <c r="A225" s="21">
        <f t="shared" si="7"/>
        <v>224</v>
      </c>
      <c r="B225" s="75"/>
      <c r="C225" s="76"/>
      <c r="D225" s="24"/>
      <c r="E225" s="24"/>
      <c r="F225" s="77"/>
      <c r="G225" s="27" t="e">
        <f>VLOOKUP(F225,RPP,9,0)</f>
        <v>#N/A</v>
      </c>
      <c r="H225" s="27" t="e">
        <f>VLOOKUP(F225,RPP,68,0)</f>
        <v>#N/A</v>
      </c>
      <c r="I225" s="27" t="e">
        <f>VLOOKUP(F225,RPP,69,0)</f>
        <v>#N/A</v>
      </c>
      <c r="J225" s="27" t="e">
        <f>VLOOKUP(F225,RPP,70,0)</f>
        <v>#N/A</v>
      </c>
      <c r="K225" s="29"/>
      <c r="L225" s="30"/>
      <c r="M225" s="30"/>
      <c r="N225" s="24"/>
      <c r="O225" s="24"/>
      <c r="P225" s="32"/>
      <c r="Q225" s="24"/>
      <c r="R225" s="78"/>
      <c r="S225" s="78"/>
      <c r="T225" s="78"/>
      <c r="U225" s="78"/>
      <c r="V225" s="87"/>
      <c r="W225" s="127"/>
      <c r="X225" s="127"/>
      <c r="Y225" s="127"/>
      <c r="Z225" s="80"/>
      <c r="AA225" s="80"/>
      <c r="AB225" s="80"/>
      <c r="AC225" s="80"/>
      <c r="AD225" s="80"/>
      <c r="AE225" s="81"/>
      <c r="AF225" s="75"/>
      <c r="AI225" s="38"/>
    </row>
    <row r="226" spans="1:35" x14ac:dyDescent="0.25">
      <c r="A226" s="21">
        <f t="shared" si="7"/>
        <v>225</v>
      </c>
      <c r="B226" s="75"/>
      <c r="C226" s="76"/>
      <c r="D226" s="24"/>
      <c r="E226" s="24"/>
      <c r="F226" s="77"/>
      <c r="G226" s="27" t="e">
        <f>VLOOKUP(F226,RPP,9,0)</f>
        <v>#N/A</v>
      </c>
      <c r="H226" s="27" t="e">
        <f>VLOOKUP(F226,RPP,68,0)</f>
        <v>#N/A</v>
      </c>
      <c r="I226" s="27" t="e">
        <f>VLOOKUP(F226,RPP,69,0)</f>
        <v>#N/A</v>
      </c>
      <c r="J226" s="27" t="e">
        <f>VLOOKUP(F226,RPP,70,0)</f>
        <v>#N/A</v>
      </c>
      <c r="K226" s="29"/>
      <c r="L226" s="30"/>
      <c r="M226" s="30"/>
      <c r="N226" s="24"/>
      <c r="O226" s="24"/>
      <c r="P226" s="32"/>
      <c r="Q226" s="24"/>
      <c r="R226" s="78"/>
      <c r="S226" s="78"/>
      <c r="T226" s="78"/>
      <c r="U226" s="78"/>
      <c r="V226" s="87"/>
      <c r="W226" s="127"/>
      <c r="X226" s="127"/>
      <c r="Y226" s="127"/>
      <c r="Z226" s="80"/>
      <c r="AA226" s="80"/>
      <c r="AB226" s="80"/>
      <c r="AC226" s="80"/>
      <c r="AD226" s="80"/>
      <c r="AE226" s="81"/>
      <c r="AF226" s="75"/>
      <c r="AI226" s="38"/>
    </row>
    <row r="227" spans="1:35" x14ac:dyDescent="0.25">
      <c r="A227" s="21">
        <f t="shared" si="7"/>
        <v>226</v>
      </c>
      <c r="B227" s="75"/>
      <c r="C227" s="76"/>
      <c r="D227" s="24"/>
      <c r="E227" s="24"/>
      <c r="F227" s="77"/>
      <c r="G227" s="27" t="e">
        <f>VLOOKUP(F227,RPP,9,0)</f>
        <v>#N/A</v>
      </c>
      <c r="H227" s="27" t="e">
        <f>VLOOKUP(F227,RPP,68,0)</f>
        <v>#N/A</v>
      </c>
      <c r="I227" s="27" t="e">
        <f>VLOOKUP(F227,RPP,69,0)</f>
        <v>#N/A</v>
      </c>
      <c r="J227" s="27" t="e">
        <f>VLOOKUP(F227,RPP,70,0)</f>
        <v>#N/A</v>
      </c>
      <c r="K227" s="29"/>
      <c r="L227" s="30"/>
      <c r="M227" s="30"/>
      <c r="N227" s="24"/>
      <c r="O227" s="24"/>
      <c r="P227" s="32"/>
      <c r="Q227" s="24"/>
      <c r="R227" s="78"/>
      <c r="S227" s="78"/>
      <c r="T227" s="78"/>
      <c r="U227" s="78"/>
      <c r="V227" s="87"/>
      <c r="W227" s="127"/>
      <c r="X227" s="127"/>
      <c r="Y227" s="127"/>
      <c r="Z227" s="80"/>
      <c r="AA227" s="80"/>
      <c r="AB227" s="80"/>
      <c r="AC227" s="80"/>
      <c r="AD227" s="80"/>
      <c r="AE227" s="81"/>
      <c r="AF227" s="75"/>
      <c r="AI227" s="38"/>
    </row>
    <row r="228" spans="1:35" x14ac:dyDescent="0.25">
      <c r="A228" s="21">
        <f t="shared" si="7"/>
        <v>227</v>
      </c>
      <c r="B228" s="75"/>
      <c r="C228" s="76"/>
      <c r="D228" s="24"/>
      <c r="E228" s="24"/>
      <c r="F228" s="77"/>
      <c r="G228" s="27" t="e">
        <f>VLOOKUP(F228,RPP,9,0)</f>
        <v>#N/A</v>
      </c>
      <c r="H228" s="27" t="e">
        <f>VLOOKUP(F228,RPP,68,0)</f>
        <v>#N/A</v>
      </c>
      <c r="I228" s="27" t="e">
        <f>VLOOKUP(F228,RPP,69,0)</f>
        <v>#N/A</v>
      </c>
      <c r="J228" s="27" t="e">
        <f>VLOOKUP(F228,RPP,70,0)</f>
        <v>#N/A</v>
      </c>
      <c r="K228" s="29"/>
      <c r="L228" s="30"/>
      <c r="M228" s="30"/>
      <c r="N228" s="24"/>
      <c r="O228" s="24"/>
      <c r="P228" s="32"/>
      <c r="Q228" s="24"/>
      <c r="R228" s="78"/>
      <c r="S228" s="78"/>
      <c r="T228" s="78"/>
      <c r="U228" s="78"/>
      <c r="V228" s="87"/>
      <c r="W228" s="127"/>
      <c r="X228" s="127"/>
      <c r="Y228" s="127"/>
      <c r="Z228" s="80"/>
      <c r="AA228" s="80"/>
      <c r="AB228" s="80"/>
      <c r="AC228" s="80"/>
      <c r="AD228" s="80"/>
      <c r="AE228" s="81"/>
      <c r="AF228" s="75"/>
      <c r="AI228" s="38"/>
    </row>
    <row r="229" spans="1:35" x14ac:dyDescent="0.25">
      <c r="A229" s="21">
        <f t="shared" si="7"/>
        <v>228</v>
      </c>
      <c r="B229" s="75"/>
      <c r="C229" s="76"/>
      <c r="D229" s="24"/>
      <c r="E229" s="24"/>
      <c r="F229" s="77"/>
      <c r="G229" s="27" t="e">
        <f>VLOOKUP(F229,RPP,9,0)</f>
        <v>#N/A</v>
      </c>
      <c r="H229" s="27" t="e">
        <f>VLOOKUP(F229,RPP,68,0)</f>
        <v>#N/A</v>
      </c>
      <c r="I229" s="27" t="e">
        <f>VLOOKUP(F229,RPP,69,0)</f>
        <v>#N/A</v>
      </c>
      <c r="J229" s="27" t="e">
        <f>VLOOKUP(F229,RPP,70,0)</f>
        <v>#N/A</v>
      </c>
      <c r="K229" s="29"/>
      <c r="L229" s="30"/>
      <c r="M229" s="30"/>
      <c r="N229" s="24"/>
      <c r="O229" s="24"/>
      <c r="P229" s="32"/>
      <c r="Q229" s="24"/>
      <c r="R229" s="78"/>
      <c r="S229" s="78"/>
      <c r="T229" s="78"/>
      <c r="U229" s="78"/>
      <c r="V229" s="87"/>
      <c r="W229" s="127"/>
      <c r="X229" s="127"/>
      <c r="Y229" s="127"/>
      <c r="Z229" s="80"/>
      <c r="AA229" s="80"/>
      <c r="AB229" s="80"/>
      <c r="AC229" s="80"/>
      <c r="AD229" s="80"/>
      <c r="AE229" s="81"/>
      <c r="AF229" s="75"/>
      <c r="AI229" s="38"/>
    </row>
    <row r="230" spans="1:35" x14ac:dyDescent="0.25">
      <c r="A230" s="21">
        <f t="shared" si="7"/>
        <v>229</v>
      </c>
      <c r="B230" s="75"/>
      <c r="C230" s="76"/>
      <c r="D230" s="24"/>
      <c r="E230" s="24"/>
      <c r="F230" s="77"/>
      <c r="G230" s="27" t="e">
        <f>VLOOKUP(F230,RPP,9,0)</f>
        <v>#N/A</v>
      </c>
      <c r="H230" s="27" t="e">
        <f>VLOOKUP(F230,RPP,68,0)</f>
        <v>#N/A</v>
      </c>
      <c r="I230" s="27" t="e">
        <f>VLOOKUP(F230,RPP,69,0)</f>
        <v>#N/A</v>
      </c>
      <c r="J230" s="27" t="e">
        <f>VLOOKUP(F230,RPP,70,0)</f>
        <v>#N/A</v>
      </c>
      <c r="K230" s="29"/>
      <c r="L230" s="30"/>
      <c r="M230" s="30"/>
      <c r="N230" s="24"/>
      <c r="O230" s="24"/>
      <c r="P230" s="32"/>
      <c r="Q230" s="24"/>
      <c r="R230" s="78"/>
      <c r="S230" s="78"/>
      <c r="T230" s="78"/>
      <c r="U230" s="78"/>
      <c r="V230" s="87"/>
      <c r="W230" s="127"/>
      <c r="X230" s="127"/>
      <c r="Y230" s="127"/>
      <c r="Z230" s="80"/>
      <c r="AA230" s="80"/>
      <c r="AB230" s="80"/>
      <c r="AC230" s="80"/>
      <c r="AD230" s="80"/>
      <c r="AE230" s="81"/>
      <c r="AF230" s="75"/>
      <c r="AI230" s="38"/>
    </row>
    <row r="231" spans="1:35" x14ac:dyDescent="0.25">
      <c r="A231" s="21">
        <f t="shared" si="7"/>
        <v>230</v>
      </c>
      <c r="B231" s="75"/>
      <c r="C231" s="76"/>
      <c r="D231" s="24"/>
      <c r="E231" s="24"/>
      <c r="F231" s="77"/>
      <c r="G231" s="27" t="e">
        <f>VLOOKUP(F231,RPP,9,0)</f>
        <v>#N/A</v>
      </c>
      <c r="H231" s="27" t="e">
        <f>VLOOKUP(F231,RPP,68,0)</f>
        <v>#N/A</v>
      </c>
      <c r="I231" s="27" t="e">
        <f>VLOOKUP(F231,RPP,69,0)</f>
        <v>#N/A</v>
      </c>
      <c r="J231" s="27" t="e">
        <f>VLOOKUP(F231,RPP,70,0)</f>
        <v>#N/A</v>
      </c>
      <c r="K231" s="29"/>
      <c r="L231" s="30"/>
      <c r="M231" s="30"/>
      <c r="N231" s="24"/>
      <c r="O231" s="24"/>
      <c r="P231" s="32"/>
      <c r="Q231" s="24"/>
      <c r="R231" s="78"/>
      <c r="S231" s="78"/>
      <c r="T231" s="78"/>
      <c r="U231" s="78"/>
      <c r="V231" s="87"/>
      <c r="W231" s="127"/>
      <c r="X231" s="127"/>
      <c r="Y231" s="127"/>
      <c r="Z231" s="80"/>
      <c r="AA231" s="80"/>
      <c r="AB231" s="80"/>
      <c r="AC231" s="80"/>
      <c r="AD231" s="80"/>
      <c r="AE231" s="81"/>
      <c r="AF231" s="75"/>
      <c r="AI231" s="38"/>
    </row>
    <row r="232" spans="1:35" x14ac:dyDescent="0.25">
      <c r="A232" s="21">
        <f t="shared" si="7"/>
        <v>231</v>
      </c>
      <c r="B232" s="75"/>
      <c r="C232" s="76"/>
      <c r="D232" s="24"/>
      <c r="E232" s="24"/>
      <c r="F232" s="77"/>
      <c r="G232" s="27" t="e">
        <f>VLOOKUP(F232,RPP,9,0)</f>
        <v>#N/A</v>
      </c>
      <c r="H232" s="27" t="e">
        <f>VLOOKUP(F232,RPP,68,0)</f>
        <v>#N/A</v>
      </c>
      <c r="I232" s="27" t="e">
        <f>VLOOKUP(F232,RPP,69,0)</f>
        <v>#N/A</v>
      </c>
      <c r="J232" s="27" t="e">
        <f>VLOOKUP(F232,RPP,70,0)</f>
        <v>#N/A</v>
      </c>
      <c r="K232" s="29"/>
      <c r="L232" s="30"/>
      <c r="M232" s="30"/>
      <c r="N232" s="24"/>
      <c r="O232" s="24"/>
      <c r="P232" s="32"/>
      <c r="Q232" s="24"/>
      <c r="R232" s="78"/>
      <c r="S232" s="78"/>
      <c r="T232" s="78"/>
      <c r="U232" s="78"/>
      <c r="V232" s="87"/>
      <c r="W232" s="127"/>
      <c r="X232" s="127"/>
      <c r="Y232" s="127"/>
      <c r="Z232" s="80"/>
      <c r="AA232" s="80"/>
      <c r="AB232" s="80"/>
      <c r="AC232" s="80"/>
      <c r="AD232" s="80"/>
      <c r="AE232" s="81"/>
      <c r="AF232" s="75"/>
      <c r="AI232" s="38"/>
    </row>
    <row r="233" spans="1:35" x14ac:dyDescent="0.25">
      <c r="A233" s="21">
        <f t="shared" si="7"/>
        <v>232</v>
      </c>
      <c r="B233" s="75"/>
      <c r="C233" s="76"/>
      <c r="D233" s="24"/>
      <c r="E233" s="24"/>
      <c r="F233" s="77"/>
      <c r="G233" s="27" t="e">
        <f>VLOOKUP(F233,RPP,9,0)</f>
        <v>#N/A</v>
      </c>
      <c r="H233" s="27" t="e">
        <f>VLOOKUP(F233,RPP,68,0)</f>
        <v>#N/A</v>
      </c>
      <c r="I233" s="27" t="e">
        <f>VLOOKUP(F233,RPP,69,0)</f>
        <v>#N/A</v>
      </c>
      <c r="J233" s="27" t="e">
        <f>VLOOKUP(F233,RPP,70,0)</f>
        <v>#N/A</v>
      </c>
      <c r="K233" s="29"/>
      <c r="L233" s="30"/>
      <c r="M233" s="30"/>
      <c r="N233" s="24"/>
      <c r="O233" s="24"/>
      <c r="P233" s="32"/>
      <c r="Q233" s="24"/>
      <c r="R233" s="78"/>
      <c r="S233" s="78"/>
      <c r="T233" s="78"/>
      <c r="U233" s="78"/>
      <c r="V233" s="87"/>
      <c r="W233" s="127"/>
      <c r="X233" s="127"/>
      <c r="Y233" s="127"/>
      <c r="Z233" s="80"/>
      <c r="AA233" s="80"/>
      <c r="AB233" s="80"/>
      <c r="AC233" s="80"/>
      <c r="AD233" s="80"/>
      <c r="AE233" s="81"/>
      <c r="AF233" s="75"/>
      <c r="AI233" s="38"/>
    </row>
    <row r="234" spans="1:35" x14ac:dyDescent="0.25">
      <c r="A234" s="21">
        <f t="shared" si="7"/>
        <v>233</v>
      </c>
      <c r="B234" s="75"/>
      <c r="C234" s="76"/>
      <c r="D234" s="24"/>
      <c r="E234" s="24"/>
      <c r="F234" s="77"/>
      <c r="G234" s="27" t="e">
        <f>VLOOKUP(F234,RPP,9,0)</f>
        <v>#N/A</v>
      </c>
      <c r="H234" s="27" t="e">
        <f>VLOOKUP(F234,RPP,68,0)</f>
        <v>#N/A</v>
      </c>
      <c r="I234" s="27" t="e">
        <f>VLOOKUP(F234,RPP,69,0)</f>
        <v>#N/A</v>
      </c>
      <c r="J234" s="27" t="e">
        <f>VLOOKUP(F234,RPP,70,0)</f>
        <v>#N/A</v>
      </c>
      <c r="K234" s="29"/>
      <c r="L234" s="30"/>
      <c r="M234" s="30"/>
      <c r="N234" s="24"/>
      <c r="O234" s="24"/>
      <c r="P234" s="32"/>
      <c r="Q234" s="24"/>
      <c r="R234" s="78"/>
      <c r="S234" s="78"/>
      <c r="T234" s="78"/>
      <c r="U234" s="78"/>
      <c r="V234" s="87"/>
      <c r="W234" s="127"/>
      <c r="X234" s="127"/>
      <c r="Y234" s="127"/>
      <c r="Z234" s="80"/>
      <c r="AA234" s="80"/>
      <c r="AB234" s="80"/>
      <c r="AC234" s="80"/>
      <c r="AD234" s="80"/>
      <c r="AE234" s="81"/>
      <c r="AF234" s="75"/>
      <c r="AI234" s="38"/>
    </row>
    <row r="235" spans="1:35" x14ac:dyDescent="0.25">
      <c r="A235" s="21">
        <f t="shared" si="7"/>
        <v>234</v>
      </c>
      <c r="B235" s="75"/>
      <c r="C235" s="76"/>
      <c r="D235" s="24"/>
      <c r="E235" s="24"/>
      <c r="F235" s="77"/>
      <c r="G235" s="27" t="e">
        <f>VLOOKUP(F235,RPP,9,0)</f>
        <v>#N/A</v>
      </c>
      <c r="H235" s="27" t="e">
        <f>VLOOKUP(F235,RPP,68,0)</f>
        <v>#N/A</v>
      </c>
      <c r="I235" s="27" t="e">
        <f>VLOOKUP(F235,RPP,69,0)</f>
        <v>#N/A</v>
      </c>
      <c r="J235" s="27" t="e">
        <f>VLOOKUP(F235,RPP,70,0)</f>
        <v>#N/A</v>
      </c>
      <c r="K235" s="29"/>
      <c r="L235" s="30"/>
      <c r="M235" s="30"/>
      <c r="N235" s="24"/>
      <c r="O235" s="24"/>
      <c r="P235" s="32"/>
      <c r="Q235" s="24"/>
      <c r="R235" s="78"/>
      <c r="S235" s="78"/>
      <c r="T235" s="78"/>
      <c r="U235" s="78"/>
      <c r="V235" s="87"/>
      <c r="W235" s="127"/>
      <c r="X235" s="127"/>
      <c r="Y235" s="127"/>
      <c r="Z235" s="80"/>
      <c r="AA235" s="80"/>
      <c r="AB235" s="80"/>
      <c r="AC235" s="80"/>
      <c r="AD235" s="80"/>
      <c r="AE235" s="81"/>
      <c r="AF235" s="75"/>
      <c r="AI235" s="38"/>
    </row>
    <row r="236" spans="1:35" x14ac:dyDescent="0.25">
      <c r="A236" s="21">
        <f t="shared" si="7"/>
        <v>235</v>
      </c>
      <c r="B236" s="75"/>
      <c r="C236" s="76"/>
      <c r="D236" s="24"/>
      <c r="E236" s="24"/>
      <c r="F236" s="77"/>
      <c r="G236" s="27" t="e">
        <f>VLOOKUP(F236,RPP,9,0)</f>
        <v>#N/A</v>
      </c>
      <c r="H236" s="27" t="e">
        <f>VLOOKUP(F236,RPP,68,0)</f>
        <v>#N/A</v>
      </c>
      <c r="I236" s="27" t="e">
        <f>VLOOKUP(F236,RPP,69,0)</f>
        <v>#N/A</v>
      </c>
      <c r="J236" s="27" t="e">
        <f>VLOOKUP(F236,RPP,70,0)</f>
        <v>#N/A</v>
      </c>
      <c r="K236" s="29"/>
      <c r="L236" s="30"/>
      <c r="M236" s="30"/>
      <c r="N236" s="24"/>
      <c r="O236" s="24"/>
      <c r="P236" s="32"/>
      <c r="Q236" s="24"/>
      <c r="R236" s="78"/>
      <c r="S236" s="78"/>
      <c r="T236" s="78"/>
      <c r="U236" s="78"/>
      <c r="V236" s="87"/>
      <c r="W236" s="127"/>
      <c r="X236" s="127"/>
      <c r="Y236" s="127"/>
      <c r="Z236" s="80"/>
      <c r="AA236" s="80"/>
      <c r="AB236" s="80"/>
      <c r="AC236" s="80"/>
      <c r="AD236" s="80"/>
      <c r="AE236" s="81"/>
      <c r="AF236" s="75"/>
      <c r="AI236" s="38"/>
    </row>
    <row r="237" spans="1:35" x14ac:dyDescent="0.25">
      <c r="A237" s="21">
        <f t="shared" si="7"/>
        <v>236</v>
      </c>
      <c r="B237" s="75"/>
      <c r="C237" s="76"/>
      <c r="D237" s="24"/>
      <c r="E237" s="24"/>
      <c r="F237" s="77"/>
      <c r="G237" s="27" t="e">
        <f>VLOOKUP(F237,RPP,9,0)</f>
        <v>#N/A</v>
      </c>
      <c r="H237" s="27" t="e">
        <f>VLOOKUP(F237,RPP,68,0)</f>
        <v>#N/A</v>
      </c>
      <c r="I237" s="27" t="e">
        <f>VLOOKUP(F237,RPP,69,0)</f>
        <v>#N/A</v>
      </c>
      <c r="J237" s="27" t="e">
        <f>VLOOKUP(F237,RPP,70,0)</f>
        <v>#N/A</v>
      </c>
      <c r="K237" s="29"/>
      <c r="L237" s="30"/>
      <c r="M237" s="30"/>
      <c r="N237" s="24"/>
      <c r="O237" s="24"/>
      <c r="P237" s="32"/>
      <c r="Q237" s="24"/>
      <c r="R237" s="78"/>
      <c r="S237" s="78"/>
      <c r="T237" s="78"/>
      <c r="U237" s="78"/>
      <c r="V237" s="87"/>
      <c r="W237" s="127"/>
      <c r="X237" s="127"/>
      <c r="Y237" s="127"/>
      <c r="Z237" s="80"/>
      <c r="AA237" s="80"/>
      <c r="AB237" s="80"/>
      <c r="AC237" s="80"/>
      <c r="AD237" s="80"/>
      <c r="AE237" s="81"/>
      <c r="AF237" s="75"/>
      <c r="AI237" s="38"/>
    </row>
    <row r="238" spans="1:35" x14ac:dyDescent="0.25">
      <c r="A238" s="21">
        <f t="shared" si="7"/>
        <v>237</v>
      </c>
      <c r="B238" s="75"/>
      <c r="C238" s="76"/>
      <c r="D238" s="24"/>
      <c r="E238" s="24"/>
      <c r="F238" s="77"/>
      <c r="G238" s="27" t="e">
        <f>VLOOKUP(F238,RPP,9,0)</f>
        <v>#N/A</v>
      </c>
      <c r="H238" s="27" t="e">
        <f>VLOOKUP(F238,RPP,68,0)</f>
        <v>#N/A</v>
      </c>
      <c r="I238" s="27" t="e">
        <f>VLOOKUP(F238,RPP,69,0)</f>
        <v>#N/A</v>
      </c>
      <c r="J238" s="27" t="e">
        <f>VLOOKUP(F238,RPP,70,0)</f>
        <v>#N/A</v>
      </c>
      <c r="K238" s="29"/>
      <c r="L238" s="30"/>
      <c r="M238" s="30"/>
      <c r="N238" s="24"/>
      <c r="O238" s="24"/>
      <c r="P238" s="32"/>
      <c r="Q238" s="24"/>
      <c r="R238" s="78"/>
      <c r="S238" s="78"/>
      <c r="T238" s="78"/>
      <c r="U238" s="78"/>
      <c r="V238" s="87"/>
      <c r="W238" s="127"/>
      <c r="X238" s="127"/>
      <c r="Y238" s="127"/>
      <c r="Z238" s="80"/>
      <c r="AA238" s="80"/>
      <c r="AB238" s="80"/>
      <c r="AC238" s="80"/>
      <c r="AD238" s="80"/>
      <c r="AE238" s="81"/>
      <c r="AF238" s="75"/>
      <c r="AI238" s="38"/>
    </row>
    <row r="239" spans="1:35" x14ac:dyDescent="0.25">
      <c r="A239" s="21">
        <f t="shared" si="7"/>
        <v>238</v>
      </c>
      <c r="B239" s="75"/>
      <c r="C239" s="76"/>
      <c r="D239" s="24"/>
      <c r="E239" s="24"/>
      <c r="F239" s="77"/>
      <c r="G239" s="27" t="e">
        <f>VLOOKUP(F239,RPP,9,0)</f>
        <v>#N/A</v>
      </c>
      <c r="H239" s="27" t="e">
        <f>VLOOKUP(F239,RPP,68,0)</f>
        <v>#N/A</v>
      </c>
      <c r="I239" s="27" t="e">
        <f>VLOOKUP(F239,RPP,69,0)</f>
        <v>#N/A</v>
      </c>
      <c r="J239" s="27" t="e">
        <f>VLOOKUP(F239,RPP,70,0)</f>
        <v>#N/A</v>
      </c>
      <c r="K239" s="29"/>
      <c r="L239" s="30"/>
      <c r="M239" s="30"/>
      <c r="N239" s="24"/>
      <c r="O239" s="24"/>
      <c r="P239" s="32"/>
      <c r="Q239" s="24"/>
      <c r="R239" s="78"/>
      <c r="S239" s="78"/>
      <c r="T239" s="78"/>
      <c r="U239" s="78"/>
      <c r="V239" s="87"/>
      <c r="W239" s="127"/>
      <c r="X239" s="127"/>
      <c r="Y239" s="127"/>
      <c r="Z239" s="80"/>
      <c r="AA239" s="80"/>
      <c r="AB239" s="80"/>
      <c r="AC239" s="80"/>
      <c r="AD239" s="80"/>
      <c r="AE239" s="81"/>
      <c r="AF239" s="75"/>
      <c r="AI239" s="38"/>
    </row>
    <row r="240" spans="1:35" x14ac:dyDescent="0.25">
      <c r="A240" s="21">
        <f t="shared" si="7"/>
        <v>239</v>
      </c>
      <c r="B240" s="75"/>
      <c r="C240" s="76"/>
      <c r="D240" s="24"/>
      <c r="E240" s="24"/>
      <c r="F240" s="77"/>
      <c r="G240" s="27" t="e">
        <f>VLOOKUP(F240,RPP,9,0)</f>
        <v>#N/A</v>
      </c>
      <c r="H240" s="27" t="e">
        <f>VLOOKUP(F240,RPP,68,0)</f>
        <v>#N/A</v>
      </c>
      <c r="I240" s="27" t="e">
        <f>VLOOKUP(F240,RPP,69,0)</f>
        <v>#N/A</v>
      </c>
      <c r="J240" s="27" t="e">
        <f>VLOOKUP(F240,RPP,70,0)</f>
        <v>#N/A</v>
      </c>
      <c r="K240" s="29"/>
      <c r="L240" s="30"/>
      <c r="M240" s="30"/>
      <c r="N240" s="24"/>
      <c r="O240" s="24"/>
      <c r="P240" s="32"/>
      <c r="Q240" s="24"/>
      <c r="R240" s="78"/>
      <c r="S240" s="78"/>
      <c r="T240" s="78"/>
      <c r="U240" s="78"/>
      <c r="V240" s="87"/>
      <c r="W240" s="127"/>
      <c r="X240" s="127"/>
      <c r="Y240" s="127"/>
      <c r="Z240" s="80"/>
      <c r="AA240" s="80"/>
      <c r="AB240" s="80"/>
      <c r="AC240" s="80"/>
      <c r="AD240" s="80"/>
      <c r="AE240" s="81"/>
      <c r="AF240" s="75"/>
      <c r="AI240" s="38"/>
    </row>
    <row r="241" spans="1:35" x14ac:dyDescent="0.25">
      <c r="A241" s="21">
        <f t="shared" si="7"/>
        <v>240</v>
      </c>
      <c r="B241" s="75"/>
      <c r="C241" s="76"/>
      <c r="D241" s="24"/>
      <c r="E241" s="24"/>
      <c r="F241" s="77"/>
      <c r="G241" s="27" t="e">
        <f>VLOOKUP(F241,RPP,9,0)</f>
        <v>#N/A</v>
      </c>
      <c r="H241" s="27" t="e">
        <f>VLOOKUP(F241,RPP,68,0)</f>
        <v>#N/A</v>
      </c>
      <c r="I241" s="27" t="e">
        <f>VLOOKUP(F241,RPP,69,0)</f>
        <v>#N/A</v>
      </c>
      <c r="J241" s="27" t="e">
        <f>VLOOKUP(F241,RPP,70,0)</f>
        <v>#N/A</v>
      </c>
      <c r="K241" s="29"/>
      <c r="L241" s="30"/>
      <c r="M241" s="30"/>
      <c r="N241" s="24"/>
      <c r="O241" s="24"/>
      <c r="P241" s="32"/>
      <c r="Q241" s="24"/>
      <c r="R241" s="78"/>
      <c r="S241" s="78"/>
      <c r="T241" s="78"/>
      <c r="U241" s="78"/>
      <c r="V241" s="87"/>
      <c r="W241" s="127"/>
      <c r="X241" s="127"/>
      <c r="Y241" s="127"/>
      <c r="Z241" s="80"/>
      <c r="AA241" s="80"/>
      <c r="AB241" s="80"/>
      <c r="AC241" s="80"/>
      <c r="AD241" s="80"/>
      <c r="AE241" s="81"/>
      <c r="AF241" s="75"/>
      <c r="AI241" s="38"/>
    </row>
    <row r="242" spans="1:35" x14ac:dyDescent="0.25">
      <c r="A242" s="21">
        <f t="shared" si="7"/>
        <v>241</v>
      </c>
      <c r="B242" s="75"/>
      <c r="C242" s="76"/>
      <c r="D242" s="24"/>
      <c r="E242" s="24"/>
      <c r="F242" s="77"/>
      <c r="G242" s="27" t="e">
        <f>VLOOKUP(F242,RPP,9,0)</f>
        <v>#N/A</v>
      </c>
      <c r="H242" s="27" t="e">
        <f>VLOOKUP(F242,RPP,68,0)</f>
        <v>#N/A</v>
      </c>
      <c r="I242" s="27" t="e">
        <f>VLOOKUP(F242,RPP,69,0)</f>
        <v>#N/A</v>
      </c>
      <c r="J242" s="27" t="e">
        <f>VLOOKUP(F242,RPP,70,0)</f>
        <v>#N/A</v>
      </c>
      <c r="K242" s="29"/>
      <c r="L242" s="30"/>
      <c r="M242" s="30"/>
      <c r="N242" s="24"/>
      <c r="O242" s="24"/>
      <c r="P242" s="32"/>
      <c r="Q242" s="24"/>
      <c r="R242" s="78"/>
      <c r="S242" s="78"/>
      <c r="T242" s="78"/>
      <c r="U242" s="78"/>
      <c r="V242" s="87"/>
      <c r="W242" s="127"/>
      <c r="X242" s="127"/>
      <c r="Y242" s="127"/>
      <c r="Z242" s="80"/>
      <c r="AA242" s="80"/>
      <c r="AB242" s="80"/>
      <c r="AC242" s="80"/>
      <c r="AD242" s="80"/>
      <c r="AE242" s="81"/>
      <c r="AF242" s="75"/>
      <c r="AI242" s="38"/>
    </row>
    <row r="243" spans="1:35" x14ac:dyDescent="0.25">
      <c r="A243" s="21">
        <f t="shared" si="7"/>
        <v>242</v>
      </c>
      <c r="B243" s="75"/>
      <c r="C243" s="76"/>
      <c r="D243" s="24"/>
      <c r="E243" s="24"/>
      <c r="F243" s="77"/>
      <c r="G243" s="27" t="e">
        <f>VLOOKUP(F243,RPP,9,0)</f>
        <v>#N/A</v>
      </c>
      <c r="H243" s="27" t="e">
        <f>VLOOKUP(F243,RPP,68,0)</f>
        <v>#N/A</v>
      </c>
      <c r="I243" s="27" t="e">
        <f>VLOOKUP(F243,RPP,69,0)</f>
        <v>#N/A</v>
      </c>
      <c r="J243" s="27" t="e">
        <f>VLOOKUP(F243,RPP,70,0)</f>
        <v>#N/A</v>
      </c>
      <c r="K243" s="29"/>
      <c r="L243" s="30"/>
      <c r="M243" s="30"/>
      <c r="N243" s="24"/>
      <c r="O243" s="24"/>
      <c r="P243" s="32"/>
      <c r="Q243" s="24"/>
      <c r="R243" s="78"/>
      <c r="S243" s="78"/>
      <c r="T243" s="78"/>
      <c r="U243" s="78"/>
      <c r="V243" s="87"/>
      <c r="W243" s="127"/>
      <c r="X243" s="127"/>
      <c r="Y243" s="127"/>
      <c r="Z243" s="80"/>
      <c r="AA243" s="80"/>
      <c r="AB243" s="80"/>
      <c r="AC243" s="80"/>
      <c r="AD243" s="80"/>
      <c r="AE243" s="81"/>
      <c r="AF243" s="75"/>
      <c r="AI243" s="38"/>
    </row>
    <row r="244" spans="1:35" x14ac:dyDescent="0.25">
      <c r="A244" s="21">
        <f t="shared" si="7"/>
        <v>243</v>
      </c>
      <c r="B244" s="75"/>
      <c r="C244" s="76"/>
      <c r="D244" s="24"/>
      <c r="E244" s="24"/>
      <c r="F244" s="77"/>
      <c r="G244" s="27" t="e">
        <f>VLOOKUP(F244,RPP,9,0)</f>
        <v>#N/A</v>
      </c>
      <c r="H244" s="27" t="e">
        <f>VLOOKUP(F244,RPP,68,0)</f>
        <v>#N/A</v>
      </c>
      <c r="I244" s="27" t="e">
        <f>VLOOKUP(F244,RPP,69,0)</f>
        <v>#N/A</v>
      </c>
      <c r="J244" s="27" t="e">
        <f>VLOOKUP(F244,RPP,70,0)</f>
        <v>#N/A</v>
      </c>
      <c r="K244" s="29"/>
      <c r="L244" s="30"/>
      <c r="M244" s="30"/>
      <c r="N244" s="24"/>
      <c r="O244" s="24"/>
      <c r="P244" s="32"/>
      <c r="Q244" s="24"/>
      <c r="R244" s="78"/>
      <c r="S244" s="78"/>
      <c r="T244" s="78"/>
      <c r="U244" s="78"/>
      <c r="V244" s="87"/>
      <c r="W244" s="127"/>
      <c r="X244" s="127"/>
      <c r="Y244" s="127"/>
      <c r="Z244" s="80"/>
      <c r="AA244" s="80"/>
      <c r="AB244" s="80"/>
      <c r="AC244" s="80"/>
      <c r="AD244" s="80"/>
      <c r="AE244" s="81"/>
      <c r="AF244" s="75"/>
      <c r="AI244" s="38"/>
    </row>
    <row r="245" spans="1:35" x14ac:dyDescent="0.25">
      <c r="A245" s="21">
        <f t="shared" si="7"/>
        <v>244</v>
      </c>
      <c r="B245" s="75"/>
      <c r="C245" s="76"/>
      <c r="D245" s="24"/>
      <c r="E245" s="24"/>
      <c r="F245" s="77"/>
      <c r="G245" s="27" t="e">
        <f>VLOOKUP(F245,RPP,9,0)</f>
        <v>#N/A</v>
      </c>
      <c r="H245" s="27" t="e">
        <f>VLOOKUP(F245,RPP,68,0)</f>
        <v>#N/A</v>
      </c>
      <c r="I245" s="27" t="e">
        <f>VLOOKUP(F245,RPP,69,0)</f>
        <v>#N/A</v>
      </c>
      <c r="J245" s="27" t="e">
        <f>VLOOKUP(F245,RPP,70,0)</f>
        <v>#N/A</v>
      </c>
      <c r="K245" s="29"/>
      <c r="L245" s="30"/>
      <c r="M245" s="30"/>
      <c r="N245" s="24"/>
      <c r="O245" s="24"/>
      <c r="P245" s="32"/>
      <c r="Q245" s="24"/>
      <c r="R245" s="78"/>
      <c r="S245" s="78"/>
      <c r="T245" s="78"/>
      <c r="U245" s="78"/>
      <c r="V245" s="87"/>
      <c r="W245" s="127"/>
      <c r="X245" s="127"/>
      <c r="Y245" s="127"/>
      <c r="Z245" s="80"/>
      <c r="AA245" s="80"/>
      <c r="AB245" s="80"/>
      <c r="AC245" s="80"/>
      <c r="AD245" s="80"/>
      <c r="AE245" s="81"/>
      <c r="AF245" s="75"/>
      <c r="AI245" s="38"/>
    </row>
    <row r="246" spans="1:35" x14ac:dyDescent="0.25">
      <c r="A246" s="21">
        <f t="shared" si="7"/>
        <v>245</v>
      </c>
      <c r="B246" s="75"/>
      <c r="C246" s="76"/>
      <c r="D246" s="24"/>
      <c r="E246" s="24"/>
      <c r="F246" s="77"/>
      <c r="G246" s="27" t="e">
        <f>VLOOKUP(F246,RPP,9,0)</f>
        <v>#N/A</v>
      </c>
      <c r="H246" s="27" t="e">
        <f>VLOOKUP(F246,RPP,68,0)</f>
        <v>#N/A</v>
      </c>
      <c r="I246" s="27" t="e">
        <f>VLOOKUP(F246,RPP,69,0)</f>
        <v>#N/A</v>
      </c>
      <c r="J246" s="27" t="e">
        <f>VLOOKUP(F246,RPP,70,0)</f>
        <v>#N/A</v>
      </c>
      <c r="K246" s="29"/>
      <c r="L246" s="30"/>
      <c r="M246" s="30"/>
      <c r="N246" s="24"/>
      <c r="O246" s="24"/>
      <c r="P246" s="32"/>
      <c r="Q246" s="24"/>
      <c r="R246" s="78"/>
      <c r="S246" s="78"/>
      <c r="T246" s="78"/>
      <c r="U246" s="78"/>
      <c r="V246" s="87"/>
      <c r="W246" s="127"/>
      <c r="X246" s="127"/>
      <c r="Y246" s="127"/>
      <c r="Z246" s="80"/>
      <c r="AA246" s="80"/>
      <c r="AB246" s="80"/>
      <c r="AC246" s="80"/>
      <c r="AD246" s="80"/>
      <c r="AE246" s="81"/>
      <c r="AF246" s="75"/>
      <c r="AI246" s="38"/>
    </row>
    <row r="247" spans="1:35" x14ac:dyDescent="0.25">
      <c r="A247" s="21">
        <f t="shared" si="7"/>
        <v>246</v>
      </c>
      <c r="B247" s="75"/>
      <c r="C247" s="76"/>
      <c r="D247" s="24"/>
      <c r="E247" s="24"/>
      <c r="F247" s="77"/>
      <c r="G247" s="27" t="e">
        <f>VLOOKUP(F247,RPP,9,0)</f>
        <v>#N/A</v>
      </c>
      <c r="H247" s="27" t="e">
        <f>VLOOKUP(F247,RPP,68,0)</f>
        <v>#N/A</v>
      </c>
      <c r="I247" s="27" t="e">
        <f>VLOOKUP(F247,RPP,69,0)</f>
        <v>#N/A</v>
      </c>
      <c r="J247" s="27" t="e">
        <f>VLOOKUP(F247,RPP,70,0)</f>
        <v>#N/A</v>
      </c>
      <c r="K247" s="29"/>
      <c r="L247" s="30"/>
      <c r="M247" s="30"/>
      <c r="N247" s="24"/>
      <c r="O247" s="24"/>
      <c r="P247" s="32"/>
      <c r="Q247" s="24"/>
      <c r="R247" s="78"/>
      <c r="S247" s="78"/>
      <c r="T247" s="78"/>
      <c r="U247" s="78"/>
      <c r="V247" s="87"/>
      <c r="W247" s="127"/>
      <c r="X247" s="127"/>
      <c r="Y247" s="127"/>
      <c r="Z247" s="80"/>
      <c r="AA247" s="80"/>
      <c r="AB247" s="80"/>
      <c r="AC247" s="80"/>
      <c r="AD247" s="80"/>
      <c r="AE247" s="81"/>
      <c r="AF247" s="75"/>
      <c r="AI247" s="38"/>
    </row>
    <row r="248" spans="1:35" x14ac:dyDescent="0.25">
      <c r="A248" s="21">
        <f t="shared" si="7"/>
        <v>247</v>
      </c>
      <c r="B248" s="75"/>
      <c r="C248" s="76"/>
      <c r="D248" s="24"/>
      <c r="E248" s="24"/>
      <c r="F248" s="77"/>
      <c r="G248" s="27" t="e">
        <f>VLOOKUP(F248,RPP,9,0)</f>
        <v>#N/A</v>
      </c>
      <c r="H248" s="27" t="e">
        <f>VLOOKUP(F248,RPP,68,0)</f>
        <v>#N/A</v>
      </c>
      <c r="I248" s="27" t="e">
        <f>VLOOKUP(F248,RPP,69,0)</f>
        <v>#N/A</v>
      </c>
      <c r="J248" s="27" t="e">
        <f>VLOOKUP(F248,RPP,70,0)</f>
        <v>#N/A</v>
      </c>
      <c r="K248" s="29"/>
      <c r="L248" s="30"/>
      <c r="M248" s="30"/>
      <c r="N248" s="24"/>
      <c r="O248" s="24"/>
      <c r="P248" s="32"/>
      <c r="Q248" s="24"/>
      <c r="R248" s="78"/>
      <c r="S248" s="78"/>
      <c r="T248" s="78"/>
      <c r="U248" s="78"/>
      <c r="V248" s="87"/>
      <c r="W248" s="127"/>
      <c r="X248" s="127"/>
      <c r="Y248" s="127"/>
      <c r="Z248" s="80"/>
      <c r="AA248" s="80"/>
      <c r="AB248" s="80"/>
      <c r="AC248" s="80"/>
      <c r="AD248" s="80"/>
      <c r="AE248" s="81"/>
      <c r="AF248" s="75"/>
      <c r="AI248" s="38"/>
    </row>
    <row r="249" spans="1:35" x14ac:dyDescent="0.25">
      <c r="A249" s="21">
        <f t="shared" si="7"/>
        <v>248</v>
      </c>
      <c r="B249" s="75"/>
      <c r="C249" s="76"/>
      <c r="D249" s="24"/>
      <c r="E249" s="24"/>
      <c r="F249" s="77"/>
      <c r="G249" s="27" t="e">
        <f>VLOOKUP(F249,RPP,9,0)</f>
        <v>#N/A</v>
      </c>
      <c r="H249" s="27" t="e">
        <f>VLOOKUP(F249,RPP,68,0)</f>
        <v>#N/A</v>
      </c>
      <c r="I249" s="27" t="e">
        <f>VLOOKUP(F249,RPP,69,0)</f>
        <v>#N/A</v>
      </c>
      <c r="J249" s="27" t="e">
        <f>VLOOKUP(F249,RPP,70,0)</f>
        <v>#N/A</v>
      </c>
      <c r="K249" s="29"/>
      <c r="L249" s="30"/>
      <c r="M249" s="30"/>
      <c r="N249" s="24"/>
      <c r="O249" s="24"/>
      <c r="P249" s="32"/>
      <c r="Q249" s="24"/>
      <c r="R249" s="78"/>
      <c r="S249" s="78"/>
      <c r="T249" s="78"/>
      <c r="U249" s="78"/>
      <c r="V249" s="87"/>
      <c r="W249" s="127"/>
      <c r="X249" s="127"/>
      <c r="Y249" s="127"/>
      <c r="Z249" s="80"/>
      <c r="AA249" s="80"/>
      <c r="AB249" s="80"/>
      <c r="AC249" s="80"/>
      <c r="AD249" s="80"/>
      <c r="AE249" s="81"/>
      <c r="AF249" s="75"/>
      <c r="AI249" s="38"/>
    </row>
    <row r="250" spans="1:35" x14ac:dyDescent="0.25">
      <c r="A250" s="21">
        <f t="shared" si="7"/>
        <v>249</v>
      </c>
      <c r="B250" s="75"/>
      <c r="C250" s="76"/>
      <c r="D250" s="24"/>
      <c r="E250" s="24"/>
      <c r="F250" s="77"/>
      <c r="G250" s="27" t="e">
        <f>VLOOKUP(F250,RPP,9,0)</f>
        <v>#N/A</v>
      </c>
      <c r="H250" s="27" t="e">
        <f>VLOOKUP(F250,RPP,68,0)</f>
        <v>#N/A</v>
      </c>
      <c r="I250" s="27" t="e">
        <f>VLOOKUP(F250,RPP,69,0)</f>
        <v>#N/A</v>
      </c>
      <c r="J250" s="27" t="e">
        <f>VLOOKUP(F250,RPP,70,0)</f>
        <v>#N/A</v>
      </c>
      <c r="K250" s="29"/>
      <c r="L250" s="30"/>
      <c r="M250" s="30"/>
      <c r="N250" s="24"/>
      <c r="O250" s="24"/>
      <c r="P250" s="32"/>
      <c r="Q250" s="24"/>
      <c r="R250" s="78"/>
      <c r="S250" s="78"/>
      <c r="T250" s="78"/>
      <c r="U250" s="78"/>
      <c r="V250" s="87"/>
      <c r="W250" s="127"/>
      <c r="X250" s="127"/>
      <c r="Y250" s="127"/>
      <c r="Z250" s="80"/>
      <c r="AA250" s="80"/>
      <c r="AB250" s="80"/>
      <c r="AC250" s="80"/>
      <c r="AD250" s="80"/>
      <c r="AE250" s="81"/>
      <c r="AF250" s="75"/>
      <c r="AI250" s="38"/>
    </row>
    <row r="251" spans="1:35" x14ac:dyDescent="0.25">
      <c r="A251" s="21">
        <f t="shared" si="7"/>
        <v>250</v>
      </c>
      <c r="B251" s="75"/>
      <c r="C251" s="76"/>
      <c r="D251" s="24"/>
      <c r="E251" s="24"/>
      <c r="F251" s="77"/>
      <c r="G251" s="27" t="e">
        <f>VLOOKUP(F251,RPP,9,0)</f>
        <v>#N/A</v>
      </c>
      <c r="H251" s="27" t="e">
        <f>VLOOKUP(F251,RPP,68,0)</f>
        <v>#N/A</v>
      </c>
      <c r="I251" s="27" t="e">
        <f>VLOOKUP(F251,RPP,69,0)</f>
        <v>#N/A</v>
      </c>
      <c r="J251" s="27" t="e">
        <f>VLOOKUP(F251,RPP,70,0)</f>
        <v>#N/A</v>
      </c>
      <c r="K251" s="29"/>
      <c r="L251" s="30"/>
      <c r="M251" s="30"/>
      <c r="N251" s="24"/>
      <c r="O251" s="24"/>
      <c r="P251" s="32"/>
      <c r="Q251" s="24"/>
      <c r="R251" s="78"/>
      <c r="S251" s="78"/>
      <c r="T251" s="78"/>
      <c r="U251" s="78"/>
      <c r="V251" s="87"/>
      <c r="W251" s="127"/>
      <c r="X251" s="127"/>
      <c r="Y251" s="127"/>
      <c r="Z251" s="80"/>
      <c r="AA251" s="80"/>
      <c r="AB251" s="80"/>
      <c r="AC251" s="80"/>
      <c r="AD251" s="80"/>
      <c r="AE251" s="81"/>
      <c r="AF251" s="75"/>
      <c r="AI251" s="38"/>
    </row>
    <row r="252" spans="1:35" x14ac:dyDescent="0.25">
      <c r="A252" s="21">
        <f t="shared" si="7"/>
        <v>251</v>
      </c>
      <c r="B252" s="75"/>
      <c r="C252" s="76"/>
      <c r="D252" s="24"/>
      <c r="E252" s="24"/>
      <c r="F252" s="77"/>
      <c r="G252" s="27" t="e">
        <f>VLOOKUP(F252,RPP,9,0)</f>
        <v>#N/A</v>
      </c>
      <c r="H252" s="27" t="e">
        <f>VLOOKUP(F252,RPP,68,0)</f>
        <v>#N/A</v>
      </c>
      <c r="I252" s="27" t="e">
        <f>VLOOKUP(F252,RPP,69,0)</f>
        <v>#N/A</v>
      </c>
      <c r="J252" s="27" t="e">
        <f>VLOOKUP(F252,RPP,70,0)</f>
        <v>#N/A</v>
      </c>
      <c r="K252" s="29"/>
      <c r="L252" s="30"/>
      <c r="M252" s="30"/>
      <c r="N252" s="24"/>
      <c r="O252" s="100"/>
      <c r="P252" s="32"/>
      <c r="Q252" s="24"/>
      <c r="R252" s="78"/>
      <c r="S252" s="78"/>
      <c r="T252" s="78"/>
      <c r="U252" s="78"/>
      <c r="V252" s="87"/>
      <c r="W252" s="127"/>
      <c r="X252" s="127"/>
      <c r="Y252" s="127"/>
      <c r="Z252" s="80"/>
      <c r="AA252" s="80"/>
      <c r="AB252" s="80"/>
      <c r="AC252" s="80"/>
      <c r="AD252" s="80"/>
      <c r="AE252" s="81"/>
      <c r="AF252" s="75"/>
      <c r="AI252" s="38"/>
    </row>
    <row r="253" spans="1:35" x14ac:dyDescent="0.25">
      <c r="A253" s="21">
        <f t="shared" si="7"/>
        <v>252</v>
      </c>
      <c r="B253" s="75"/>
      <c r="C253" s="76"/>
      <c r="D253" s="24"/>
      <c r="E253" s="24"/>
      <c r="F253" s="77"/>
      <c r="G253" s="27" t="e">
        <f>VLOOKUP(F253,RPP,9,0)</f>
        <v>#N/A</v>
      </c>
      <c r="H253" s="27" t="e">
        <f>VLOOKUP(F253,RPP,68,0)</f>
        <v>#N/A</v>
      </c>
      <c r="I253" s="27" t="e">
        <f>VLOOKUP(F253,RPP,69,0)</f>
        <v>#N/A</v>
      </c>
      <c r="J253" s="27" t="e">
        <f>VLOOKUP(F253,RPP,70,0)</f>
        <v>#N/A</v>
      </c>
      <c r="K253" s="29"/>
      <c r="L253" s="30"/>
      <c r="M253" s="30"/>
      <c r="N253" s="24"/>
      <c r="O253" s="24"/>
      <c r="P253" s="32"/>
      <c r="Q253" s="24"/>
      <c r="R253" s="78"/>
      <c r="S253" s="78"/>
      <c r="T253" s="78"/>
      <c r="U253" s="78"/>
      <c r="V253" s="87"/>
      <c r="W253" s="127"/>
      <c r="X253" s="127"/>
      <c r="Y253" s="127"/>
      <c r="Z253" s="80"/>
      <c r="AA253" s="80"/>
      <c r="AB253" s="80"/>
      <c r="AC253" s="80"/>
      <c r="AD253" s="80"/>
      <c r="AE253" s="81"/>
      <c r="AF253" s="75"/>
      <c r="AI253" s="38"/>
    </row>
    <row r="254" spans="1:35" x14ac:dyDescent="0.25">
      <c r="A254" s="21">
        <f t="shared" si="7"/>
        <v>253</v>
      </c>
      <c r="B254" s="75"/>
      <c r="C254" s="76"/>
      <c r="D254" s="24"/>
      <c r="E254" s="24"/>
      <c r="F254" s="77"/>
      <c r="G254" s="31"/>
      <c r="H254" s="31"/>
      <c r="I254" s="101"/>
      <c r="J254" s="101"/>
      <c r="K254" s="29"/>
      <c r="L254" s="30"/>
      <c r="M254" s="30"/>
      <c r="N254" s="24"/>
      <c r="O254" s="24"/>
      <c r="P254" s="32"/>
      <c r="Q254" s="24"/>
      <c r="R254" s="78"/>
      <c r="S254" s="78"/>
      <c r="T254" s="78"/>
      <c r="U254" s="78"/>
      <c r="V254" s="87"/>
      <c r="W254" s="127"/>
      <c r="X254" s="127"/>
      <c r="Y254" s="127"/>
      <c r="Z254" s="80"/>
      <c r="AA254" s="80"/>
      <c r="AB254" s="80"/>
      <c r="AC254" s="80"/>
      <c r="AD254" s="80"/>
      <c r="AE254" s="81"/>
      <c r="AF254" s="75"/>
      <c r="AI254" s="38"/>
    </row>
    <row r="255" spans="1:35" x14ac:dyDescent="0.25">
      <c r="A255" s="21">
        <f t="shared" si="7"/>
        <v>254</v>
      </c>
      <c r="B255" s="75"/>
      <c r="C255" s="76"/>
      <c r="D255" s="24"/>
      <c r="E255" s="24"/>
      <c r="F255" s="77"/>
      <c r="G255" s="31"/>
      <c r="H255" s="31"/>
      <c r="I255" s="101"/>
      <c r="J255" s="101"/>
      <c r="K255" s="29"/>
      <c r="L255" s="30"/>
      <c r="M255" s="30"/>
      <c r="N255" s="24"/>
      <c r="O255" s="24"/>
      <c r="P255" s="32"/>
      <c r="Q255" s="24"/>
      <c r="R255" s="78"/>
      <c r="S255" s="78"/>
      <c r="T255" s="78"/>
      <c r="U255" s="78"/>
      <c r="V255" s="87"/>
      <c r="W255" s="127"/>
      <c r="X255" s="127"/>
      <c r="Y255" s="127"/>
      <c r="Z255" s="80"/>
      <c r="AA255" s="80"/>
      <c r="AB255" s="80"/>
      <c r="AC255" s="80"/>
      <c r="AD255" s="80"/>
      <c r="AE255" s="81"/>
      <c r="AF255" s="75"/>
      <c r="AI255" s="38"/>
    </row>
    <row r="256" spans="1:35" x14ac:dyDescent="0.25">
      <c r="A256" s="21">
        <f t="shared" si="7"/>
        <v>255</v>
      </c>
      <c r="B256" s="75"/>
      <c r="C256" s="76"/>
      <c r="D256" s="24"/>
      <c r="E256" s="24"/>
      <c r="F256" s="77"/>
      <c r="G256" s="31"/>
      <c r="H256" s="31"/>
      <c r="I256" s="101"/>
      <c r="J256" s="101"/>
      <c r="K256" s="29"/>
      <c r="L256" s="30"/>
      <c r="M256" s="30"/>
      <c r="N256" s="24"/>
      <c r="O256" s="24"/>
      <c r="P256" s="32"/>
      <c r="Q256" s="24"/>
      <c r="R256" s="78"/>
      <c r="S256" s="78"/>
      <c r="T256" s="78"/>
      <c r="U256" s="78"/>
      <c r="V256" s="87"/>
      <c r="W256" s="127"/>
      <c r="X256" s="127"/>
      <c r="Y256" s="127"/>
      <c r="Z256" s="80"/>
      <c r="AA256" s="80"/>
      <c r="AB256" s="80"/>
      <c r="AC256" s="80"/>
      <c r="AD256" s="80"/>
      <c r="AE256" s="81"/>
      <c r="AF256" s="75"/>
      <c r="AI256" s="38"/>
    </row>
    <row r="257" spans="1:35" x14ac:dyDescent="0.25">
      <c r="A257" s="21">
        <f t="shared" si="7"/>
        <v>256</v>
      </c>
      <c r="B257" s="75"/>
      <c r="C257" s="76"/>
      <c r="D257" s="24"/>
      <c r="E257" s="24"/>
      <c r="F257" s="102"/>
      <c r="G257" s="31"/>
      <c r="H257" s="31"/>
      <c r="I257" s="101"/>
      <c r="J257" s="101"/>
      <c r="K257" s="29"/>
      <c r="L257" s="30"/>
      <c r="M257" s="30"/>
      <c r="N257" s="24"/>
      <c r="O257" s="24"/>
      <c r="P257" s="32"/>
      <c r="Q257" s="24"/>
      <c r="R257" s="78"/>
      <c r="S257" s="78"/>
      <c r="T257" s="78"/>
      <c r="U257" s="78"/>
      <c r="V257" s="87"/>
      <c r="W257" s="127"/>
      <c r="X257" s="127"/>
      <c r="Y257" s="127"/>
      <c r="Z257" s="103"/>
      <c r="AA257" s="103"/>
      <c r="AB257" s="103"/>
      <c r="AC257" s="103"/>
      <c r="AD257" s="103"/>
      <c r="AE257" s="104"/>
      <c r="AF257" s="75"/>
      <c r="AI257" s="38"/>
    </row>
    <row r="258" spans="1:35" x14ac:dyDescent="0.25">
      <c r="A258" s="21">
        <f t="shared" si="7"/>
        <v>257</v>
      </c>
      <c r="B258" s="106"/>
      <c r="C258" s="107"/>
      <c r="D258" s="24"/>
      <c r="E258" s="24"/>
      <c r="F258" s="108"/>
      <c r="G258" s="109"/>
      <c r="H258" s="109"/>
      <c r="I258" s="110"/>
      <c r="J258" s="110"/>
      <c r="K258" s="111"/>
      <c r="L258" s="112"/>
      <c r="M258" s="112"/>
      <c r="N258" s="105"/>
      <c r="O258" s="105"/>
      <c r="P258" s="113"/>
      <c r="Q258" s="105"/>
      <c r="R258" s="114"/>
      <c r="S258" s="114"/>
      <c r="T258" s="114"/>
      <c r="U258" s="114"/>
      <c r="V258" s="115"/>
      <c r="W258" s="131"/>
      <c r="X258" s="131"/>
      <c r="Y258" s="131"/>
      <c r="Z258" s="103"/>
      <c r="AA258" s="103"/>
      <c r="AB258" s="103"/>
      <c r="AC258" s="103"/>
      <c r="AD258" s="103"/>
      <c r="AE258" s="104"/>
      <c r="AF258" s="106"/>
      <c r="AI258" s="38"/>
    </row>
    <row r="259" spans="1:35" x14ac:dyDescent="0.25">
      <c r="A259" s="21">
        <f t="shared" si="7"/>
        <v>258</v>
      </c>
      <c r="B259" s="75"/>
      <c r="C259" s="76"/>
      <c r="D259" s="24"/>
      <c r="E259" s="24"/>
      <c r="F259" s="77"/>
      <c r="G259" s="31"/>
      <c r="H259" s="31"/>
      <c r="I259" s="101"/>
      <c r="J259" s="101"/>
      <c r="K259" s="29"/>
      <c r="L259" s="30"/>
      <c r="M259" s="30"/>
      <c r="N259" s="24"/>
      <c r="O259" s="24"/>
      <c r="P259" s="32"/>
      <c r="Q259" s="24"/>
      <c r="R259" s="78"/>
      <c r="S259" s="78"/>
      <c r="T259" s="78"/>
      <c r="U259" s="78"/>
      <c r="V259" s="87"/>
      <c r="W259" s="127"/>
      <c r="X259" s="127"/>
      <c r="Y259" s="127"/>
      <c r="Z259" s="103"/>
      <c r="AA259" s="103"/>
      <c r="AB259" s="103"/>
      <c r="AC259" s="103"/>
      <c r="AD259" s="103"/>
      <c r="AE259" s="104"/>
      <c r="AF259" s="75"/>
      <c r="AI259" s="38"/>
    </row>
    <row r="260" spans="1:35" x14ac:dyDescent="0.25">
      <c r="A260" s="21">
        <f t="shared" ref="A260:A323" si="8">A259+1</f>
        <v>259</v>
      </c>
      <c r="B260" s="75"/>
      <c r="C260" s="76"/>
      <c r="D260" s="24"/>
      <c r="E260" s="24"/>
      <c r="F260" s="77"/>
      <c r="G260" s="109"/>
      <c r="H260" s="109"/>
      <c r="I260" s="110"/>
      <c r="J260" s="110"/>
      <c r="K260" s="111"/>
      <c r="L260" s="112"/>
      <c r="M260" s="112"/>
      <c r="N260" s="24"/>
      <c r="O260" s="24"/>
      <c r="P260" s="32"/>
      <c r="Q260" s="24"/>
      <c r="R260" s="78"/>
      <c r="S260" s="78"/>
      <c r="T260" s="78"/>
      <c r="U260" s="78"/>
      <c r="V260" s="87"/>
      <c r="W260" s="127"/>
      <c r="X260" s="127"/>
      <c r="Y260" s="127"/>
      <c r="Z260" s="80"/>
      <c r="AA260" s="80"/>
      <c r="AB260" s="80"/>
      <c r="AC260" s="80"/>
      <c r="AD260" s="80"/>
      <c r="AE260" s="81"/>
      <c r="AF260" s="75"/>
      <c r="AI260" s="38"/>
    </row>
    <row r="261" spans="1:35" x14ac:dyDescent="0.25">
      <c r="A261" s="21">
        <f t="shared" si="8"/>
        <v>260</v>
      </c>
      <c r="B261" s="75"/>
      <c r="C261" s="76"/>
      <c r="D261" s="24"/>
      <c r="E261" s="24"/>
      <c r="F261" s="77"/>
      <c r="G261" s="31"/>
      <c r="H261" s="31"/>
      <c r="I261" s="101"/>
      <c r="J261" s="101"/>
      <c r="K261" s="29"/>
      <c r="L261" s="30"/>
      <c r="M261" s="30"/>
      <c r="N261" s="24"/>
      <c r="O261" s="24"/>
      <c r="P261" s="32"/>
      <c r="Q261" s="24"/>
      <c r="R261" s="78"/>
      <c r="S261" s="78"/>
      <c r="T261" s="78"/>
      <c r="U261" s="78"/>
      <c r="V261" s="87"/>
      <c r="W261" s="127"/>
      <c r="X261" s="127"/>
      <c r="Y261" s="127"/>
      <c r="Z261" s="80"/>
      <c r="AA261" s="80"/>
      <c r="AB261" s="80"/>
      <c r="AC261" s="80"/>
      <c r="AD261" s="80"/>
      <c r="AE261" s="81"/>
      <c r="AF261" s="75"/>
      <c r="AI261" s="38"/>
    </row>
    <row r="262" spans="1:35" x14ac:dyDescent="0.25">
      <c r="A262" s="21">
        <f t="shared" si="8"/>
        <v>261</v>
      </c>
      <c r="B262" s="75"/>
      <c r="C262" s="76"/>
      <c r="D262" s="24"/>
      <c r="E262" s="24"/>
      <c r="F262" s="77"/>
      <c r="G262" s="109"/>
      <c r="H262" s="109"/>
      <c r="I262" s="110"/>
      <c r="J262" s="110"/>
      <c r="K262" s="111"/>
      <c r="L262" s="112"/>
      <c r="M262" s="112"/>
      <c r="N262" s="24"/>
      <c r="O262" s="24"/>
      <c r="P262" s="32"/>
      <c r="Q262" s="24"/>
      <c r="R262" s="78"/>
      <c r="S262" s="78"/>
      <c r="T262" s="78"/>
      <c r="U262" s="78"/>
      <c r="V262" s="87"/>
      <c r="W262" s="127"/>
      <c r="X262" s="127"/>
      <c r="Y262" s="127"/>
      <c r="Z262" s="80"/>
      <c r="AA262" s="80"/>
      <c r="AB262" s="80"/>
      <c r="AC262" s="80"/>
      <c r="AD262" s="80"/>
      <c r="AE262" s="81"/>
      <c r="AF262" s="75"/>
      <c r="AI262" s="38"/>
    </row>
    <row r="263" spans="1:35" x14ac:dyDescent="0.25">
      <c r="A263" s="21">
        <f t="shared" si="8"/>
        <v>262</v>
      </c>
      <c r="B263" s="75"/>
      <c r="C263" s="76"/>
      <c r="D263" s="24"/>
      <c r="E263" s="24"/>
      <c r="F263" s="77"/>
      <c r="G263" s="31"/>
      <c r="H263" s="31"/>
      <c r="I263" s="101"/>
      <c r="J263" s="101"/>
      <c r="K263" s="29"/>
      <c r="L263" s="30"/>
      <c r="M263" s="30"/>
      <c r="N263" s="24"/>
      <c r="O263" s="24"/>
      <c r="P263" s="32"/>
      <c r="Q263" s="24"/>
      <c r="R263" s="78"/>
      <c r="S263" s="78"/>
      <c r="T263" s="78"/>
      <c r="U263" s="78"/>
      <c r="V263" s="87"/>
      <c r="W263" s="127"/>
      <c r="X263" s="127"/>
      <c r="Y263" s="127"/>
      <c r="Z263" s="80"/>
      <c r="AA263" s="80"/>
      <c r="AB263" s="80"/>
      <c r="AC263" s="80"/>
      <c r="AD263" s="80"/>
      <c r="AE263" s="81"/>
      <c r="AF263" s="75"/>
      <c r="AI263" s="38"/>
    </row>
    <row r="264" spans="1:35" x14ac:dyDescent="0.25">
      <c r="A264" s="21">
        <f t="shared" si="8"/>
        <v>263</v>
      </c>
      <c r="B264" s="75"/>
      <c r="C264" s="76"/>
      <c r="D264" s="24"/>
      <c r="E264" s="24"/>
      <c r="F264" s="77"/>
      <c r="G264" s="109"/>
      <c r="H264" s="109"/>
      <c r="I264" s="110"/>
      <c r="J264" s="116"/>
      <c r="K264" s="111"/>
      <c r="L264" s="112"/>
      <c r="M264" s="112"/>
      <c r="N264" s="24"/>
      <c r="O264" s="24"/>
      <c r="P264" s="32"/>
      <c r="Q264" s="24"/>
      <c r="R264" s="78"/>
      <c r="S264" s="78"/>
      <c r="T264" s="78"/>
      <c r="U264" s="78"/>
      <c r="V264" s="87"/>
      <c r="W264" s="127"/>
      <c r="X264" s="127"/>
      <c r="Y264" s="127"/>
      <c r="Z264" s="80"/>
      <c r="AA264" s="80"/>
      <c r="AB264" s="80"/>
      <c r="AC264" s="80"/>
      <c r="AD264" s="80"/>
      <c r="AE264" s="81"/>
      <c r="AF264" s="75"/>
      <c r="AI264" s="38"/>
    </row>
    <row r="265" spans="1:35" x14ac:dyDescent="0.25">
      <c r="A265" s="21">
        <f t="shared" si="8"/>
        <v>264</v>
      </c>
      <c r="B265" s="75"/>
      <c r="C265" s="76"/>
      <c r="D265" s="24"/>
      <c r="E265" s="24"/>
      <c r="F265" s="77"/>
      <c r="G265" s="31"/>
      <c r="H265" s="31"/>
      <c r="I265" s="101"/>
      <c r="J265" s="101"/>
      <c r="K265" s="29"/>
      <c r="L265" s="30"/>
      <c r="M265" s="30"/>
      <c r="N265" s="24"/>
      <c r="O265" s="24"/>
      <c r="P265" s="32"/>
      <c r="Q265" s="24"/>
      <c r="R265" s="78"/>
      <c r="S265" s="78"/>
      <c r="T265" s="78"/>
      <c r="U265" s="78"/>
      <c r="V265" s="87"/>
      <c r="W265" s="127"/>
      <c r="X265" s="127"/>
      <c r="Y265" s="127"/>
      <c r="Z265" s="80"/>
      <c r="AA265" s="80"/>
      <c r="AB265" s="80"/>
      <c r="AC265" s="80"/>
      <c r="AD265" s="80"/>
      <c r="AE265" s="81"/>
      <c r="AF265" s="75"/>
      <c r="AI265" s="38"/>
    </row>
    <row r="266" spans="1:35" x14ac:dyDescent="0.25">
      <c r="A266" s="21">
        <f t="shared" si="8"/>
        <v>265</v>
      </c>
      <c r="B266" s="75"/>
      <c r="C266" s="76"/>
      <c r="D266" s="24"/>
      <c r="E266" s="24"/>
      <c r="F266" s="77"/>
      <c r="G266" s="109"/>
      <c r="H266" s="109"/>
      <c r="I266" s="110"/>
      <c r="J266" s="110"/>
      <c r="K266" s="111"/>
      <c r="L266" s="112"/>
      <c r="M266" s="112"/>
      <c r="N266" s="24"/>
      <c r="O266" s="24"/>
      <c r="P266" s="32"/>
      <c r="Q266" s="24"/>
      <c r="R266" s="78"/>
      <c r="S266" s="78"/>
      <c r="T266" s="78"/>
      <c r="U266" s="78"/>
      <c r="V266" s="87"/>
      <c r="W266" s="127"/>
      <c r="X266" s="127"/>
      <c r="Y266" s="127"/>
      <c r="Z266" s="80"/>
      <c r="AA266" s="80"/>
      <c r="AB266" s="80"/>
      <c r="AC266" s="80"/>
      <c r="AD266" s="80"/>
      <c r="AE266" s="81"/>
      <c r="AF266" s="75"/>
      <c r="AI266" s="38"/>
    </row>
    <row r="267" spans="1:35" x14ac:dyDescent="0.25">
      <c r="A267" s="21">
        <f t="shared" si="8"/>
        <v>266</v>
      </c>
      <c r="B267" s="75"/>
      <c r="C267" s="76"/>
      <c r="D267" s="24"/>
      <c r="E267" s="24"/>
      <c r="F267" s="77"/>
      <c r="G267" s="31"/>
      <c r="H267" s="31"/>
      <c r="I267" s="101"/>
      <c r="J267" s="101"/>
      <c r="K267" s="29"/>
      <c r="L267" s="30"/>
      <c r="M267" s="30"/>
      <c r="N267" s="24"/>
      <c r="O267" s="24"/>
      <c r="P267" s="32"/>
      <c r="Q267" s="24"/>
      <c r="R267" s="78"/>
      <c r="S267" s="78"/>
      <c r="T267" s="78"/>
      <c r="U267" s="78"/>
      <c r="V267" s="87"/>
      <c r="W267" s="127"/>
      <c r="X267" s="127"/>
      <c r="Y267" s="127"/>
      <c r="Z267" s="80"/>
      <c r="AA267" s="80"/>
      <c r="AB267" s="80"/>
      <c r="AC267" s="80"/>
      <c r="AD267" s="80"/>
      <c r="AE267" s="81"/>
      <c r="AF267" s="75"/>
      <c r="AI267" s="38"/>
    </row>
    <row r="268" spans="1:35" x14ac:dyDescent="0.25">
      <c r="A268" s="21">
        <f t="shared" si="8"/>
        <v>267</v>
      </c>
      <c r="B268" s="75"/>
      <c r="C268" s="76"/>
      <c r="D268" s="24"/>
      <c r="E268" s="24"/>
      <c r="F268" s="77"/>
      <c r="G268" s="109"/>
      <c r="H268" s="109"/>
      <c r="I268" s="110"/>
      <c r="J268" s="110"/>
      <c r="K268" s="111"/>
      <c r="L268" s="112"/>
      <c r="M268" s="112"/>
      <c r="N268" s="24"/>
      <c r="O268" s="24"/>
      <c r="P268" s="32"/>
      <c r="Q268" s="24"/>
      <c r="R268" s="78"/>
      <c r="S268" s="78"/>
      <c r="T268" s="78"/>
      <c r="U268" s="78"/>
      <c r="V268" s="87"/>
      <c r="W268" s="127"/>
      <c r="X268" s="127"/>
      <c r="Y268" s="127"/>
      <c r="Z268" s="80"/>
      <c r="AA268" s="80"/>
      <c r="AB268" s="80"/>
      <c r="AC268" s="80"/>
      <c r="AD268" s="80"/>
      <c r="AE268" s="81"/>
      <c r="AF268" s="75"/>
      <c r="AI268" s="38"/>
    </row>
    <row r="269" spans="1:35" x14ac:dyDescent="0.25">
      <c r="A269" s="21">
        <f t="shared" si="8"/>
        <v>268</v>
      </c>
      <c r="B269" s="75"/>
      <c r="C269" s="76"/>
      <c r="D269" s="24"/>
      <c r="E269" s="24"/>
      <c r="F269" s="77"/>
      <c r="G269" s="31"/>
      <c r="H269" s="31"/>
      <c r="I269" s="101"/>
      <c r="J269" s="101"/>
      <c r="K269" s="29"/>
      <c r="L269" s="30"/>
      <c r="M269" s="30"/>
      <c r="N269" s="24"/>
      <c r="O269" s="24"/>
      <c r="P269" s="32"/>
      <c r="Q269" s="24"/>
      <c r="R269" s="78"/>
      <c r="S269" s="78"/>
      <c r="T269" s="78"/>
      <c r="U269" s="78"/>
      <c r="V269" s="87"/>
      <c r="W269" s="127"/>
      <c r="X269" s="127"/>
      <c r="Y269" s="127"/>
      <c r="Z269" s="80"/>
      <c r="AA269" s="80"/>
      <c r="AB269" s="80"/>
      <c r="AC269" s="80"/>
      <c r="AD269" s="80"/>
      <c r="AE269" s="81"/>
      <c r="AF269" s="75"/>
      <c r="AI269" s="38"/>
    </row>
    <row r="270" spans="1:35" x14ac:dyDescent="0.25">
      <c r="A270" s="21">
        <f t="shared" si="8"/>
        <v>269</v>
      </c>
      <c r="B270" s="75"/>
      <c r="C270" s="76"/>
      <c r="D270" s="24"/>
      <c r="E270" s="24"/>
      <c r="F270" s="77"/>
      <c r="G270" s="109"/>
      <c r="H270" s="109"/>
      <c r="I270" s="110"/>
      <c r="J270" s="110"/>
      <c r="K270" s="111"/>
      <c r="L270" s="112"/>
      <c r="M270" s="112"/>
      <c r="N270" s="24"/>
      <c r="O270" s="24"/>
      <c r="P270" s="32"/>
      <c r="Q270" s="24"/>
      <c r="R270" s="78"/>
      <c r="S270" s="78"/>
      <c r="T270" s="78"/>
      <c r="U270" s="78"/>
      <c r="V270" s="87"/>
      <c r="W270" s="127"/>
      <c r="X270" s="127"/>
      <c r="Y270" s="127"/>
      <c r="Z270" s="80"/>
      <c r="AA270" s="80"/>
      <c r="AB270" s="80"/>
      <c r="AC270" s="80"/>
      <c r="AD270" s="80"/>
      <c r="AE270" s="81"/>
      <c r="AF270" s="75"/>
      <c r="AI270" s="38"/>
    </row>
    <row r="271" spans="1:35" x14ac:dyDescent="0.25">
      <c r="A271" s="21">
        <f t="shared" si="8"/>
        <v>270</v>
      </c>
      <c r="B271" s="75"/>
      <c r="C271" s="76"/>
      <c r="D271" s="24"/>
      <c r="E271" s="24"/>
      <c r="F271" s="77"/>
      <c r="G271" s="31"/>
      <c r="H271" s="31"/>
      <c r="I271" s="101"/>
      <c r="J271" s="101"/>
      <c r="K271" s="29"/>
      <c r="L271" s="30"/>
      <c r="M271" s="30"/>
      <c r="N271" s="24"/>
      <c r="O271" s="24"/>
      <c r="P271" s="32"/>
      <c r="Q271" s="24"/>
      <c r="R271" s="78"/>
      <c r="S271" s="78"/>
      <c r="T271" s="78"/>
      <c r="U271" s="78"/>
      <c r="V271" s="87"/>
      <c r="W271" s="127"/>
      <c r="X271" s="127"/>
      <c r="Y271" s="127"/>
      <c r="Z271" s="80"/>
      <c r="AA271" s="80"/>
      <c r="AB271" s="80"/>
      <c r="AC271" s="80"/>
      <c r="AD271" s="80"/>
      <c r="AE271" s="81"/>
      <c r="AF271" s="75"/>
      <c r="AI271" s="38"/>
    </row>
    <row r="272" spans="1:35" x14ac:dyDescent="0.25">
      <c r="A272" s="21">
        <f t="shared" si="8"/>
        <v>271</v>
      </c>
      <c r="B272" s="75"/>
      <c r="C272" s="76"/>
      <c r="D272" s="24"/>
      <c r="E272" s="24"/>
      <c r="F272" s="77"/>
      <c r="G272" s="109"/>
      <c r="H272" s="109"/>
      <c r="I272" s="110"/>
      <c r="J272" s="110"/>
      <c r="K272" s="111"/>
      <c r="L272" s="112"/>
      <c r="M272" s="112"/>
      <c r="N272" s="24"/>
      <c r="O272" s="24"/>
      <c r="P272" s="32"/>
      <c r="Q272" s="24"/>
      <c r="R272" s="78"/>
      <c r="S272" s="78"/>
      <c r="T272" s="78"/>
      <c r="U272" s="78"/>
      <c r="V272" s="87"/>
      <c r="W272" s="127"/>
      <c r="X272" s="127"/>
      <c r="Y272" s="127"/>
      <c r="Z272" s="80"/>
      <c r="AA272" s="80"/>
      <c r="AB272" s="80"/>
      <c r="AC272" s="80"/>
      <c r="AD272" s="80"/>
      <c r="AE272" s="81"/>
      <c r="AF272" s="75"/>
      <c r="AI272" s="38"/>
    </row>
    <row r="273" spans="1:35" x14ac:dyDescent="0.25">
      <c r="A273" s="21">
        <f t="shared" si="8"/>
        <v>272</v>
      </c>
      <c r="B273" s="75"/>
      <c r="C273" s="76"/>
      <c r="D273" s="24"/>
      <c r="E273" s="24"/>
      <c r="F273" s="77"/>
      <c r="G273" s="31"/>
      <c r="H273" s="31"/>
      <c r="I273" s="101"/>
      <c r="J273" s="101"/>
      <c r="K273" s="29"/>
      <c r="L273" s="30"/>
      <c r="M273" s="30"/>
      <c r="N273" s="24"/>
      <c r="O273" s="24"/>
      <c r="P273" s="32"/>
      <c r="Q273" s="24"/>
      <c r="R273" s="78"/>
      <c r="S273" s="78"/>
      <c r="T273" s="78"/>
      <c r="U273" s="78"/>
      <c r="V273" s="87"/>
      <c r="W273" s="127"/>
      <c r="X273" s="127"/>
      <c r="Y273" s="127"/>
      <c r="Z273" s="80"/>
      <c r="AA273" s="80"/>
      <c r="AB273" s="80"/>
      <c r="AC273" s="80"/>
      <c r="AD273" s="80"/>
      <c r="AE273" s="81"/>
      <c r="AF273" s="75"/>
      <c r="AI273" s="38"/>
    </row>
    <row r="274" spans="1:35" x14ac:dyDescent="0.25">
      <c r="A274" s="21">
        <f t="shared" si="8"/>
        <v>273</v>
      </c>
      <c r="B274" s="75"/>
      <c r="C274" s="76"/>
      <c r="D274" s="24"/>
      <c r="E274" s="24"/>
      <c r="F274" s="77"/>
      <c r="G274" s="31"/>
      <c r="H274" s="31"/>
      <c r="I274" s="101"/>
      <c r="J274" s="101"/>
      <c r="K274" s="29"/>
      <c r="L274" s="30"/>
      <c r="M274" s="30"/>
      <c r="N274" s="24"/>
      <c r="O274" s="24"/>
      <c r="P274" s="32"/>
      <c r="Q274" s="24"/>
      <c r="R274" s="78"/>
      <c r="S274" s="78"/>
      <c r="T274" s="78"/>
      <c r="U274" s="78"/>
      <c r="V274" s="87"/>
      <c r="W274" s="127"/>
      <c r="X274" s="127"/>
      <c r="Y274" s="127"/>
      <c r="Z274" s="80"/>
      <c r="AA274" s="80"/>
      <c r="AB274" s="80"/>
      <c r="AC274" s="80"/>
      <c r="AD274" s="80"/>
      <c r="AE274" s="81"/>
      <c r="AF274" s="75"/>
      <c r="AI274" s="38"/>
    </row>
    <row r="275" spans="1:35" x14ac:dyDescent="0.25">
      <c r="A275" s="21">
        <f t="shared" si="8"/>
        <v>274</v>
      </c>
      <c r="B275" s="75"/>
      <c r="C275" s="76"/>
      <c r="D275" s="24"/>
      <c r="E275" s="24"/>
      <c r="F275" s="77"/>
      <c r="G275" s="31"/>
      <c r="H275" s="31"/>
      <c r="I275" s="101"/>
      <c r="J275" s="101"/>
      <c r="K275" s="29"/>
      <c r="L275" s="30"/>
      <c r="M275" s="30"/>
      <c r="N275" s="24"/>
      <c r="O275" s="24"/>
      <c r="P275" s="32"/>
      <c r="Q275" s="24"/>
      <c r="R275" s="78"/>
      <c r="S275" s="78"/>
      <c r="T275" s="78"/>
      <c r="U275" s="78"/>
      <c r="V275" s="87"/>
      <c r="W275" s="127"/>
      <c r="X275" s="127"/>
      <c r="Y275" s="127"/>
      <c r="Z275" s="80"/>
      <c r="AA275" s="80"/>
      <c r="AB275" s="80"/>
      <c r="AC275" s="80"/>
      <c r="AD275" s="80"/>
      <c r="AE275" s="81"/>
      <c r="AF275" s="75"/>
      <c r="AI275" s="38"/>
    </row>
    <row r="276" spans="1:35" x14ac:dyDescent="0.25">
      <c r="A276" s="21">
        <f t="shared" si="8"/>
        <v>275</v>
      </c>
      <c r="B276" s="75"/>
      <c r="C276" s="76"/>
      <c r="D276" s="24"/>
      <c r="E276" s="24"/>
      <c r="F276" s="77"/>
      <c r="G276" s="31"/>
      <c r="H276" s="31"/>
      <c r="I276" s="101"/>
      <c r="J276" s="101"/>
      <c r="K276" s="29"/>
      <c r="L276" s="30"/>
      <c r="M276" s="30"/>
      <c r="N276" s="24"/>
      <c r="O276" s="24"/>
      <c r="P276" s="32"/>
      <c r="Q276" s="24"/>
      <c r="R276" s="78"/>
      <c r="S276" s="78"/>
      <c r="T276" s="78"/>
      <c r="U276" s="78"/>
      <c r="V276" s="87"/>
      <c r="W276" s="127"/>
      <c r="X276" s="127"/>
      <c r="Y276" s="127"/>
      <c r="Z276" s="80"/>
      <c r="AA276" s="80"/>
      <c r="AB276" s="80"/>
      <c r="AC276" s="80"/>
      <c r="AD276" s="80"/>
      <c r="AE276" s="81"/>
      <c r="AF276" s="75"/>
      <c r="AI276" s="38"/>
    </row>
    <row r="277" spans="1:35" x14ac:dyDescent="0.25">
      <c r="A277" s="21">
        <f t="shared" si="8"/>
        <v>276</v>
      </c>
      <c r="B277" s="75"/>
      <c r="C277" s="76"/>
      <c r="D277" s="24"/>
      <c r="E277" s="24"/>
      <c r="F277" s="77"/>
      <c r="G277" s="31"/>
      <c r="H277" s="31"/>
      <c r="I277" s="101"/>
      <c r="J277" s="101"/>
      <c r="K277" s="29"/>
      <c r="L277" s="30"/>
      <c r="M277" s="30"/>
      <c r="N277" s="24"/>
      <c r="O277" s="24"/>
      <c r="P277" s="32"/>
      <c r="Q277" s="24"/>
      <c r="R277" s="78"/>
      <c r="S277" s="78"/>
      <c r="T277" s="78"/>
      <c r="U277" s="78"/>
      <c r="V277" s="87"/>
      <c r="W277" s="127"/>
      <c r="X277" s="127"/>
      <c r="Y277" s="127"/>
      <c r="Z277" s="80"/>
      <c r="AA277" s="80"/>
      <c r="AB277" s="80"/>
      <c r="AC277" s="80"/>
      <c r="AD277" s="80"/>
      <c r="AE277" s="81"/>
      <c r="AF277" s="75"/>
      <c r="AI277" s="38"/>
    </row>
    <row r="278" spans="1:35" x14ac:dyDescent="0.25">
      <c r="A278" s="21">
        <f t="shared" si="8"/>
        <v>277</v>
      </c>
      <c r="B278" s="75"/>
      <c r="C278" s="76"/>
      <c r="D278" s="24"/>
      <c r="E278" s="24"/>
      <c r="F278" s="77"/>
      <c r="G278" s="31"/>
      <c r="H278" s="31"/>
      <c r="I278" s="101"/>
      <c r="J278" s="101"/>
      <c r="K278" s="29"/>
      <c r="L278" s="30"/>
      <c r="M278" s="30"/>
      <c r="N278" s="24"/>
      <c r="O278" s="24"/>
      <c r="P278" s="32"/>
      <c r="Q278" s="24"/>
      <c r="R278" s="78"/>
      <c r="S278" s="78"/>
      <c r="T278" s="78"/>
      <c r="U278" s="78"/>
      <c r="V278" s="87"/>
      <c r="W278" s="127"/>
      <c r="X278" s="127"/>
      <c r="Y278" s="127"/>
      <c r="Z278" s="80"/>
      <c r="AA278" s="80"/>
      <c r="AB278" s="80"/>
      <c r="AC278" s="80"/>
      <c r="AD278" s="80"/>
      <c r="AE278" s="81"/>
      <c r="AF278" s="75"/>
      <c r="AI278" s="38"/>
    </row>
    <row r="279" spans="1:35" x14ac:dyDescent="0.25">
      <c r="A279" s="21">
        <f t="shared" si="8"/>
        <v>278</v>
      </c>
      <c r="B279" s="75"/>
      <c r="C279" s="76"/>
      <c r="D279" s="24"/>
      <c r="E279" s="24"/>
      <c r="F279" s="77"/>
      <c r="G279" s="31"/>
      <c r="H279" s="31"/>
      <c r="I279" s="101"/>
      <c r="J279" s="101"/>
      <c r="K279" s="29"/>
      <c r="L279" s="30"/>
      <c r="M279" s="30"/>
      <c r="N279" s="24"/>
      <c r="O279" s="24"/>
      <c r="P279" s="32"/>
      <c r="Q279" s="24"/>
      <c r="R279" s="78"/>
      <c r="S279" s="78"/>
      <c r="T279" s="78"/>
      <c r="U279" s="78"/>
      <c r="V279" s="87"/>
      <c r="W279" s="127"/>
      <c r="X279" s="127"/>
      <c r="Y279" s="127"/>
      <c r="Z279" s="80"/>
      <c r="AA279" s="80"/>
      <c r="AB279" s="80"/>
      <c r="AC279" s="80"/>
      <c r="AD279" s="80"/>
      <c r="AE279" s="81"/>
      <c r="AF279" s="75"/>
      <c r="AI279" s="38"/>
    </row>
    <row r="280" spans="1:35" x14ac:dyDescent="0.25">
      <c r="A280" s="21">
        <f t="shared" si="8"/>
        <v>279</v>
      </c>
      <c r="B280" s="75"/>
      <c r="C280" s="76"/>
      <c r="D280" s="24"/>
      <c r="E280" s="24"/>
      <c r="F280" s="77"/>
      <c r="G280" s="31"/>
      <c r="H280" s="31"/>
      <c r="I280" s="101"/>
      <c r="J280" s="101"/>
      <c r="K280" s="29"/>
      <c r="L280" s="30"/>
      <c r="M280" s="30"/>
      <c r="N280" s="24"/>
      <c r="O280" s="24"/>
      <c r="P280" s="32"/>
      <c r="Q280" s="24"/>
      <c r="R280" s="78"/>
      <c r="S280" s="78"/>
      <c r="T280" s="78"/>
      <c r="U280" s="78"/>
      <c r="V280" s="87"/>
      <c r="W280" s="127"/>
      <c r="X280" s="127"/>
      <c r="Y280" s="127"/>
      <c r="Z280" s="80"/>
      <c r="AA280" s="80"/>
      <c r="AB280" s="80"/>
      <c r="AC280" s="80"/>
      <c r="AD280" s="80"/>
      <c r="AE280" s="81"/>
      <c r="AF280" s="75"/>
      <c r="AI280" s="38"/>
    </row>
    <row r="281" spans="1:35" x14ac:dyDescent="0.25">
      <c r="A281" s="21">
        <f t="shared" si="8"/>
        <v>280</v>
      </c>
      <c r="B281" s="75"/>
      <c r="C281" s="76"/>
      <c r="D281" s="24"/>
      <c r="E281" s="24"/>
      <c r="F281" s="77"/>
      <c r="G281" s="31"/>
      <c r="H281" s="31"/>
      <c r="I281" s="101"/>
      <c r="J281" s="101"/>
      <c r="K281" s="29"/>
      <c r="L281" s="30"/>
      <c r="M281" s="30"/>
      <c r="N281" s="24"/>
      <c r="O281" s="24"/>
      <c r="P281" s="32"/>
      <c r="Q281" s="24"/>
      <c r="R281" s="78"/>
      <c r="S281" s="78"/>
      <c r="T281" s="78"/>
      <c r="U281" s="78"/>
      <c r="V281" s="87"/>
      <c r="W281" s="127"/>
      <c r="X281" s="127"/>
      <c r="Y281" s="127"/>
      <c r="Z281" s="80"/>
      <c r="AA281" s="80"/>
      <c r="AB281" s="80"/>
      <c r="AC281" s="80"/>
      <c r="AD281" s="80"/>
      <c r="AE281" s="81"/>
      <c r="AF281" s="75"/>
      <c r="AI281" s="38"/>
    </row>
    <row r="282" spans="1:35" x14ac:dyDescent="0.25">
      <c r="A282" s="21">
        <f t="shared" si="8"/>
        <v>281</v>
      </c>
      <c r="B282" s="75"/>
      <c r="C282" s="76"/>
      <c r="D282" s="24"/>
      <c r="E282" s="24"/>
      <c r="F282" s="77"/>
      <c r="G282" s="31"/>
      <c r="H282" s="31"/>
      <c r="I282" s="101"/>
      <c r="J282" s="101"/>
      <c r="K282" s="29"/>
      <c r="L282" s="30"/>
      <c r="M282" s="30"/>
      <c r="N282" s="24"/>
      <c r="O282" s="24"/>
      <c r="P282" s="32"/>
      <c r="Q282" s="24"/>
      <c r="R282" s="78"/>
      <c r="S282" s="78"/>
      <c r="T282" s="78"/>
      <c r="U282" s="78"/>
      <c r="V282" s="87"/>
      <c r="W282" s="127"/>
      <c r="X282" s="127"/>
      <c r="Y282" s="127"/>
      <c r="Z282" s="80"/>
      <c r="AA282" s="80"/>
      <c r="AB282" s="80"/>
      <c r="AC282" s="80"/>
      <c r="AD282" s="80"/>
      <c r="AE282" s="81"/>
      <c r="AF282" s="75"/>
      <c r="AI282" s="38"/>
    </row>
    <row r="283" spans="1:35" x14ac:dyDescent="0.25">
      <c r="A283" s="21">
        <f t="shared" si="8"/>
        <v>282</v>
      </c>
      <c r="B283" s="75"/>
      <c r="C283" s="76"/>
      <c r="D283" s="24"/>
      <c r="E283" s="24"/>
      <c r="F283" s="77"/>
      <c r="G283" s="31"/>
      <c r="H283" s="31"/>
      <c r="I283" s="101"/>
      <c r="J283" s="101"/>
      <c r="K283" s="29"/>
      <c r="L283" s="30"/>
      <c r="M283" s="30"/>
      <c r="N283" s="24"/>
      <c r="O283" s="24"/>
      <c r="P283" s="32"/>
      <c r="Q283" s="24"/>
      <c r="R283" s="78"/>
      <c r="S283" s="78"/>
      <c r="T283" s="78"/>
      <c r="U283" s="78"/>
      <c r="V283" s="87"/>
      <c r="W283" s="127"/>
      <c r="X283" s="127"/>
      <c r="Y283" s="127"/>
      <c r="Z283" s="80"/>
      <c r="AA283" s="80"/>
      <c r="AB283" s="80"/>
      <c r="AC283" s="80"/>
      <c r="AD283" s="80"/>
      <c r="AE283" s="81"/>
      <c r="AF283" s="75"/>
      <c r="AI283" s="38"/>
    </row>
    <row r="284" spans="1:35" x14ac:dyDescent="0.25">
      <c r="A284" s="21">
        <f t="shared" si="8"/>
        <v>283</v>
      </c>
      <c r="B284" s="75"/>
      <c r="C284" s="76"/>
      <c r="D284" s="24"/>
      <c r="E284" s="24"/>
      <c r="F284" s="77"/>
      <c r="G284" s="31"/>
      <c r="H284" s="31"/>
      <c r="I284" s="101"/>
      <c r="J284" s="101"/>
      <c r="K284" s="29"/>
      <c r="L284" s="30"/>
      <c r="M284" s="30"/>
      <c r="N284" s="24"/>
      <c r="O284" s="24"/>
      <c r="P284" s="32"/>
      <c r="Q284" s="24"/>
      <c r="R284" s="78"/>
      <c r="S284" s="78"/>
      <c r="T284" s="78"/>
      <c r="U284" s="78"/>
      <c r="V284" s="87"/>
      <c r="W284" s="127"/>
      <c r="X284" s="127"/>
      <c r="Y284" s="127"/>
      <c r="Z284" s="80"/>
      <c r="AA284" s="80"/>
      <c r="AB284" s="80"/>
      <c r="AC284" s="80"/>
      <c r="AD284" s="80"/>
      <c r="AE284" s="81"/>
      <c r="AF284" s="75"/>
      <c r="AI284" s="38"/>
    </row>
    <row r="285" spans="1:35" x14ac:dyDescent="0.25">
      <c r="A285" s="21">
        <f t="shared" si="8"/>
        <v>284</v>
      </c>
      <c r="B285" s="75"/>
      <c r="C285" s="76"/>
      <c r="D285" s="24"/>
      <c r="E285" s="25"/>
      <c r="F285" s="77"/>
      <c r="G285" s="31"/>
      <c r="H285" s="31"/>
      <c r="I285" s="101"/>
      <c r="J285" s="117"/>
      <c r="K285" s="29"/>
      <c r="L285" s="30"/>
      <c r="M285" s="30"/>
      <c r="N285" s="24"/>
      <c r="O285" s="24"/>
      <c r="P285" s="24"/>
      <c r="Q285" s="24"/>
      <c r="R285" s="78"/>
      <c r="S285" s="78"/>
      <c r="T285" s="78"/>
      <c r="U285" s="78"/>
      <c r="V285" s="87"/>
      <c r="W285" s="127"/>
      <c r="X285" s="127"/>
      <c r="Y285" s="127"/>
      <c r="Z285" s="80"/>
      <c r="AA285" s="80"/>
      <c r="AB285" s="80"/>
      <c r="AC285" s="80"/>
      <c r="AD285" s="80"/>
      <c r="AE285" s="81"/>
      <c r="AF285" s="75"/>
      <c r="AI285" s="38"/>
    </row>
    <row r="286" spans="1:35" x14ac:dyDescent="0.25">
      <c r="A286" s="21">
        <f t="shared" si="8"/>
        <v>285</v>
      </c>
      <c r="B286" s="75"/>
      <c r="C286" s="76"/>
      <c r="D286" s="24"/>
      <c r="E286" s="24"/>
      <c r="F286" s="77"/>
      <c r="G286" s="31"/>
      <c r="H286" s="31"/>
      <c r="I286" s="101"/>
      <c r="J286" s="101"/>
      <c r="K286" s="29"/>
      <c r="L286" s="30"/>
      <c r="M286" s="30"/>
      <c r="N286" s="24"/>
      <c r="O286" s="24"/>
      <c r="P286" s="24"/>
      <c r="Q286" s="24"/>
      <c r="R286" s="78"/>
      <c r="S286" s="78"/>
      <c r="T286" s="78"/>
      <c r="U286" s="78"/>
      <c r="V286" s="87"/>
      <c r="W286" s="127"/>
      <c r="X286" s="127"/>
      <c r="Y286" s="127"/>
      <c r="Z286" s="80"/>
      <c r="AA286" s="80"/>
      <c r="AB286" s="80"/>
      <c r="AC286" s="80"/>
      <c r="AD286" s="80"/>
      <c r="AE286" s="81"/>
      <c r="AF286" s="75"/>
      <c r="AI286" s="38"/>
    </row>
    <row r="287" spans="1:35" x14ac:dyDescent="0.25">
      <c r="A287" s="21">
        <f t="shared" si="8"/>
        <v>286</v>
      </c>
      <c r="B287" s="75"/>
      <c r="C287" s="76"/>
      <c r="D287" s="24"/>
      <c r="E287" s="25"/>
      <c r="F287" s="77"/>
      <c r="G287" s="31"/>
      <c r="H287" s="31"/>
      <c r="I287" s="101"/>
      <c r="J287" s="101"/>
      <c r="K287" s="29"/>
      <c r="L287" s="30"/>
      <c r="M287" s="30"/>
      <c r="N287" s="24"/>
      <c r="O287" s="24"/>
      <c r="P287" s="24"/>
      <c r="Q287" s="24"/>
      <c r="R287" s="78"/>
      <c r="S287" s="78"/>
      <c r="T287" s="78"/>
      <c r="U287" s="78"/>
      <c r="V287" s="87"/>
      <c r="W287" s="127"/>
      <c r="X287" s="127"/>
      <c r="Y287" s="127"/>
      <c r="Z287" s="80"/>
      <c r="AA287" s="80"/>
      <c r="AB287" s="80"/>
      <c r="AC287" s="80"/>
      <c r="AD287" s="80"/>
      <c r="AE287" s="81"/>
      <c r="AF287" s="75"/>
      <c r="AI287" s="38"/>
    </row>
    <row r="288" spans="1:35" x14ac:dyDescent="0.25">
      <c r="A288" s="21">
        <f t="shared" si="8"/>
        <v>287</v>
      </c>
      <c r="B288" s="75"/>
      <c r="C288" s="76"/>
      <c r="D288" s="24"/>
      <c r="E288" s="24"/>
      <c r="F288" s="77"/>
      <c r="G288" s="31"/>
      <c r="H288" s="31"/>
      <c r="I288" s="101"/>
      <c r="J288" s="101"/>
      <c r="K288" s="29"/>
      <c r="L288" s="30"/>
      <c r="M288" s="30"/>
      <c r="N288" s="24"/>
      <c r="O288" s="24"/>
      <c r="P288" s="24"/>
      <c r="Q288" s="24"/>
      <c r="R288" s="78"/>
      <c r="S288" s="78"/>
      <c r="T288" s="78"/>
      <c r="U288" s="78"/>
      <c r="V288" s="87"/>
      <c r="W288" s="127"/>
      <c r="X288" s="127"/>
      <c r="Y288" s="127"/>
      <c r="Z288" s="80"/>
      <c r="AA288" s="80"/>
      <c r="AB288" s="80"/>
      <c r="AC288" s="80"/>
      <c r="AD288" s="80"/>
      <c r="AE288" s="81"/>
      <c r="AF288" s="75"/>
      <c r="AI288" s="38"/>
    </row>
    <row r="289" spans="1:35" x14ac:dyDescent="0.25">
      <c r="A289" s="21">
        <f t="shared" si="8"/>
        <v>288</v>
      </c>
      <c r="B289" s="75"/>
      <c r="C289" s="76"/>
      <c r="D289" s="24"/>
      <c r="E289" s="25"/>
      <c r="F289" s="77"/>
      <c r="G289" s="31"/>
      <c r="H289" s="31"/>
      <c r="I289" s="101"/>
      <c r="J289" s="101"/>
      <c r="K289" s="29"/>
      <c r="L289" s="30"/>
      <c r="M289" s="30"/>
      <c r="N289" s="24"/>
      <c r="O289" s="24"/>
      <c r="P289" s="24"/>
      <c r="Q289" s="24"/>
      <c r="R289" s="78"/>
      <c r="S289" s="78"/>
      <c r="T289" s="78"/>
      <c r="U289" s="78"/>
      <c r="V289" s="87"/>
      <c r="W289" s="127"/>
      <c r="X289" s="127"/>
      <c r="Y289" s="127"/>
      <c r="Z289" s="80"/>
      <c r="AA289" s="80"/>
      <c r="AB289" s="80"/>
      <c r="AC289" s="80"/>
      <c r="AD289" s="80"/>
      <c r="AE289" s="81"/>
      <c r="AF289" s="75"/>
      <c r="AI289" s="38"/>
    </row>
    <row r="290" spans="1:35" x14ac:dyDescent="0.25">
      <c r="A290" s="21">
        <f t="shared" si="8"/>
        <v>289</v>
      </c>
      <c r="B290" s="75"/>
      <c r="C290" s="76"/>
      <c r="D290" s="24"/>
      <c r="E290" s="25"/>
      <c r="F290" s="77"/>
      <c r="G290" s="31"/>
      <c r="H290" s="31"/>
      <c r="I290" s="101"/>
      <c r="J290" s="101"/>
      <c r="K290" s="29"/>
      <c r="L290" s="30"/>
      <c r="M290" s="30"/>
      <c r="N290" s="24"/>
      <c r="O290" s="24"/>
      <c r="P290" s="24"/>
      <c r="Q290" s="24"/>
      <c r="R290" s="78"/>
      <c r="S290" s="78"/>
      <c r="T290" s="78"/>
      <c r="U290" s="78"/>
      <c r="V290" s="87"/>
      <c r="W290" s="127"/>
      <c r="X290" s="127"/>
      <c r="Y290" s="127"/>
      <c r="Z290" s="80"/>
      <c r="AA290" s="80"/>
      <c r="AB290" s="80"/>
      <c r="AC290" s="80"/>
      <c r="AD290" s="80"/>
      <c r="AE290" s="81"/>
      <c r="AF290" s="75"/>
      <c r="AI290" s="38"/>
    </row>
    <row r="291" spans="1:35" x14ac:dyDescent="0.25">
      <c r="A291" s="21">
        <f t="shared" si="8"/>
        <v>290</v>
      </c>
      <c r="B291" s="75"/>
      <c r="C291" s="76"/>
      <c r="D291" s="24"/>
      <c r="E291" s="25"/>
      <c r="F291" s="77"/>
      <c r="G291" s="31"/>
      <c r="H291" s="31"/>
      <c r="I291" s="101"/>
      <c r="J291" s="101"/>
      <c r="K291" s="29"/>
      <c r="L291" s="30"/>
      <c r="M291" s="30"/>
      <c r="N291" s="24"/>
      <c r="O291" s="24"/>
      <c r="P291" s="24"/>
      <c r="Q291" s="24"/>
      <c r="R291" s="78"/>
      <c r="S291" s="78"/>
      <c r="T291" s="78"/>
      <c r="U291" s="78"/>
      <c r="V291" s="87"/>
      <c r="W291" s="127"/>
      <c r="X291" s="127"/>
      <c r="Y291" s="127"/>
      <c r="Z291" s="80"/>
      <c r="AA291" s="80"/>
      <c r="AB291" s="80"/>
      <c r="AC291" s="80"/>
      <c r="AD291" s="80"/>
      <c r="AE291" s="81"/>
      <c r="AF291" s="75"/>
      <c r="AI291" s="38"/>
    </row>
    <row r="292" spans="1:35" x14ac:dyDescent="0.25">
      <c r="A292" s="21">
        <f t="shared" si="8"/>
        <v>291</v>
      </c>
      <c r="B292" s="75"/>
      <c r="C292" s="76"/>
      <c r="D292" s="24"/>
      <c r="E292" s="24"/>
      <c r="F292" s="77"/>
      <c r="G292" s="31"/>
      <c r="H292" s="31"/>
      <c r="I292" s="101"/>
      <c r="J292" s="101"/>
      <c r="K292" s="29"/>
      <c r="L292" s="30"/>
      <c r="M292" s="30"/>
      <c r="N292" s="24"/>
      <c r="O292" s="24"/>
      <c r="P292" s="24"/>
      <c r="Q292" s="24"/>
      <c r="R292" s="78"/>
      <c r="S292" s="78"/>
      <c r="T292" s="78"/>
      <c r="U292" s="78"/>
      <c r="V292" s="87"/>
      <c r="W292" s="127"/>
      <c r="X292" s="127"/>
      <c r="Y292" s="127"/>
      <c r="Z292" s="80"/>
      <c r="AA292" s="80"/>
      <c r="AB292" s="80"/>
      <c r="AC292" s="80"/>
      <c r="AD292" s="80"/>
      <c r="AE292" s="81"/>
      <c r="AF292" s="75"/>
      <c r="AI292" s="38"/>
    </row>
    <row r="293" spans="1:35" x14ac:dyDescent="0.25">
      <c r="A293" s="21">
        <f t="shared" si="8"/>
        <v>292</v>
      </c>
      <c r="B293" s="75"/>
      <c r="C293" s="76"/>
      <c r="D293" s="24"/>
      <c r="E293" s="25"/>
      <c r="F293" s="77"/>
      <c r="G293" s="31"/>
      <c r="H293" s="31"/>
      <c r="I293" s="101"/>
      <c r="J293" s="101"/>
      <c r="K293" s="29"/>
      <c r="L293" s="30"/>
      <c r="M293" s="30"/>
      <c r="N293" s="24"/>
      <c r="O293" s="24"/>
      <c r="P293" s="24"/>
      <c r="Q293" s="24"/>
      <c r="R293" s="78"/>
      <c r="S293" s="78"/>
      <c r="T293" s="78"/>
      <c r="U293" s="78"/>
      <c r="V293" s="87"/>
      <c r="W293" s="127"/>
      <c r="X293" s="127"/>
      <c r="Y293" s="127"/>
      <c r="Z293" s="80"/>
      <c r="AA293" s="80"/>
      <c r="AB293" s="80"/>
      <c r="AC293" s="80"/>
      <c r="AD293" s="80"/>
      <c r="AE293" s="81"/>
      <c r="AF293" s="75"/>
      <c r="AI293" s="38"/>
    </row>
    <row r="294" spans="1:35" x14ac:dyDescent="0.25">
      <c r="A294" s="21">
        <f t="shared" si="8"/>
        <v>293</v>
      </c>
      <c r="B294" s="75"/>
      <c r="C294" s="76"/>
      <c r="D294" s="24"/>
      <c r="E294" s="24"/>
      <c r="F294" s="77"/>
      <c r="G294" s="31"/>
      <c r="H294" s="31"/>
      <c r="I294" s="101"/>
      <c r="J294" s="101"/>
      <c r="K294" s="29"/>
      <c r="L294" s="30"/>
      <c r="M294" s="30"/>
      <c r="N294" s="24"/>
      <c r="O294" s="24"/>
      <c r="P294" s="24"/>
      <c r="Q294" s="24"/>
      <c r="R294" s="78"/>
      <c r="S294" s="78"/>
      <c r="T294" s="78"/>
      <c r="U294" s="78"/>
      <c r="V294" s="87"/>
      <c r="W294" s="127"/>
      <c r="X294" s="127"/>
      <c r="Y294" s="127"/>
      <c r="Z294" s="80"/>
      <c r="AA294" s="80"/>
      <c r="AB294" s="80"/>
      <c r="AC294" s="80"/>
      <c r="AD294" s="80"/>
      <c r="AE294" s="81"/>
      <c r="AF294" s="75"/>
      <c r="AI294" s="38"/>
    </row>
    <row r="295" spans="1:35" x14ac:dyDescent="0.25">
      <c r="A295" s="21">
        <f t="shared" si="8"/>
        <v>294</v>
      </c>
      <c r="B295" s="75"/>
      <c r="C295" s="76"/>
      <c r="D295" s="24"/>
      <c r="E295" s="25"/>
      <c r="F295" s="77"/>
      <c r="G295" s="31"/>
      <c r="H295" s="31"/>
      <c r="I295" s="101"/>
      <c r="J295" s="101"/>
      <c r="K295" s="29"/>
      <c r="L295" s="30"/>
      <c r="M295" s="30"/>
      <c r="N295" s="24"/>
      <c r="O295" s="24"/>
      <c r="P295" s="24"/>
      <c r="Q295" s="24"/>
      <c r="R295" s="78"/>
      <c r="S295" s="78"/>
      <c r="T295" s="78"/>
      <c r="U295" s="78"/>
      <c r="V295" s="87"/>
      <c r="W295" s="127"/>
      <c r="X295" s="127"/>
      <c r="Y295" s="127"/>
      <c r="Z295" s="80"/>
      <c r="AA295" s="80"/>
      <c r="AB295" s="80"/>
      <c r="AC295" s="80"/>
      <c r="AD295" s="80"/>
      <c r="AE295" s="81"/>
      <c r="AF295" s="75"/>
      <c r="AI295" s="38"/>
    </row>
    <row r="296" spans="1:35" x14ac:dyDescent="0.25">
      <c r="A296" s="21">
        <f t="shared" si="8"/>
        <v>295</v>
      </c>
      <c r="B296" s="75"/>
      <c r="C296" s="76"/>
      <c r="D296" s="24"/>
      <c r="E296" s="24"/>
      <c r="F296" s="77"/>
      <c r="G296" s="31"/>
      <c r="H296" s="31"/>
      <c r="I296" s="101"/>
      <c r="J296" s="101"/>
      <c r="K296" s="29"/>
      <c r="L296" s="30"/>
      <c r="M296" s="30"/>
      <c r="N296" s="24"/>
      <c r="O296" s="24"/>
      <c r="P296" s="24"/>
      <c r="Q296" s="24"/>
      <c r="R296" s="78"/>
      <c r="S296" s="78"/>
      <c r="T296" s="78"/>
      <c r="U296" s="78"/>
      <c r="V296" s="87"/>
      <c r="W296" s="127"/>
      <c r="X296" s="127"/>
      <c r="Y296" s="127"/>
      <c r="Z296" s="80"/>
      <c r="AA296" s="80"/>
      <c r="AB296" s="80"/>
      <c r="AC296" s="80"/>
      <c r="AD296" s="80"/>
      <c r="AE296" s="81"/>
      <c r="AF296" s="75"/>
      <c r="AI296" s="38"/>
    </row>
    <row r="297" spans="1:35" x14ac:dyDescent="0.25">
      <c r="A297" s="21">
        <f t="shared" si="8"/>
        <v>296</v>
      </c>
      <c r="B297" s="75"/>
      <c r="C297" s="76"/>
      <c r="D297" s="24"/>
      <c r="E297" s="24"/>
      <c r="F297" s="77"/>
      <c r="G297" s="31"/>
      <c r="H297" s="31"/>
      <c r="I297" s="101"/>
      <c r="J297" s="101"/>
      <c r="K297" s="29"/>
      <c r="L297" s="30"/>
      <c r="M297" s="30"/>
      <c r="N297" s="24"/>
      <c r="O297" s="24"/>
      <c r="P297" s="24"/>
      <c r="Q297" s="24"/>
      <c r="R297" s="78"/>
      <c r="S297" s="78"/>
      <c r="T297" s="78"/>
      <c r="U297" s="78"/>
      <c r="V297" s="87"/>
      <c r="W297" s="127"/>
      <c r="X297" s="127"/>
      <c r="Y297" s="127"/>
      <c r="Z297" s="80"/>
      <c r="AA297" s="80"/>
      <c r="AB297" s="80"/>
      <c r="AC297" s="80"/>
      <c r="AD297" s="80"/>
      <c r="AE297" s="81"/>
      <c r="AF297" s="75"/>
      <c r="AI297" s="38"/>
    </row>
    <row r="298" spans="1:35" x14ac:dyDescent="0.25">
      <c r="A298" s="21">
        <f t="shared" si="8"/>
        <v>297</v>
      </c>
      <c r="B298" s="75"/>
      <c r="C298" s="76"/>
      <c r="D298" s="24"/>
      <c r="E298" s="24"/>
      <c r="F298" s="77"/>
      <c r="G298" s="31"/>
      <c r="H298" s="31"/>
      <c r="I298" s="101"/>
      <c r="J298" s="101"/>
      <c r="K298" s="29"/>
      <c r="L298" s="30"/>
      <c r="M298" s="30"/>
      <c r="N298" s="24"/>
      <c r="O298" s="24"/>
      <c r="P298" s="24"/>
      <c r="Q298" s="24"/>
      <c r="R298" s="78"/>
      <c r="S298" s="78"/>
      <c r="T298" s="78"/>
      <c r="U298" s="78"/>
      <c r="V298" s="87"/>
      <c r="W298" s="127"/>
      <c r="X298" s="127"/>
      <c r="Y298" s="127"/>
      <c r="Z298" s="80"/>
      <c r="AA298" s="80"/>
      <c r="AB298" s="80"/>
      <c r="AC298" s="80"/>
      <c r="AD298" s="80"/>
      <c r="AE298" s="81"/>
      <c r="AF298" s="75"/>
      <c r="AI298" s="38"/>
    </row>
    <row r="299" spans="1:35" x14ac:dyDescent="0.25">
      <c r="A299" s="21">
        <f t="shared" si="8"/>
        <v>298</v>
      </c>
      <c r="B299" s="75"/>
      <c r="C299" s="76"/>
      <c r="D299" s="24"/>
      <c r="E299" s="24"/>
      <c r="F299" s="77"/>
      <c r="G299" s="31"/>
      <c r="H299" s="31"/>
      <c r="I299" s="101"/>
      <c r="J299" s="101"/>
      <c r="K299" s="29"/>
      <c r="L299" s="30"/>
      <c r="M299" s="30"/>
      <c r="N299" s="24"/>
      <c r="O299" s="24"/>
      <c r="P299" s="24"/>
      <c r="Q299" s="24"/>
      <c r="R299" s="78"/>
      <c r="S299" s="78"/>
      <c r="T299" s="78"/>
      <c r="U299" s="78"/>
      <c r="V299" s="87"/>
      <c r="W299" s="127"/>
      <c r="X299" s="127"/>
      <c r="Y299" s="127"/>
      <c r="Z299" s="80"/>
      <c r="AA299" s="80"/>
      <c r="AB299" s="80"/>
      <c r="AC299" s="80"/>
      <c r="AD299" s="80"/>
      <c r="AE299" s="81"/>
      <c r="AF299" s="75"/>
      <c r="AI299" s="38"/>
    </row>
    <row r="300" spans="1:35" x14ac:dyDescent="0.25">
      <c r="A300" s="21">
        <f t="shared" si="8"/>
        <v>299</v>
      </c>
      <c r="B300" s="75"/>
      <c r="C300" s="76"/>
      <c r="D300" s="24"/>
      <c r="E300" s="24"/>
      <c r="F300" s="77"/>
      <c r="G300" s="31"/>
      <c r="H300" s="31"/>
      <c r="I300" s="101"/>
      <c r="J300" s="101"/>
      <c r="K300" s="29"/>
      <c r="L300" s="30"/>
      <c r="M300" s="30"/>
      <c r="N300" s="24"/>
      <c r="O300" s="24"/>
      <c r="P300" s="24"/>
      <c r="Q300" s="24"/>
      <c r="R300" s="78"/>
      <c r="S300" s="78"/>
      <c r="T300" s="78"/>
      <c r="U300" s="78"/>
      <c r="V300" s="87"/>
      <c r="W300" s="127"/>
      <c r="X300" s="127"/>
      <c r="Y300" s="127"/>
      <c r="Z300" s="80"/>
      <c r="AA300" s="80"/>
      <c r="AB300" s="80"/>
      <c r="AC300" s="80"/>
      <c r="AD300" s="80"/>
      <c r="AE300" s="81"/>
      <c r="AF300" s="75"/>
      <c r="AI300" s="38"/>
    </row>
    <row r="301" spans="1:35" x14ac:dyDescent="0.25">
      <c r="A301" s="21">
        <f t="shared" si="8"/>
        <v>300</v>
      </c>
      <c r="B301" s="75"/>
      <c r="C301" s="76"/>
      <c r="D301" s="24"/>
      <c r="E301" s="25"/>
      <c r="F301" s="77"/>
      <c r="G301" s="31"/>
      <c r="H301" s="31"/>
      <c r="I301" s="101"/>
      <c r="J301" s="101"/>
      <c r="K301" s="29"/>
      <c r="L301" s="30"/>
      <c r="M301" s="30"/>
      <c r="N301" s="24"/>
      <c r="O301" s="28"/>
      <c r="P301" s="24"/>
      <c r="Q301" s="24"/>
      <c r="R301" s="78"/>
      <c r="S301" s="78"/>
      <c r="T301" s="78"/>
      <c r="U301" s="78"/>
      <c r="V301" s="87"/>
      <c r="W301" s="127"/>
      <c r="X301" s="127"/>
      <c r="Y301" s="127"/>
      <c r="Z301" s="80"/>
      <c r="AA301" s="80"/>
      <c r="AB301" s="80"/>
      <c r="AC301" s="80"/>
      <c r="AD301" s="80"/>
      <c r="AE301" s="81"/>
      <c r="AF301" s="75"/>
      <c r="AI301" s="38"/>
    </row>
    <row r="302" spans="1:35" x14ac:dyDescent="0.25">
      <c r="A302" s="21">
        <f t="shared" si="8"/>
        <v>301</v>
      </c>
      <c r="B302" s="75"/>
      <c r="C302" s="76"/>
      <c r="D302" s="24"/>
      <c r="E302" s="25"/>
      <c r="F302" s="77"/>
      <c r="G302" s="31"/>
      <c r="H302" s="31"/>
      <c r="I302" s="101"/>
      <c r="J302" s="101"/>
      <c r="K302" s="29"/>
      <c r="L302" s="30"/>
      <c r="M302" s="30"/>
      <c r="N302" s="24"/>
      <c r="O302" s="24"/>
      <c r="P302" s="24"/>
      <c r="Q302" s="24"/>
      <c r="R302" s="78"/>
      <c r="S302" s="78"/>
      <c r="T302" s="78"/>
      <c r="U302" s="78"/>
      <c r="V302" s="87"/>
      <c r="W302" s="127"/>
      <c r="X302" s="127"/>
      <c r="Y302" s="127"/>
      <c r="Z302" s="80"/>
      <c r="AA302" s="80"/>
      <c r="AB302" s="80"/>
      <c r="AC302" s="80"/>
      <c r="AD302" s="80"/>
      <c r="AE302" s="81"/>
      <c r="AF302" s="75"/>
      <c r="AI302" s="38"/>
    </row>
    <row r="303" spans="1:35" x14ac:dyDescent="0.25">
      <c r="A303" s="21">
        <f t="shared" si="8"/>
        <v>302</v>
      </c>
      <c r="B303" s="75"/>
      <c r="C303" s="76"/>
      <c r="D303" s="24"/>
      <c r="E303" s="25"/>
      <c r="F303" s="77"/>
      <c r="G303" s="31"/>
      <c r="H303" s="31"/>
      <c r="I303" s="101"/>
      <c r="J303" s="101"/>
      <c r="K303" s="29"/>
      <c r="L303" s="30"/>
      <c r="M303" s="30"/>
      <c r="N303" s="24"/>
      <c r="O303" s="118"/>
      <c r="P303" s="24"/>
      <c r="Q303" s="24"/>
      <c r="R303" s="78"/>
      <c r="S303" s="78"/>
      <c r="T303" s="78"/>
      <c r="U303" s="78"/>
      <c r="V303" s="87"/>
      <c r="W303" s="127"/>
      <c r="X303" s="127"/>
      <c r="Y303" s="127"/>
      <c r="Z303" s="80"/>
      <c r="AA303" s="80"/>
      <c r="AB303" s="80"/>
      <c r="AC303" s="80"/>
      <c r="AD303" s="80"/>
      <c r="AE303" s="81"/>
      <c r="AF303" s="75"/>
      <c r="AI303" s="38"/>
    </row>
    <row r="304" spans="1:35" x14ac:dyDescent="0.25">
      <c r="A304" s="21">
        <f t="shared" si="8"/>
        <v>303</v>
      </c>
      <c r="B304" s="75"/>
      <c r="C304" s="76"/>
      <c r="D304" s="24"/>
      <c r="E304" s="25"/>
      <c r="F304" s="77"/>
      <c r="G304" s="31"/>
      <c r="H304" s="31"/>
      <c r="I304" s="101"/>
      <c r="J304" s="101"/>
      <c r="K304" s="29"/>
      <c r="L304" s="30"/>
      <c r="M304" s="30"/>
      <c r="N304" s="24"/>
      <c r="O304" s="24"/>
      <c r="P304" s="24"/>
      <c r="Q304" s="24"/>
      <c r="R304" s="78"/>
      <c r="S304" s="78"/>
      <c r="T304" s="78"/>
      <c r="U304" s="78"/>
      <c r="V304" s="87"/>
      <c r="W304" s="127"/>
      <c r="X304" s="127"/>
      <c r="Y304" s="127"/>
      <c r="Z304" s="80"/>
      <c r="AA304" s="80"/>
      <c r="AB304" s="80"/>
      <c r="AC304" s="80"/>
      <c r="AD304" s="80"/>
      <c r="AE304" s="81"/>
      <c r="AF304" s="75"/>
      <c r="AI304" s="38"/>
    </row>
    <row r="305" spans="1:35" x14ac:dyDescent="0.25">
      <c r="A305" s="21">
        <f t="shared" si="8"/>
        <v>304</v>
      </c>
      <c r="B305" s="75"/>
      <c r="C305" s="76"/>
      <c r="D305" s="24"/>
      <c r="E305" s="25"/>
      <c r="F305" s="77"/>
      <c r="G305" s="31"/>
      <c r="H305" s="31"/>
      <c r="I305" s="101"/>
      <c r="J305" s="101"/>
      <c r="K305" s="29"/>
      <c r="L305" s="30"/>
      <c r="M305" s="30"/>
      <c r="N305" s="24"/>
      <c r="O305" s="24"/>
      <c r="P305" s="24"/>
      <c r="Q305" s="24"/>
      <c r="R305" s="78"/>
      <c r="S305" s="78"/>
      <c r="T305" s="78"/>
      <c r="U305" s="78"/>
      <c r="V305" s="87"/>
      <c r="W305" s="127"/>
      <c r="X305" s="127"/>
      <c r="Y305" s="127"/>
      <c r="Z305" s="80"/>
      <c r="AA305" s="80"/>
      <c r="AB305" s="80"/>
      <c r="AC305" s="80"/>
      <c r="AD305" s="80"/>
      <c r="AE305" s="81"/>
      <c r="AF305" s="75"/>
      <c r="AI305" s="38"/>
    </row>
    <row r="306" spans="1:35" x14ac:dyDescent="0.25">
      <c r="A306" s="21">
        <f t="shared" si="8"/>
        <v>305</v>
      </c>
      <c r="B306" s="75"/>
      <c r="C306" s="76"/>
      <c r="D306" s="24"/>
      <c r="E306" s="24"/>
      <c r="F306" s="77"/>
      <c r="G306" s="31"/>
      <c r="H306" s="31"/>
      <c r="I306" s="101"/>
      <c r="J306" s="101"/>
      <c r="K306" s="29"/>
      <c r="L306" s="30"/>
      <c r="M306" s="30"/>
      <c r="N306" s="24"/>
      <c r="O306" s="24"/>
      <c r="P306" s="24"/>
      <c r="Q306" s="24"/>
      <c r="R306" s="78"/>
      <c r="S306" s="78"/>
      <c r="T306" s="78"/>
      <c r="U306" s="78"/>
      <c r="V306" s="87"/>
      <c r="W306" s="127"/>
      <c r="X306" s="127"/>
      <c r="Y306" s="127"/>
      <c r="Z306" s="80"/>
      <c r="AA306" s="80"/>
      <c r="AB306" s="80"/>
      <c r="AC306" s="80"/>
      <c r="AD306" s="80"/>
      <c r="AE306" s="81"/>
      <c r="AF306" s="75"/>
      <c r="AI306" s="38"/>
    </row>
    <row r="307" spans="1:35" x14ac:dyDescent="0.25">
      <c r="A307" s="21">
        <f t="shared" si="8"/>
        <v>306</v>
      </c>
      <c r="B307" s="75"/>
      <c r="C307" s="76"/>
      <c r="D307" s="24"/>
      <c r="E307" s="24"/>
      <c r="F307" s="77"/>
      <c r="G307" s="31"/>
      <c r="H307" s="31"/>
      <c r="I307" s="101"/>
      <c r="J307" s="101"/>
      <c r="K307" s="29"/>
      <c r="L307" s="30"/>
      <c r="M307" s="30"/>
      <c r="N307" s="24"/>
      <c r="O307" s="24"/>
      <c r="P307" s="24"/>
      <c r="Q307" s="24"/>
      <c r="R307" s="78"/>
      <c r="S307" s="78"/>
      <c r="T307" s="78"/>
      <c r="U307" s="78"/>
      <c r="V307" s="87"/>
      <c r="W307" s="127"/>
      <c r="X307" s="127"/>
      <c r="Y307" s="127"/>
      <c r="Z307" s="80"/>
      <c r="AA307" s="80"/>
      <c r="AB307" s="80"/>
      <c r="AC307" s="80"/>
      <c r="AD307" s="80"/>
      <c r="AE307" s="81"/>
      <c r="AF307" s="75"/>
      <c r="AI307" s="38"/>
    </row>
    <row r="308" spans="1:35" x14ac:dyDescent="0.25">
      <c r="A308" s="21">
        <f t="shared" si="8"/>
        <v>307</v>
      </c>
      <c r="B308" s="75"/>
      <c r="C308" s="76"/>
      <c r="D308" s="24"/>
      <c r="E308" s="25"/>
      <c r="F308" s="77"/>
      <c r="G308" s="31"/>
      <c r="H308" s="31"/>
      <c r="I308" s="101"/>
      <c r="J308" s="101"/>
      <c r="K308" s="29"/>
      <c r="L308" s="30"/>
      <c r="M308" s="30"/>
      <c r="N308" s="24"/>
      <c r="O308" s="24"/>
      <c r="P308" s="24"/>
      <c r="Q308" s="24"/>
      <c r="R308" s="78"/>
      <c r="S308" s="78"/>
      <c r="T308" s="78"/>
      <c r="U308" s="78"/>
      <c r="V308" s="87"/>
      <c r="W308" s="127"/>
      <c r="X308" s="127"/>
      <c r="Y308" s="127"/>
      <c r="Z308" s="80"/>
      <c r="AA308" s="80"/>
      <c r="AB308" s="80"/>
      <c r="AC308" s="80"/>
      <c r="AD308" s="80"/>
      <c r="AE308" s="81"/>
      <c r="AF308" s="75"/>
      <c r="AI308" s="38"/>
    </row>
    <row r="309" spans="1:35" x14ac:dyDescent="0.25">
      <c r="A309" s="21">
        <f t="shared" si="8"/>
        <v>308</v>
      </c>
      <c r="B309" s="75"/>
      <c r="C309" s="76"/>
      <c r="D309" s="24"/>
      <c r="E309" s="24"/>
      <c r="F309" s="77"/>
      <c r="G309" s="31"/>
      <c r="H309" s="31"/>
      <c r="I309" s="101"/>
      <c r="J309" s="101"/>
      <c r="K309" s="29"/>
      <c r="L309" s="30"/>
      <c r="M309" s="30"/>
      <c r="N309" s="24"/>
      <c r="O309" s="24"/>
      <c r="P309" s="24"/>
      <c r="Q309" s="24"/>
      <c r="R309" s="78"/>
      <c r="S309" s="78"/>
      <c r="T309" s="78"/>
      <c r="U309" s="78"/>
      <c r="V309" s="87"/>
      <c r="W309" s="127"/>
      <c r="X309" s="127"/>
      <c r="Y309" s="127"/>
      <c r="Z309" s="80"/>
      <c r="AA309" s="80"/>
      <c r="AB309" s="80"/>
      <c r="AC309" s="80"/>
      <c r="AD309" s="80"/>
      <c r="AE309" s="81"/>
      <c r="AF309" s="75"/>
      <c r="AI309" s="38"/>
    </row>
    <row r="310" spans="1:35" x14ac:dyDescent="0.25">
      <c r="A310" s="21">
        <f t="shared" si="8"/>
        <v>309</v>
      </c>
      <c r="B310" s="75"/>
      <c r="C310" s="76"/>
      <c r="D310" s="24"/>
      <c r="E310" s="25"/>
      <c r="F310" s="77"/>
      <c r="G310" s="31"/>
      <c r="H310" s="31"/>
      <c r="I310" s="101"/>
      <c r="J310" s="117"/>
      <c r="K310" s="29"/>
      <c r="L310" s="30"/>
      <c r="M310" s="30"/>
      <c r="N310" s="24"/>
      <c r="O310" s="24"/>
      <c r="P310" s="24"/>
      <c r="Q310" s="24"/>
      <c r="R310" s="78"/>
      <c r="S310" s="78"/>
      <c r="T310" s="78"/>
      <c r="U310" s="78"/>
      <c r="V310" s="87"/>
      <c r="W310" s="127"/>
      <c r="X310" s="127"/>
      <c r="Y310" s="127"/>
      <c r="Z310" s="80"/>
      <c r="AA310" s="80"/>
      <c r="AB310" s="80"/>
      <c r="AC310" s="80"/>
      <c r="AD310" s="80"/>
      <c r="AE310" s="81"/>
      <c r="AF310" s="75"/>
      <c r="AI310" s="38"/>
    </row>
    <row r="311" spans="1:35" x14ac:dyDescent="0.25">
      <c r="A311" s="21">
        <f t="shared" si="8"/>
        <v>310</v>
      </c>
      <c r="B311" s="75"/>
      <c r="C311" s="76"/>
      <c r="D311" s="24"/>
      <c r="E311" s="24"/>
      <c r="F311" s="77"/>
      <c r="G311" s="31"/>
      <c r="H311" s="31"/>
      <c r="I311" s="101"/>
      <c r="J311" s="101"/>
      <c r="K311" s="29"/>
      <c r="L311" s="30"/>
      <c r="M311" s="30"/>
      <c r="N311" s="24"/>
      <c r="O311" s="24"/>
      <c r="P311" s="24"/>
      <c r="Q311" s="24"/>
      <c r="R311" s="78"/>
      <c r="S311" s="78"/>
      <c r="T311" s="78"/>
      <c r="U311" s="78"/>
      <c r="V311" s="87"/>
      <c r="W311" s="127"/>
      <c r="X311" s="127"/>
      <c r="Y311" s="127"/>
      <c r="Z311" s="80"/>
      <c r="AA311" s="80"/>
      <c r="AB311" s="80"/>
      <c r="AC311" s="80"/>
      <c r="AD311" s="80"/>
      <c r="AE311" s="81"/>
      <c r="AF311" s="75"/>
      <c r="AI311" s="38"/>
    </row>
    <row r="312" spans="1:35" x14ac:dyDescent="0.25">
      <c r="A312" s="21">
        <f t="shared" si="8"/>
        <v>311</v>
      </c>
      <c r="B312" s="75"/>
      <c r="C312" s="76"/>
      <c r="D312" s="24"/>
      <c r="E312" s="24"/>
      <c r="F312" s="77"/>
      <c r="G312" s="31"/>
      <c r="H312" s="31"/>
      <c r="I312" s="101"/>
      <c r="J312" s="101"/>
      <c r="K312" s="29"/>
      <c r="L312" s="30"/>
      <c r="M312" s="30"/>
      <c r="N312" s="24"/>
      <c r="O312" s="24"/>
      <c r="P312" s="24"/>
      <c r="Q312" s="24"/>
      <c r="R312" s="78"/>
      <c r="S312" s="78"/>
      <c r="T312" s="78"/>
      <c r="U312" s="78"/>
      <c r="V312" s="87"/>
      <c r="W312" s="127"/>
      <c r="X312" s="127"/>
      <c r="Y312" s="127"/>
      <c r="Z312" s="80"/>
      <c r="AA312" s="80"/>
      <c r="AB312" s="80"/>
      <c r="AC312" s="80"/>
      <c r="AD312" s="80"/>
      <c r="AE312" s="81"/>
      <c r="AF312" s="75"/>
      <c r="AI312" s="38"/>
    </row>
    <row r="313" spans="1:35" x14ac:dyDescent="0.25">
      <c r="A313" s="21">
        <f t="shared" si="8"/>
        <v>312</v>
      </c>
      <c r="B313" s="75"/>
      <c r="C313" s="76"/>
      <c r="D313" s="24"/>
      <c r="E313" s="25"/>
      <c r="F313" s="77"/>
      <c r="G313" s="31"/>
      <c r="H313" s="31"/>
      <c r="I313" s="101"/>
      <c r="J313" s="101"/>
      <c r="K313" s="29"/>
      <c r="L313" s="30"/>
      <c r="M313" s="30"/>
      <c r="N313" s="24"/>
      <c r="O313" s="24"/>
      <c r="P313" s="24"/>
      <c r="Q313" s="24"/>
      <c r="R313" s="78"/>
      <c r="S313" s="78"/>
      <c r="T313" s="78"/>
      <c r="U313" s="78"/>
      <c r="V313" s="87"/>
      <c r="W313" s="127"/>
      <c r="X313" s="127"/>
      <c r="Y313" s="127"/>
      <c r="Z313" s="80"/>
      <c r="AA313" s="80"/>
      <c r="AB313" s="80"/>
      <c r="AC313" s="80"/>
      <c r="AD313" s="80"/>
      <c r="AE313" s="81"/>
      <c r="AF313" s="75"/>
      <c r="AI313" s="38"/>
    </row>
    <row r="314" spans="1:35" x14ac:dyDescent="0.25">
      <c r="A314" s="21">
        <f t="shared" si="8"/>
        <v>313</v>
      </c>
      <c r="B314" s="75"/>
      <c r="C314" s="76"/>
      <c r="D314" s="24"/>
      <c r="E314" s="24"/>
      <c r="F314" s="77"/>
      <c r="G314" s="31"/>
      <c r="H314" s="31"/>
      <c r="I314" s="101"/>
      <c r="J314" s="101"/>
      <c r="K314" s="29"/>
      <c r="L314" s="30"/>
      <c r="M314" s="30"/>
      <c r="N314" s="24"/>
      <c r="O314" s="24"/>
      <c r="P314" s="24"/>
      <c r="Q314" s="24"/>
      <c r="R314" s="78"/>
      <c r="S314" s="78"/>
      <c r="T314" s="78"/>
      <c r="U314" s="78"/>
      <c r="V314" s="87"/>
      <c r="W314" s="127"/>
      <c r="X314" s="127"/>
      <c r="Y314" s="127"/>
      <c r="Z314" s="80"/>
      <c r="AA314" s="80"/>
      <c r="AB314" s="80"/>
      <c r="AC314" s="80"/>
      <c r="AD314" s="80"/>
      <c r="AE314" s="81"/>
      <c r="AF314" s="75"/>
      <c r="AI314" s="38"/>
    </row>
    <row r="315" spans="1:35" x14ac:dyDescent="0.25">
      <c r="A315" s="21">
        <f t="shared" si="8"/>
        <v>314</v>
      </c>
      <c r="B315" s="75"/>
      <c r="C315" s="76"/>
      <c r="D315" s="24"/>
      <c r="E315" s="24"/>
      <c r="F315" s="77"/>
      <c r="G315" s="31"/>
      <c r="H315" s="31"/>
      <c r="I315" s="101"/>
      <c r="J315" s="101"/>
      <c r="K315" s="29"/>
      <c r="L315" s="30"/>
      <c r="M315" s="30"/>
      <c r="N315" s="24"/>
      <c r="O315" s="24"/>
      <c r="P315" s="24"/>
      <c r="Q315" s="24"/>
      <c r="R315" s="78"/>
      <c r="S315" s="78"/>
      <c r="T315" s="78"/>
      <c r="U315" s="78"/>
      <c r="V315" s="87"/>
      <c r="W315" s="127"/>
      <c r="X315" s="127"/>
      <c r="Y315" s="127"/>
      <c r="Z315" s="80"/>
      <c r="AA315" s="80"/>
      <c r="AB315" s="80"/>
      <c r="AC315" s="80"/>
      <c r="AD315" s="80"/>
      <c r="AE315" s="81"/>
      <c r="AF315" s="75"/>
      <c r="AI315" s="38"/>
    </row>
    <row r="316" spans="1:35" x14ac:dyDescent="0.25">
      <c r="A316" s="21">
        <f t="shared" si="8"/>
        <v>315</v>
      </c>
      <c r="B316" s="75"/>
      <c r="C316" s="76"/>
      <c r="D316" s="24"/>
      <c r="E316" s="24"/>
      <c r="F316" s="77"/>
      <c r="G316" s="31"/>
      <c r="H316" s="31"/>
      <c r="I316" s="101"/>
      <c r="J316" s="101"/>
      <c r="K316" s="29"/>
      <c r="L316" s="30"/>
      <c r="M316" s="30"/>
      <c r="N316" s="24"/>
      <c r="O316" s="24"/>
      <c r="P316" s="24"/>
      <c r="Q316" s="24"/>
      <c r="R316" s="78"/>
      <c r="S316" s="78"/>
      <c r="T316" s="78"/>
      <c r="U316" s="78"/>
      <c r="V316" s="87"/>
      <c r="W316" s="127"/>
      <c r="X316" s="127"/>
      <c r="Y316" s="127"/>
      <c r="Z316" s="80"/>
      <c r="AA316" s="80"/>
      <c r="AB316" s="80"/>
      <c r="AC316" s="80"/>
      <c r="AD316" s="80"/>
      <c r="AE316" s="81"/>
      <c r="AF316" s="75"/>
      <c r="AI316" s="38"/>
    </row>
    <row r="317" spans="1:35" x14ac:dyDescent="0.25">
      <c r="A317" s="21">
        <f t="shared" si="8"/>
        <v>316</v>
      </c>
      <c r="B317" s="75"/>
      <c r="C317" s="76"/>
      <c r="D317" s="24"/>
      <c r="E317" s="25"/>
      <c r="F317" s="77"/>
      <c r="G317" s="31"/>
      <c r="H317" s="31"/>
      <c r="I317" s="101"/>
      <c r="J317" s="101"/>
      <c r="K317" s="29"/>
      <c r="L317" s="30"/>
      <c r="M317" s="30"/>
      <c r="N317" s="24"/>
      <c r="O317" s="24"/>
      <c r="P317" s="24"/>
      <c r="Q317" s="24"/>
      <c r="R317" s="78"/>
      <c r="S317" s="78"/>
      <c r="T317" s="78"/>
      <c r="U317" s="78"/>
      <c r="V317" s="87"/>
      <c r="W317" s="127"/>
      <c r="X317" s="127"/>
      <c r="Y317" s="127"/>
      <c r="Z317" s="80"/>
      <c r="AA317" s="80"/>
      <c r="AB317" s="80"/>
      <c r="AC317" s="80"/>
      <c r="AD317" s="80"/>
      <c r="AE317" s="81"/>
      <c r="AF317" s="75"/>
      <c r="AI317" s="38"/>
    </row>
    <row r="318" spans="1:35" x14ac:dyDescent="0.25">
      <c r="A318" s="21">
        <f t="shared" si="8"/>
        <v>317</v>
      </c>
      <c r="B318" s="75"/>
      <c r="C318" s="76"/>
      <c r="D318" s="24"/>
      <c r="E318" s="24"/>
      <c r="F318" s="77"/>
      <c r="G318" s="31"/>
      <c r="H318" s="31"/>
      <c r="I318" s="101"/>
      <c r="J318" s="101"/>
      <c r="K318" s="29"/>
      <c r="L318" s="30"/>
      <c r="M318" s="30"/>
      <c r="N318" s="24"/>
      <c r="O318" s="24"/>
      <c r="P318" s="24"/>
      <c r="Q318" s="24"/>
      <c r="R318" s="78"/>
      <c r="S318" s="78"/>
      <c r="T318" s="78"/>
      <c r="U318" s="78"/>
      <c r="V318" s="87"/>
      <c r="W318" s="127"/>
      <c r="X318" s="127"/>
      <c r="Y318" s="127"/>
      <c r="Z318" s="80"/>
      <c r="AA318" s="80"/>
      <c r="AB318" s="80"/>
      <c r="AC318" s="80"/>
      <c r="AD318" s="80"/>
      <c r="AE318" s="81"/>
      <c r="AF318" s="75"/>
      <c r="AI318" s="38"/>
    </row>
    <row r="319" spans="1:35" x14ac:dyDescent="0.25">
      <c r="A319" s="21">
        <f t="shared" si="8"/>
        <v>318</v>
      </c>
      <c r="B319" s="75"/>
      <c r="C319" s="76"/>
      <c r="D319" s="24"/>
      <c r="E319" s="24"/>
      <c r="F319" s="77"/>
      <c r="G319" s="31"/>
      <c r="H319" s="31"/>
      <c r="I319" s="101"/>
      <c r="J319" s="101"/>
      <c r="K319" s="29"/>
      <c r="L319" s="30"/>
      <c r="M319" s="30"/>
      <c r="N319" s="24"/>
      <c r="O319" s="24"/>
      <c r="P319" s="24"/>
      <c r="Q319" s="24"/>
      <c r="R319" s="78"/>
      <c r="S319" s="78"/>
      <c r="T319" s="78"/>
      <c r="U319" s="78"/>
      <c r="V319" s="87"/>
      <c r="W319" s="127"/>
      <c r="X319" s="127"/>
      <c r="Y319" s="127"/>
      <c r="Z319" s="80"/>
      <c r="AA319" s="80"/>
      <c r="AB319" s="80"/>
      <c r="AC319" s="80"/>
      <c r="AD319" s="80"/>
      <c r="AE319" s="81"/>
      <c r="AF319" s="75"/>
      <c r="AI319" s="38"/>
    </row>
    <row r="320" spans="1:35" x14ac:dyDescent="0.25">
      <c r="A320" s="21">
        <f t="shared" si="8"/>
        <v>319</v>
      </c>
      <c r="B320" s="75"/>
      <c r="C320" s="76"/>
      <c r="D320" s="24"/>
      <c r="E320" s="24"/>
      <c r="F320" s="77"/>
      <c r="G320" s="31"/>
      <c r="H320" s="31"/>
      <c r="I320" s="101"/>
      <c r="J320" s="101"/>
      <c r="K320" s="29"/>
      <c r="L320" s="30"/>
      <c r="M320" s="30"/>
      <c r="N320" s="24"/>
      <c r="O320" s="24"/>
      <c r="P320" s="24"/>
      <c r="Q320" s="24"/>
      <c r="R320" s="78"/>
      <c r="S320" s="78"/>
      <c r="T320" s="78"/>
      <c r="U320" s="78"/>
      <c r="V320" s="87"/>
      <c r="W320" s="127"/>
      <c r="X320" s="127"/>
      <c r="Y320" s="127"/>
      <c r="Z320" s="80"/>
      <c r="AA320" s="80"/>
      <c r="AB320" s="80"/>
      <c r="AC320" s="80"/>
      <c r="AD320" s="80"/>
      <c r="AE320" s="81"/>
      <c r="AF320" s="75"/>
      <c r="AI320" s="38"/>
    </row>
    <row r="321" spans="1:35" x14ac:dyDescent="0.25">
      <c r="A321" s="21">
        <f t="shared" si="8"/>
        <v>320</v>
      </c>
      <c r="B321" s="75"/>
      <c r="C321" s="76"/>
      <c r="D321" s="24"/>
      <c r="E321" s="24"/>
      <c r="F321" s="77"/>
      <c r="G321" s="31"/>
      <c r="H321" s="31"/>
      <c r="I321" s="101"/>
      <c r="J321" s="101"/>
      <c r="K321" s="29"/>
      <c r="L321" s="30"/>
      <c r="M321" s="30"/>
      <c r="N321" s="24"/>
      <c r="O321" s="24"/>
      <c r="P321" s="24"/>
      <c r="Q321" s="24"/>
      <c r="R321" s="78"/>
      <c r="S321" s="78"/>
      <c r="T321" s="78"/>
      <c r="U321" s="78"/>
      <c r="V321" s="87"/>
      <c r="W321" s="127"/>
      <c r="X321" s="127"/>
      <c r="Y321" s="127"/>
      <c r="Z321" s="80"/>
      <c r="AA321" s="80"/>
      <c r="AB321" s="80"/>
      <c r="AC321" s="80"/>
      <c r="AD321" s="80"/>
      <c r="AE321" s="81"/>
      <c r="AF321" s="75"/>
      <c r="AI321" s="38"/>
    </row>
    <row r="322" spans="1:35" x14ac:dyDescent="0.25">
      <c r="A322" s="21">
        <f t="shared" si="8"/>
        <v>321</v>
      </c>
      <c r="B322" s="75"/>
      <c r="C322" s="76"/>
      <c r="D322" s="24"/>
      <c r="E322" s="25"/>
      <c r="F322" s="77"/>
      <c r="G322" s="31"/>
      <c r="H322" s="31"/>
      <c r="I322" s="101"/>
      <c r="J322" s="101"/>
      <c r="K322" s="29"/>
      <c r="L322" s="30"/>
      <c r="M322" s="30"/>
      <c r="N322" s="24"/>
      <c r="O322" s="24"/>
      <c r="P322" s="24"/>
      <c r="Q322" s="24"/>
      <c r="R322" s="78"/>
      <c r="S322" s="78"/>
      <c r="T322" s="78"/>
      <c r="U322" s="78"/>
      <c r="V322" s="87"/>
      <c r="W322" s="127"/>
      <c r="X322" s="127"/>
      <c r="Y322" s="127"/>
      <c r="Z322" s="80"/>
      <c r="AA322" s="80"/>
      <c r="AB322" s="80"/>
      <c r="AC322" s="80"/>
      <c r="AD322" s="80"/>
      <c r="AE322" s="81"/>
      <c r="AF322" s="75"/>
      <c r="AI322" s="38"/>
    </row>
    <row r="323" spans="1:35" x14ac:dyDescent="0.25">
      <c r="A323" s="21">
        <f t="shared" si="8"/>
        <v>322</v>
      </c>
      <c r="B323" s="75"/>
      <c r="C323" s="76"/>
      <c r="D323" s="24"/>
      <c r="E323" s="24"/>
      <c r="F323" s="77"/>
      <c r="G323" s="31"/>
      <c r="H323" s="31"/>
      <c r="I323" s="101"/>
      <c r="J323" s="101"/>
      <c r="K323" s="29"/>
      <c r="L323" s="30"/>
      <c r="M323" s="30"/>
      <c r="N323" s="24"/>
      <c r="O323" s="24"/>
      <c r="P323" s="24"/>
      <c r="Q323" s="24"/>
      <c r="R323" s="78"/>
      <c r="S323" s="78"/>
      <c r="T323" s="78"/>
      <c r="U323" s="78"/>
      <c r="V323" s="87"/>
      <c r="W323" s="127"/>
      <c r="X323" s="127"/>
      <c r="Y323" s="127"/>
      <c r="Z323" s="80"/>
      <c r="AA323" s="80"/>
      <c r="AB323" s="80"/>
      <c r="AC323" s="80"/>
      <c r="AD323" s="80"/>
      <c r="AE323" s="81"/>
      <c r="AF323" s="75"/>
      <c r="AI323" s="38"/>
    </row>
    <row r="324" spans="1:35" x14ac:dyDescent="0.25">
      <c r="A324" s="21">
        <f t="shared" ref="A324:A387" si="9">A323+1</f>
        <v>323</v>
      </c>
      <c r="B324" s="75"/>
      <c r="C324" s="76"/>
      <c r="D324" s="24"/>
      <c r="E324" s="25"/>
      <c r="F324" s="119"/>
      <c r="G324" s="31"/>
      <c r="H324" s="31"/>
      <c r="I324" s="101"/>
      <c r="J324" s="101"/>
      <c r="K324" s="29"/>
      <c r="L324" s="30"/>
      <c r="M324" s="30"/>
      <c r="N324" s="24"/>
      <c r="O324" s="24"/>
      <c r="P324" s="24"/>
      <c r="Q324" s="24"/>
      <c r="R324" s="78"/>
      <c r="S324" s="78"/>
      <c r="T324" s="78"/>
      <c r="U324" s="78"/>
      <c r="V324" s="87"/>
      <c r="W324" s="127"/>
      <c r="X324" s="127"/>
      <c r="Y324" s="127"/>
      <c r="Z324" s="80"/>
      <c r="AA324" s="80"/>
      <c r="AB324" s="80"/>
      <c r="AC324" s="80"/>
      <c r="AD324" s="80"/>
      <c r="AE324" s="81"/>
      <c r="AF324" s="75"/>
      <c r="AI324" s="38"/>
    </row>
    <row r="325" spans="1:35" x14ac:dyDescent="0.25">
      <c r="A325" s="21">
        <f t="shared" si="9"/>
        <v>324</v>
      </c>
      <c r="B325" s="75"/>
      <c r="C325" s="76"/>
      <c r="D325" s="24"/>
      <c r="E325" s="24"/>
      <c r="F325" s="77"/>
      <c r="G325" s="31"/>
      <c r="H325" s="31"/>
      <c r="I325" s="101"/>
      <c r="J325" s="101"/>
      <c r="K325" s="29"/>
      <c r="L325" s="30"/>
      <c r="M325" s="30"/>
      <c r="N325" s="24"/>
      <c r="O325" s="24"/>
      <c r="P325" s="24"/>
      <c r="Q325" s="24"/>
      <c r="R325" s="78"/>
      <c r="S325" s="78"/>
      <c r="T325" s="78"/>
      <c r="U325" s="78"/>
      <c r="V325" s="87"/>
      <c r="W325" s="127"/>
      <c r="X325" s="127"/>
      <c r="Y325" s="127"/>
      <c r="Z325" s="80"/>
      <c r="AA325" s="80"/>
      <c r="AB325" s="80"/>
      <c r="AC325" s="80"/>
      <c r="AD325" s="80"/>
      <c r="AE325" s="81"/>
      <c r="AF325" s="75"/>
      <c r="AI325" s="38"/>
    </row>
    <row r="326" spans="1:35" x14ac:dyDescent="0.25">
      <c r="A326" s="21">
        <f t="shared" si="9"/>
        <v>325</v>
      </c>
      <c r="B326" s="75"/>
      <c r="C326" s="76"/>
      <c r="D326" s="24"/>
      <c r="E326" s="25"/>
      <c r="F326" s="77"/>
      <c r="G326" s="31"/>
      <c r="H326" s="31"/>
      <c r="I326" s="101"/>
      <c r="J326" s="101"/>
      <c r="K326" s="29"/>
      <c r="L326" s="30"/>
      <c r="M326" s="30"/>
      <c r="N326" s="24"/>
      <c r="O326" s="24"/>
      <c r="P326" s="24"/>
      <c r="Q326" s="24"/>
      <c r="R326" s="78"/>
      <c r="S326" s="78"/>
      <c r="T326" s="78"/>
      <c r="U326" s="78"/>
      <c r="V326" s="87"/>
      <c r="W326" s="127"/>
      <c r="X326" s="127"/>
      <c r="Y326" s="127"/>
      <c r="Z326" s="80"/>
      <c r="AA326" s="80"/>
      <c r="AB326" s="80"/>
      <c r="AC326" s="80"/>
      <c r="AD326" s="80"/>
      <c r="AE326" s="81"/>
      <c r="AF326" s="75"/>
      <c r="AI326" s="38"/>
    </row>
    <row r="327" spans="1:35" x14ac:dyDescent="0.25">
      <c r="A327" s="21">
        <f t="shared" si="9"/>
        <v>326</v>
      </c>
      <c r="B327" s="75"/>
      <c r="C327" s="76"/>
      <c r="D327" s="24"/>
      <c r="E327" s="24"/>
      <c r="F327" s="77"/>
      <c r="G327" s="31"/>
      <c r="H327" s="31"/>
      <c r="I327" s="101"/>
      <c r="J327" s="101"/>
      <c r="K327" s="29"/>
      <c r="L327" s="30"/>
      <c r="M327" s="30"/>
      <c r="N327" s="24"/>
      <c r="O327" s="24"/>
      <c r="P327" s="24"/>
      <c r="Q327" s="24"/>
      <c r="R327" s="78"/>
      <c r="S327" s="78"/>
      <c r="T327" s="78"/>
      <c r="U327" s="78"/>
      <c r="V327" s="87"/>
      <c r="W327" s="127"/>
      <c r="X327" s="127"/>
      <c r="Y327" s="127"/>
      <c r="Z327" s="80"/>
      <c r="AA327" s="80"/>
      <c r="AB327" s="80"/>
      <c r="AC327" s="80"/>
      <c r="AD327" s="80"/>
      <c r="AE327" s="81"/>
      <c r="AF327" s="75"/>
      <c r="AI327" s="38"/>
    </row>
    <row r="328" spans="1:35" x14ac:dyDescent="0.25">
      <c r="A328" s="21">
        <f t="shared" si="9"/>
        <v>327</v>
      </c>
      <c r="B328" s="75"/>
      <c r="C328" s="76"/>
      <c r="D328" s="24"/>
      <c r="E328" s="24"/>
      <c r="F328" s="77"/>
      <c r="G328" s="31"/>
      <c r="H328" s="31"/>
      <c r="I328" s="101"/>
      <c r="J328" s="101"/>
      <c r="K328" s="29"/>
      <c r="L328" s="30"/>
      <c r="M328" s="30"/>
      <c r="N328" s="24"/>
      <c r="O328" s="24"/>
      <c r="P328" s="24"/>
      <c r="Q328" s="24"/>
      <c r="R328" s="78"/>
      <c r="S328" s="78"/>
      <c r="T328" s="78"/>
      <c r="U328" s="78"/>
      <c r="V328" s="87"/>
      <c r="W328" s="127"/>
      <c r="X328" s="127"/>
      <c r="Y328" s="127"/>
      <c r="Z328" s="80"/>
      <c r="AA328" s="80"/>
      <c r="AB328" s="80"/>
      <c r="AC328" s="80"/>
      <c r="AD328" s="80"/>
      <c r="AE328" s="81"/>
      <c r="AF328" s="75"/>
      <c r="AI328" s="38"/>
    </row>
    <row r="329" spans="1:35" x14ac:dyDescent="0.25">
      <c r="A329" s="21">
        <f t="shared" si="9"/>
        <v>328</v>
      </c>
      <c r="B329" s="75"/>
      <c r="C329" s="76"/>
      <c r="D329" s="24"/>
      <c r="E329" s="24"/>
      <c r="F329" s="77"/>
      <c r="G329" s="31"/>
      <c r="H329" s="31"/>
      <c r="I329" s="101"/>
      <c r="J329" s="101"/>
      <c r="K329" s="29"/>
      <c r="L329" s="30"/>
      <c r="M329" s="30"/>
      <c r="N329" s="24"/>
      <c r="O329" s="24"/>
      <c r="P329" s="24"/>
      <c r="Q329" s="24"/>
      <c r="R329" s="78"/>
      <c r="S329" s="78"/>
      <c r="T329" s="78"/>
      <c r="U329" s="78"/>
      <c r="V329" s="87"/>
      <c r="W329" s="127"/>
      <c r="X329" s="127"/>
      <c r="Y329" s="127"/>
      <c r="Z329" s="80"/>
      <c r="AA329" s="80"/>
      <c r="AB329" s="80"/>
      <c r="AC329" s="80"/>
      <c r="AD329" s="80"/>
      <c r="AE329" s="81"/>
      <c r="AF329" s="75"/>
      <c r="AI329" s="38"/>
    </row>
    <row r="330" spans="1:35" x14ac:dyDescent="0.25">
      <c r="A330" s="21">
        <f t="shared" si="9"/>
        <v>329</v>
      </c>
      <c r="B330" s="75"/>
      <c r="C330" s="76"/>
      <c r="D330" s="24"/>
      <c r="E330" s="25"/>
      <c r="F330" s="77"/>
      <c r="G330" s="31"/>
      <c r="H330" s="31"/>
      <c r="I330" s="101"/>
      <c r="J330" s="101"/>
      <c r="K330" s="29"/>
      <c r="L330" s="30"/>
      <c r="M330" s="30"/>
      <c r="N330" s="24"/>
      <c r="O330" s="24"/>
      <c r="P330" s="24"/>
      <c r="Q330" s="24"/>
      <c r="R330" s="78"/>
      <c r="S330" s="78"/>
      <c r="T330" s="78"/>
      <c r="U330" s="78"/>
      <c r="V330" s="87"/>
      <c r="W330" s="127"/>
      <c r="X330" s="127"/>
      <c r="Y330" s="127"/>
      <c r="Z330" s="80"/>
      <c r="AA330" s="80"/>
      <c r="AB330" s="80"/>
      <c r="AC330" s="80"/>
      <c r="AD330" s="80"/>
      <c r="AE330" s="81"/>
      <c r="AF330" s="75"/>
      <c r="AI330" s="38"/>
    </row>
    <row r="331" spans="1:35" x14ac:dyDescent="0.25">
      <c r="A331" s="21">
        <f t="shared" si="9"/>
        <v>330</v>
      </c>
      <c r="B331" s="75"/>
      <c r="C331" s="76"/>
      <c r="D331" s="24"/>
      <c r="E331" s="24"/>
      <c r="F331" s="77"/>
      <c r="G331" s="31"/>
      <c r="H331" s="31"/>
      <c r="I331" s="101"/>
      <c r="J331" s="101"/>
      <c r="K331" s="29"/>
      <c r="L331" s="30"/>
      <c r="M331" s="30"/>
      <c r="N331" s="24"/>
      <c r="O331" s="24"/>
      <c r="P331" s="24"/>
      <c r="Q331" s="24"/>
      <c r="R331" s="78"/>
      <c r="S331" s="78"/>
      <c r="T331" s="78"/>
      <c r="U331" s="78"/>
      <c r="V331" s="87"/>
      <c r="W331" s="127"/>
      <c r="X331" s="127"/>
      <c r="Y331" s="127"/>
      <c r="Z331" s="80"/>
      <c r="AA331" s="80"/>
      <c r="AB331" s="80"/>
      <c r="AC331" s="80"/>
      <c r="AD331" s="80"/>
      <c r="AE331" s="81"/>
      <c r="AF331" s="75"/>
      <c r="AI331" s="38"/>
    </row>
    <row r="332" spans="1:35" x14ac:dyDescent="0.25">
      <c r="A332" s="21">
        <f t="shared" si="9"/>
        <v>331</v>
      </c>
      <c r="B332" s="75"/>
      <c r="C332" s="76"/>
      <c r="D332" s="24"/>
      <c r="E332" s="25"/>
      <c r="F332" s="77"/>
      <c r="G332" s="31"/>
      <c r="H332" s="31"/>
      <c r="I332" s="101"/>
      <c r="J332" s="101"/>
      <c r="K332" s="29"/>
      <c r="L332" s="30"/>
      <c r="M332" s="30"/>
      <c r="N332" s="24"/>
      <c r="O332" s="24"/>
      <c r="P332" s="24"/>
      <c r="Q332" s="24"/>
      <c r="R332" s="78"/>
      <c r="S332" s="78"/>
      <c r="T332" s="78"/>
      <c r="U332" s="78"/>
      <c r="V332" s="87"/>
      <c r="W332" s="127"/>
      <c r="X332" s="127"/>
      <c r="Y332" s="127"/>
      <c r="Z332" s="80"/>
      <c r="AA332" s="80"/>
      <c r="AB332" s="80"/>
      <c r="AC332" s="80"/>
      <c r="AD332" s="80"/>
      <c r="AE332" s="81"/>
      <c r="AF332" s="75"/>
      <c r="AI332" s="38"/>
    </row>
    <row r="333" spans="1:35" x14ac:dyDescent="0.25">
      <c r="A333" s="21">
        <f t="shared" si="9"/>
        <v>332</v>
      </c>
      <c r="B333" s="75"/>
      <c r="C333" s="76"/>
      <c r="D333" s="24"/>
      <c r="E333" s="25"/>
      <c r="F333" s="77"/>
      <c r="G333" s="31"/>
      <c r="H333" s="31"/>
      <c r="I333" s="101"/>
      <c r="J333" s="101"/>
      <c r="K333" s="29"/>
      <c r="L333" s="30"/>
      <c r="M333" s="30"/>
      <c r="N333" s="24"/>
      <c r="O333" s="24"/>
      <c r="P333" s="24"/>
      <c r="Q333" s="24"/>
      <c r="R333" s="78"/>
      <c r="S333" s="78"/>
      <c r="T333" s="78"/>
      <c r="U333" s="78"/>
      <c r="V333" s="87"/>
      <c r="W333" s="127"/>
      <c r="X333" s="127"/>
      <c r="Y333" s="127"/>
      <c r="Z333" s="80"/>
      <c r="AA333" s="80"/>
      <c r="AB333" s="80"/>
      <c r="AC333" s="80"/>
      <c r="AD333" s="80"/>
      <c r="AE333" s="81"/>
      <c r="AF333" s="75"/>
      <c r="AI333" s="38"/>
    </row>
    <row r="334" spans="1:35" x14ac:dyDescent="0.25">
      <c r="A334" s="21">
        <f t="shared" si="9"/>
        <v>333</v>
      </c>
      <c r="B334" s="75"/>
      <c r="C334" s="76"/>
      <c r="D334" s="24"/>
      <c r="E334" s="25"/>
      <c r="F334" s="77"/>
      <c r="G334" s="31"/>
      <c r="H334" s="31"/>
      <c r="I334" s="101"/>
      <c r="J334" s="117"/>
      <c r="K334" s="29"/>
      <c r="L334" s="30"/>
      <c r="M334" s="30"/>
      <c r="N334" s="24"/>
      <c r="O334" s="24"/>
      <c r="P334" s="24"/>
      <c r="Q334" s="24"/>
      <c r="R334" s="78"/>
      <c r="S334" s="78"/>
      <c r="T334" s="78"/>
      <c r="U334" s="78"/>
      <c r="V334" s="87"/>
      <c r="W334" s="127"/>
      <c r="X334" s="127"/>
      <c r="Y334" s="127"/>
      <c r="Z334" s="80"/>
      <c r="AA334" s="80"/>
      <c r="AB334" s="80"/>
      <c r="AC334" s="80"/>
      <c r="AD334" s="80"/>
      <c r="AE334" s="81"/>
      <c r="AF334" s="75"/>
      <c r="AI334" s="38"/>
    </row>
    <row r="335" spans="1:35" x14ac:dyDescent="0.25">
      <c r="A335" s="21">
        <f t="shared" si="9"/>
        <v>334</v>
      </c>
      <c r="B335" s="75"/>
      <c r="C335" s="76"/>
      <c r="D335" s="24"/>
      <c r="E335" s="25"/>
      <c r="F335" s="77"/>
      <c r="G335" s="31"/>
      <c r="H335" s="31"/>
      <c r="I335" s="101"/>
      <c r="J335" s="101"/>
      <c r="K335" s="29"/>
      <c r="L335" s="30"/>
      <c r="M335" s="30"/>
      <c r="N335" s="24"/>
      <c r="O335" s="24"/>
      <c r="P335" s="24"/>
      <c r="Q335" s="24"/>
      <c r="R335" s="78"/>
      <c r="S335" s="78"/>
      <c r="T335" s="78"/>
      <c r="U335" s="78"/>
      <c r="V335" s="87"/>
      <c r="W335" s="127"/>
      <c r="X335" s="127"/>
      <c r="Y335" s="127"/>
      <c r="Z335" s="80"/>
      <c r="AA335" s="80"/>
      <c r="AB335" s="80"/>
      <c r="AC335" s="80"/>
      <c r="AD335" s="80"/>
      <c r="AE335" s="81"/>
      <c r="AF335" s="75"/>
      <c r="AI335" s="38"/>
    </row>
    <row r="336" spans="1:35" x14ac:dyDescent="0.25">
      <c r="A336" s="21">
        <f t="shared" si="9"/>
        <v>335</v>
      </c>
      <c r="B336" s="75"/>
      <c r="C336" s="76"/>
      <c r="D336" s="24"/>
      <c r="E336" s="25"/>
      <c r="F336" s="77"/>
      <c r="G336" s="31"/>
      <c r="H336" s="31"/>
      <c r="I336" s="101"/>
      <c r="J336" s="101"/>
      <c r="K336" s="29"/>
      <c r="L336" s="30"/>
      <c r="M336" s="30"/>
      <c r="N336" s="24"/>
      <c r="O336" s="24"/>
      <c r="P336" s="24"/>
      <c r="Q336" s="24"/>
      <c r="R336" s="78"/>
      <c r="S336" s="78"/>
      <c r="T336" s="78"/>
      <c r="U336" s="78"/>
      <c r="V336" s="87"/>
      <c r="W336" s="127"/>
      <c r="X336" s="127"/>
      <c r="Y336" s="127"/>
      <c r="Z336" s="80"/>
      <c r="AA336" s="80"/>
      <c r="AB336" s="80"/>
      <c r="AC336" s="80"/>
      <c r="AD336" s="80"/>
      <c r="AE336" s="81"/>
      <c r="AF336" s="75"/>
      <c r="AI336" s="38"/>
    </row>
    <row r="337" spans="1:35" x14ac:dyDescent="0.25">
      <c r="A337" s="21">
        <f t="shared" si="9"/>
        <v>336</v>
      </c>
      <c r="B337" s="75"/>
      <c r="C337" s="76"/>
      <c r="D337" s="24"/>
      <c r="E337" s="25"/>
      <c r="F337" s="77"/>
      <c r="G337" s="31"/>
      <c r="H337" s="31"/>
      <c r="I337" s="101"/>
      <c r="J337" s="101"/>
      <c r="K337" s="29"/>
      <c r="L337" s="30"/>
      <c r="M337" s="30"/>
      <c r="N337" s="24"/>
      <c r="O337" s="24"/>
      <c r="P337" s="24"/>
      <c r="Q337" s="24"/>
      <c r="R337" s="78"/>
      <c r="S337" s="78"/>
      <c r="T337" s="78"/>
      <c r="U337" s="78"/>
      <c r="V337" s="87"/>
      <c r="W337" s="127"/>
      <c r="X337" s="127"/>
      <c r="Y337" s="127"/>
      <c r="Z337" s="80"/>
      <c r="AA337" s="80"/>
      <c r="AB337" s="80"/>
      <c r="AC337" s="80"/>
      <c r="AD337" s="80"/>
      <c r="AE337" s="81"/>
      <c r="AF337" s="75"/>
      <c r="AI337" s="38"/>
    </row>
    <row r="338" spans="1:35" x14ac:dyDescent="0.25">
      <c r="A338" s="21">
        <f t="shared" si="9"/>
        <v>337</v>
      </c>
      <c r="B338" s="75"/>
      <c r="C338" s="76"/>
      <c r="D338" s="24"/>
      <c r="E338" s="24"/>
      <c r="F338" s="77"/>
      <c r="G338" s="31"/>
      <c r="H338" s="31"/>
      <c r="I338" s="101"/>
      <c r="J338" s="101"/>
      <c r="K338" s="29"/>
      <c r="L338" s="30"/>
      <c r="M338" s="30"/>
      <c r="N338" s="24"/>
      <c r="O338" s="24"/>
      <c r="P338" s="24"/>
      <c r="Q338" s="24"/>
      <c r="R338" s="78"/>
      <c r="S338" s="78"/>
      <c r="T338" s="78"/>
      <c r="U338" s="78"/>
      <c r="V338" s="87"/>
      <c r="W338" s="127"/>
      <c r="X338" s="127"/>
      <c r="Y338" s="127"/>
      <c r="Z338" s="80"/>
      <c r="AA338" s="80"/>
      <c r="AB338" s="80"/>
      <c r="AC338" s="80"/>
      <c r="AD338" s="80"/>
      <c r="AE338" s="81"/>
      <c r="AF338" s="75"/>
      <c r="AI338" s="38"/>
    </row>
    <row r="339" spans="1:35" x14ac:dyDescent="0.25">
      <c r="A339" s="21">
        <f t="shared" si="9"/>
        <v>338</v>
      </c>
      <c r="B339" s="75"/>
      <c r="C339" s="76"/>
      <c r="D339" s="24"/>
      <c r="E339" s="25"/>
      <c r="F339" s="77"/>
      <c r="G339" s="31"/>
      <c r="H339" s="31"/>
      <c r="I339" s="101"/>
      <c r="J339" s="101"/>
      <c r="K339" s="29"/>
      <c r="L339" s="30"/>
      <c r="M339" s="30"/>
      <c r="N339" s="24"/>
      <c r="O339" s="24"/>
      <c r="P339" s="24"/>
      <c r="Q339" s="24"/>
      <c r="R339" s="78"/>
      <c r="S339" s="78"/>
      <c r="T339" s="78"/>
      <c r="U339" s="78"/>
      <c r="V339" s="87"/>
      <c r="W339" s="127"/>
      <c r="X339" s="127"/>
      <c r="Y339" s="127"/>
      <c r="Z339" s="80"/>
      <c r="AA339" s="80"/>
      <c r="AB339" s="80"/>
      <c r="AC339" s="80"/>
      <c r="AD339" s="80"/>
      <c r="AE339" s="81"/>
      <c r="AF339" s="75"/>
      <c r="AI339" s="38"/>
    </row>
    <row r="340" spans="1:35" x14ac:dyDescent="0.25">
      <c r="A340" s="21">
        <f t="shared" si="9"/>
        <v>339</v>
      </c>
      <c r="B340" s="75"/>
      <c r="C340" s="76"/>
      <c r="D340" s="24"/>
      <c r="E340" s="25"/>
      <c r="F340" s="77"/>
      <c r="G340" s="31"/>
      <c r="H340" s="31"/>
      <c r="I340" s="101"/>
      <c r="J340" s="101"/>
      <c r="K340" s="29"/>
      <c r="L340" s="30"/>
      <c r="M340" s="30"/>
      <c r="N340" s="24"/>
      <c r="O340" s="24"/>
      <c r="P340" s="24"/>
      <c r="Q340" s="24"/>
      <c r="R340" s="78"/>
      <c r="S340" s="78"/>
      <c r="T340" s="78"/>
      <c r="U340" s="78"/>
      <c r="V340" s="87"/>
      <c r="W340" s="127"/>
      <c r="X340" s="127"/>
      <c r="Y340" s="127"/>
      <c r="Z340" s="80"/>
      <c r="AA340" s="80"/>
      <c r="AB340" s="80"/>
      <c r="AC340" s="80"/>
      <c r="AD340" s="80"/>
      <c r="AE340" s="81"/>
      <c r="AF340" s="75"/>
      <c r="AI340" s="38"/>
    </row>
    <row r="341" spans="1:35" x14ac:dyDescent="0.25">
      <c r="A341" s="21">
        <f t="shared" si="9"/>
        <v>340</v>
      </c>
      <c r="B341" s="75"/>
      <c r="C341" s="76"/>
      <c r="D341" s="24"/>
      <c r="E341" s="25"/>
      <c r="F341" s="77"/>
      <c r="G341" s="31"/>
      <c r="H341" s="31"/>
      <c r="I341" s="101"/>
      <c r="J341" s="101"/>
      <c r="K341" s="29"/>
      <c r="L341" s="30"/>
      <c r="M341" s="30"/>
      <c r="N341" s="24"/>
      <c r="O341" s="24"/>
      <c r="P341" s="24"/>
      <c r="Q341" s="24"/>
      <c r="R341" s="78"/>
      <c r="S341" s="78"/>
      <c r="T341" s="78"/>
      <c r="U341" s="78"/>
      <c r="V341" s="87"/>
      <c r="W341" s="127"/>
      <c r="X341" s="127"/>
      <c r="Y341" s="127"/>
      <c r="Z341" s="80"/>
      <c r="AA341" s="80"/>
      <c r="AB341" s="80"/>
      <c r="AC341" s="80"/>
      <c r="AD341" s="80"/>
      <c r="AE341" s="81"/>
      <c r="AF341" s="75"/>
      <c r="AI341" s="38"/>
    </row>
    <row r="342" spans="1:35" x14ac:dyDescent="0.25">
      <c r="A342" s="21">
        <f t="shared" si="9"/>
        <v>341</v>
      </c>
      <c r="B342" s="75"/>
      <c r="C342" s="76"/>
      <c r="D342" s="24"/>
      <c r="E342" s="24"/>
      <c r="F342" s="77"/>
      <c r="G342" s="31"/>
      <c r="H342" s="31"/>
      <c r="I342" s="101"/>
      <c r="J342" s="101"/>
      <c r="K342" s="29"/>
      <c r="L342" s="30"/>
      <c r="M342" s="30"/>
      <c r="N342" s="24"/>
      <c r="O342" s="24"/>
      <c r="P342" s="24"/>
      <c r="Q342" s="24"/>
      <c r="R342" s="78"/>
      <c r="S342" s="78"/>
      <c r="T342" s="78"/>
      <c r="U342" s="78"/>
      <c r="V342" s="87"/>
      <c r="W342" s="127"/>
      <c r="X342" s="127"/>
      <c r="Y342" s="127"/>
      <c r="Z342" s="80"/>
      <c r="AA342" s="80"/>
      <c r="AB342" s="80"/>
      <c r="AC342" s="80"/>
      <c r="AD342" s="80"/>
      <c r="AE342" s="81"/>
      <c r="AF342" s="75"/>
      <c r="AI342" s="38"/>
    </row>
    <row r="343" spans="1:35" x14ac:dyDescent="0.25">
      <c r="A343" s="21">
        <f t="shared" si="9"/>
        <v>342</v>
      </c>
      <c r="B343" s="75"/>
      <c r="C343" s="76"/>
      <c r="D343" s="24"/>
      <c r="E343" s="25"/>
      <c r="F343" s="77"/>
      <c r="G343" s="31"/>
      <c r="H343" s="31"/>
      <c r="I343" s="101"/>
      <c r="J343" s="101"/>
      <c r="K343" s="29"/>
      <c r="L343" s="30"/>
      <c r="M343" s="30"/>
      <c r="N343" s="24"/>
      <c r="O343" s="24"/>
      <c r="P343" s="24"/>
      <c r="Q343" s="24"/>
      <c r="R343" s="78"/>
      <c r="S343" s="78"/>
      <c r="T343" s="78"/>
      <c r="U343" s="78"/>
      <c r="V343" s="87"/>
      <c r="W343" s="127"/>
      <c r="X343" s="127"/>
      <c r="Y343" s="127"/>
      <c r="Z343" s="80"/>
      <c r="AA343" s="80"/>
      <c r="AB343" s="80"/>
      <c r="AC343" s="80"/>
      <c r="AD343" s="80"/>
      <c r="AE343" s="81"/>
      <c r="AF343" s="75"/>
      <c r="AI343" s="38"/>
    </row>
    <row r="344" spans="1:35" x14ac:dyDescent="0.25">
      <c r="A344" s="21">
        <f t="shared" si="9"/>
        <v>343</v>
      </c>
      <c r="B344" s="75"/>
      <c r="C344" s="76"/>
      <c r="D344" s="24"/>
      <c r="E344" s="24"/>
      <c r="F344" s="77"/>
      <c r="G344" s="31"/>
      <c r="H344" s="31"/>
      <c r="I344" s="101"/>
      <c r="J344" s="101"/>
      <c r="K344" s="29"/>
      <c r="L344" s="30"/>
      <c r="M344" s="30"/>
      <c r="N344" s="24"/>
      <c r="O344" s="24"/>
      <c r="P344" s="24"/>
      <c r="Q344" s="24"/>
      <c r="R344" s="78"/>
      <c r="S344" s="78"/>
      <c r="T344" s="78"/>
      <c r="U344" s="78"/>
      <c r="V344" s="87"/>
      <c r="W344" s="127"/>
      <c r="X344" s="127"/>
      <c r="Y344" s="127"/>
      <c r="Z344" s="80"/>
      <c r="AA344" s="80"/>
      <c r="AB344" s="80"/>
      <c r="AC344" s="80"/>
      <c r="AD344" s="80"/>
      <c r="AE344" s="81"/>
      <c r="AF344" s="75"/>
      <c r="AI344" s="38"/>
    </row>
    <row r="345" spans="1:35" x14ac:dyDescent="0.25">
      <c r="A345" s="21">
        <f t="shared" si="9"/>
        <v>344</v>
      </c>
      <c r="B345" s="75"/>
      <c r="C345" s="76"/>
      <c r="D345" s="24"/>
      <c r="E345" s="25"/>
      <c r="F345" s="77"/>
      <c r="G345" s="31"/>
      <c r="H345" s="31"/>
      <c r="I345" s="101"/>
      <c r="J345" s="101"/>
      <c r="K345" s="29"/>
      <c r="L345" s="30"/>
      <c r="M345" s="30"/>
      <c r="N345" s="24"/>
      <c r="O345" s="24"/>
      <c r="P345" s="24"/>
      <c r="Q345" s="24"/>
      <c r="R345" s="78"/>
      <c r="S345" s="78"/>
      <c r="T345" s="78"/>
      <c r="U345" s="78"/>
      <c r="V345" s="87"/>
      <c r="W345" s="127"/>
      <c r="X345" s="127"/>
      <c r="Y345" s="127"/>
      <c r="Z345" s="80"/>
      <c r="AA345" s="80"/>
      <c r="AB345" s="80"/>
      <c r="AC345" s="80"/>
      <c r="AD345" s="80"/>
      <c r="AE345" s="81"/>
      <c r="AF345" s="75"/>
      <c r="AI345" s="38"/>
    </row>
    <row r="346" spans="1:35" x14ac:dyDescent="0.25">
      <c r="A346" s="21">
        <f t="shared" si="9"/>
        <v>345</v>
      </c>
      <c r="B346" s="75"/>
      <c r="C346" s="76"/>
      <c r="D346" s="24"/>
      <c r="E346" s="25"/>
      <c r="F346" s="77"/>
      <c r="G346" s="31"/>
      <c r="H346" s="31"/>
      <c r="I346" s="101"/>
      <c r="J346" s="101"/>
      <c r="K346" s="29"/>
      <c r="L346" s="30"/>
      <c r="M346" s="30"/>
      <c r="N346" s="24"/>
      <c r="O346" s="24"/>
      <c r="P346" s="24"/>
      <c r="Q346" s="24"/>
      <c r="R346" s="78"/>
      <c r="S346" s="78"/>
      <c r="T346" s="78"/>
      <c r="U346" s="78"/>
      <c r="V346" s="87"/>
      <c r="W346" s="127"/>
      <c r="X346" s="127"/>
      <c r="Y346" s="127"/>
      <c r="Z346" s="80"/>
      <c r="AA346" s="80"/>
      <c r="AB346" s="80"/>
      <c r="AC346" s="80"/>
      <c r="AD346" s="80"/>
      <c r="AE346" s="81"/>
      <c r="AF346" s="75"/>
      <c r="AI346" s="38"/>
    </row>
    <row r="347" spans="1:35" x14ac:dyDescent="0.25">
      <c r="A347" s="21">
        <f t="shared" si="9"/>
        <v>346</v>
      </c>
      <c r="B347" s="75"/>
      <c r="C347" s="76"/>
      <c r="D347" s="24"/>
      <c r="E347" s="25"/>
      <c r="F347" s="77"/>
      <c r="G347" s="31"/>
      <c r="H347" s="31"/>
      <c r="I347" s="101"/>
      <c r="J347" s="101"/>
      <c r="K347" s="29"/>
      <c r="L347" s="30"/>
      <c r="M347" s="30"/>
      <c r="N347" s="24"/>
      <c r="O347" s="24"/>
      <c r="P347" s="24"/>
      <c r="Q347" s="24"/>
      <c r="R347" s="78"/>
      <c r="S347" s="78"/>
      <c r="T347" s="78"/>
      <c r="U347" s="78"/>
      <c r="V347" s="87"/>
      <c r="W347" s="127"/>
      <c r="X347" s="127"/>
      <c r="Y347" s="127"/>
      <c r="Z347" s="80"/>
      <c r="AA347" s="80"/>
      <c r="AB347" s="80"/>
      <c r="AC347" s="80"/>
      <c r="AD347" s="80"/>
      <c r="AE347" s="81"/>
      <c r="AF347" s="75"/>
      <c r="AI347" s="38"/>
    </row>
    <row r="348" spans="1:35" x14ac:dyDescent="0.25">
      <c r="A348" s="21">
        <f t="shared" si="9"/>
        <v>347</v>
      </c>
      <c r="B348" s="75"/>
      <c r="C348" s="76"/>
      <c r="D348" s="24"/>
      <c r="E348" s="24"/>
      <c r="F348" s="77"/>
      <c r="G348" s="31"/>
      <c r="H348" s="31"/>
      <c r="I348" s="101"/>
      <c r="J348" s="101"/>
      <c r="K348" s="29"/>
      <c r="L348" s="30"/>
      <c r="M348" s="30"/>
      <c r="N348" s="24"/>
      <c r="O348" s="24"/>
      <c r="P348" s="24"/>
      <c r="Q348" s="24"/>
      <c r="R348" s="78"/>
      <c r="S348" s="78"/>
      <c r="T348" s="78"/>
      <c r="U348" s="78"/>
      <c r="V348" s="87"/>
      <c r="W348" s="127"/>
      <c r="X348" s="127"/>
      <c r="Y348" s="127"/>
      <c r="Z348" s="80"/>
      <c r="AA348" s="80"/>
      <c r="AB348" s="80"/>
      <c r="AC348" s="80"/>
      <c r="AD348" s="80"/>
      <c r="AE348" s="81"/>
      <c r="AF348" s="75"/>
      <c r="AI348" s="38"/>
    </row>
    <row r="349" spans="1:35" x14ac:dyDescent="0.25">
      <c r="A349" s="21">
        <f t="shared" si="9"/>
        <v>348</v>
      </c>
      <c r="B349" s="75"/>
      <c r="C349" s="76"/>
      <c r="D349" s="24"/>
      <c r="E349" s="24"/>
      <c r="F349" s="77"/>
      <c r="G349" s="31"/>
      <c r="H349" s="31"/>
      <c r="I349" s="101"/>
      <c r="J349" s="101"/>
      <c r="K349" s="29"/>
      <c r="L349" s="30"/>
      <c r="M349" s="30"/>
      <c r="N349" s="24"/>
      <c r="O349" s="24"/>
      <c r="P349" s="24"/>
      <c r="Q349" s="24"/>
      <c r="R349" s="78"/>
      <c r="S349" s="78"/>
      <c r="T349" s="78"/>
      <c r="U349" s="78"/>
      <c r="V349" s="87"/>
      <c r="W349" s="127"/>
      <c r="X349" s="127"/>
      <c r="Y349" s="127"/>
      <c r="Z349" s="80"/>
      <c r="AA349" s="80"/>
      <c r="AB349" s="80"/>
      <c r="AC349" s="80"/>
      <c r="AD349" s="80"/>
      <c r="AE349" s="81"/>
      <c r="AF349" s="75"/>
      <c r="AI349" s="38"/>
    </row>
    <row r="350" spans="1:35" x14ac:dyDescent="0.25">
      <c r="A350" s="21">
        <f t="shared" si="9"/>
        <v>349</v>
      </c>
      <c r="B350" s="75"/>
      <c r="C350" s="76"/>
      <c r="D350" s="24"/>
      <c r="E350" s="25"/>
      <c r="F350" s="77"/>
      <c r="G350" s="31"/>
      <c r="H350" s="31"/>
      <c r="I350" s="101"/>
      <c r="J350" s="101"/>
      <c r="K350" s="29"/>
      <c r="L350" s="30"/>
      <c r="M350" s="30"/>
      <c r="N350" s="24"/>
      <c r="O350" s="24"/>
      <c r="P350" s="24"/>
      <c r="Q350" s="24"/>
      <c r="R350" s="78"/>
      <c r="S350" s="78"/>
      <c r="T350" s="78"/>
      <c r="U350" s="78"/>
      <c r="V350" s="87"/>
      <c r="W350" s="127"/>
      <c r="X350" s="127"/>
      <c r="Y350" s="127"/>
      <c r="Z350" s="80"/>
      <c r="AA350" s="80"/>
      <c r="AB350" s="80"/>
      <c r="AC350" s="80"/>
      <c r="AD350" s="80"/>
      <c r="AE350" s="81"/>
      <c r="AF350" s="75"/>
      <c r="AI350" s="38"/>
    </row>
    <row r="351" spans="1:35" x14ac:dyDescent="0.25">
      <c r="A351" s="21">
        <f t="shared" si="9"/>
        <v>350</v>
      </c>
      <c r="B351" s="75"/>
      <c r="C351" s="76"/>
      <c r="D351" s="24"/>
      <c r="E351" s="25"/>
      <c r="F351" s="77"/>
      <c r="G351" s="31"/>
      <c r="H351" s="31"/>
      <c r="I351" s="101"/>
      <c r="J351" s="101"/>
      <c r="K351" s="29"/>
      <c r="L351" s="30"/>
      <c r="M351" s="30"/>
      <c r="N351" s="24"/>
      <c r="O351" s="24"/>
      <c r="P351" s="32"/>
      <c r="Q351" s="24"/>
      <c r="R351" s="78"/>
      <c r="S351" s="78"/>
      <c r="T351" s="78"/>
      <c r="U351" s="78"/>
      <c r="V351" s="87"/>
      <c r="W351" s="127"/>
      <c r="X351" s="127"/>
      <c r="Y351" s="127"/>
      <c r="Z351" s="80"/>
      <c r="AA351" s="80"/>
      <c r="AB351" s="80"/>
      <c r="AC351" s="80"/>
      <c r="AD351" s="80"/>
      <c r="AE351" s="81"/>
      <c r="AF351" s="75"/>
      <c r="AI351" s="38"/>
    </row>
    <row r="352" spans="1:35" x14ac:dyDescent="0.25">
      <c r="A352" s="21">
        <f t="shared" si="9"/>
        <v>351</v>
      </c>
      <c r="B352" s="75"/>
      <c r="C352" s="76"/>
      <c r="D352" s="24"/>
      <c r="E352" s="25"/>
      <c r="F352" s="77"/>
      <c r="G352" s="31"/>
      <c r="H352" s="31"/>
      <c r="I352" s="101"/>
      <c r="J352" s="101"/>
      <c r="K352" s="29"/>
      <c r="L352" s="30"/>
      <c r="M352" s="30"/>
      <c r="N352" s="24"/>
      <c r="O352" s="24"/>
      <c r="P352" s="32"/>
      <c r="Q352" s="24"/>
      <c r="R352" s="78"/>
      <c r="S352" s="78"/>
      <c r="T352" s="78"/>
      <c r="U352" s="78"/>
      <c r="V352" s="87"/>
      <c r="W352" s="127"/>
      <c r="X352" s="127"/>
      <c r="Y352" s="127"/>
      <c r="Z352" s="80"/>
      <c r="AA352" s="80"/>
      <c r="AB352" s="80"/>
      <c r="AC352" s="80"/>
      <c r="AD352" s="80"/>
      <c r="AE352" s="81"/>
      <c r="AF352" s="75"/>
      <c r="AI352" s="38"/>
    </row>
    <row r="353" spans="1:35" x14ac:dyDescent="0.25">
      <c r="A353" s="21">
        <f t="shared" si="9"/>
        <v>352</v>
      </c>
      <c r="B353" s="75"/>
      <c r="C353" s="76"/>
      <c r="D353" s="24"/>
      <c r="E353" s="25"/>
      <c r="F353" s="77"/>
      <c r="G353" s="31"/>
      <c r="H353" s="31"/>
      <c r="I353" s="101"/>
      <c r="J353" s="101"/>
      <c r="K353" s="29"/>
      <c r="L353" s="30"/>
      <c r="M353" s="30"/>
      <c r="N353" s="24"/>
      <c r="O353" s="24"/>
      <c r="P353" s="24"/>
      <c r="Q353" s="24"/>
      <c r="R353" s="78"/>
      <c r="S353" s="78"/>
      <c r="T353" s="78"/>
      <c r="U353" s="78"/>
      <c r="V353" s="87"/>
      <c r="W353" s="127"/>
      <c r="X353" s="127"/>
      <c r="Y353" s="127"/>
      <c r="Z353" s="80"/>
      <c r="AA353" s="80"/>
      <c r="AB353" s="80"/>
      <c r="AC353" s="80"/>
      <c r="AD353" s="80"/>
      <c r="AE353" s="81"/>
      <c r="AF353" s="75"/>
      <c r="AI353" s="38"/>
    </row>
    <row r="354" spans="1:35" x14ac:dyDescent="0.25">
      <c r="A354" s="21">
        <f t="shared" si="9"/>
        <v>353</v>
      </c>
      <c r="B354" s="75"/>
      <c r="C354" s="76"/>
      <c r="D354" s="24"/>
      <c r="E354" s="25"/>
      <c r="F354" s="77"/>
      <c r="G354" s="31"/>
      <c r="H354" s="31"/>
      <c r="I354" s="101"/>
      <c r="J354" s="101"/>
      <c r="K354" s="29"/>
      <c r="L354" s="30"/>
      <c r="M354" s="30"/>
      <c r="N354" s="24"/>
      <c r="O354" s="24"/>
      <c r="P354" s="32"/>
      <c r="Q354" s="24"/>
      <c r="R354" s="78"/>
      <c r="S354" s="78"/>
      <c r="T354" s="78"/>
      <c r="U354" s="78"/>
      <c r="V354" s="87"/>
      <c r="W354" s="127"/>
      <c r="X354" s="127"/>
      <c r="Y354" s="127"/>
      <c r="Z354" s="80"/>
      <c r="AA354" s="80"/>
      <c r="AB354" s="80"/>
      <c r="AC354" s="80"/>
      <c r="AD354" s="80"/>
      <c r="AE354" s="81"/>
      <c r="AF354" s="75"/>
      <c r="AI354" s="38"/>
    </row>
    <row r="355" spans="1:35" x14ac:dyDescent="0.25">
      <c r="A355" s="21">
        <f t="shared" si="9"/>
        <v>354</v>
      </c>
      <c r="B355" s="75"/>
      <c r="C355" s="76"/>
      <c r="D355" s="24"/>
      <c r="E355" s="24"/>
      <c r="F355" s="77"/>
      <c r="G355" s="31"/>
      <c r="H355" s="31"/>
      <c r="I355" s="101"/>
      <c r="J355" s="101"/>
      <c r="K355" s="29"/>
      <c r="L355" s="30"/>
      <c r="M355" s="30"/>
      <c r="N355" s="24"/>
      <c r="O355" s="24"/>
      <c r="P355" s="32"/>
      <c r="Q355" s="24"/>
      <c r="R355" s="78"/>
      <c r="S355" s="78"/>
      <c r="T355" s="78"/>
      <c r="U355" s="78"/>
      <c r="V355" s="87"/>
      <c r="W355" s="127"/>
      <c r="X355" s="127"/>
      <c r="Y355" s="127"/>
      <c r="Z355" s="80"/>
      <c r="AA355" s="80"/>
      <c r="AB355" s="80"/>
      <c r="AC355" s="80"/>
      <c r="AD355" s="80"/>
      <c r="AE355" s="81"/>
      <c r="AF355" s="75"/>
      <c r="AI355" s="38"/>
    </row>
    <row r="356" spans="1:35" x14ac:dyDescent="0.25">
      <c r="A356" s="21">
        <f t="shared" si="9"/>
        <v>355</v>
      </c>
      <c r="B356" s="75"/>
      <c r="C356" s="76"/>
      <c r="D356" s="24"/>
      <c r="E356" s="24"/>
      <c r="F356" s="77"/>
      <c r="G356" s="31"/>
      <c r="H356" s="31"/>
      <c r="I356" s="101"/>
      <c r="J356" s="101"/>
      <c r="K356" s="29"/>
      <c r="L356" s="30"/>
      <c r="M356" s="30"/>
      <c r="N356" s="24"/>
      <c r="O356" s="24"/>
      <c r="P356" s="32"/>
      <c r="Q356" s="24"/>
      <c r="R356" s="78"/>
      <c r="S356" s="78"/>
      <c r="T356" s="78"/>
      <c r="U356" s="78"/>
      <c r="V356" s="87"/>
      <c r="W356" s="127"/>
      <c r="X356" s="127"/>
      <c r="Y356" s="127"/>
      <c r="Z356" s="80"/>
      <c r="AA356" s="80"/>
      <c r="AB356" s="80"/>
      <c r="AC356" s="80"/>
      <c r="AD356" s="80"/>
      <c r="AE356" s="81"/>
      <c r="AF356" s="75"/>
      <c r="AI356" s="38"/>
    </row>
    <row r="357" spans="1:35" x14ac:dyDescent="0.25">
      <c r="A357" s="21">
        <f t="shared" si="9"/>
        <v>356</v>
      </c>
      <c r="B357" s="75"/>
      <c r="C357" s="76"/>
      <c r="D357" s="24"/>
      <c r="E357" s="25"/>
      <c r="F357" s="77"/>
      <c r="G357" s="31"/>
      <c r="H357" s="31"/>
      <c r="I357" s="101"/>
      <c r="J357" s="101"/>
      <c r="K357" s="29"/>
      <c r="L357" s="30"/>
      <c r="M357" s="30"/>
      <c r="N357" s="24"/>
      <c r="O357" s="24"/>
      <c r="P357" s="32"/>
      <c r="Q357" s="24"/>
      <c r="R357" s="78"/>
      <c r="S357" s="78"/>
      <c r="T357" s="78"/>
      <c r="U357" s="78"/>
      <c r="V357" s="87"/>
      <c r="W357" s="127"/>
      <c r="X357" s="127"/>
      <c r="Y357" s="127"/>
      <c r="Z357" s="80"/>
      <c r="AA357" s="80"/>
      <c r="AB357" s="80"/>
      <c r="AC357" s="80"/>
      <c r="AD357" s="80"/>
      <c r="AE357" s="81"/>
      <c r="AF357" s="75"/>
      <c r="AI357" s="38"/>
    </row>
    <row r="358" spans="1:35" x14ac:dyDescent="0.25">
      <c r="A358" s="21">
        <f t="shared" si="9"/>
        <v>357</v>
      </c>
      <c r="B358" s="75"/>
      <c r="C358" s="76"/>
      <c r="D358" s="24"/>
      <c r="E358" s="25"/>
      <c r="F358" s="77"/>
      <c r="G358" s="31"/>
      <c r="H358" s="31"/>
      <c r="I358" s="101"/>
      <c r="J358" s="101"/>
      <c r="K358" s="29"/>
      <c r="L358" s="30"/>
      <c r="M358" s="30"/>
      <c r="N358" s="24"/>
      <c r="O358" s="24"/>
      <c r="P358" s="24"/>
      <c r="Q358" s="24"/>
      <c r="R358" s="78"/>
      <c r="S358" s="78"/>
      <c r="T358" s="78"/>
      <c r="U358" s="78"/>
      <c r="V358" s="87"/>
      <c r="W358" s="127"/>
      <c r="X358" s="127"/>
      <c r="Y358" s="127"/>
      <c r="Z358" s="80"/>
      <c r="AA358" s="80"/>
      <c r="AB358" s="80"/>
      <c r="AC358" s="80"/>
      <c r="AD358" s="80"/>
      <c r="AE358" s="81"/>
      <c r="AF358" s="75"/>
      <c r="AI358" s="38"/>
    </row>
    <row r="359" spans="1:35" x14ac:dyDescent="0.25">
      <c r="A359" s="21">
        <f t="shared" si="9"/>
        <v>358</v>
      </c>
      <c r="B359" s="75"/>
      <c r="C359" s="76"/>
      <c r="D359" s="24"/>
      <c r="E359" s="24"/>
      <c r="F359" s="77"/>
      <c r="G359" s="31"/>
      <c r="H359" s="31"/>
      <c r="I359" s="101"/>
      <c r="J359" s="101"/>
      <c r="K359" s="29"/>
      <c r="L359" s="30"/>
      <c r="M359" s="30"/>
      <c r="N359" s="24"/>
      <c r="O359" s="24"/>
      <c r="P359" s="32"/>
      <c r="Q359" s="24"/>
      <c r="R359" s="78"/>
      <c r="S359" s="78"/>
      <c r="T359" s="78"/>
      <c r="U359" s="78"/>
      <c r="V359" s="87"/>
      <c r="W359" s="127"/>
      <c r="X359" s="127"/>
      <c r="Y359" s="127"/>
      <c r="Z359" s="80"/>
      <c r="AA359" s="80"/>
      <c r="AB359" s="80"/>
      <c r="AC359" s="80"/>
      <c r="AD359" s="80"/>
      <c r="AE359" s="81"/>
      <c r="AF359" s="75"/>
      <c r="AI359" s="38"/>
    </row>
    <row r="360" spans="1:35" x14ac:dyDescent="0.25">
      <c r="A360" s="21">
        <f t="shared" si="9"/>
        <v>359</v>
      </c>
      <c r="B360" s="75"/>
      <c r="C360" s="76"/>
      <c r="D360" s="24"/>
      <c r="E360" s="25"/>
      <c r="F360" s="77"/>
      <c r="G360" s="31"/>
      <c r="H360" s="31"/>
      <c r="I360" s="101"/>
      <c r="J360" s="101"/>
      <c r="K360" s="29"/>
      <c r="L360" s="30"/>
      <c r="M360" s="30"/>
      <c r="N360" s="24"/>
      <c r="O360" s="24"/>
      <c r="P360" s="24"/>
      <c r="Q360" s="24"/>
      <c r="R360" s="78"/>
      <c r="S360" s="78"/>
      <c r="T360" s="78"/>
      <c r="U360" s="78"/>
      <c r="V360" s="87"/>
      <c r="W360" s="127"/>
      <c r="X360" s="127"/>
      <c r="Y360" s="127"/>
      <c r="Z360" s="80"/>
      <c r="AA360" s="80"/>
      <c r="AB360" s="80"/>
      <c r="AC360" s="80"/>
      <c r="AD360" s="80"/>
      <c r="AE360" s="81"/>
      <c r="AF360" s="75"/>
      <c r="AI360" s="38"/>
    </row>
    <row r="361" spans="1:35" x14ac:dyDescent="0.25">
      <c r="A361" s="21">
        <f t="shared" si="9"/>
        <v>360</v>
      </c>
      <c r="B361" s="75"/>
      <c r="C361" s="76"/>
      <c r="D361" s="24"/>
      <c r="E361" s="24"/>
      <c r="F361" s="77"/>
      <c r="G361" s="31"/>
      <c r="H361" s="31"/>
      <c r="I361" s="101"/>
      <c r="J361" s="101"/>
      <c r="K361" s="29"/>
      <c r="L361" s="30"/>
      <c r="M361" s="30"/>
      <c r="N361" s="24"/>
      <c r="O361" s="24"/>
      <c r="P361" s="32"/>
      <c r="Q361" s="24"/>
      <c r="R361" s="78"/>
      <c r="S361" s="78"/>
      <c r="T361" s="78"/>
      <c r="U361" s="78"/>
      <c r="V361" s="87"/>
      <c r="W361" s="127"/>
      <c r="X361" s="127"/>
      <c r="Y361" s="127"/>
      <c r="Z361" s="80"/>
      <c r="AA361" s="80"/>
      <c r="AB361" s="80"/>
      <c r="AC361" s="80"/>
      <c r="AD361" s="80"/>
      <c r="AE361" s="81"/>
      <c r="AF361" s="75"/>
      <c r="AI361" s="38"/>
    </row>
    <row r="362" spans="1:35" x14ac:dyDescent="0.25">
      <c r="A362" s="21">
        <f t="shared" si="9"/>
        <v>361</v>
      </c>
      <c r="B362" s="75"/>
      <c r="C362" s="76"/>
      <c r="D362" s="24"/>
      <c r="E362" s="25"/>
      <c r="F362" s="77"/>
      <c r="G362" s="31"/>
      <c r="H362" s="31"/>
      <c r="I362" s="101"/>
      <c r="J362" s="117"/>
      <c r="K362" s="29"/>
      <c r="L362" s="30"/>
      <c r="M362" s="30"/>
      <c r="N362" s="24"/>
      <c r="O362" s="24"/>
      <c r="P362" s="32"/>
      <c r="Q362" s="24"/>
      <c r="R362" s="78"/>
      <c r="S362" s="78"/>
      <c r="T362" s="78"/>
      <c r="U362" s="78"/>
      <c r="V362" s="87"/>
      <c r="W362" s="127"/>
      <c r="X362" s="127"/>
      <c r="Y362" s="127"/>
      <c r="Z362" s="80"/>
      <c r="AA362" s="80"/>
      <c r="AB362" s="80"/>
      <c r="AC362" s="80"/>
      <c r="AD362" s="80"/>
      <c r="AE362" s="81"/>
      <c r="AF362" s="75"/>
      <c r="AI362" s="38"/>
    </row>
    <row r="363" spans="1:35" x14ac:dyDescent="0.25">
      <c r="A363" s="21">
        <f t="shared" si="9"/>
        <v>362</v>
      </c>
      <c r="B363" s="75"/>
      <c r="C363" s="76"/>
      <c r="D363" s="24"/>
      <c r="E363" s="25"/>
      <c r="F363" s="77"/>
      <c r="G363" s="31"/>
      <c r="H363" s="31"/>
      <c r="I363" s="101"/>
      <c r="J363" s="101"/>
      <c r="K363" s="29"/>
      <c r="L363" s="30"/>
      <c r="M363" s="30"/>
      <c r="N363" s="24"/>
      <c r="O363" s="24"/>
      <c r="P363" s="32"/>
      <c r="Q363" s="24"/>
      <c r="R363" s="78"/>
      <c r="S363" s="78"/>
      <c r="T363" s="78"/>
      <c r="U363" s="78"/>
      <c r="V363" s="87"/>
      <c r="W363" s="127"/>
      <c r="X363" s="127"/>
      <c r="Y363" s="127"/>
      <c r="Z363" s="80"/>
      <c r="AA363" s="80"/>
      <c r="AB363" s="80"/>
      <c r="AC363" s="80"/>
      <c r="AD363" s="80"/>
      <c r="AE363" s="81"/>
      <c r="AF363" s="75"/>
      <c r="AI363" s="38"/>
    </row>
    <row r="364" spans="1:35" x14ac:dyDescent="0.25">
      <c r="A364" s="21">
        <f t="shared" si="9"/>
        <v>363</v>
      </c>
      <c r="B364" s="75"/>
      <c r="C364" s="76"/>
      <c r="D364" s="24"/>
      <c r="E364" s="25"/>
      <c r="F364" s="77"/>
      <c r="G364" s="31"/>
      <c r="H364" s="31"/>
      <c r="I364" s="101"/>
      <c r="J364" s="101"/>
      <c r="K364" s="29"/>
      <c r="L364" s="30"/>
      <c r="M364" s="30"/>
      <c r="N364" s="24"/>
      <c r="O364" s="24"/>
      <c r="P364" s="24"/>
      <c r="Q364" s="24"/>
      <c r="R364" s="78"/>
      <c r="S364" s="78"/>
      <c r="T364" s="78"/>
      <c r="U364" s="78"/>
      <c r="V364" s="87"/>
      <c r="W364" s="127"/>
      <c r="X364" s="127"/>
      <c r="Y364" s="127"/>
      <c r="Z364" s="80"/>
      <c r="AA364" s="80"/>
      <c r="AB364" s="80"/>
      <c r="AC364" s="80"/>
      <c r="AD364" s="80"/>
      <c r="AE364" s="81"/>
      <c r="AF364" s="75"/>
      <c r="AI364" s="38"/>
    </row>
    <row r="365" spans="1:35" x14ac:dyDescent="0.25">
      <c r="A365" s="21">
        <f t="shared" si="9"/>
        <v>364</v>
      </c>
      <c r="B365" s="75"/>
      <c r="C365" s="76"/>
      <c r="D365" s="24"/>
      <c r="E365" s="25"/>
      <c r="F365" s="77"/>
      <c r="G365" s="31"/>
      <c r="H365" s="31"/>
      <c r="I365" s="101"/>
      <c r="J365" s="101"/>
      <c r="K365" s="29"/>
      <c r="L365" s="30"/>
      <c r="M365" s="30"/>
      <c r="N365" s="24"/>
      <c r="O365" s="24"/>
      <c r="P365" s="32"/>
      <c r="Q365" s="24"/>
      <c r="R365" s="78"/>
      <c r="S365" s="78"/>
      <c r="T365" s="78"/>
      <c r="U365" s="78"/>
      <c r="V365" s="87"/>
      <c r="W365" s="127"/>
      <c r="X365" s="127"/>
      <c r="Y365" s="127"/>
      <c r="Z365" s="80"/>
      <c r="AA365" s="80"/>
      <c r="AB365" s="80"/>
      <c r="AC365" s="80"/>
      <c r="AD365" s="80"/>
      <c r="AE365" s="81"/>
      <c r="AF365" s="75"/>
      <c r="AI365" s="38"/>
    </row>
    <row r="366" spans="1:35" x14ac:dyDescent="0.25">
      <c r="A366" s="21">
        <f t="shared" si="9"/>
        <v>365</v>
      </c>
      <c r="B366" s="75"/>
      <c r="C366" s="76"/>
      <c r="D366" s="24"/>
      <c r="E366" s="24"/>
      <c r="F366" s="77"/>
      <c r="G366" s="31"/>
      <c r="H366" s="31"/>
      <c r="I366" s="101"/>
      <c r="J366" s="101"/>
      <c r="K366" s="29"/>
      <c r="L366" s="30"/>
      <c r="M366" s="30"/>
      <c r="N366" s="24"/>
      <c r="O366" s="24"/>
      <c r="P366" s="32"/>
      <c r="Q366" s="24"/>
      <c r="R366" s="78"/>
      <c r="S366" s="78"/>
      <c r="T366" s="78"/>
      <c r="U366" s="78"/>
      <c r="V366" s="87"/>
      <c r="W366" s="127"/>
      <c r="X366" s="127"/>
      <c r="Y366" s="127"/>
      <c r="Z366" s="80"/>
      <c r="AA366" s="80"/>
      <c r="AB366" s="80"/>
      <c r="AC366" s="80"/>
      <c r="AD366" s="80"/>
      <c r="AE366" s="81"/>
      <c r="AF366" s="75"/>
      <c r="AI366" s="38"/>
    </row>
    <row r="367" spans="1:35" x14ac:dyDescent="0.25">
      <c r="A367" s="21">
        <f t="shared" si="9"/>
        <v>366</v>
      </c>
      <c r="B367" s="75"/>
      <c r="C367" s="76"/>
      <c r="D367" s="24"/>
      <c r="E367" s="25"/>
      <c r="F367" s="77"/>
      <c r="G367" s="31"/>
      <c r="H367" s="31"/>
      <c r="I367" s="101"/>
      <c r="J367" s="101"/>
      <c r="K367" s="29"/>
      <c r="L367" s="30"/>
      <c r="M367" s="30"/>
      <c r="N367" s="24"/>
      <c r="O367" s="24"/>
      <c r="P367" s="24"/>
      <c r="Q367" s="24"/>
      <c r="R367" s="78"/>
      <c r="S367" s="78"/>
      <c r="T367" s="78"/>
      <c r="U367" s="78"/>
      <c r="V367" s="87"/>
      <c r="W367" s="127"/>
      <c r="X367" s="127"/>
      <c r="Y367" s="127"/>
      <c r="Z367" s="80"/>
      <c r="AA367" s="80"/>
      <c r="AB367" s="80"/>
      <c r="AC367" s="80"/>
      <c r="AD367" s="80"/>
      <c r="AE367" s="81"/>
      <c r="AF367" s="75"/>
      <c r="AI367" s="38"/>
    </row>
    <row r="368" spans="1:35" x14ac:dyDescent="0.25">
      <c r="A368" s="21">
        <f t="shared" si="9"/>
        <v>367</v>
      </c>
      <c r="B368" s="75"/>
      <c r="C368" s="76"/>
      <c r="D368" s="24"/>
      <c r="E368" s="25"/>
      <c r="F368" s="77"/>
      <c r="G368" s="31"/>
      <c r="H368" s="31"/>
      <c r="I368" s="101"/>
      <c r="J368" s="101"/>
      <c r="K368" s="29"/>
      <c r="L368" s="30"/>
      <c r="M368" s="30"/>
      <c r="N368" s="24"/>
      <c r="O368" s="24"/>
      <c r="P368" s="24"/>
      <c r="Q368" s="24"/>
      <c r="R368" s="78"/>
      <c r="S368" s="78"/>
      <c r="T368" s="78"/>
      <c r="U368" s="78"/>
      <c r="V368" s="87"/>
      <c r="W368" s="127"/>
      <c r="X368" s="127"/>
      <c r="Y368" s="127"/>
      <c r="Z368" s="80"/>
      <c r="AA368" s="80"/>
      <c r="AB368" s="80"/>
      <c r="AC368" s="80"/>
      <c r="AD368" s="80"/>
      <c r="AE368" s="81"/>
      <c r="AF368" s="75"/>
      <c r="AI368" s="38"/>
    </row>
    <row r="369" spans="1:35" x14ac:dyDescent="0.25">
      <c r="A369" s="21">
        <f t="shared" si="9"/>
        <v>368</v>
      </c>
      <c r="B369" s="75"/>
      <c r="C369" s="76"/>
      <c r="D369" s="24"/>
      <c r="E369" s="24"/>
      <c r="F369" s="77"/>
      <c r="G369" s="31"/>
      <c r="H369" s="31"/>
      <c r="I369" s="101"/>
      <c r="J369" s="101"/>
      <c r="K369" s="29"/>
      <c r="L369" s="30"/>
      <c r="M369" s="30"/>
      <c r="N369" s="24"/>
      <c r="O369" s="24"/>
      <c r="P369" s="32"/>
      <c r="Q369" s="24"/>
      <c r="R369" s="78"/>
      <c r="S369" s="78"/>
      <c r="T369" s="78"/>
      <c r="U369" s="78"/>
      <c r="V369" s="87"/>
      <c r="W369" s="127"/>
      <c r="X369" s="127"/>
      <c r="Y369" s="127"/>
      <c r="Z369" s="80"/>
      <c r="AA369" s="80"/>
      <c r="AB369" s="80"/>
      <c r="AC369" s="80"/>
      <c r="AD369" s="80"/>
      <c r="AE369" s="81"/>
      <c r="AF369" s="75"/>
      <c r="AI369" s="38"/>
    </row>
    <row r="370" spans="1:35" x14ac:dyDescent="0.25">
      <c r="A370" s="21">
        <f t="shared" si="9"/>
        <v>369</v>
      </c>
      <c r="B370" s="75"/>
      <c r="C370" s="76"/>
      <c r="D370" s="24"/>
      <c r="E370" s="24"/>
      <c r="F370" s="77"/>
      <c r="G370" s="31"/>
      <c r="H370" s="31"/>
      <c r="I370" s="101"/>
      <c r="J370" s="101"/>
      <c r="K370" s="29"/>
      <c r="L370" s="30"/>
      <c r="M370" s="30"/>
      <c r="N370" s="24"/>
      <c r="O370" s="24"/>
      <c r="P370" s="32"/>
      <c r="Q370" s="24"/>
      <c r="R370" s="78"/>
      <c r="S370" s="78"/>
      <c r="T370" s="78"/>
      <c r="U370" s="78"/>
      <c r="V370" s="87"/>
      <c r="W370" s="127"/>
      <c r="X370" s="127"/>
      <c r="Y370" s="127"/>
      <c r="Z370" s="80"/>
      <c r="AA370" s="80"/>
      <c r="AB370" s="80"/>
      <c r="AC370" s="80"/>
      <c r="AD370" s="80"/>
      <c r="AE370" s="81"/>
      <c r="AF370" s="75"/>
      <c r="AI370" s="38"/>
    </row>
    <row r="371" spans="1:35" x14ac:dyDescent="0.25">
      <c r="A371" s="21">
        <f t="shared" si="9"/>
        <v>370</v>
      </c>
      <c r="B371" s="75"/>
      <c r="C371" s="76"/>
      <c r="D371" s="24"/>
      <c r="E371" s="24"/>
      <c r="F371" s="77"/>
      <c r="G371" s="31"/>
      <c r="H371" s="31"/>
      <c r="I371" s="101"/>
      <c r="J371" s="101"/>
      <c r="K371" s="29"/>
      <c r="L371" s="30"/>
      <c r="M371" s="30"/>
      <c r="N371" s="24"/>
      <c r="O371" s="24"/>
      <c r="P371" s="32"/>
      <c r="Q371" s="24"/>
      <c r="R371" s="78"/>
      <c r="S371" s="78"/>
      <c r="T371" s="78"/>
      <c r="U371" s="78"/>
      <c r="V371" s="87"/>
      <c r="W371" s="127"/>
      <c r="X371" s="127"/>
      <c r="Y371" s="127"/>
      <c r="Z371" s="80"/>
      <c r="AA371" s="80"/>
      <c r="AB371" s="80"/>
      <c r="AC371" s="80"/>
      <c r="AD371" s="80"/>
      <c r="AE371" s="81"/>
      <c r="AF371" s="75"/>
      <c r="AI371" s="38"/>
    </row>
    <row r="372" spans="1:35" x14ac:dyDescent="0.25">
      <c r="A372" s="21">
        <f t="shared" si="9"/>
        <v>371</v>
      </c>
      <c r="B372" s="75"/>
      <c r="C372" s="76"/>
      <c r="D372" s="24"/>
      <c r="E372" s="24"/>
      <c r="F372" s="77"/>
      <c r="G372" s="31"/>
      <c r="H372" s="31"/>
      <c r="I372" s="101"/>
      <c r="J372" s="101"/>
      <c r="K372" s="29"/>
      <c r="L372" s="30"/>
      <c r="M372" s="30"/>
      <c r="N372" s="24"/>
      <c r="O372" s="24"/>
      <c r="P372" s="32"/>
      <c r="Q372" s="24"/>
      <c r="R372" s="78"/>
      <c r="S372" s="78"/>
      <c r="T372" s="78"/>
      <c r="U372" s="78"/>
      <c r="V372" s="87"/>
      <c r="W372" s="127"/>
      <c r="X372" s="127"/>
      <c r="Y372" s="127"/>
      <c r="Z372" s="80"/>
      <c r="AA372" s="80"/>
      <c r="AB372" s="80"/>
      <c r="AC372" s="80"/>
      <c r="AD372" s="80"/>
      <c r="AE372" s="81"/>
      <c r="AF372" s="75"/>
      <c r="AI372" s="38"/>
    </row>
    <row r="373" spans="1:35" x14ac:dyDescent="0.25">
      <c r="A373" s="21">
        <f t="shared" si="9"/>
        <v>372</v>
      </c>
      <c r="B373" s="75"/>
      <c r="C373" s="76"/>
      <c r="D373" s="24"/>
      <c r="E373" s="25"/>
      <c r="F373" s="77"/>
      <c r="G373" s="31"/>
      <c r="H373" s="31"/>
      <c r="I373" s="101"/>
      <c r="J373" s="101"/>
      <c r="K373" s="29"/>
      <c r="L373" s="30"/>
      <c r="M373" s="30"/>
      <c r="N373" s="24"/>
      <c r="O373" s="24"/>
      <c r="P373" s="32"/>
      <c r="Q373" s="24"/>
      <c r="R373" s="78"/>
      <c r="S373" s="78"/>
      <c r="T373" s="78"/>
      <c r="U373" s="78"/>
      <c r="V373" s="87"/>
      <c r="W373" s="127"/>
      <c r="X373" s="127"/>
      <c r="Y373" s="127"/>
      <c r="Z373" s="80"/>
      <c r="AA373" s="80"/>
      <c r="AB373" s="80"/>
      <c r="AC373" s="80"/>
      <c r="AD373" s="80"/>
      <c r="AE373" s="81"/>
      <c r="AF373" s="75"/>
      <c r="AI373" s="38"/>
    </row>
    <row r="374" spans="1:35" x14ac:dyDescent="0.25">
      <c r="A374" s="21">
        <f t="shared" si="9"/>
        <v>373</v>
      </c>
      <c r="B374" s="75"/>
      <c r="C374" s="76"/>
      <c r="D374" s="24"/>
      <c r="E374" s="25"/>
      <c r="F374" s="77"/>
      <c r="G374" s="31"/>
      <c r="H374" s="31"/>
      <c r="I374" s="101"/>
      <c r="J374" s="101"/>
      <c r="K374" s="29"/>
      <c r="L374" s="30"/>
      <c r="M374" s="30"/>
      <c r="N374" s="24"/>
      <c r="O374" s="24"/>
      <c r="P374" s="32"/>
      <c r="Q374" s="24"/>
      <c r="R374" s="78"/>
      <c r="S374" s="78"/>
      <c r="T374" s="78"/>
      <c r="U374" s="78"/>
      <c r="V374" s="87"/>
      <c r="W374" s="127"/>
      <c r="X374" s="127"/>
      <c r="Y374" s="127"/>
      <c r="Z374" s="80"/>
      <c r="AA374" s="80"/>
      <c r="AB374" s="80"/>
      <c r="AC374" s="80"/>
      <c r="AD374" s="80"/>
      <c r="AE374" s="81"/>
      <c r="AF374" s="75"/>
      <c r="AI374" s="38"/>
    </row>
    <row r="375" spans="1:35" x14ac:dyDescent="0.25">
      <c r="A375" s="21">
        <f t="shared" si="9"/>
        <v>374</v>
      </c>
      <c r="B375" s="75"/>
      <c r="C375" s="76"/>
      <c r="D375" s="24"/>
      <c r="E375" s="25"/>
      <c r="F375" s="77"/>
      <c r="G375" s="31"/>
      <c r="H375" s="31"/>
      <c r="I375" s="101"/>
      <c r="J375" s="101"/>
      <c r="K375" s="29"/>
      <c r="L375" s="30"/>
      <c r="M375" s="30"/>
      <c r="N375" s="24"/>
      <c r="O375" s="24"/>
      <c r="P375" s="24"/>
      <c r="Q375" s="24"/>
      <c r="R375" s="78"/>
      <c r="S375" s="78"/>
      <c r="T375" s="78"/>
      <c r="U375" s="78"/>
      <c r="V375" s="87"/>
      <c r="W375" s="127"/>
      <c r="X375" s="127"/>
      <c r="Y375" s="127"/>
      <c r="Z375" s="80"/>
      <c r="AA375" s="80"/>
      <c r="AB375" s="80"/>
      <c r="AC375" s="80"/>
      <c r="AD375" s="80"/>
      <c r="AE375" s="81"/>
      <c r="AF375" s="75"/>
      <c r="AI375" s="38"/>
    </row>
    <row r="376" spans="1:35" x14ac:dyDescent="0.25">
      <c r="A376" s="21">
        <f t="shared" si="9"/>
        <v>375</v>
      </c>
      <c r="B376" s="75"/>
      <c r="C376" s="76"/>
      <c r="D376" s="24"/>
      <c r="E376" s="24"/>
      <c r="F376" s="77"/>
      <c r="G376" s="31"/>
      <c r="H376" s="31"/>
      <c r="I376" s="101"/>
      <c r="J376" s="101"/>
      <c r="K376" s="29"/>
      <c r="L376" s="30"/>
      <c r="M376" s="30"/>
      <c r="N376" s="24"/>
      <c r="O376" s="24"/>
      <c r="P376" s="32"/>
      <c r="Q376" s="24"/>
      <c r="R376" s="78"/>
      <c r="S376" s="78"/>
      <c r="T376" s="78"/>
      <c r="U376" s="78"/>
      <c r="V376" s="87"/>
      <c r="W376" s="127"/>
      <c r="X376" s="127"/>
      <c r="Y376" s="127"/>
      <c r="Z376" s="80"/>
      <c r="AA376" s="80"/>
      <c r="AB376" s="80"/>
      <c r="AC376" s="80"/>
      <c r="AD376" s="80"/>
      <c r="AE376" s="81"/>
      <c r="AF376" s="75"/>
      <c r="AI376" s="38"/>
    </row>
    <row r="377" spans="1:35" x14ac:dyDescent="0.25">
      <c r="A377" s="21">
        <f t="shared" si="9"/>
        <v>376</v>
      </c>
      <c r="B377" s="75"/>
      <c r="C377" s="76"/>
      <c r="D377" s="24"/>
      <c r="E377" s="24"/>
      <c r="F377" s="77"/>
      <c r="G377" s="31"/>
      <c r="H377" s="31"/>
      <c r="I377" s="101"/>
      <c r="J377" s="101"/>
      <c r="K377" s="29"/>
      <c r="L377" s="30"/>
      <c r="M377" s="30"/>
      <c r="N377" s="24"/>
      <c r="O377" s="24"/>
      <c r="P377" s="24"/>
      <c r="Q377" s="24"/>
      <c r="R377" s="78"/>
      <c r="S377" s="78"/>
      <c r="T377" s="78"/>
      <c r="U377" s="78"/>
      <c r="V377" s="87"/>
      <c r="W377" s="127"/>
      <c r="X377" s="127"/>
      <c r="Y377" s="127"/>
      <c r="Z377" s="80"/>
      <c r="AA377" s="80"/>
      <c r="AB377" s="80"/>
      <c r="AC377" s="80"/>
      <c r="AD377" s="80"/>
      <c r="AE377" s="81"/>
      <c r="AF377" s="75"/>
      <c r="AI377" s="38"/>
    </row>
    <row r="378" spans="1:35" x14ac:dyDescent="0.25">
      <c r="A378" s="21">
        <f t="shared" si="9"/>
        <v>377</v>
      </c>
      <c r="B378" s="75"/>
      <c r="C378" s="76"/>
      <c r="D378" s="24"/>
      <c r="E378" s="25"/>
      <c r="F378" s="77"/>
      <c r="G378" s="31"/>
      <c r="H378" s="31"/>
      <c r="I378" s="101"/>
      <c r="J378" s="101"/>
      <c r="K378" s="29"/>
      <c r="L378" s="30"/>
      <c r="M378" s="30"/>
      <c r="N378" s="24"/>
      <c r="O378" s="24"/>
      <c r="P378" s="32"/>
      <c r="Q378" s="24"/>
      <c r="R378" s="78"/>
      <c r="S378" s="78"/>
      <c r="T378" s="78"/>
      <c r="U378" s="78"/>
      <c r="V378" s="87"/>
      <c r="W378" s="127"/>
      <c r="X378" s="127"/>
      <c r="Y378" s="127"/>
      <c r="Z378" s="80"/>
      <c r="AA378" s="80"/>
      <c r="AB378" s="80"/>
      <c r="AC378" s="80"/>
      <c r="AD378" s="80"/>
      <c r="AE378" s="81"/>
      <c r="AF378" s="75"/>
      <c r="AI378" s="38"/>
    </row>
    <row r="379" spans="1:35" x14ac:dyDescent="0.25">
      <c r="A379" s="21">
        <f t="shared" si="9"/>
        <v>378</v>
      </c>
      <c r="B379" s="75"/>
      <c r="C379" s="76"/>
      <c r="D379" s="24"/>
      <c r="E379" s="24"/>
      <c r="F379" s="77"/>
      <c r="G379" s="31"/>
      <c r="H379" s="31"/>
      <c r="I379" s="101"/>
      <c r="J379" s="101"/>
      <c r="K379" s="29"/>
      <c r="L379" s="30"/>
      <c r="M379" s="30"/>
      <c r="N379" s="24"/>
      <c r="O379" s="24"/>
      <c r="P379" s="32"/>
      <c r="Q379" s="24"/>
      <c r="R379" s="78"/>
      <c r="S379" s="78"/>
      <c r="T379" s="78"/>
      <c r="U379" s="78"/>
      <c r="V379" s="87"/>
      <c r="W379" s="127"/>
      <c r="X379" s="127"/>
      <c r="Y379" s="127"/>
      <c r="Z379" s="80"/>
      <c r="AA379" s="80"/>
      <c r="AB379" s="80"/>
      <c r="AC379" s="80"/>
      <c r="AD379" s="80"/>
      <c r="AE379" s="81"/>
      <c r="AF379" s="75"/>
      <c r="AI379" s="38"/>
    </row>
    <row r="380" spans="1:35" x14ac:dyDescent="0.25">
      <c r="A380" s="21">
        <f t="shared" si="9"/>
        <v>379</v>
      </c>
      <c r="B380" s="75"/>
      <c r="C380" s="76"/>
      <c r="D380" s="24"/>
      <c r="E380" s="25"/>
      <c r="F380" s="77"/>
      <c r="G380" s="31"/>
      <c r="H380" s="31"/>
      <c r="I380" s="101"/>
      <c r="J380" s="101"/>
      <c r="K380" s="29"/>
      <c r="L380" s="30"/>
      <c r="M380" s="30"/>
      <c r="N380" s="24"/>
      <c r="O380" s="24"/>
      <c r="P380" s="32"/>
      <c r="Q380" s="24"/>
      <c r="R380" s="78"/>
      <c r="S380" s="78"/>
      <c r="T380" s="78"/>
      <c r="U380" s="78"/>
      <c r="V380" s="87"/>
      <c r="W380" s="127"/>
      <c r="X380" s="127"/>
      <c r="Y380" s="127"/>
      <c r="Z380" s="80"/>
      <c r="AA380" s="80"/>
      <c r="AB380" s="80"/>
      <c r="AC380" s="80"/>
      <c r="AD380" s="80"/>
      <c r="AE380" s="81"/>
      <c r="AF380" s="75"/>
      <c r="AI380" s="38"/>
    </row>
    <row r="381" spans="1:35" x14ac:dyDescent="0.25">
      <c r="A381" s="21">
        <f t="shared" si="9"/>
        <v>380</v>
      </c>
      <c r="B381" s="75"/>
      <c r="C381" s="76"/>
      <c r="D381" s="24"/>
      <c r="E381" s="24"/>
      <c r="F381" s="77"/>
      <c r="G381" s="31"/>
      <c r="H381" s="31"/>
      <c r="I381" s="101"/>
      <c r="J381" s="101"/>
      <c r="K381" s="29"/>
      <c r="L381" s="30"/>
      <c r="M381" s="30"/>
      <c r="N381" s="24"/>
      <c r="O381" s="24"/>
      <c r="P381" s="32"/>
      <c r="Q381" s="24"/>
      <c r="R381" s="78"/>
      <c r="S381" s="78"/>
      <c r="T381" s="78"/>
      <c r="U381" s="78"/>
      <c r="V381" s="87"/>
      <c r="W381" s="127"/>
      <c r="X381" s="127"/>
      <c r="Y381" s="127"/>
      <c r="Z381" s="80"/>
      <c r="AA381" s="80"/>
      <c r="AB381" s="80"/>
      <c r="AC381" s="80"/>
      <c r="AD381" s="80"/>
      <c r="AE381" s="81"/>
      <c r="AF381" s="75"/>
      <c r="AI381" s="38"/>
    </row>
    <row r="382" spans="1:35" x14ac:dyDescent="0.25">
      <c r="A382" s="21">
        <f t="shared" si="9"/>
        <v>381</v>
      </c>
      <c r="B382" s="75"/>
      <c r="C382" s="76"/>
      <c r="D382" s="24"/>
      <c r="E382" s="25"/>
      <c r="F382" s="77"/>
      <c r="G382" s="31"/>
      <c r="H382" s="31"/>
      <c r="I382" s="101"/>
      <c r="J382" s="101"/>
      <c r="K382" s="29"/>
      <c r="L382" s="30"/>
      <c r="M382" s="30"/>
      <c r="N382" s="24"/>
      <c r="O382" s="24"/>
      <c r="P382" s="24"/>
      <c r="Q382" s="24"/>
      <c r="R382" s="78"/>
      <c r="S382" s="78"/>
      <c r="T382" s="78"/>
      <c r="U382" s="78"/>
      <c r="V382" s="87"/>
      <c r="W382" s="127"/>
      <c r="X382" s="127"/>
      <c r="Y382" s="127"/>
      <c r="Z382" s="80"/>
      <c r="AA382" s="80"/>
      <c r="AB382" s="80"/>
      <c r="AC382" s="80"/>
      <c r="AD382" s="80"/>
      <c r="AE382" s="81"/>
      <c r="AF382" s="75"/>
      <c r="AI382" s="38"/>
    </row>
    <row r="383" spans="1:35" x14ac:dyDescent="0.25">
      <c r="A383" s="21">
        <f t="shared" si="9"/>
        <v>382</v>
      </c>
      <c r="B383" s="75"/>
      <c r="C383" s="76"/>
      <c r="D383" s="24"/>
      <c r="E383" s="25"/>
      <c r="F383" s="77"/>
      <c r="G383" s="31"/>
      <c r="H383" s="31"/>
      <c r="I383" s="101"/>
      <c r="J383" s="101"/>
      <c r="K383" s="29"/>
      <c r="L383" s="30"/>
      <c r="M383" s="30"/>
      <c r="N383" s="24"/>
      <c r="O383" s="24"/>
      <c r="P383" s="24"/>
      <c r="Q383" s="24"/>
      <c r="R383" s="78"/>
      <c r="S383" s="78"/>
      <c r="T383" s="78"/>
      <c r="U383" s="78"/>
      <c r="V383" s="87"/>
      <c r="W383" s="127"/>
      <c r="X383" s="127"/>
      <c r="Y383" s="127"/>
      <c r="Z383" s="80"/>
      <c r="AA383" s="80"/>
      <c r="AB383" s="80"/>
      <c r="AC383" s="80"/>
      <c r="AD383" s="80"/>
      <c r="AE383" s="81"/>
      <c r="AF383" s="75"/>
      <c r="AI383" s="38"/>
    </row>
    <row r="384" spans="1:35" x14ac:dyDescent="0.25">
      <c r="A384" s="21">
        <f t="shared" si="9"/>
        <v>383</v>
      </c>
      <c r="B384" s="75"/>
      <c r="C384" s="76"/>
      <c r="D384" s="24"/>
      <c r="E384" s="24"/>
      <c r="F384" s="77"/>
      <c r="G384" s="31"/>
      <c r="H384" s="31"/>
      <c r="I384" s="101"/>
      <c r="J384" s="101"/>
      <c r="K384" s="29"/>
      <c r="L384" s="30"/>
      <c r="M384" s="30"/>
      <c r="N384" s="24"/>
      <c r="O384" s="24"/>
      <c r="P384" s="32"/>
      <c r="Q384" s="24"/>
      <c r="R384" s="78"/>
      <c r="S384" s="78"/>
      <c r="T384" s="78"/>
      <c r="U384" s="78"/>
      <c r="V384" s="87"/>
      <c r="W384" s="127"/>
      <c r="X384" s="127"/>
      <c r="Y384" s="127"/>
      <c r="Z384" s="80"/>
      <c r="AA384" s="80"/>
      <c r="AB384" s="80"/>
      <c r="AC384" s="80"/>
      <c r="AD384" s="80"/>
      <c r="AE384" s="81"/>
      <c r="AF384" s="75"/>
      <c r="AI384" s="38"/>
    </row>
    <row r="385" spans="1:35" x14ac:dyDescent="0.25">
      <c r="A385" s="21">
        <f t="shared" si="9"/>
        <v>384</v>
      </c>
      <c r="B385" s="75"/>
      <c r="C385" s="76"/>
      <c r="D385" s="24"/>
      <c r="E385" s="25"/>
      <c r="F385" s="77"/>
      <c r="G385" s="31"/>
      <c r="H385" s="31"/>
      <c r="I385" s="101"/>
      <c r="J385" s="101"/>
      <c r="K385" s="29"/>
      <c r="L385" s="30"/>
      <c r="M385" s="30"/>
      <c r="N385" s="24"/>
      <c r="O385" s="24"/>
      <c r="P385" s="32"/>
      <c r="Q385" s="24"/>
      <c r="R385" s="78"/>
      <c r="S385" s="78"/>
      <c r="T385" s="78"/>
      <c r="U385" s="78"/>
      <c r="V385" s="87"/>
      <c r="W385" s="127"/>
      <c r="X385" s="127"/>
      <c r="Y385" s="127"/>
      <c r="Z385" s="80"/>
      <c r="AA385" s="80"/>
      <c r="AB385" s="80"/>
      <c r="AC385" s="80"/>
      <c r="AD385" s="80"/>
      <c r="AE385" s="81"/>
      <c r="AF385" s="75"/>
      <c r="AI385" s="38"/>
    </row>
    <row r="386" spans="1:35" x14ac:dyDescent="0.25">
      <c r="A386" s="21">
        <f t="shared" si="9"/>
        <v>385</v>
      </c>
      <c r="B386" s="75"/>
      <c r="C386" s="76"/>
      <c r="D386" s="24"/>
      <c r="E386" s="25"/>
      <c r="F386" s="77"/>
      <c r="G386" s="31"/>
      <c r="H386" s="31"/>
      <c r="I386" s="101"/>
      <c r="J386" s="101"/>
      <c r="K386" s="29"/>
      <c r="L386" s="30"/>
      <c r="M386" s="30"/>
      <c r="N386" s="24"/>
      <c r="O386" s="24"/>
      <c r="P386" s="32"/>
      <c r="Q386" s="24"/>
      <c r="R386" s="78"/>
      <c r="S386" s="78"/>
      <c r="T386" s="78"/>
      <c r="U386" s="78"/>
      <c r="V386" s="87"/>
      <c r="W386" s="127"/>
      <c r="X386" s="127"/>
      <c r="Y386" s="127"/>
      <c r="Z386" s="80"/>
      <c r="AA386" s="80"/>
      <c r="AB386" s="80"/>
      <c r="AC386" s="80"/>
      <c r="AD386" s="80"/>
      <c r="AE386" s="81"/>
      <c r="AF386" s="75"/>
      <c r="AI386" s="38"/>
    </row>
    <row r="387" spans="1:35" x14ac:dyDescent="0.25">
      <c r="A387" s="21">
        <f t="shared" si="9"/>
        <v>386</v>
      </c>
      <c r="B387" s="75"/>
      <c r="C387" s="76"/>
      <c r="D387" s="24"/>
      <c r="E387" s="24"/>
      <c r="F387" s="77"/>
      <c r="G387" s="31"/>
      <c r="H387" s="31"/>
      <c r="I387" s="101"/>
      <c r="J387" s="101"/>
      <c r="K387" s="29"/>
      <c r="L387" s="30"/>
      <c r="M387" s="30"/>
      <c r="N387" s="24"/>
      <c r="O387" s="24"/>
      <c r="P387" s="32"/>
      <c r="Q387" s="24"/>
      <c r="R387" s="78"/>
      <c r="S387" s="78"/>
      <c r="T387" s="78"/>
      <c r="U387" s="78"/>
      <c r="V387" s="87"/>
      <c r="W387" s="127"/>
      <c r="X387" s="127"/>
      <c r="Y387" s="127"/>
      <c r="Z387" s="80"/>
      <c r="AA387" s="80"/>
      <c r="AB387" s="80"/>
      <c r="AC387" s="80"/>
      <c r="AD387" s="80"/>
      <c r="AE387" s="81"/>
      <c r="AF387" s="75"/>
      <c r="AI387" s="38"/>
    </row>
    <row r="388" spans="1:35" x14ac:dyDescent="0.25">
      <c r="A388" s="21">
        <f t="shared" ref="A388:A432" si="10">A387+1</f>
        <v>387</v>
      </c>
      <c r="B388" s="75"/>
      <c r="C388" s="76"/>
      <c r="D388" s="24"/>
      <c r="E388" s="25"/>
      <c r="F388" s="77"/>
      <c r="G388" s="31"/>
      <c r="H388" s="31"/>
      <c r="I388" s="101"/>
      <c r="J388" s="101"/>
      <c r="K388" s="29"/>
      <c r="L388" s="30"/>
      <c r="M388" s="30"/>
      <c r="N388" s="24"/>
      <c r="O388" s="24"/>
      <c r="P388" s="32"/>
      <c r="Q388" s="24"/>
      <c r="R388" s="78"/>
      <c r="S388" s="78"/>
      <c r="T388" s="78"/>
      <c r="U388" s="78"/>
      <c r="V388" s="87"/>
      <c r="W388" s="127"/>
      <c r="X388" s="127"/>
      <c r="Y388" s="127"/>
      <c r="Z388" s="80"/>
      <c r="AA388" s="80"/>
      <c r="AB388" s="80"/>
      <c r="AC388" s="80"/>
      <c r="AD388" s="80"/>
      <c r="AE388" s="81"/>
      <c r="AF388" s="75"/>
      <c r="AI388" s="38"/>
    </row>
    <row r="389" spans="1:35" x14ac:dyDescent="0.25">
      <c r="A389" s="21">
        <f t="shared" si="10"/>
        <v>388</v>
      </c>
      <c r="B389" s="75"/>
      <c r="C389" s="76"/>
      <c r="D389" s="24"/>
      <c r="E389" s="24"/>
      <c r="F389" s="77"/>
      <c r="G389" s="31"/>
      <c r="H389" s="31"/>
      <c r="I389" s="101"/>
      <c r="J389" s="101"/>
      <c r="K389" s="29"/>
      <c r="L389" s="30"/>
      <c r="M389" s="30"/>
      <c r="N389" s="24"/>
      <c r="O389" s="24"/>
      <c r="P389" s="32"/>
      <c r="Q389" s="24"/>
      <c r="R389" s="78"/>
      <c r="S389" s="78"/>
      <c r="T389" s="78"/>
      <c r="U389" s="78"/>
      <c r="V389" s="87"/>
      <c r="W389" s="127"/>
      <c r="X389" s="127"/>
      <c r="Y389" s="127"/>
      <c r="Z389" s="80"/>
      <c r="AA389" s="80"/>
      <c r="AB389" s="80"/>
      <c r="AC389" s="80"/>
      <c r="AD389" s="80"/>
      <c r="AE389" s="81"/>
      <c r="AF389" s="75"/>
      <c r="AI389" s="38"/>
    </row>
    <row r="390" spans="1:35" x14ac:dyDescent="0.25">
      <c r="A390" s="21">
        <f t="shared" si="10"/>
        <v>389</v>
      </c>
      <c r="B390" s="75"/>
      <c r="C390" s="76"/>
      <c r="D390" s="24"/>
      <c r="E390" s="25"/>
      <c r="F390" s="77"/>
      <c r="G390" s="31"/>
      <c r="H390" s="31"/>
      <c r="I390" s="101"/>
      <c r="J390" s="101"/>
      <c r="K390" s="29"/>
      <c r="L390" s="30"/>
      <c r="M390" s="30"/>
      <c r="N390" s="24"/>
      <c r="O390" s="24"/>
      <c r="P390" s="24"/>
      <c r="Q390" s="24"/>
      <c r="R390" s="78"/>
      <c r="S390" s="78"/>
      <c r="T390" s="78"/>
      <c r="U390" s="78"/>
      <c r="V390" s="87"/>
      <c r="W390" s="127"/>
      <c r="X390" s="127"/>
      <c r="Y390" s="127"/>
      <c r="Z390" s="80"/>
      <c r="AA390" s="80"/>
      <c r="AB390" s="80"/>
      <c r="AC390" s="80"/>
      <c r="AD390" s="80"/>
      <c r="AE390" s="81"/>
      <c r="AF390" s="75"/>
      <c r="AI390" s="38"/>
    </row>
    <row r="391" spans="1:35" x14ac:dyDescent="0.25">
      <c r="A391" s="21">
        <f t="shared" si="10"/>
        <v>390</v>
      </c>
      <c r="B391" s="75"/>
      <c r="C391" s="76"/>
      <c r="D391" s="24"/>
      <c r="E391" s="25"/>
      <c r="F391" s="77"/>
      <c r="G391" s="31"/>
      <c r="H391" s="31"/>
      <c r="I391" s="101"/>
      <c r="J391" s="101"/>
      <c r="K391" s="29"/>
      <c r="L391" s="30"/>
      <c r="M391" s="30"/>
      <c r="N391" s="24"/>
      <c r="O391" s="24"/>
      <c r="P391" s="24"/>
      <c r="Q391" s="24"/>
      <c r="R391" s="78"/>
      <c r="S391" s="78"/>
      <c r="T391" s="78"/>
      <c r="U391" s="78"/>
      <c r="V391" s="87"/>
      <c r="W391" s="127"/>
      <c r="X391" s="127"/>
      <c r="Y391" s="127"/>
      <c r="Z391" s="80"/>
      <c r="AA391" s="80"/>
      <c r="AB391" s="80"/>
      <c r="AC391" s="80"/>
      <c r="AD391" s="80"/>
      <c r="AE391" s="81"/>
      <c r="AF391" s="75"/>
      <c r="AI391" s="38"/>
    </row>
    <row r="392" spans="1:35" x14ac:dyDescent="0.25">
      <c r="A392" s="21">
        <f t="shared" si="10"/>
        <v>391</v>
      </c>
      <c r="B392" s="75"/>
      <c r="C392" s="76"/>
      <c r="D392" s="24"/>
      <c r="E392" s="24"/>
      <c r="F392" s="77"/>
      <c r="G392" s="31"/>
      <c r="H392" s="31"/>
      <c r="I392" s="101"/>
      <c r="J392" s="101"/>
      <c r="K392" s="29"/>
      <c r="L392" s="30"/>
      <c r="M392" s="30"/>
      <c r="N392" s="24"/>
      <c r="O392" s="24"/>
      <c r="P392" s="32"/>
      <c r="Q392" s="24"/>
      <c r="R392" s="78"/>
      <c r="S392" s="78"/>
      <c r="T392" s="78"/>
      <c r="U392" s="78"/>
      <c r="V392" s="87"/>
      <c r="W392" s="127"/>
      <c r="X392" s="127"/>
      <c r="Y392" s="127"/>
      <c r="Z392" s="80"/>
      <c r="AA392" s="80"/>
      <c r="AB392" s="80"/>
      <c r="AC392" s="80"/>
      <c r="AD392" s="80"/>
      <c r="AE392" s="81"/>
      <c r="AF392" s="75"/>
      <c r="AI392" s="38"/>
    </row>
    <row r="393" spans="1:35" x14ac:dyDescent="0.25">
      <c r="A393" s="21">
        <f t="shared" si="10"/>
        <v>392</v>
      </c>
      <c r="B393" s="75"/>
      <c r="C393" s="76"/>
      <c r="D393" s="24"/>
      <c r="E393" s="24"/>
      <c r="F393" s="77"/>
      <c r="G393" s="31"/>
      <c r="H393" s="31"/>
      <c r="I393" s="101"/>
      <c r="J393" s="101"/>
      <c r="K393" s="29"/>
      <c r="L393" s="30"/>
      <c r="M393" s="30"/>
      <c r="N393" s="24"/>
      <c r="O393" s="24"/>
      <c r="P393" s="32"/>
      <c r="Q393" s="24"/>
      <c r="R393" s="78"/>
      <c r="S393" s="78"/>
      <c r="T393" s="78"/>
      <c r="U393" s="78"/>
      <c r="V393" s="87"/>
      <c r="W393" s="127"/>
      <c r="X393" s="127"/>
      <c r="Y393" s="127"/>
      <c r="Z393" s="80"/>
      <c r="AA393" s="80"/>
      <c r="AB393" s="80"/>
      <c r="AC393" s="80"/>
      <c r="AD393" s="80"/>
      <c r="AE393" s="81"/>
      <c r="AF393" s="75"/>
      <c r="AI393" s="38"/>
    </row>
    <row r="394" spans="1:35" x14ac:dyDescent="0.25">
      <c r="A394" s="21">
        <f t="shared" si="10"/>
        <v>393</v>
      </c>
      <c r="B394" s="75"/>
      <c r="C394" s="76"/>
      <c r="D394" s="24"/>
      <c r="E394" s="24"/>
      <c r="F394" s="77"/>
      <c r="G394" s="31"/>
      <c r="H394" s="31"/>
      <c r="I394" s="101"/>
      <c r="J394" s="101"/>
      <c r="K394" s="29"/>
      <c r="L394" s="30"/>
      <c r="M394" s="30"/>
      <c r="N394" s="24"/>
      <c r="O394" s="24"/>
      <c r="P394" s="32"/>
      <c r="Q394" s="24"/>
      <c r="R394" s="78"/>
      <c r="S394" s="78"/>
      <c r="T394" s="78"/>
      <c r="U394" s="78"/>
      <c r="V394" s="87"/>
      <c r="W394" s="127"/>
      <c r="X394" s="127"/>
      <c r="Y394" s="127"/>
      <c r="Z394" s="80"/>
      <c r="AA394" s="80"/>
      <c r="AB394" s="80"/>
      <c r="AC394" s="80"/>
      <c r="AD394" s="80"/>
      <c r="AE394" s="81"/>
      <c r="AF394" s="75"/>
      <c r="AI394" s="38"/>
    </row>
    <row r="395" spans="1:35" x14ac:dyDescent="0.25">
      <c r="A395" s="21">
        <f t="shared" si="10"/>
        <v>394</v>
      </c>
      <c r="B395" s="75"/>
      <c r="C395" s="76"/>
      <c r="D395" s="24"/>
      <c r="E395" s="25"/>
      <c r="F395" s="77"/>
      <c r="G395" s="31"/>
      <c r="H395" s="31"/>
      <c r="I395" s="101"/>
      <c r="J395" s="117"/>
      <c r="K395" s="29"/>
      <c r="L395" s="30"/>
      <c r="M395" s="30"/>
      <c r="N395" s="24"/>
      <c r="O395" s="24"/>
      <c r="P395" s="32"/>
      <c r="Q395" s="24"/>
      <c r="R395" s="78"/>
      <c r="S395" s="78"/>
      <c r="T395" s="78"/>
      <c r="U395" s="78"/>
      <c r="V395" s="87"/>
      <c r="W395" s="127"/>
      <c r="X395" s="127"/>
      <c r="Y395" s="127"/>
      <c r="Z395" s="80"/>
      <c r="AA395" s="80"/>
      <c r="AB395" s="80"/>
      <c r="AC395" s="80"/>
      <c r="AD395" s="80"/>
      <c r="AE395" s="81"/>
      <c r="AF395" s="75"/>
      <c r="AI395" s="38"/>
    </row>
    <row r="396" spans="1:35" x14ac:dyDescent="0.25">
      <c r="A396" s="21">
        <f t="shared" si="10"/>
        <v>395</v>
      </c>
      <c r="B396" s="75"/>
      <c r="C396" s="76"/>
      <c r="D396" s="24"/>
      <c r="E396" s="25"/>
      <c r="F396" s="77"/>
      <c r="G396" s="31"/>
      <c r="H396" s="31"/>
      <c r="I396" s="101"/>
      <c r="J396" s="101"/>
      <c r="K396" s="29"/>
      <c r="L396" s="30"/>
      <c r="M396" s="30"/>
      <c r="N396" s="24"/>
      <c r="O396" s="24"/>
      <c r="P396" s="32"/>
      <c r="Q396" s="24"/>
      <c r="R396" s="78"/>
      <c r="S396" s="78"/>
      <c r="T396" s="78"/>
      <c r="U396" s="78"/>
      <c r="V396" s="87"/>
      <c r="W396" s="127"/>
      <c r="X396" s="127"/>
      <c r="Y396" s="127"/>
      <c r="Z396" s="80"/>
      <c r="AA396" s="80"/>
      <c r="AB396" s="80"/>
      <c r="AC396" s="80"/>
      <c r="AD396" s="80"/>
      <c r="AE396" s="120"/>
      <c r="AF396" s="75"/>
      <c r="AI396" s="38"/>
    </row>
    <row r="397" spans="1:35" x14ac:dyDescent="0.25">
      <c r="A397" s="21">
        <f t="shared" si="10"/>
        <v>396</v>
      </c>
      <c r="B397" s="75"/>
      <c r="C397" s="76"/>
      <c r="D397" s="24"/>
      <c r="E397" s="24"/>
      <c r="F397" s="77"/>
      <c r="G397" s="31"/>
      <c r="H397" s="31"/>
      <c r="I397" s="101"/>
      <c r="J397" s="101"/>
      <c r="K397" s="29"/>
      <c r="L397" s="30"/>
      <c r="M397" s="30"/>
      <c r="N397" s="24"/>
      <c r="O397" s="24"/>
      <c r="P397" s="32"/>
      <c r="Q397" s="24"/>
      <c r="R397" s="78"/>
      <c r="S397" s="78"/>
      <c r="T397" s="78"/>
      <c r="U397" s="78"/>
      <c r="V397" s="87"/>
      <c r="W397" s="127"/>
      <c r="X397" s="127"/>
      <c r="Y397" s="127"/>
      <c r="Z397" s="80"/>
      <c r="AA397" s="80"/>
      <c r="AB397" s="80"/>
      <c r="AC397" s="80"/>
      <c r="AD397" s="80"/>
      <c r="AE397" s="81"/>
      <c r="AF397" s="75"/>
      <c r="AI397" s="38"/>
    </row>
    <row r="398" spans="1:35" x14ac:dyDescent="0.25">
      <c r="A398" s="21">
        <f t="shared" si="10"/>
        <v>397</v>
      </c>
      <c r="B398" s="75"/>
      <c r="C398" s="76"/>
      <c r="D398" s="24"/>
      <c r="E398" s="24"/>
      <c r="F398" s="77"/>
      <c r="G398" s="31"/>
      <c r="H398" s="31"/>
      <c r="I398" s="101"/>
      <c r="J398" s="101"/>
      <c r="K398" s="29"/>
      <c r="L398" s="30"/>
      <c r="M398" s="30"/>
      <c r="N398" s="24"/>
      <c r="O398" s="24"/>
      <c r="P398" s="32"/>
      <c r="Q398" s="24"/>
      <c r="R398" s="78"/>
      <c r="S398" s="78"/>
      <c r="T398" s="78"/>
      <c r="U398" s="78"/>
      <c r="V398" s="87"/>
      <c r="W398" s="127"/>
      <c r="X398" s="127"/>
      <c r="Y398" s="127"/>
      <c r="Z398" s="80"/>
      <c r="AA398" s="80"/>
      <c r="AB398" s="80"/>
      <c r="AC398" s="80"/>
      <c r="AD398" s="80"/>
      <c r="AE398" s="81"/>
      <c r="AF398" s="75"/>
      <c r="AI398" s="38"/>
    </row>
    <row r="399" spans="1:35" x14ac:dyDescent="0.25">
      <c r="A399" s="21">
        <f t="shared" si="10"/>
        <v>398</v>
      </c>
      <c r="B399" s="75"/>
      <c r="C399" s="76"/>
      <c r="D399" s="24"/>
      <c r="E399" s="25"/>
      <c r="F399" s="77"/>
      <c r="G399" s="31"/>
      <c r="H399" s="31"/>
      <c r="I399" s="101"/>
      <c r="J399" s="101"/>
      <c r="K399" s="29"/>
      <c r="L399" s="30"/>
      <c r="M399" s="30"/>
      <c r="N399" s="24"/>
      <c r="O399" s="24"/>
      <c r="P399" s="32"/>
      <c r="Q399" s="24"/>
      <c r="R399" s="78"/>
      <c r="S399" s="78"/>
      <c r="T399" s="78"/>
      <c r="U399" s="78"/>
      <c r="V399" s="87"/>
      <c r="W399" s="127"/>
      <c r="X399" s="127"/>
      <c r="Y399" s="127"/>
      <c r="Z399" s="80"/>
      <c r="AA399" s="80"/>
      <c r="AB399" s="80"/>
      <c r="AC399" s="80"/>
      <c r="AD399" s="80"/>
      <c r="AE399" s="81"/>
      <c r="AF399" s="75"/>
      <c r="AI399" s="38"/>
    </row>
    <row r="400" spans="1:35" x14ac:dyDescent="0.25">
      <c r="A400" s="21">
        <f t="shared" si="10"/>
        <v>399</v>
      </c>
      <c r="B400" s="75"/>
      <c r="C400" s="76"/>
      <c r="D400" s="24"/>
      <c r="E400" s="25"/>
      <c r="F400" s="77"/>
      <c r="G400" s="31"/>
      <c r="H400" s="31"/>
      <c r="I400" s="101"/>
      <c r="J400" s="101"/>
      <c r="K400" s="29"/>
      <c r="L400" s="30"/>
      <c r="M400" s="30"/>
      <c r="N400" s="24"/>
      <c r="O400" s="24"/>
      <c r="P400" s="24"/>
      <c r="Q400" s="24"/>
      <c r="R400" s="78"/>
      <c r="S400" s="78"/>
      <c r="T400" s="78"/>
      <c r="U400" s="78"/>
      <c r="V400" s="87"/>
      <c r="W400" s="127"/>
      <c r="X400" s="127"/>
      <c r="Y400" s="127"/>
      <c r="Z400" s="80"/>
      <c r="AA400" s="80"/>
      <c r="AB400" s="80"/>
      <c r="AC400" s="80"/>
      <c r="AD400" s="80"/>
      <c r="AE400" s="81"/>
      <c r="AF400" s="75"/>
      <c r="AI400" s="38"/>
    </row>
    <row r="401" spans="1:35" x14ac:dyDescent="0.25">
      <c r="A401" s="21">
        <f t="shared" si="10"/>
        <v>400</v>
      </c>
      <c r="B401" s="75"/>
      <c r="C401" s="76"/>
      <c r="D401" s="24"/>
      <c r="E401" s="25"/>
      <c r="F401" s="77"/>
      <c r="G401" s="31"/>
      <c r="H401" s="31"/>
      <c r="I401" s="101"/>
      <c r="J401" s="101"/>
      <c r="K401" s="29"/>
      <c r="L401" s="30"/>
      <c r="M401" s="30"/>
      <c r="N401" s="24"/>
      <c r="O401" s="24"/>
      <c r="P401" s="24"/>
      <c r="Q401" s="24"/>
      <c r="R401" s="78"/>
      <c r="S401" s="78"/>
      <c r="T401" s="78"/>
      <c r="U401" s="78"/>
      <c r="V401" s="87"/>
      <c r="W401" s="127"/>
      <c r="X401" s="127"/>
      <c r="Y401" s="127"/>
      <c r="Z401" s="80"/>
      <c r="AA401" s="80"/>
      <c r="AB401" s="80"/>
      <c r="AC401" s="80"/>
      <c r="AD401" s="80"/>
      <c r="AE401" s="81"/>
      <c r="AF401" s="75"/>
      <c r="AI401" s="38"/>
    </row>
    <row r="402" spans="1:35" x14ac:dyDescent="0.25">
      <c r="A402" s="21">
        <f t="shared" si="10"/>
        <v>401</v>
      </c>
      <c r="B402" s="75"/>
      <c r="C402" s="76"/>
      <c r="D402" s="24"/>
      <c r="E402" s="24"/>
      <c r="F402" s="77"/>
      <c r="G402" s="31"/>
      <c r="H402" s="31"/>
      <c r="I402" s="101"/>
      <c r="J402" s="101"/>
      <c r="K402" s="29"/>
      <c r="L402" s="30"/>
      <c r="M402" s="30"/>
      <c r="N402" s="24"/>
      <c r="O402" s="24"/>
      <c r="P402" s="32"/>
      <c r="Q402" s="24"/>
      <c r="R402" s="78"/>
      <c r="S402" s="78"/>
      <c r="T402" s="78"/>
      <c r="U402" s="78"/>
      <c r="V402" s="87"/>
      <c r="W402" s="127"/>
      <c r="X402" s="127"/>
      <c r="Y402" s="127"/>
      <c r="Z402" s="80"/>
      <c r="AA402" s="80"/>
      <c r="AB402" s="80"/>
      <c r="AC402" s="80"/>
      <c r="AD402" s="80"/>
      <c r="AE402" s="81"/>
      <c r="AF402" s="75"/>
      <c r="AI402" s="38"/>
    </row>
    <row r="403" spans="1:35" x14ac:dyDescent="0.25">
      <c r="A403" s="21">
        <f t="shared" si="10"/>
        <v>402</v>
      </c>
      <c r="B403" s="75"/>
      <c r="C403" s="76"/>
      <c r="D403" s="24"/>
      <c r="E403" s="24"/>
      <c r="F403" s="77"/>
      <c r="G403" s="31"/>
      <c r="H403" s="31"/>
      <c r="I403" s="101"/>
      <c r="J403" s="101"/>
      <c r="K403" s="29"/>
      <c r="L403" s="30"/>
      <c r="M403" s="30"/>
      <c r="N403" s="24"/>
      <c r="O403" s="24"/>
      <c r="P403" s="32"/>
      <c r="Q403" s="24"/>
      <c r="R403" s="78"/>
      <c r="S403" s="78"/>
      <c r="T403" s="78"/>
      <c r="U403" s="78"/>
      <c r="V403" s="87"/>
      <c r="W403" s="127"/>
      <c r="X403" s="127"/>
      <c r="Y403" s="127"/>
      <c r="Z403" s="80"/>
      <c r="AA403" s="80"/>
      <c r="AB403" s="80"/>
      <c r="AC403" s="80"/>
      <c r="AD403" s="80"/>
      <c r="AE403" s="81"/>
      <c r="AF403" s="75"/>
      <c r="AI403" s="38"/>
    </row>
    <row r="404" spans="1:35" x14ac:dyDescent="0.25">
      <c r="A404" s="21">
        <f t="shared" si="10"/>
        <v>403</v>
      </c>
      <c r="B404" s="75"/>
      <c r="C404" s="76"/>
      <c r="D404" s="24"/>
      <c r="E404" s="24"/>
      <c r="F404" s="77"/>
      <c r="G404" s="31"/>
      <c r="H404" s="31"/>
      <c r="I404" s="101"/>
      <c r="J404" s="101"/>
      <c r="K404" s="29"/>
      <c r="L404" s="30"/>
      <c r="M404" s="30"/>
      <c r="N404" s="24"/>
      <c r="O404" s="24"/>
      <c r="P404" s="24"/>
      <c r="Q404" s="24"/>
      <c r="R404" s="78"/>
      <c r="S404" s="78"/>
      <c r="T404" s="78"/>
      <c r="U404" s="78"/>
      <c r="V404" s="87"/>
      <c r="W404" s="127"/>
      <c r="X404" s="127"/>
      <c r="Y404" s="127"/>
      <c r="Z404" s="80"/>
      <c r="AA404" s="80"/>
      <c r="AB404" s="80"/>
      <c r="AC404" s="80"/>
      <c r="AD404" s="80"/>
      <c r="AE404" s="81"/>
      <c r="AF404" s="75"/>
      <c r="AI404" s="38"/>
    </row>
    <row r="405" spans="1:35" x14ac:dyDescent="0.25">
      <c r="A405" s="21">
        <f t="shared" si="10"/>
        <v>404</v>
      </c>
      <c r="B405" s="75"/>
      <c r="C405" s="76"/>
      <c r="D405" s="24"/>
      <c r="E405" s="24"/>
      <c r="F405" s="77"/>
      <c r="G405" s="31"/>
      <c r="H405" s="31"/>
      <c r="I405" s="101"/>
      <c r="J405" s="101"/>
      <c r="K405" s="29"/>
      <c r="L405" s="30"/>
      <c r="M405" s="30"/>
      <c r="N405" s="24"/>
      <c r="O405" s="24"/>
      <c r="P405" s="32"/>
      <c r="Q405" s="24"/>
      <c r="R405" s="78"/>
      <c r="S405" s="78"/>
      <c r="T405" s="78"/>
      <c r="U405" s="78"/>
      <c r="V405" s="87"/>
      <c r="W405" s="127"/>
      <c r="X405" s="127"/>
      <c r="Y405" s="127"/>
      <c r="Z405" s="80"/>
      <c r="AA405" s="80"/>
      <c r="AB405" s="80"/>
      <c r="AC405" s="80"/>
      <c r="AD405" s="80"/>
      <c r="AE405" s="81"/>
      <c r="AF405" s="75"/>
      <c r="AI405" s="38"/>
    </row>
    <row r="406" spans="1:35" x14ac:dyDescent="0.25">
      <c r="A406" s="21">
        <f t="shared" si="10"/>
        <v>405</v>
      </c>
      <c r="B406" s="75"/>
      <c r="C406" s="76"/>
      <c r="D406" s="24"/>
      <c r="E406" s="25"/>
      <c r="F406" s="77"/>
      <c r="G406" s="31"/>
      <c r="H406" s="31"/>
      <c r="I406" s="101"/>
      <c r="J406" s="101"/>
      <c r="K406" s="29"/>
      <c r="L406" s="30"/>
      <c r="M406" s="30"/>
      <c r="N406" s="24"/>
      <c r="O406" s="24"/>
      <c r="P406" s="32"/>
      <c r="Q406" s="24"/>
      <c r="R406" s="78"/>
      <c r="S406" s="78"/>
      <c r="T406" s="78"/>
      <c r="U406" s="78"/>
      <c r="V406" s="87"/>
      <c r="W406" s="127"/>
      <c r="X406" s="127"/>
      <c r="Y406" s="127"/>
      <c r="Z406" s="80"/>
      <c r="AA406" s="80"/>
      <c r="AB406" s="80"/>
      <c r="AC406" s="80"/>
      <c r="AD406" s="80"/>
      <c r="AE406" s="81"/>
      <c r="AF406" s="75"/>
      <c r="AI406" s="38"/>
    </row>
    <row r="407" spans="1:35" x14ac:dyDescent="0.25">
      <c r="A407" s="21">
        <f t="shared" si="10"/>
        <v>406</v>
      </c>
      <c r="B407" s="75"/>
      <c r="C407" s="76"/>
      <c r="D407" s="24"/>
      <c r="E407" s="25"/>
      <c r="F407" s="77"/>
      <c r="G407" s="31"/>
      <c r="H407" s="31"/>
      <c r="I407" s="101"/>
      <c r="J407" s="101"/>
      <c r="K407" s="29"/>
      <c r="L407" s="30"/>
      <c r="M407" s="30"/>
      <c r="N407" s="24"/>
      <c r="O407" s="24"/>
      <c r="P407" s="32"/>
      <c r="Q407" s="24"/>
      <c r="R407" s="78"/>
      <c r="S407" s="78"/>
      <c r="T407" s="78"/>
      <c r="U407" s="78"/>
      <c r="V407" s="87"/>
      <c r="W407" s="127"/>
      <c r="X407" s="127"/>
      <c r="Y407" s="127"/>
      <c r="Z407" s="80"/>
      <c r="AA407" s="80"/>
      <c r="AB407" s="80"/>
      <c r="AC407" s="80"/>
      <c r="AD407" s="80"/>
      <c r="AE407" s="81"/>
      <c r="AF407" s="75"/>
      <c r="AI407" s="38"/>
    </row>
    <row r="408" spans="1:35" x14ac:dyDescent="0.25">
      <c r="A408" s="21">
        <f t="shared" si="10"/>
        <v>407</v>
      </c>
      <c r="B408" s="75"/>
      <c r="C408" s="76"/>
      <c r="D408" s="24"/>
      <c r="E408" s="24"/>
      <c r="F408" s="77"/>
      <c r="G408" s="31"/>
      <c r="H408" s="31"/>
      <c r="I408" s="101"/>
      <c r="J408" s="101"/>
      <c r="K408" s="29"/>
      <c r="L408" s="30"/>
      <c r="M408" s="30"/>
      <c r="N408" s="24"/>
      <c r="O408" s="24"/>
      <c r="P408" s="32"/>
      <c r="Q408" s="24"/>
      <c r="R408" s="78"/>
      <c r="S408" s="78"/>
      <c r="T408" s="78"/>
      <c r="U408" s="78"/>
      <c r="V408" s="87"/>
      <c r="W408" s="127"/>
      <c r="X408" s="127"/>
      <c r="Y408" s="127"/>
      <c r="Z408" s="80"/>
      <c r="AA408" s="80"/>
      <c r="AB408" s="80"/>
      <c r="AC408" s="80"/>
      <c r="AD408" s="80"/>
      <c r="AE408" s="81"/>
      <c r="AF408" s="75"/>
      <c r="AI408" s="38"/>
    </row>
    <row r="409" spans="1:35" x14ac:dyDescent="0.25">
      <c r="A409" s="21">
        <f t="shared" si="10"/>
        <v>408</v>
      </c>
      <c r="B409" s="75"/>
      <c r="C409" s="76"/>
      <c r="D409" s="24"/>
      <c r="E409" s="24"/>
      <c r="F409" s="77"/>
      <c r="G409" s="31"/>
      <c r="H409" s="31"/>
      <c r="I409" s="101"/>
      <c r="J409" s="101"/>
      <c r="K409" s="29"/>
      <c r="L409" s="30"/>
      <c r="M409" s="30"/>
      <c r="N409" s="24"/>
      <c r="O409" s="24"/>
      <c r="P409" s="32"/>
      <c r="Q409" s="24"/>
      <c r="R409" s="78"/>
      <c r="S409" s="78"/>
      <c r="T409" s="78"/>
      <c r="U409" s="78"/>
      <c r="V409" s="87"/>
      <c r="W409" s="127"/>
      <c r="X409" s="127"/>
      <c r="Y409" s="127"/>
      <c r="Z409" s="80"/>
      <c r="AA409" s="80"/>
      <c r="AB409" s="80"/>
      <c r="AC409" s="80"/>
      <c r="AD409" s="80"/>
      <c r="AE409" s="81"/>
      <c r="AF409" s="75"/>
      <c r="AI409" s="38"/>
    </row>
    <row r="410" spans="1:35" x14ac:dyDescent="0.25">
      <c r="A410" s="21">
        <f t="shared" si="10"/>
        <v>409</v>
      </c>
      <c r="B410" s="75"/>
      <c r="C410" s="76"/>
      <c r="D410" s="24"/>
      <c r="E410" s="24"/>
      <c r="F410" s="77"/>
      <c r="G410" s="31"/>
      <c r="H410" s="31"/>
      <c r="I410" s="101"/>
      <c r="J410" s="101"/>
      <c r="K410" s="29"/>
      <c r="L410" s="30"/>
      <c r="M410" s="30"/>
      <c r="N410" s="24"/>
      <c r="O410" s="24"/>
      <c r="P410" s="32"/>
      <c r="Q410" s="24"/>
      <c r="R410" s="78"/>
      <c r="S410" s="78"/>
      <c r="T410" s="78"/>
      <c r="U410" s="78"/>
      <c r="V410" s="87"/>
      <c r="W410" s="127"/>
      <c r="X410" s="127"/>
      <c r="Y410" s="127"/>
      <c r="Z410" s="80"/>
      <c r="AA410" s="80"/>
      <c r="AB410" s="80"/>
      <c r="AC410" s="80"/>
      <c r="AD410" s="80"/>
      <c r="AE410" s="81"/>
      <c r="AF410" s="75"/>
      <c r="AI410" s="38"/>
    </row>
    <row r="411" spans="1:35" x14ac:dyDescent="0.25">
      <c r="A411" s="21">
        <f t="shared" si="10"/>
        <v>410</v>
      </c>
      <c r="B411" s="75"/>
      <c r="C411" s="76"/>
      <c r="D411" s="24"/>
      <c r="E411" s="24"/>
      <c r="F411" s="77"/>
      <c r="G411" s="31"/>
      <c r="H411" s="31"/>
      <c r="I411" s="101"/>
      <c r="J411" s="101"/>
      <c r="K411" s="29"/>
      <c r="L411" s="30"/>
      <c r="M411" s="30"/>
      <c r="N411" s="24"/>
      <c r="O411" s="24"/>
      <c r="P411" s="32"/>
      <c r="Q411" s="24"/>
      <c r="R411" s="78"/>
      <c r="S411" s="78"/>
      <c r="T411" s="78"/>
      <c r="U411" s="78"/>
      <c r="V411" s="87"/>
      <c r="W411" s="127"/>
      <c r="X411" s="127"/>
      <c r="Y411" s="127"/>
      <c r="Z411" s="80"/>
      <c r="AA411" s="80"/>
      <c r="AB411" s="80"/>
      <c r="AC411" s="80"/>
      <c r="AD411" s="80"/>
      <c r="AE411" s="81"/>
      <c r="AF411" s="75"/>
      <c r="AI411" s="38"/>
    </row>
    <row r="412" spans="1:35" x14ac:dyDescent="0.25">
      <c r="A412" s="21">
        <f t="shared" si="10"/>
        <v>411</v>
      </c>
      <c r="B412" s="75"/>
      <c r="C412" s="76"/>
      <c r="D412" s="24"/>
      <c r="E412" s="25"/>
      <c r="F412" s="77"/>
      <c r="G412" s="31"/>
      <c r="H412" s="31"/>
      <c r="I412" s="101"/>
      <c r="J412" s="101"/>
      <c r="K412" s="29"/>
      <c r="L412" s="30"/>
      <c r="M412" s="30"/>
      <c r="N412" s="24"/>
      <c r="O412" s="24"/>
      <c r="P412" s="32"/>
      <c r="Q412" s="24"/>
      <c r="R412" s="78"/>
      <c r="S412" s="78"/>
      <c r="T412" s="78"/>
      <c r="U412" s="78"/>
      <c r="V412" s="87"/>
      <c r="W412" s="127"/>
      <c r="X412" s="127"/>
      <c r="Y412" s="127"/>
      <c r="Z412" s="80"/>
      <c r="AA412" s="80"/>
      <c r="AB412" s="80"/>
      <c r="AC412" s="80"/>
      <c r="AD412" s="80"/>
      <c r="AE412" s="81"/>
      <c r="AF412" s="75"/>
      <c r="AI412" s="38"/>
    </row>
    <row r="413" spans="1:35" x14ac:dyDescent="0.25">
      <c r="A413" s="21">
        <f t="shared" si="10"/>
        <v>412</v>
      </c>
      <c r="B413" s="75"/>
      <c r="C413" s="76"/>
      <c r="D413" s="24"/>
      <c r="E413" s="25"/>
      <c r="F413" s="77"/>
      <c r="G413" s="31"/>
      <c r="H413" s="31"/>
      <c r="I413" s="101"/>
      <c r="J413" s="101"/>
      <c r="K413" s="29"/>
      <c r="L413" s="30"/>
      <c r="M413" s="30"/>
      <c r="N413" s="24"/>
      <c r="O413" s="24"/>
      <c r="P413" s="32"/>
      <c r="Q413" s="24"/>
      <c r="R413" s="78"/>
      <c r="S413" s="78"/>
      <c r="T413" s="78"/>
      <c r="U413" s="78"/>
      <c r="V413" s="87"/>
      <c r="W413" s="127"/>
      <c r="X413" s="127"/>
      <c r="Y413" s="127"/>
      <c r="Z413" s="80"/>
      <c r="AA413" s="80"/>
      <c r="AB413" s="80"/>
      <c r="AC413" s="80"/>
      <c r="AD413" s="80"/>
      <c r="AE413" s="81"/>
      <c r="AF413" s="75"/>
      <c r="AI413" s="38"/>
    </row>
    <row r="414" spans="1:35" x14ac:dyDescent="0.25">
      <c r="A414" s="21">
        <f t="shared" si="10"/>
        <v>413</v>
      </c>
      <c r="B414" s="75"/>
      <c r="C414" s="76"/>
      <c r="D414" s="24"/>
      <c r="E414" s="24"/>
      <c r="F414" s="77"/>
      <c r="G414" s="31"/>
      <c r="H414" s="31"/>
      <c r="I414" s="101"/>
      <c r="J414" s="101"/>
      <c r="K414" s="29"/>
      <c r="L414" s="30"/>
      <c r="M414" s="30"/>
      <c r="N414" s="24"/>
      <c r="O414" s="24"/>
      <c r="P414" s="32"/>
      <c r="Q414" s="24"/>
      <c r="R414" s="78"/>
      <c r="S414" s="78"/>
      <c r="T414" s="78"/>
      <c r="U414" s="78"/>
      <c r="V414" s="87"/>
      <c r="W414" s="127"/>
      <c r="X414" s="127"/>
      <c r="Y414" s="127"/>
      <c r="Z414" s="80"/>
      <c r="AA414" s="80"/>
      <c r="AB414" s="80"/>
      <c r="AC414" s="80"/>
      <c r="AD414" s="80"/>
      <c r="AE414" s="81"/>
      <c r="AF414" s="75"/>
      <c r="AI414" s="38"/>
    </row>
    <row r="415" spans="1:35" x14ac:dyDescent="0.25">
      <c r="A415" s="21">
        <f t="shared" si="10"/>
        <v>414</v>
      </c>
      <c r="B415" s="75"/>
      <c r="C415" s="76"/>
      <c r="D415" s="24"/>
      <c r="E415" s="25"/>
      <c r="F415" s="77"/>
      <c r="G415" s="31"/>
      <c r="H415" s="31"/>
      <c r="I415" s="101"/>
      <c r="J415" s="101"/>
      <c r="K415" s="29"/>
      <c r="L415" s="30"/>
      <c r="M415" s="30"/>
      <c r="N415" s="24"/>
      <c r="O415" s="24"/>
      <c r="P415" s="24"/>
      <c r="Q415" s="24"/>
      <c r="R415" s="78"/>
      <c r="S415" s="78"/>
      <c r="T415" s="78"/>
      <c r="U415" s="78"/>
      <c r="V415" s="87"/>
      <c r="W415" s="127"/>
      <c r="X415" s="127"/>
      <c r="Y415" s="127"/>
      <c r="Z415" s="80"/>
      <c r="AA415" s="80"/>
      <c r="AB415" s="80"/>
      <c r="AC415" s="80"/>
      <c r="AD415" s="80"/>
      <c r="AE415" s="81"/>
      <c r="AF415" s="75"/>
      <c r="AI415" s="38"/>
    </row>
    <row r="416" spans="1:35" x14ac:dyDescent="0.25">
      <c r="A416" s="21">
        <f t="shared" si="10"/>
        <v>415</v>
      </c>
      <c r="B416" s="75"/>
      <c r="C416" s="76"/>
      <c r="D416" s="24"/>
      <c r="E416" s="24"/>
      <c r="F416" s="77"/>
      <c r="G416" s="31"/>
      <c r="H416" s="31"/>
      <c r="I416" s="101"/>
      <c r="J416" s="101"/>
      <c r="K416" s="29"/>
      <c r="L416" s="30"/>
      <c r="M416" s="30"/>
      <c r="N416" s="24"/>
      <c r="O416" s="24"/>
      <c r="P416" s="32"/>
      <c r="Q416" s="24"/>
      <c r="R416" s="78"/>
      <c r="S416" s="78"/>
      <c r="T416" s="78"/>
      <c r="U416" s="78"/>
      <c r="V416" s="87"/>
      <c r="W416" s="127"/>
      <c r="X416" s="127"/>
      <c r="Y416" s="127"/>
      <c r="Z416" s="80"/>
      <c r="AA416" s="80"/>
      <c r="AB416" s="80"/>
      <c r="AC416" s="80"/>
      <c r="AD416" s="80"/>
      <c r="AE416" s="81"/>
      <c r="AF416" s="75"/>
      <c r="AI416" s="38"/>
    </row>
    <row r="417" spans="1:35" x14ac:dyDescent="0.25">
      <c r="A417" s="21">
        <f t="shared" si="10"/>
        <v>416</v>
      </c>
      <c r="B417" s="75"/>
      <c r="C417" s="76"/>
      <c r="D417" s="24"/>
      <c r="E417" s="25"/>
      <c r="F417" s="77"/>
      <c r="G417" s="31"/>
      <c r="H417" s="31"/>
      <c r="I417" s="101"/>
      <c r="J417" s="101"/>
      <c r="K417" s="29"/>
      <c r="L417" s="30"/>
      <c r="M417" s="30"/>
      <c r="N417" s="24"/>
      <c r="O417" s="24"/>
      <c r="P417" s="32"/>
      <c r="Q417" s="24"/>
      <c r="R417" s="78"/>
      <c r="S417" s="78"/>
      <c r="T417" s="78"/>
      <c r="U417" s="78"/>
      <c r="V417" s="87"/>
      <c r="W417" s="127"/>
      <c r="X417" s="127"/>
      <c r="Y417" s="127"/>
      <c r="Z417" s="80"/>
      <c r="AA417" s="80"/>
      <c r="AB417" s="80"/>
      <c r="AC417" s="80"/>
      <c r="AD417" s="80"/>
      <c r="AE417" s="120"/>
      <c r="AF417" s="75"/>
      <c r="AI417" s="38"/>
    </row>
    <row r="418" spans="1:35" x14ac:dyDescent="0.25">
      <c r="A418" s="21">
        <f t="shared" si="10"/>
        <v>417</v>
      </c>
      <c r="B418" s="75"/>
      <c r="C418" s="76"/>
      <c r="D418" s="24"/>
      <c r="E418" s="24"/>
      <c r="F418" s="77"/>
      <c r="G418" s="31"/>
      <c r="H418" s="31"/>
      <c r="I418" s="101"/>
      <c r="J418" s="101"/>
      <c r="K418" s="29"/>
      <c r="L418" s="30"/>
      <c r="M418" s="30"/>
      <c r="N418" s="24"/>
      <c r="O418" s="24"/>
      <c r="P418" s="32"/>
      <c r="Q418" s="24"/>
      <c r="R418" s="78"/>
      <c r="S418" s="78"/>
      <c r="T418" s="78"/>
      <c r="U418" s="78"/>
      <c r="V418" s="87"/>
      <c r="W418" s="127"/>
      <c r="X418" s="127"/>
      <c r="Y418" s="127"/>
      <c r="Z418" s="80"/>
      <c r="AA418" s="80"/>
      <c r="AB418" s="80"/>
      <c r="AC418" s="80"/>
      <c r="AD418" s="80"/>
      <c r="AE418" s="81"/>
      <c r="AF418" s="75"/>
      <c r="AI418" s="38"/>
    </row>
    <row r="419" spans="1:35" x14ac:dyDescent="0.25">
      <c r="A419" s="21">
        <f t="shared" si="10"/>
        <v>418</v>
      </c>
      <c r="B419" s="75"/>
      <c r="C419" s="76"/>
      <c r="D419" s="24"/>
      <c r="E419" s="25"/>
      <c r="F419" s="77"/>
      <c r="G419" s="31"/>
      <c r="H419" s="31"/>
      <c r="I419" s="101"/>
      <c r="J419" s="101"/>
      <c r="K419" s="29"/>
      <c r="L419" s="30"/>
      <c r="M419" s="30"/>
      <c r="N419" s="24"/>
      <c r="O419" s="24"/>
      <c r="P419" s="32"/>
      <c r="Q419" s="24"/>
      <c r="R419" s="78"/>
      <c r="S419" s="78"/>
      <c r="T419" s="78"/>
      <c r="U419" s="78"/>
      <c r="V419" s="87"/>
      <c r="W419" s="127"/>
      <c r="X419" s="127"/>
      <c r="Y419" s="127"/>
      <c r="Z419" s="80"/>
      <c r="AA419" s="80"/>
      <c r="AB419" s="80"/>
      <c r="AC419" s="80"/>
      <c r="AD419" s="80"/>
      <c r="AE419" s="81"/>
      <c r="AF419" s="75"/>
      <c r="AI419" s="38"/>
    </row>
    <row r="420" spans="1:35" x14ac:dyDescent="0.25">
      <c r="A420" s="21">
        <f t="shared" si="10"/>
        <v>419</v>
      </c>
      <c r="B420" s="75"/>
      <c r="C420" s="76"/>
      <c r="D420" s="24"/>
      <c r="E420" s="25"/>
      <c r="F420" s="77"/>
      <c r="G420" s="31"/>
      <c r="H420" s="31"/>
      <c r="I420" s="101"/>
      <c r="J420" s="101"/>
      <c r="K420" s="29"/>
      <c r="L420" s="30"/>
      <c r="M420" s="30"/>
      <c r="N420" s="24"/>
      <c r="O420" s="24"/>
      <c r="P420" s="24"/>
      <c r="Q420" s="24"/>
      <c r="R420" s="78"/>
      <c r="S420" s="78"/>
      <c r="T420" s="78"/>
      <c r="U420" s="78"/>
      <c r="V420" s="87"/>
      <c r="W420" s="127"/>
      <c r="X420" s="127"/>
      <c r="Y420" s="127"/>
      <c r="Z420" s="80"/>
      <c r="AA420" s="80"/>
      <c r="AB420" s="80"/>
      <c r="AC420" s="80"/>
      <c r="AD420" s="80"/>
      <c r="AE420" s="81"/>
      <c r="AF420" s="75"/>
      <c r="AI420" s="38"/>
    </row>
    <row r="421" spans="1:35" x14ac:dyDescent="0.25">
      <c r="A421" s="21">
        <f t="shared" si="10"/>
        <v>420</v>
      </c>
      <c r="B421" s="75"/>
      <c r="C421" s="76"/>
      <c r="D421" s="24"/>
      <c r="E421" s="24"/>
      <c r="F421" s="77"/>
      <c r="G421" s="31"/>
      <c r="H421" s="31"/>
      <c r="I421" s="101"/>
      <c r="J421" s="101"/>
      <c r="K421" s="29"/>
      <c r="L421" s="30"/>
      <c r="M421" s="30"/>
      <c r="N421" s="24"/>
      <c r="O421" s="24"/>
      <c r="P421" s="24"/>
      <c r="Q421" s="24"/>
      <c r="R421" s="78"/>
      <c r="S421" s="78"/>
      <c r="T421" s="78"/>
      <c r="U421" s="78"/>
      <c r="V421" s="87"/>
      <c r="W421" s="127"/>
      <c r="X421" s="127"/>
      <c r="Y421" s="127"/>
      <c r="Z421" s="80"/>
      <c r="AA421" s="80"/>
      <c r="AB421" s="80"/>
      <c r="AC421" s="80"/>
      <c r="AD421" s="80"/>
      <c r="AE421" s="81"/>
      <c r="AF421" s="75"/>
      <c r="AI421" s="38"/>
    </row>
    <row r="422" spans="1:35" x14ac:dyDescent="0.25">
      <c r="A422" s="21">
        <f t="shared" si="10"/>
        <v>421</v>
      </c>
      <c r="B422" s="75"/>
      <c r="C422" s="76"/>
      <c r="D422" s="24"/>
      <c r="E422" s="24"/>
      <c r="F422" s="77"/>
      <c r="G422" s="31"/>
      <c r="H422" s="31"/>
      <c r="I422" s="101"/>
      <c r="J422" s="101"/>
      <c r="K422" s="29"/>
      <c r="L422" s="30"/>
      <c r="M422" s="30"/>
      <c r="N422" s="24"/>
      <c r="O422" s="24"/>
      <c r="P422" s="32"/>
      <c r="Q422" s="24"/>
      <c r="R422" s="78"/>
      <c r="S422" s="78"/>
      <c r="T422" s="78"/>
      <c r="U422" s="78"/>
      <c r="V422" s="87"/>
      <c r="W422" s="127"/>
      <c r="X422" s="127"/>
      <c r="Y422" s="127"/>
      <c r="Z422" s="80"/>
      <c r="AA422" s="80"/>
      <c r="AB422" s="80"/>
      <c r="AC422" s="80"/>
      <c r="AD422" s="80"/>
      <c r="AE422" s="81"/>
      <c r="AF422" s="75"/>
      <c r="AI422" s="38"/>
    </row>
    <row r="423" spans="1:35" x14ac:dyDescent="0.25">
      <c r="A423" s="21">
        <f t="shared" si="10"/>
        <v>422</v>
      </c>
      <c r="B423" s="75"/>
      <c r="C423" s="76"/>
      <c r="D423" s="24"/>
      <c r="E423" s="25"/>
      <c r="F423" s="77"/>
      <c r="G423" s="31"/>
      <c r="H423" s="31"/>
      <c r="I423" s="101"/>
      <c r="J423" s="101"/>
      <c r="K423" s="29"/>
      <c r="L423" s="30"/>
      <c r="M423" s="30"/>
      <c r="N423" s="24"/>
      <c r="O423" s="24"/>
      <c r="P423" s="32"/>
      <c r="Q423" s="24"/>
      <c r="R423" s="78"/>
      <c r="S423" s="78"/>
      <c r="T423" s="78"/>
      <c r="U423" s="78"/>
      <c r="V423" s="87"/>
      <c r="W423" s="127"/>
      <c r="X423" s="127"/>
      <c r="Y423" s="127"/>
      <c r="Z423" s="80"/>
      <c r="AA423" s="80"/>
      <c r="AB423" s="80"/>
      <c r="AC423" s="80"/>
      <c r="AD423" s="80"/>
      <c r="AE423" s="81"/>
      <c r="AF423" s="75"/>
      <c r="AI423" s="38"/>
    </row>
    <row r="424" spans="1:35" x14ac:dyDescent="0.25">
      <c r="A424" s="21">
        <f t="shared" si="10"/>
        <v>423</v>
      </c>
      <c r="B424" s="75"/>
      <c r="C424" s="76"/>
      <c r="D424" s="24"/>
      <c r="E424" s="25"/>
      <c r="F424" s="77"/>
      <c r="G424" s="31"/>
      <c r="H424" s="31"/>
      <c r="I424" s="101"/>
      <c r="J424" s="101"/>
      <c r="K424" s="29"/>
      <c r="L424" s="30"/>
      <c r="M424" s="30"/>
      <c r="N424" s="24"/>
      <c r="O424" s="24"/>
      <c r="P424" s="32"/>
      <c r="Q424" s="24"/>
      <c r="R424" s="78"/>
      <c r="S424" s="78"/>
      <c r="T424" s="78"/>
      <c r="U424" s="78"/>
      <c r="V424" s="87"/>
      <c r="W424" s="127"/>
      <c r="X424" s="127"/>
      <c r="Y424" s="127"/>
      <c r="Z424" s="80"/>
      <c r="AA424" s="80"/>
      <c r="AB424" s="80"/>
      <c r="AC424" s="80"/>
      <c r="AD424" s="80"/>
      <c r="AE424" s="120"/>
      <c r="AF424" s="75"/>
      <c r="AI424" s="38"/>
    </row>
    <row r="425" spans="1:35" x14ac:dyDescent="0.25">
      <c r="A425" s="21">
        <f t="shared" si="10"/>
        <v>424</v>
      </c>
      <c r="B425" s="75"/>
      <c r="C425" s="76"/>
      <c r="D425" s="24"/>
      <c r="E425" s="25"/>
      <c r="F425" s="77"/>
      <c r="G425" s="31"/>
      <c r="H425" s="31"/>
      <c r="I425" s="101"/>
      <c r="J425" s="101"/>
      <c r="K425" s="29"/>
      <c r="L425" s="30"/>
      <c r="M425" s="30"/>
      <c r="N425" s="24"/>
      <c r="O425" s="24"/>
      <c r="P425" s="24"/>
      <c r="Q425" s="24"/>
      <c r="R425" s="78"/>
      <c r="S425" s="78"/>
      <c r="T425" s="78"/>
      <c r="U425" s="78"/>
      <c r="V425" s="87"/>
      <c r="W425" s="127"/>
      <c r="X425" s="127"/>
      <c r="Y425" s="127"/>
      <c r="Z425" s="80"/>
      <c r="AA425" s="80"/>
      <c r="AB425" s="80"/>
      <c r="AC425" s="80"/>
      <c r="AD425" s="80"/>
      <c r="AE425" s="120"/>
      <c r="AF425" s="75"/>
      <c r="AI425" s="38"/>
    </row>
    <row r="426" spans="1:35" x14ac:dyDescent="0.25">
      <c r="A426" s="21">
        <f t="shared" si="10"/>
        <v>425</v>
      </c>
      <c r="B426" s="75"/>
      <c r="C426" s="76"/>
      <c r="D426" s="24"/>
      <c r="E426" s="25"/>
      <c r="F426" s="77"/>
      <c r="G426" s="31"/>
      <c r="H426" s="31"/>
      <c r="I426" s="101"/>
      <c r="J426" s="101"/>
      <c r="K426" s="29"/>
      <c r="L426" s="30"/>
      <c r="M426" s="30"/>
      <c r="N426" s="24"/>
      <c r="O426" s="24"/>
      <c r="P426" s="32"/>
      <c r="Q426" s="24"/>
      <c r="R426" s="78"/>
      <c r="S426" s="78"/>
      <c r="T426" s="78"/>
      <c r="U426" s="78"/>
      <c r="V426" s="87"/>
      <c r="W426" s="127"/>
      <c r="X426" s="127"/>
      <c r="Y426" s="127"/>
      <c r="Z426" s="80"/>
      <c r="AA426" s="80"/>
      <c r="AB426" s="80"/>
      <c r="AC426" s="80"/>
      <c r="AD426" s="80"/>
      <c r="AE426" s="81"/>
      <c r="AF426" s="75"/>
      <c r="AI426" s="38"/>
    </row>
    <row r="427" spans="1:35" x14ac:dyDescent="0.25">
      <c r="A427" s="21">
        <f t="shared" si="10"/>
        <v>426</v>
      </c>
      <c r="B427" s="75"/>
      <c r="C427" s="76"/>
      <c r="D427" s="24"/>
      <c r="E427" s="24"/>
      <c r="F427" s="77"/>
      <c r="G427" s="31"/>
      <c r="H427" s="31"/>
      <c r="I427" s="101"/>
      <c r="J427" s="101"/>
      <c r="K427" s="29"/>
      <c r="L427" s="30"/>
      <c r="M427" s="30"/>
      <c r="N427" s="24"/>
      <c r="O427" s="24"/>
      <c r="P427" s="32"/>
      <c r="Q427" s="24"/>
      <c r="R427" s="78"/>
      <c r="S427" s="78"/>
      <c r="T427" s="78"/>
      <c r="U427" s="78"/>
      <c r="V427" s="87"/>
      <c r="W427" s="127"/>
      <c r="X427" s="127"/>
      <c r="Y427" s="127"/>
      <c r="Z427" s="80"/>
      <c r="AA427" s="80"/>
      <c r="AB427" s="80"/>
      <c r="AC427" s="80"/>
      <c r="AD427" s="80"/>
      <c r="AE427" s="81"/>
      <c r="AF427" s="75"/>
      <c r="AI427" s="38"/>
    </row>
    <row r="428" spans="1:35" x14ac:dyDescent="0.25">
      <c r="A428" s="21">
        <f t="shared" si="10"/>
        <v>427</v>
      </c>
      <c r="B428" s="75"/>
      <c r="C428" s="76"/>
      <c r="D428" s="24"/>
      <c r="E428" s="25"/>
      <c r="F428" s="77"/>
      <c r="G428" s="31"/>
      <c r="H428" s="31"/>
      <c r="I428" s="101"/>
      <c r="J428" s="101"/>
      <c r="K428" s="29"/>
      <c r="L428" s="30"/>
      <c r="M428" s="30"/>
      <c r="N428" s="24"/>
      <c r="O428" s="24"/>
      <c r="P428" s="32"/>
      <c r="Q428" s="24"/>
      <c r="R428" s="78"/>
      <c r="S428" s="78"/>
      <c r="T428" s="78"/>
      <c r="U428" s="78"/>
      <c r="V428" s="87"/>
      <c r="W428" s="127"/>
      <c r="X428" s="127"/>
      <c r="Y428" s="127"/>
      <c r="Z428" s="80"/>
      <c r="AA428" s="80"/>
      <c r="AB428" s="80"/>
      <c r="AC428" s="80"/>
      <c r="AD428" s="80"/>
      <c r="AE428" s="81"/>
      <c r="AF428" s="75"/>
      <c r="AI428" s="38"/>
    </row>
    <row r="429" spans="1:35" x14ac:dyDescent="0.25">
      <c r="A429" s="21">
        <f t="shared" si="10"/>
        <v>428</v>
      </c>
      <c r="B429" s="75"/>
      <c r="C429" s="76"/>
      <c r="D429" s="24"/>
      <c r="E429" s="24"/>
      <c r="F429" s="77"/>
      <c r="G429" s="31"/>
      <c r="H429" s="31"/>
      <c r="I429" s="101"/>
      <c r="J429" s="101"/>
      <c r="K429" s="29"/>
      <c r="L429" s="30"/>
      <c r="M429" s="30"/>
      <c r="N429" s="24"/>
      <c r="O429" s="24"/>
      <c r="P429" s="32"/>
      <c r="Q429" s="24"/>
      <c r="R429" s="78"/>
      <c r="S429" s="78"/>
      <c r="T429" s="78"/>
      <c r="U429" s="78"/>
      <c r="V429" s="87"/>
      <c r="W429" s="127"/>
      <c r="X429" s="127"/>
      <c r="Y429" s="127"/>
      <c r="Z429" s="80"/>
      <c r="AA429" s="80"/>
      <c r="AB429" s="80"/>
      <c r="AC429" s="80"/>
      <c r="AD429" s="80"/>
      <c r="AE429" s="81"/>
      <c r="AF429" s="75"/>
      <c r="AI429" s="38"/>
    </row>
    <row r="430" spans="1:35" x14ac:dyDescent="0.25">
      <c r="A430" s="21">
        <f t="shared" si="10"/>
        <v>429</v>
      </c>
      <c r="B430" s="75"/>
      <c r="C430" s="76"/>
      <c r="D430" s="24"/>
      <c r="E430" s="24"/>
      <c r="F430" s="77"/>
      <c r="G430" s="31"/>
      <c r="H430" s="31"/>
      <c r="I430" s="101"/>
      <c r="J430" s="101"/>
      <c r="K430" s="29"/>
      <c r="L430" s="30"/>
      <c r="M430" s="30"/>
      <c r="N430" s="24"/>
      <c r="O430" s="24"/>
      <c r="P430" s="32"/>
      <c r="Q430" s="24"/>
      <c r="R430" s="78"/>
      <c r="S430" s="78"/>
      <c r="T430" s="78"/>
      <c r="U430" s="78"/>
      <c r="V430" s="87"/>
      <c r="W430" s="127"/>
      <c r="X430" s="127"/>
      <c r="Y430" s="127"/>
      <c r="Z430" s="80"/>
      <c r="AA430" s="80"/>
      <c r="AB430" s="80"/>
      <c r="AC430" s="80"/>
      <c r="AD430" s="80"/>
      <c r="AE430" s="81"/>
      <c r="AF430" s="75"/>
      <c r="AI430" s="38"/>
    </row>
    <row r="431" spans="1:35" x14ac:dyDescent="0.25">
      <c r="A431" s="21">
        <f t="shared" si="10"/>
        <v>430</v>
      </c>
      <c r="B431" s="75"/>
      <c r="C431" s="76"/>
      <c r="D431" s="24"/>
      <c r="E431" s="24"/>
      <c r="F431" s="77"/>
      <c r="G431" s="31"/>
      <c r="H431" s="31"/>
      <c r="I431" s="101"/>
      <c r="J431" s="101"/>
      <c r="K431" s="29"/>
      <c r="L431" s="30"/>
      <c r="M431" s="30"/>
      <c r="N431" s="24"/>
      <c r="O431" s="24"/>
      <c r="P431" s="32"/>
      <c r="Q431" s="24"/>
      <c r="R431" s="78"/>
      <c r="S431" s="78"/>
      <c r="T431" s="78"/>
      <c r="U431" s="78"/>
      <c r="V431" s="87"/>
      <c r="W431" s="127"/>
      <c r="X431" s="127"/>
      <c r="Y431" s="127"/>
      <c r="Z431" s="80"/>
      <c r="AA431" s="80"/>
      <c r="AB431" s="80"/>
      <c r="AC431" s="80"/>
      <c r="AD431" s="80"/>
      <c r="AE431" s="81"/>
      <c r="AF431" s="75"/>
      <c r="AI431" s="38"/>
    </row>
    <row r="432" spans="1:35" x14ac:dyDescent="0.25">
      <c r="A432" s="21">
        <f t="shared" si="10"/>
        <v>431</v>
      </c>
      <c r="B432" s="75"/>
      <c r="C432" s="76"/>
      <c r="D432" s="24"/>
      <c r="E432" s="24"/>
      <c r="F432" s="77"/>
      <c r="G432" s="31"/>
      <c r="H432" s="31"/>
      <c r="I432" s="101"/>
      <c r="J432" s="101"/>
      <c r="K432" s="29"/>
      <c r="L432" s="30"/>
      <c r="M432" s="30"/>
      <c r="N432" s="24"/>
      <c r="O432" s="24"/>
      <c r="P432" s="32"/>
      <c r="Q432" s="24"/>
      <c r="R432" s="78"/>
      <c r="S432" s="78"/>
      <c r="T432" s="78"/>
      <c r="U432" s="78"/>
      <c r="V432" s="87"/>
      <c r="W432" s="127"/>
      <c r="X432" s="127"/>
      <c r="Y432" s="127"/>
      <c r="Z432" s="80"/>
      <c r="AA432" s="80"/>
      <c r="AB432" s="80"/>
      <c r="AC432" s="80"/>
      <c r="AD432" s="80"/>
      <c r="AE432" s="81"/>
      <c r="AF432" s="75"/>
      <c r="AI432" s="3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2024-01-10T19:04:05Z</dcterms:created>
  <dcterms:modified xsi:type="dcterms:W3CDTF">2024-01-11T02:00:50Z</dcterms:modified>
</cp:coreProperties>
</file>