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ff\Dropbox\3. Queen's\MMA841 - Blended\S5 - Newsvendor\"/>
    </mc:Choice>
  </mc:AlternateContent>
  <xr:revisionPtr revIDLastSave="0" documentId="8_{BDFA3361-E6A2-476B-8FDB-596CBDB3D1C9}" xr6:coauthVersionLast="47" xr6:coauthVersionMax="47" xr10:uidLastSave="{00000000-0000-0000-0000-000000000000}"/>
  <bookViews>
    <workbookView xWindow="-120" yWindow="-120" windowWidth="51840" windowHeight="21120" xr2:uid="{AB470CCD-6DBE-4011-BAE7-CF908D74E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 s="1"/>
  <c r="O6" i="1" s="1"/>
  <c r="B2" i="1"/>
  <c r="C2" i="1" s="1"/>
  <c r="D2" i="1" s="1"/>
  <c r="E2" i="1" s="1"/>
  <c r="B10" i="1"/>
  <c r="C10" i="1"/>
  <c r="D10" i="1" s="1"/>
  <c r="B4" i="1"/>
  <c r="C4" i="1" s="1"/>
  <c r="D4" i="1" s="1"/>
  <c r="E4" i="1" s="1"/>
  <c r="F4" i="1" s="1"/>
  <c r="G4" i="1" s="1"/>
  <c r="B3" i="1"/>
  <c r="C3" i="1" s="1"/>
  <c r="D3" i="1" s="1"/>
  <c r="E3" i="1" s="1"/>
  <c r="F3" i="1" s="1"/>
  <c r="G3" i="1" s="1"/>
  <c r="B5" i="1"/>
  <c r="B6" i="1"/>
  <c r="C6" i="1" s="1"/>
  <c r="D6" i="1" s="1"/>
  <c r="E6" i="1" s="1"/>
  <c r="F6" i="1" s="1"/>
  <c r="G6" i="1" s="1"/>
  <c r="B7" i="1"/>
  <c r="C7" i="1" s="1"/>
  <c r="D7" i="1" s="1"/>
  <c r="E7" i="1" s="1"/>
  <c r="F7" i="1" s="1"/>
  <c r="G7" i="1" s="1"/>
  <c r="B8" i="1"/>
  <c r="C8" i="1" s="1"/>
  <c r="D8" i="1" s="1"/>
  <c r="E8" i="1" s="1"/>
  <c r="F8" i="1" s="1"/>
  <c r="G8" i="1" s="1"/>
  <c r="B9" i="1"/>
  <c r="C9" i="1" s="1"/>
  <c r="D9" i="1" s="1"/>
  <c r="E9" i="1" s="1"/>
  <c r="F9" i="1" s="1"/>
  <c r="G9" i="1" s="1"/>
  <c r="B11" i="1"/>
  <c r="C11" i="1" s="1"/>
  <c r="D11" i="1" s="1"/>
  <c r="E11" i="1" s="1"/>
  <c r="F11" i="1" s="1"/>
  <c r="G11" i="1" s="1"/>
  <c r="B12" i="1"/>
  <c r="C12" i="1" s="1"/>
  <c r="D12" i="1" s="1"/>
  <c r="E12" i="1" s="1"/>
  <c r="F12" i="1" s="1"/>
  <c r="G12" i="1" s="1"/>
  <c r="B13" i="1"/>
  <c r="C13" i="1" s="1"/>
  <c r="D13" i="1" s="1"/>
  <c r="E13" i="1" s="1"/>
  <c r="F13" i="1" s="1"/>
  <c r="G13" i="1" s="1"/>
  <c r="B14" i="1"/>
  <c r="C14" i="1" s="1"/>
  <c r="D14" i="1" s="1"/>
  <c r="E14" i="1" s="1"/>
  <c r="F14" i="1" s="1"/>
  <c r="G14" i="1" s="1"/>
  <c r="B15" i="1"/>
  <c r="C15" i="1" s="1"/>
  <c r="D15" i="1" s="1"/>
  <c r="E15" i="1" s="1"/>
  <c r="F15" i="1" s="1"/>
  <c r="G15" i="1" s="1"/>
  <c r="B16" i="1"/>
  <c r="C16" i="1" s="1"/>
  <c r="D16" i="1" s="1"/>
  <c r="E16" i="1" s="1"/>
  <c r="F16" i="1" s="1"/>
  <c r="G16" i="1" s="1"/>
  <c r="B17" i="1"/>
  <c r="C17" i="1" s="1"/>
  <c r="D17" i="1" s="1"/>
  <c r="E17" i="1" s="1"/>
  <c r="F17" i="1" s="1"/>
  <c r="G17" i="1" s="1"/>
  <c r="B18" i="1"/>
  <c r="C18" i="1" s="1"/>
  <c r="D18" i="1" s="1"/>
  <c r="E18" i="1" s="1"/>
  <c r="F18" i="1" s="1"/>
  <c r="G18" i="1" s="1"/>
  <c r="B19" i="1"/>
  <c r="C19" i="1" s="1"/>
  <c r="D19" i="1" s="1"/>
  <c r="E19" i="1" s="1"/>
  <c r="F19" i="1" s="1"/>
  <c r="G19" i="1" s="1"/>
  <c r="B20" i="1"/>
  <c r="C20" i="1" s="1"/>
  <c r="D20" i="1" s="1"/>
  <c r="E20" i="1" s="1"/>
  <c r="F20" i="1" s="1"/>
  <c r="G20" i="1" s="1"/>
  <c r="B21" i="1"/>
  <c r="C21" i="1" s="1"/>
  <c r="D21" i="1" s="1"/>
  <c r="E21" i="1" s="1"/>
  <c r="F21" i="1" s="1"/>
  <c r="G21" i="1" s="1"/>
  <c r="B22" i="1"/>
  <c r="C22" i="1" s="1"/>
  <c r="D22" i="1" s="1"/>
  <c r="E22" i="1" s="1"/>
  <c r="F22" i="1" s="1"/>
  <c r="G22" i="1" s="1"/>
  <c r="B23" i="1"/>
  <c r="C23" i="1" s="1"/>
  <c r="D23" i="1" s="1"/>
  <c r="E23" i="1" s="1"/>
  <c r="F23" i="1" s="1"/>
  <c r="G23" i="1" s="1"/>
  <c r="B24" i="1"/>
  <c r="C24" i="1" s="1"/>
  <c r="D24" i="1" s="1"/>
  <c r="E24" i="1" s="1"/>
  <c r="F24" i="1" s="1"/>
  <c r="G24" i="1" s="1"/>
  <c r="B25" i="1"/>
  <c r="C25" i="1" s="1"/>
  <c r="D25" i="1" s="1"/>
  <c r="E25" i="1" s="1"/>
  <c r="F25" i="1" s="1"/>
  <c r="G25" i="1" s="1"/>
  <c r="B26" i="1"/>
  <c r="C26" i="1" s="1"/>
  <c r="D26" i="1" s="1"/>
  <c r="E26" i="1" s="1"/>
  <c r="F26" i="1" s="1"/>
  <c r="G26" i="1" s="1"/>
  <c r="B27" i="1"/>
  <c r="C27" i="1" s="1"/>
  <c r="D27" i="1" s="1"/>
  <c r="E27" i="1" s="1"/>
  <c r="F27" i="1" s="1"/>
  <c r="G27" i="1" s="1"/>
  <c r="B28" i="1"/>
  <c r="C28" i="1" s="1"/>
  <c r="D28" i="1" s="1"/>
  <c r="E28" i="1" s="1"/>
  <c r="F28" i="1" s="1"/>
  <c r="G28" i="1" s="1"/>
  <c r="B29" i="1"/>
  <c r="C29" i="1" s="1"/>
  <c r="D29" i="1" s="1"/>
  <c r="E29" i="1" s="1"/>
  <c r="F29" i="1" s="1"/>
  <c r="G29" i="1" s="1"/>
  <c r="B30" i="1"/>
  <c r="C30" i="1" s="1"/>
  <c r="D30" i="1" s="1"/>
  <c r="E30" i="1" s="1"/>
  <c r="F30" i="1" s="1"/>
  <c r="G30" i="1" s="1"/>
  <c r="B31" i="1"/>
  <c r="C31" i="1" s="1"/>
  <c r="D31" i="1" s="1"/>
  <c r="E31" i="1" s="1"/>
  <c r="F31" i="1" s="1"/>
  <c r="G31" i="1" s="1"/>
  <c r="B32" i="1"/>
  <c r="C32" i="1" s="1"/>
  <c r="D32" i="1" s="1"/>
  <c r="E32" i="1" s="1"/>
  <c r="F32" i="1" s="1"/>
  <c r="G32" i="1" s="1"/>
  <c r="B33" i="1"/>
  <c r="C33" i="1" s="1"/>
  <c r="D33" i="1" s="1"/>
  <c r="E33" i="1" s="1"/>
  <c r="F33" i="1" s="1"/>
  <c r="G33" i="1" s="1"/>
  <c r="B34" i="1"/>
  <c r="C34" i="1" s="1"/>
  <c r="D34" i="1" s="1"/>
  <c r="E34" i="1" s="1"/>
  <c r="F34" i="1" s="1"/>
  <c r="G34" i="1" s="1"/>
  <c r="B35" i="1"/>
  <c r="C35" i="1" s="1"/>
  <c r="D35" i="1" s="1"/>
  <c r="E35" i="1" s="1"/>
  <c r="F35" i="1" s="1"/>
  <c r="G35" i="1" s="1"/>
  <c r="B36" i="1"/>
  <c r="C36" i="1" s="1"/>
  <c r="D36" i="1" s="1"/>
  <c r="E36" i="1" s="1"/>
  <c r="F36" i="1" s="1"/>
  <c r="G36" i="1" s="1"/>
  <c r="B37" i="1"/>
  <c r="C37" i="1" s="1"/>
  <c r="D37" i="1" s="1"/>
  <c r="E37" i="1" s="1"/>
  <c r="F37" i="1" s="1"/>
  <c r="G37" i="1" s="1"/>
  <c r="B38" i="1"/>
  <c r="C38" i="1" s="1"/>
  <c r="D38" i="1" s="1"/>
  <c r="E38" i="1" s="1"/>
  <c r="F38" i="1" s="1"/>
  <c r="G38" i="1" s="1"/>
  <c r="B39" i="1"/>
  <c r="C39" i="1" s="1"/>
  <c r="D39" i="1" s="1"/>
  <c r="E39" i="1" s="1"/>
  <c r="F39" i="1" s="1"/>
  <c r="G39" i="1" s="1"/>
  <c r="B40" i="1"/>
  <c r="C40" i="1" s="1"/>
  <c r="D40" i="1" s="1"/>
  <c r="E40" i="1" s="1"/>
  <c r="F40" i="1" s="1"/>
  <c r="G40" i="1" s="1"/>
  <c r="B41" i="1"/>
  <c r="C41" i="1" s="1"/>
  <c r="D41" i="1" s="1"/>
  <c r="E41" i="1" s="1"/>
  <c r="F41" i="1" s="1"/>
  <c r="G41" i="1" s="1"/>
  <c r="B42" i="1"/>
  <c r="C42" i="1" s="1"/>
  <c r="D42" i="1" s="1"/>
  <c r="E42" i="1" s="1"/>
  <c r="F42" i="1" s="1"/>
  <c r="G42" i="1" s="1"/>
  <c r="B43" i="1"/>
  <c r="C43" i="1" s="1"/>
  <c r="D43" i="1" s="1"/>
  <c r="E43" i="1" s="1"/>
  <c r="F43" i="1" s="1"/>
  <c r="G43" i="1" s="1"/>
  <c r="B44" i="1"/>
  <c r="C44" i="1" s="1"/>
  <c r="D44" i="1" s="1"/>
  <c r="E44" i="1" s="1"/>
  <c r="F44" i="1" s="1"/>
  <c r="G44" i="1" s="1"/>
  <c r="B45" i="1"/>
  <c r="C45" i="1" s="1"/>
  <c r="D45" i="1" s="1"/>
  <c r="E45" i="1" s="1"/>
  <c r="F45" i="1" s="1"/>
  <c r="G45" i="1" s="1"/>
  <c r="B46" i="1"/>
  <c r="C46" i="1" s="1"/>
  <c r="D46" i="1" s="1"/>
  <c r="E46" i="1" s="1"/>
  <c r="F46" i="1" s="1"/>
  <c r="G46" i="1" s="1"/>
  <c r="B47" i="1"/>
  <c r="C47" i="1" s="1"/>
  <c r="D47" i="1" s="1"/>
  <c r="E47" i="1" s="1"/>
  <c r="F47" i="1" s="1"/>
  <c r="G47" i="1" s="1"/>
  <c r="B48" i="1"/>
  <c r="C48" i="1" s="1"/>
  <c r="D48" i="1" s="1"/>
  <c r="E48" i="1" s="1"/>
  <c r="F48" i="1" s="1"/>
  <c r="G48" i="1" s="1"/>
  <c r="B49" i="1"/>
  <c r="C49" i="1" s="1"/>
  <c r="D49" i="1" s="1"/>
  <c r="E49" i="1" s="1"/>
  <c r="F49" i="1" s="1"/>
  <c r="G49" i="1" s="1"/>
  <c r="B50" i="1"/>
  <c r="C50" i="1" s="1"/>
  <c r="D50" i="1" s="1"/>
  <c r="E50" i="1" s="1"/>
  <c r="F50" i="1" s="1"/>
  <c r="G50" i="1" s="1"/>
  <c r="B51" i="1"/>
  <c r="C51" i="1" s="1"/>
  <c r="D51" i="1" s="1"/>
  <c r="E51" i="1" s="1"/>
  <c r="F51" i="1" s="1"/>
  <c r="G51" i="1" s="1"/>
  <c r="B52" i="1"/>
  <c r="C52" i="1" s="1"/>
  <c r="D52" i="1" s="1"/>
  <c r="E52" i="1" s="1"/>
  <c r="F52" i="1" s="1"/>
  <c r="G52" i="1" s="1"/>
  <c r="B53" i="1"/>
  <c r="C53" i="1" s="1"/>
  <c r="D53" i="1" s="1"/>
  <c r="E53" i="1" s="1"/>
  <c r="F53" i="1" s="1"/>
  <c r="G53" i="1" s="1"/>
  <c r="B54" i="1"/>
  <c r="C54" i="1" s="1"/>
  <c r="D54" i="1" s="1"/>
  <c r="E54" i="1" s="1"/>
  <c r="F54" i="1" s="1"/>
  <c r="G54" i="1" s="1"/>
  <c r="B55" i="1"/>
  <c r="C55" i="1" s="1"/>
  <c r="D55" i="1" s="1"/>
  <c r="E55" i="1" s="1"/>
  <c r="F55" i="1" s="1"/>
  <c r="G55" i="1" s="1"/>
  <c r="B56" i="1"/>
  <c r="C56" i="1" s="1"/>
  <c r="D56" i="1" s="1"/>
  <c r="E56" i="1" s="1"/>
  <c r="F56" i="1" s="1"/>
  <c r="G56" i="1" s="1"/>
  <c r="B57" i="1"/>
  <c r="C57" i="1" s="1"/>
  <c r="D57" i="1" s="1"/>
  <c r="E57" i="1" s="1"/>
  <c r="F57" i="1" s="1"/>
  <c r="G57" i="1" s="1"/>
  <c r="B58" i="1"/>
  <c r="C58" i="1" s="1"/>
  <c r="D58" i="1" s="1"/>
  <c r="E58" i="1" s="1"/>
  <c r="F58" i="1" s="1"/>
  <c r="B59" i="1"/>
  <c r="C59" i="1" s="1"/>
  <c r="D59" i="1" s="1"/>
  <c r="E59" i="1" s="1"/>
  <c r="F59" i="1" s="1"/>
  <c r="G59" i="1" s="1"/>
  <c r="B60" i="1"/>
  <c r="C60" i="1" s="1"/>
  <c r="D60" i="1" s="1"/>
  <c r="E60" i="1" s="1"/>
  <c r="F60" i="1" s="1"/>
  <c r="G60" i="1" s="1"/>
  <c r="B61" i="1"/>
  <c r="C61" i="1" s="1"/>
  <c r="D61" i="1" s="1"/>
  <c r="E61" i="1" s="1"/>
  <c r="F61" i="1" s="1"/>
  <c r="G61" i="1" s="1"/>
  <c r="B62" i="1"/>
  <c r="C62" i="1" s="1"/>
  <c r="D62" i="1" s="1"/>
  <c r="E62" i="1" s="1"/>
  <c r="F62" i="1" s="1"/>
  <c r="G62" i="1" s="1"/>
  <c r="B63" i="1"/>
  <c r="C63" i="1" s="1"/>
  <c r="D63" i="1" s="1"/>
  <c r="E63" i="1" s="1"/>
  <c r="F63" i="1" s="1"/>
  <c r="G63" i="1" s="1"/>
  <c r="B64" i="1"/>
  <c r="C64" i="1" s="1"/>
  <c r="D64" i="1" s="1"/>
  <c r="E64" i="1" s="1"/>
  <c r="F64" i="1" s="1"/>
  <c r="G64" i="1" s="1"/>
  <c r="B65" i="1"/>
  <c r="C65" i="1" s="1"/>
  <c r="D65" i="1" s="1"/>
  <c r="E65" i="1" s="1"/>
  <c r="F65" i="1" s="1"/>
  <c r="G65" i="1" s="1"/>
  <c r="B66" i="1"/>
  <c r="C66" i="1" s="1"/>
  <c r="D66" i="1" s="1"/>
  <c r="E66" i="1" s="1"/>
  <c r="F66" i="1" s="1"/>
  <c r="G66" i="1" s="1"/>
  <c r="B67" i="1"/>
  <c r="C67" i="1" s="1"/>
  <c r="D67" i="1" s="1"/>
  <c r="E67" i="1" s="1"/>
  <c r="F67" i="1" s="1"/>
  <c r="G67" i="1" s="1"/>
  <c r="B68" i="1"/>
  <c r="C68" i="1" s="1"/>
  <c r="D68" i="1" s="1"/>
  <c r="E68" i="1" s="1"/>
  <c r="F68" i="1" s="1"/>
  <c r="G68" i="1" s="1"/>
  <c r="B69" i="1"/>
  <c r="C69" i="1" s="1"/>
  <c r="D69" i="1" s="1"/>
  <c r="E69" i="1" s="1"/>
  <c r="F69" i="1" s="1"/>
  <c r="G69" i="1" s="1"/>
  <c r="B70" i="1"/>
  <c r="C70" i="1" s="1"/>
  <c r="D70" i="1" s="1"/>
  <c r="E70" i="1" s="1"/>
  <c r="F70" i="1" s="1"/>
  <c r="G70" i="1" s="1"/>
  <c r="B71" i="1"/>
  <c r="C71" i="1" s="1"/>
  <c r="D71" i="1" s="1"/>
  <c r="E71" i="1" s="1"/>
  <c r="F71" i="1" s="1"/>
  <c r="G71" i="1" s="1"/>
  <c r="B72" i="1"/>
  <c r="C72" i="1" s="1"/>
  <c r="D72" i="1" s="1"/>
  <c r="E72" i="1" s="1"/>
  <c r="F72" i="1" s="1"/>
  <c r="G72" i="1" s="1"/>
  <c r="B73" i="1"/>
  <c r="C73" i="1" s="1"/>
  <c r="D73" i="1" s="1"/>
  <c r="E73" i="1" s="1"/>
  <c r="F73" i="1" s="1"/>
  <c r="G73" i="1" s="1"/>
  <c r="B74" i="1"/>
  <c r="C74" i="1" s="1"/>
  <c r="D74" i="1" s="1"/>
  <c r="E74" i="1" s="1"/>
  <c r="F74" i="1" s="1"/>
  <c r="G74" i="1" s="1"/>
  <c r="B75" i="1"/>
  <c r="C75" i="1" s="1"/>
  <c r="D75" i="1" s="1"/>
  <c r="E75" i="1" s="1"/>
  <c r="F75" i="1" s="1"/>
  <c r="G75" i="1" s="1"/>
  <c r="B76" i="1"/>
  <c r="C76" i="1" s="1"/>
  <c r="D76" i="1" s="1"/>
  <c r="E76" i="1" s="1"/>
  <c r="F76" i="1" s="1"/>
  <c r="G76" i="1" s="1"/>
  <c r="B77" i="1"/>
  <c r="C77" i="1" s="1"/>
  <c r="D77" i="1" s="1"/>
  <c r="E77" i="1" s="1"/>
  <c r="F77" i="1" s="1"/>
  <c r="G77" i="1" s="1"/>
  <c r="B78" i="1"/>
  <c r="C78" i="1" s="1"/>
  <c r="D78" i="1" s="1"/>
  <c r="E78" i="1" s="1"/>
  <c r="F78" i="1" s="1"/>
  <c r="G78" i="1" s="1"/>
  <c r="B79" i="1"/>
  <c r="C79" i="1" s="1"/>
  <c r="D79" i="1" s="1"/>
  <c r="E79" i="1" s="1"/>
  <c r="F79" i="1" s="1"/>
  <c r="G79" i="1" s="1"/>
  <c r="B80" i="1"/>
  <c r="C80" i="1" s="1"/>
  <c r="D80" i="1" s="1"/>
  <c r="E80" i="1" s="1"/>
  <c r="F80" i="1" s="1"/>
  <c r="G80" i="1" s="1"/>
  <c r="B81" i="1"/>
  <c r="C81" i="1" s="1"/>
  <c r="D81" i="1" s="1"/>
  <c r="E81" i="1" s="1"/>
  <c r="F81" i="1" s="1"/>
  <c r="G81" i="1" s="1"/>
  <c r="B82" i="1"/>
  <c r="C82" i="1" s="1"/>
  <c r="D82" i="1" s="1"/>
  <c r="E82" i="1" s="1"/>
  <c r="F82" i="1" s="1"/>
  <c r="G82" i="1" s="1"/>
  <c r="B83" i="1"/>
  <c r="C83" i="1" s="1"/>
  <c r="D83" i="1" s="1"/>
  <c r="E83" i="1" s="1"/>
  <c r="F83" i="1" s="1"/>
  <c r="G83" i="1" s="1"/>
  <c r="B84" i="1"/>
  <c r="C84" i="1" s="1"/>
  <c r="D84" i="1" s="1"/>
  <c r="E84" i="1" s="1"/>
  <c r="F84" i="1" s="1"/>
  <c r="G84" i="1" s="1"/>
  <c r="B85" i="1"/>
  <c r="C85" i="1" s="1"/>
  <c r="D85" i="1" s="1"/>
  <c r="E85" i="1" s="1"/>
  <c r="F85" i="1" s="1"/>
  <c r="G85" i="1" s="1"/>
  <c r="B86" i="1"/>
  <c r="C86" i="1" s="1"/>
  <c r="D86" i="1" s="1"/>
  <c r="E86" i="1" s="1"/>
  <c r="F86" i="1" s="1"/>
  <c r="G86" i="1" s="1"/>
  <c r="B87" i="1"/>
  <c r="C87" i="1" s="1"/>
  <c r="D87" i="1" s="1"/>
  <c r="E87" i="1" s="1"/>
  <c r="F87" i="1" s="1"/>
  <c r="G87" i="1" s="1"/>
  <c r="B88" i="1"/>
  <c r="C88" i="1" s="1"/>
  <c r="D88" i="1" s="1"/>
  <c r="E88" i="1" s="1"/>
  <c r="F88" i="1" s="1"/>
  <c r="G88" i="1" s="1"/>
  <c r="B89" i="1"/>
  <c r="C89" i="1" s="1"/>
  <c r="D89" i="1" s="1"/>
  <c r="E89" i="1" s="1"/>
  <c r="F89" i="1" s="1"/>
  <c r="G89" i="1" s="1"/>
  <c r="B90" i="1"/>
  <c r="C90" i="1" s="1"/>
  <c r="D90" i="1" s="1"/>
  <c r="E90" i="1" s="1"/>
  <c r="F90" i="1" s="1"/>
  <c r="G90" i="1" s="1"/>
  <c r="B91" i="1"/>
  <c r="C91" i="1" s="1"/>
  <c r="D91" i="1" s="1"/>
  <c r="E91" i="1" s="1"/>
  <c r="F91" i="1" s="1"/>
  <c r="G91" i="1" s="1"/>
  <c r="B92" i="1"/>
  <c r="C92" i="1" s="1"/>
  <c r="D92" i="1" s="1"/>
  <c r="E92" i="1" s="1"/>
  <c r="F92" i="1" s="1"/>
  <c r="G92" i="1" s="1"/>
  <c r="B93" i="1"/>
  <c r="C93" i="1" s="1"/>
  <c r="D93" i="1" s="1"/>
  <c r="E93" i="1" s="1"/>
  <c r="F93" i="1" s="1"/>
  <c r="G93" i="1" s="1"/>
  <c r="B94" i="1"/>
  <c r="C94" i="1" s="1"/>
  <c r="D94" i="1" s="1"/>
  <c r="E94" i="1" s="1"/>
  <c r="F94" i="1" s="1"/>
  <c r="G94" i="1" s="1"/>
  <c r="B95" i="1"/>
  <c r="C95" i="1" s="1"/>
  <c r="D95" i="1" s="1"/>
  <c r="E95" i="1" s="1"/>
  <c r="F95" i="1" s="1"/>
  <c r="G95" i="1" s="1"/>
  <c r="B96" i="1"/>
  <c r="C96" i="1" s="1"/>
  <c r="D96" i="1" s="1"/>
  <c r="E96" i="1" s="1"/>
  <c r="F96" i="1" s="1"/>
  <c r="G96" i="1" s="1"/>
  <c r="B97" i="1"/>
  <c r="C97" i="1" s="1"/>
  <c r="D97" i="1" s="1"/>
  <c r="E97" i="1" s="1"/>
  <c r="F97" i="1" s="1"/>
  <c r="G97" i="1" s="1"/>
  <c r="B98" i="1"/>
  <c r="C98" i="1" s="1"/>
  <c r="D98" i="1" s="1"/>
  <c r="E98" i="1" s="1"/>
  <c r="F98" i="1" s="1"/>
  <c r="G98" i="1" s="1"/>
  <c r="B99" i="1"/>
  <c r="C99" i="1" s="1"/>
  <c r="D99" i="1" s="1"/>
  <c r="E99" i="1" s="1"/>
  <c r="F99" i="1" s="1"/>
  <c r="G99" i="1" s="1"/>
  <c r="B100" i="1"/>
  <c r="C100" i="1" s="1"/>
  <c r="D100" i="1" s="1"/>
  <c r="E100" i="1" s="1"/>
  <c r="F100" i="1" s="1"/>
  <c r="G100" i="1" s="1"/>
  <c r="B101" i="1"/>
  <c r="C101" i="1" s="1"/>
  <c r="D101" i="1" s="1"/>
  <c r="E101" i="1" s="1"/>
  <c r="F101" i="1" s="1"/>
  <c r="G101" i="1" s="1"/>
  <c r="O5" i="1" l="1"/>
  <c r="H82" i="1"/>
  <c r="H42" i="1"/>
  <c r="H26" i="1"/>
  <c r="I26" i="1" s="1"/>
  <c r="H9" i="1"/>
  <c r="I9" i="1" s="1"/>
  <c r="H10" i="1"/>
  <c r="E10" i="1"/>
  <c r="F10" i="1" s="1"/>
  <c r="G10" i="1" s="1"/>
  <c r="H49" i="1"/>
  <c r="I49" i="1" s="1"/>
  <c r="H81" i="1"/>
  <c r="I81" i="1" s="1"/>
  <c r="H74" i="1"/>
  <c r="H41" i="1"/>
  <c r="H58" i="1"/>
  <c r="H17" i="1"/>
  <c r="I17" i="1" s="1"/>
  <c r="H13" i="1"/>
  <c r="I13" i="1" s="1"/>
  <c r="H73" i="1"/>
  <c r="H34" i="1"/>
  <c r="I34" i="1" s="1"/>
  <c r="G58" i="1"/>
  <c r="H98" i="1"/>
  <c r="I98" i="1" s="1"/>
  <c r="H66" i="1"/>
  <c r="H33" i="1"/>
  <c r="C5" i="1"/>
  <c r="D5" i="1" s="1"/>
  <c r="H97" i="1"/>
  <c r="I97" i="1" s="1"/>
  <c r="H65" i="1"/>
  <c r="I65" i="1" s="1"/>
  <c r="H90" i="1"/>
  <c r="I90" i="1" s="1"/>
  <c r="H57" i="1"/>
  <c r="I57" i="1" s="1"/>
  <c r="H25" i="1"/>
  <c r="I25" i="1" s="1"/>
  <c r="H89" i="1"/>
  <c r="H50" i="1"/>
  <c r="I50" i="1" s="1"/>
  <c r="H18" i="1"/>
  <c r="I18" i="1" s="1"/>
  <c r="R3" i="1"/>
  <c r="R4" i="1" s="1"/>
  <c r="R5" i="1" s="1"/>
  <c r="R6" i="1" s="1"/>
  <c r="I74" i="1"/>
  <c r="I66" i="1"/>
  <c r="F2" i="1"/>
  <c r="G2" i="1" s="1"/>
  <c r="H2" i="1"/>
  <c r="I42" i="1"/>
  <c r="I33" i="1"/>
  <c r="I89" i="1"/>
  <c r="I82" i="1"/>
  <c r="I73" i="1"/>
  <c r="I41" i="1"/>
  <c r="H96" i="1"/>
  <c r="I96" i="1" s="1"/>
  <c r="H88" i="1"/>
  <c r="I88" i="1" s="1"/>
  <c r="H80" i="1"/>
  <c r="I80" i="1" s="1"/>
  <c r="H72" i="1"/>
  <c r="I72" i="1" s="1"/>
  <c r="H64" i="1"/>
  <c r="I64" i="1" s="1"/>
  <c r="H56" i="1"/>
  <c r="I56" i="1" s="1"/>
  <c r="H48" i="1"/>
  <c r="I48" i="1" s="1"/>
  <c r="H40" i="1"/>
  <c r="I40" i="1" s="1"/>
  <c r="H32" i="1"/>
  <c r="I32" i="1" s="1"/>
  <c r="H24" i="1"/>
  <c r="I24" i="1" s="1"/>
  <c r="H16" i="1"/>
  <c r="I16" i="1" s="1"/>
  <c r="H8" i="1"/>
  <c r="I8" i="1" s="1"/>
  <c r="H95" i="1"/>
  <c r="I95" i="1" s="1"/>
  <c r="H87" i="1"/>
  <c r="I87" i="1" s="1"/>
  <c r="H79" i="1"/>
  <c r="I79" i="1" s="1"/>
  <c r="H71" i="1"/>
  <c r="I71" i="1" s="1"/>
  <c r="H63" i="1"/>
  <c r="I63" i="1" s="1"/>
  <c r="H55" i="1"/>
  <c r="I55" i="1" s="1"/>
  <c r="H47" i="1"/>
  <c r="I47" i="1" s="1"/>
  <c r="H39" i="1"/>
  <c r="I39" i="1" s="1"/>
  <c r="H31" i="1"/>
  <c r="I31" i="1" s="1"/>
  <c r="H23" i="1"/>
  <c r="I23" i="1" s="1"/>
  <c r="H15" i="1"/>
  <c r="I15" i="1" s="1"/>
  <c r="H7" i="1"/>
  <c r="I7" i="1" s="1"/>
  <c r="H94" i="1"/>
  <c r="I94" i="1" s="1"/>
  <c r="H86" i="1"/>
  <c r="I86" i="1" s="1"/>
  <c r="H78" i="1"/>
  <c r="I78" i="1" s="1"/>
  <c r="H70" i="1"/>
  <c r="I70" i="1" s="1"/>
  <c r="H62" i="1"/>
  <c r="I62" i="1" s="1"/>
  <c r="H54" i="1"/>
  <c r="I54" i="1" s="1"/>
  <c r="H46" i="1"/>
  <c r="I46" i="1" s="1"/>
  <c r="H38" i="1"/>
  <c r="I38" i="1" s="1"/>
  <c r="H30" i="1"/>
  <c r="I30" i="1" s="1"/>
  <c r="H22" i="1"/>
  <c r="I22" i="1" s="1"/>
  <c r="H14" i="1"/>
  <c r="I14" i="1" s="1"/>
  <c r="H6" i="1"/>
  <c r="I6" i="1" s="1"/>
  <c r="H101" i="1"/>
  <c r="I101" i="1" s="1"/>
  <c r="H93" i="1"/>
  <c r="I93" i="1" s="1"/>
  <c r="H85" i="1"/>
  <c r="I85" i="1" s="1"/>
  <c r="H77" i="1"/>
  <c r="I77" i="1" s="1"/>
  <c r="H69" i="1"/>
  <c r="I69" i="1" s="1"/>
  <c r="H61" i="1"/>
  <c r="I61" i="1" s="1"/>
  <c r="H53" i="1"/>
  <c r="I53" i="1" s="1"/>
  <c r="H45" i="1"/>
  <c r="I45" i="1" s="1"/>
  <c r="H37" i="1"/>
  <c r="I37" i="1" s="1"/>
  <c r="H29" i="1"/>
  <c r="I29" i="1" s="1"/>
  <c r="H21" i="1"/>
  <c r="I21" i="1" s="1"/>
  <c r="H100" i="1"/>
  <c r="I100" i="1" s="1"/>
  <c r="H92" i="1"/>
  <c r="I92" i="1" s="1"/>
  <c r="H84" i="1"/>
  <c r="I84" i="1" s="1"/>
  <c r="H76" i="1"/>
  <c r="I76" i="1" s="1"/>
  <c r="H68" i="1"/>
  <c r="I68" i="1" s="1"/>
  <c r="H60" i="1"/>
  <c r="I60" i="1" s="1"/>
  <c r="H52" i="1"/>
  <c r="I52" i="1" s="1"/>
  <c r="H44" i="1"/>
  <c r="I44" i="1" s="1"/>
  <c r="H36" i="1"/>
  <c r="I36" i="1" s="1"/>
  <c r="H28" i="1"/>
  <c r="I28" i="1" s="1"/>
  <c r="H20" i="1"/>
  <c r="I20" i="1" s="1"/>
  <c r="H12" i="1"/>
  <c r="I12" i="1" s="1"/>
  <c r="H4" i="1"/>
  <c r="I4" i="1" s="1"/>
  <c r="H99" i="1"/>
  <c r="I99" i="1" s="1"/>
  <c r="H91" i="1"/>
  <c r="I91" i="1" s="1"/>
  <c r="H83" i="1"/>
  <c r="I83" i="1" s="1"/>
  <c r="H75" i="1"/>
  <c r="I75" i="1" s="1"/>
  <c r="H67" i="1"/>
  <c r="I67" i="1" s="1"/>
  <c r="H59" i="1"/>
  <c r="I59" i="1" s="1"/>
  <c r="H51" i="1"/>
  <c r="I51" i="1" s="1"/>
  <c r="H43" i="1"/>
  <c r="I43" i="1" s="1"/>
  <c r="H35" i="1"/>
  <c r="I35" i="1" s="1"/>
  <c r="H27" i="1"/>
  <c r="I27" i="1" s="1"/>
  <c r="H19" i="1"/>
  <c r="I19" i="1" s="1"/>
  <c r="H11" i="1"/>
  <c r="I11" i="1" s="1"/>
  <c r="H3" i="1"/>
  <c r="I3" i="1" s="1"/>
  <c r="I58" i="1" l="1"/>
  <c r="E5" i="1"/>
  <c r="F5" i="1" s="1"/>
  <c r="G5" i="1" s="1"/>
  <c r="H5" i="1"/>
  <c r="I10" i="1"/>
  <c r="I2" i="1"/>
  <c r="I5" i="1" l="1"/>
</calcChain>
</file>

<file path=xl/sharedStrings.xml><?xml version="1.0" encoding="utf-8"?>
<sst xmlns="http://schemas.openxmlformats.org/spreadsheetml/2006/main" count="22" uniqueCount="20">
  <si>
    <t>Q</t>
  </si>
  <si>
    <t>Unit Holding (c_o)</t>
  </si>
  <si>
    <t>Lost Profit (c_u)</t>
  </si>
  <si>
    <t>Expected Demand (mu)</t>
  </si>
  <si>
    <t>StDev Demand (sigma)</t>
  </si>
  <si>
    <t>z</t>
  </si>
  <si>
    <r>
      <t>L</t>
    </r>
    <r>
      <rPr>
        <sz val="11"/>
        <color theme="1"/>
        <rFont val="Aptos Narrow"/>
        <family val="2"/>
        <scheme val="minor"/>
      </rPr>
      <t>(</t>
    </r>
    <r>
      <rPr>
        <i/>
        <sz val="11"/>
        <color theme="1"/>
        <rFont val="Aptos Narrow"/>
        <family val="2"/>
        <scheme val="minor"/>
      </rPr>
      <t>z</t>
    </r>
    <r>
      <rPr>
        <sz val="11"/>
        <color theme="1"/>
        <rFont val="Aptos Narrow"/>
        <family val="2"/>
        <scheme val="minor"/>
      </rPr>
      <t>)</t>
    </r>
  </si>
  <si>
    <t>Exp. Lost Sales</t>
  </si>
  <si>
    <t>Exp. Sales</t>
  </si>
  <si>
    <r>
      <t>L</t>
    </r>
    <r>
      <rPr>
        <sz val="11"/>
        <color theme="1"/>
        <rFont val="Aptos Narrow"/>
        <family val="2"/>
        <scheme val="minor"/>
      </rPr>
      <t>(</t>
    </r>
    <r>
      <rPr>
        <i/>
        <sz val="11"/>
        <color theme="1"/>
        <rFont val="Aptos Narrow"/>
        <family val="2"/>
        <scheme val="minor"/>
      </rPr>
      <t>z</t>
    </r>
    <r>
      <rPr>
        <sz val="11"/>
        <color theme="1"/>
        <rFont val="Aptos Narrow"/>
        <family val="2"/>
        <scheme val="minor"/>
      </rPr>
      <t>)</t>
    </r>
  </si>
  <si>
    <t>Exp. Leftover Inv</t>
  </si>
  <si>
    <t>Exp. Holding Cost</t>
  </si>
  <si>
    <t>Exp. Lost Profit</t>
  </si>
  <si>
    <t>Total Costs</t>
  </si>
  <si>
    <t>Optimum Volume</t>
  </si>
  <si>
    <r>
      <t>F</t>
    </r>
    <r>
      <rPr>
        <sz val="11"/>
        <color theme="1"/>
        <rFont val="Aptos Narrow"/>
        <family val="2"/>
        <scheme val="minor"/>
      </rPr>
      <t>(</t>
    </r>
    <r>
      <rPr>
        <i/>
        <sz val="11"/>
        <color theme="1"/>
        <rFont val="Aptos Narrow"/>
        <family val="2"/>
        <scheme val="minor"/>
      </rPr>
      <t>Q</t>
    </r>
    <r>
      <rPr>
        <sz val="11"/>
        <color theme="1"/>
        <rFont val="Aptos Narrow"/>
        <family val="2"/>
        <scheme val="minor"/>
      </rPr>
      <t>)</t>
    </r>
  </si>
  <si>
    <t>Exp Lost Sales</t>
  </si>
  <si>
    <t>Exp Sales</t>
  </si>
  <si>
    <t>Exp. Leftover</t>
  </si>
  <si>
    <t>Exp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</si>
</sst>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Costs - Newsvendor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Exp. Holding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Sheet1!$G$2:$G$104</c:f>
              <c:numCache>
                <c:formatCode>General</c:formatCode>
                <c:ptCount val="103"/>
                <c:pt idx="0">
                  <c:v>3.6385076498390845E-6</c:v>
                </c:pt>
                <c:pt idx="1">
                  <c:v>6.1329585037128709E-6</c:v>
                </c:pt>
                <c:pt idx="2">
                  <c:v>1.024120581405441E-5</c:v>
                </c:pt>
                <c:pt idx="3">
                  <c:v>1.6942417346399452E-5</c:v>
                </c:pt>
                <c:pt idx="4">
                  <c:v>2.7768481800194422E-5</c:v>
                </c:pt>
                <c:pt idx="5">
                  <c:v>4.5091123837437408E-5</c:v>
                </c:pt>
                <c:pt idx="6">
                  <c:v>7.2544128670415375E-5</c:v>
                </c:pt>
                <c:pt idx="7">
                  <c:v>1.1563687559146274E-4</c:v>
                </c:pt>
                <c:pt idx="8">
                  <c:v>1.8263515340777303E-4</c:v>
                </c:pt>
                <c:pt idx="9">
                  <c:v>2.8581033728869443E-4</c:v>
                </c:pt>
                <c:pt idx="10">
                  <c:v>4.4318918895669412E-4</c:v>
                </c:pt>
                <c:pt idx="11">
                  <c:v>6.8097435502068038E-4</c:v>
                </c:pt>
                <c:pt idx="12">
                  <c:v>1.0368502673827606E-3</c:v>
                </c:pt>
                <c:pt idx="13">
                  <c:v>1.5644402218697451E-3</c:v>
                </c:pt>
                <c:pt idx="14">
                  <c:v>2.3392367368444411E-3</c:v>
                </c:pt>
                <c:pt idx="15">
                  <c:v>3.466386606874039E-3</c:v>
                </c:pt>
                <c:pt idx="16">
                  <c:v>5.0907707674809899E-3</c:v>
                </c:pt>
                <c:pt idx="17">
                  <c:v>7.4098720053825673E-3</c:v>
                </c:pt>
                <c:pt idx="18">
                  <c:v>1.0689963808928837E-2</c:v>
                </c:pt>
                <c:pt idx="19">
                  <c:v>1.5286172681911125E-2</c:v>
                </c:pt>
                <c:pt idx="20">
                  <c:v>2.1666953946493095E-2</c:v>
                </c:pt>
                <c:pt idx="21">
                  <c:v>3.0443466311254497E-2</c:v>
                </c:pt>
                <c:pt idx="22">
                  <c:v>4.2404221848528323E-2</c:v>
                </c:pt>
                <c:pt idx="23">
                  <c:v>5.8555214880669837E-2</c:v>
                </c:pt>
                <c:pt idx="24">
                  <c:v>8.0165487165132276E-2</c:v>
                </c:pt>
                <c:pt idx="25">
                  <c:v>0.10881776303247648</c:v>
                </c:pt>
                <c:pt idx="26">
                  <c:v>0.14646338766988265</c:v>
                </c:pt>
                <c:pt idx="27">
                  <c:v>0.19548033266138987</c:v>
                </c:pt>
                <c:pt idx="28">
                  <c:v>0.25873251194049374</c:v>
                </c:pt>
                <c:pt idx="29">
                  <c:v>0.3396281046731815</c:v>
                </c:pt>
                <c:pt idx="30">
                  <c:v>0.44217404497092616</c:v>
                </c:pt>
                <c:pt idx="31">
                  <c:v>0.57102335590511188</c:v>
                </c:pt>
                <c:pt idx="32">
                  <c:v>0.73151162749454102</c:v>
                </c:pt>
                <c:pt idx="33">
                  <c:v>0.92967871840650673</c:v>
                </c:pt>
                <c:pt idx="34">
                  <c:v>1.1722717505041942</c:v>
                </c:pt>
                <c:pt idx="35">
                  <c:v>1.4667257083386289</c:v>
                </c:pt>
                <c:pt idx="36">
                  <c:v>1.821118483460566</c:v>
                </c:pt>
                <c:pt idx="37">
                  <c:v>2.2440980286865226</c:v>
                </c:pt>
                <c:pt idx="38">
                  <c:v>2.744780399661181</c:v>
                </c:pt>
                <c:pt idx="39">
                  <c:v>3.3326188235074596</c:v>
                </c:pt>
                <c:pt idx="40">
                  <c:v>4.0172454834668656</c:v>
                </c:pt>
                <c:pt idx="41">
                  <c:v>4.8082893557906345</c:v>
                </c:pt>
                <c:pt idx="42">
                  <c:v>5.7151750724244152</c:v>
                </c:pt>
                <c:pt idx="43">
                  <c:v>6.7469092896702136</c:v>
                </c:pt>
                <c:pt idx="44">
                  <c:v>7.9118622960522487</c:v>
                </c:pt>
                <c:pt idx="45">
                  <c:v>9.2175534778981216</c:v>
                </c:pt>
                <c:pt idx="46">
                  <c:v>10.670449684688407</c:v>
                </c:pt>
                <c:pt idx="47">
                  <c:v>12.275785434531059</c:v>
                </c:pt>
                <c:pt idx="48">
                  <c:v>14.037413248188585</c:v>
                </c:pt>
                <c:pt idx="49">
                  <c:v>15.957691216057299</c:v>
                </c:pt>
                <c:pt idx="50">
                  <c:v>18.037413248188585</c:v>
                </c:pt>
                <c:pt idx="51">
                  <c:v>20.275785434531059</c:v>
                </c:pt>
                <c:pt idx="52">
                  <c:v>22.670449684688407</c:v>
                </c:pt>
                <c:pt idx="53">
                  <c:v>25.217553477898122</c:v>
                </c:pt>
                <c:pt idx="54">
                  <c:v>27.911862296052249</c:v>
                </c:pt>
                <c:pt idx="55">
                  <c:v>30.746909289670214</c:v>
                </c:pt>
                <c:pt idx="56">
                  <c:v>33.715175072424415</c:v>
                </c:pt>
                <c:pt idx="57">
                  <c:v>36.808289355790606</c:v>
                </c:pt>
                <c:pt idx="58">
                  <c:v>40.017245483466837</c:v>
                </c:pt>
                <c:pt idx="59">
                  <c:v>43.33261882350746</c:v>
                </c:pt>
                <c:pt idx="60">
                  <c:v>46.744780399661181</c:v>
                </c:pt>
                <c:pt idx="61">
                  <c:v>50.244098028686523</c:v>
                </c:pt>
                <c:pt idx="62">
                  <c:v>53.821118483460566</c:v>
                </c:pt>
                <c:pt idx="63">
                  <c:v>57.466725708338629</c:v>
                </c:pt>
                <c:pt idx="64">
                  <c:v>61.172271750504194</c:v>
                </c:pt>
                <c:pt idx="65">
                  <c:v>64.929678718406507</c:v>
                </c:pt>
                <c:pt idx="66">
                  <c:v>68.731511627494541</c:v>
                </c:pt>
                <c:pt idx="67">
                  <c:v>72.571023355905112</c:v>
                </c:pt>
                <c:pt idx="68">
                  <c:v>76.442174044970926</c:v>
                </c:pt>
                <c:pt idx="69">
                  <c:v>80.339628104673181</c:v>
                </c:pt>
                <c:pt idx="70">
                  <c:v>84.258732511940508</c:v>
                </c:pt>
                <c:pt idx="71">
                  <c:v>88.19548033266139</c:v>
                </c:pt>
                <c:pt idx="72">
                  <c:v>92.146463387669883</c:v>
                </c:pt>
                <c:pt idx="73">
                  <c:v>96.108817763032476</c:v>
                </c:pt>
                <c:pt idx="74">
                  <c:v>100.08016548716512</c:v>
                </c:pt>
                <c:pt idx="75">
                  <c:v>104.05855521488067</c:v>
                </c:pt>
                <c:pt idx="76">
                  <c:v>108.04240422184853</c:v>
                </c:pt>
                <c:pt idx="77">
                  <c:v>112.03044346631125</c:v>
                </c:pt>
                <c:pt idx="78">
                  <c:v>116.02166695394649</c:v>
                </c:pt>
                <c:pt idx="79">
                  <c:v>120.0152861726819</c:v>
                </c:pt>
                <c:pt idx="80">
                  <c:v>124.01068996380891</c:v>
                </c:pt>
                <c:pt idx="81">
                  <c:v>128.00740987200535</c:v>
                </c:pt>
                <c:pt idx="82">
                  <c:v>132.00509077076748</c:v>
                </c:pt>
                <c:pt idx="83">
                  <c:v>136.00346638660687</c:v>
                </c:pt>
                <c:pt idx="84">
                  <c:v>140.00233923673684</c:v>
                </c:pt>
                <c:pt idx="85">
                  <c:v>144.00156444022187</c:v>
                </c:pt>
                <c:pt idx="86">
                  <c:v>148.00103685026738</c:v>
                </c:pt>
                <c:pt idx="87">
                  <c:v>152.00068097435505</c:v>
                </c:pt>
                <c:pt idx="88">
                  <c:v>156.00044318918896</c:v>
                </c:pt>
                <c:pt idx="89">
                  <c:v>160.00028581033729</c:v>
                </c:pt>
                <c:pt idx="90">
                  <c:v>164.00018263515344</c:v>
                </c:pt>
                <c:pt idx="91">
                  <c:v>168.00011563687559</c:v>
                </c:pt>
                <c:pt idx="92">
                  <c:v>172.00007254412867</c:v>
                </c:pt>
                <c:pt idx="93">
                  <c:v>176.00004509112384</c:v>
                </c:pt>
                <c:pt idx="94">
                  <c:v>180.00002776848183</c:v>
                </c:pt>
                <c:pt idx="95">
                  <c:v>184.00001694241735</c:v>
                </c:pt>
                <c:pt idx="96">
                  <c:v>188.00001024120584</c:v>
                </c:pt>
                <c:pt idx="97">
                  <c:v>192.00000613295848</c:v>
                </c:pt>
                <c:pt idx="98">
                  <c:v>196.00000363850762</c:v>
                </c:pt>
                <c:pt idx="99">
                  <c:v>200.00000213846621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D-4690-BF36-7BC77CFDA70E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Exp. Lost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Sheet1!$H$2:$H$104</c:f>
              <c:numCache>
                <c:formatCode>General</c:formatCode>
                <c:ptCount val="103"/>
                <c:pt idx="0">
                  <c:v>588.00001091552292</c:v>
                </c:pt>
                <c:pt idx="1">
                  <c:v>576.00001839887545</c:v>
                </c:pt>
                <c:pt idx="2">
                  <c:v>564.00003072361744</c:v>
                </c:pt>
                <c:pt idx="3">
                  <c:v>552.00005082725204</c:v>
                </c:pt>
                <c:pt idx="4">
                  <c:v>540.0000833054454</c:v>
                </c:pt>
                <c:pt idx="5">
                  <c:v>528.00013527337148</c:v>
                </c:pt>
                <c:pt idx="6">
                  <c:v>516.00021763238601</c:v>
                </c:pt>
                <c:pt idx="7">
                  <c:v>504.00034691062677</c:v>
                </c:pt>
                <c:pt idx="8">
                  <c:v>492.00054790546022</c:v>
                </c:pt>
                <c:pt idx="9">
                  <c:v>480.00085743101187</c:v>
                </c:pt>
                <c:pt idx="10">
                  <c:v>468.00132956756687</c:v>
                </c:pt>
                <c:pt idx="11">
                  <c:v>456.00204292306506</c:v>
                </c:pt>
                <c:pt idx="12">
                  <c:v>444.00311055080215</c:v>
                </c:pt>
                <c:pt idx="13">
                  <c:v>432.00469332066564</c:v>
                </c:pt>
                <c:pt idx="14">
                  <c:v>420.00701771021056</c:v>
                </c:pt>
                <c:pt idx="15">
                  <c:v>408.01039915982062</c:v>
                </c:pt>
                <c:pt idx="16">
                  <c:v>396.01527231230244</c:v>
                </c:pt>
                <c:pt idx="17">
                  <c:v>384.02222961601615</c:v>
                </c:pt>
                <c:pt idx="18">
                  <c:v>372.03206989142677</c:v>
                </c:pt>
                <c:pt idx="19">
                  <c:v>360.04585851804575</c:v>
                </c:pt>
                <c:pt idx="20">
                  <c:v>348.06500086183951</c:v>
                </c:pt>
                <c:pt idx="21">
                  <c:v>336.09133039893379</c:v>
                </c:pt>
                <c:pt idx="22">
                  <c:v>324.12721266554558</c:v>
                </c:pt>
                <c:pt idx="23">
                  <c:v>312.17566564464198</c:v>
                </c:pt>
                <c:pt idx="24">
                  <c:v>300.24049646149541</c:v>
                </c:pt>
                <c:pt idx="25">
                  <c:v>288.32645328909746</c:v>
                </c:pt>
                <c:pt idx="26">
                  <c:v>276.43939016300965</c:v>
                </c:pt>
                <c:pt idx="27">
                  <c:v>264.58644099798414</c:v>
                </c:pt>
                <c:pt idx="28">
                  <c:v>252.7761975358215</c:v>
                </c:pt>
                <c:pt idx="29">
                  <c:v>241.01888431401954</c:v>
                </c:pt>
                <c:pt idx="30">
                  <c:v>229.32652213491278</c:v>
                </c:pt>
                <c:pt idx="31">
                  <c:v>217.71307006771534</c:v>
                </c:pt>
                <c:pt idx="32">
                  <c:v>206.19453488248362</c:v>
                </c:pt>
                <c:pt idx="33">
                  <c:v>194.78903615521952</c:v>
                </c:pt>
                <c:pt idx="34">
                  <c:v>183.51681525151258</c:v>
                </c:pt>
                <c:pt idx="35">
                  <c:v>172.40017712501583</c:v>
                </c:pt>
                <c:pt idx="36">
                  <c:v>161.4633554503817</c:v>
                </c:pt>
                <c:pt idx="37">
                  <c:v>150.73229408605957</c:v>
                </c:pt>
                <c:pt idx="38">
                  <c:v>140.23434119898354</c:v>
                </c:pt>
                <c:pt idx="39">
                  <c:v>129.99785647052238</c:v>
                </c:pt>
                <c:pt idx="40">
                  <c:v>120.05173645040055</c:v>
                </c:pt>
                <c:pt idx="41">
                  <c:v>110.42486806737186</c:v>
                </c:pt>
                <c:pt idx="42">
                  <c:v>101.14552521727322</c:v>
                </c:pt>
                <c:pt idx="43">
                  <c:v>92.240727869010669</c:v>
                </c:pt>
                <c:pt idx="44">
                  <c:v>83.735586888156718</c:v>
                </c:pt>
                <c:pt idx="45">
                  <c:v>75.652660433694365</c:v>
                </c:pt>
                <c:pt idx="46">
                  <c:v>68.011349054065192</c:v>
                </c:pt>
                <c:pt idx="47">
                  <c:v>60.827356303593177</c:v>
                </c:pt>
                <c:pt idx="48">
                  <c:v>54.11223974456577</c:v>
                </c:pt>
                <c:pt idx="49">
                  <c:v>47.873073648171925</c:v>
                </c:pt>
                <c:pt idx="50">
                  <c:v>42.11223974456577</c:v>
                </c:pt>
                <c:pt idx="51">
                  <c:v>36.827356303593177</c:v>
                </c:pt>
                <c:pt idx="52">
                  <c:v>32.011349054065199</c:v>
                </c:pt>
                <c:pt idx="53">
                  <c:v>27.652660433694365</c:v>
                </c:pt>
                <c:pt idx="54">
                  <c:v>23.735586888156732</c:v>
                </c:pt>
                <c:pt idx="55">
                  <c:v>20.240727869010669</c:v>
                </c:pt>
                <c:pt idx="56">
                  <c:v>17.145525217273217</c:v>
                </c:pt>
                <c:pt idx="57">
                  <c:v>14.424868067371847</c:v>
                </c:pt>
                <c:pt idx="58">
                  <c:v>12.051736450400549</c:v>
                </c:pt>
                <c:pt idx="59">
                  <c:v>9.9978564705223683</c:v>
                </c:pt>
                <c:pt idx="60">
                  <c:v>8.2343411989835484</c:v>
                </c:pt>
                <c:pt idx="61">
                  <c:v>6.7322940860595732</c:v>
                </c:pt>
                <c:pt idx="62">
                  <c:v>5.4633554503816759</c:v>
                </c:pt>
                <c:pt idx="63">
                  <c:v>4.4001771250158477</c:v>
                </c:pt>
                <c:pt idx="64">
                  <c:v>3.5168152515125541</c:v>
                </c:pt>
                <c:pt idx="65">
                  <c:v>2.7890361552195291</c:v>
                </c:pt>
                <c:pt idx="66">
                  <c:v>2.1945348824836612</c:v>
                </c:pt>
                <c:pt idx="67">
                  <c:v>1.713070067715331</c:v>
                </c:pt>
                <c:pt idx="68">
                  <c:v>1.3265221349127698</c:v>
                </c:pt>
                <c:pt idx="69">
                  <c:v>1.0188843140195574</c:v>
                </c:pt>
                <c:pt idx="70">
                  <c:v>0.77619753582148876</c:v>
                </c:pt>
                <c:pt idx="71">
                  <c:v>0.58644099798414273</c:v>
                </c:pt>
                <c:pt idx="72">
                  <c:v>0.43939016300961153</c:v>
                </c:pt>
                <c:pt idx="73">
                  <c:v>0.32645328909745519</c:v>
                </c:pt>
                <c:pt idx="74">
                  <c:v>0.2404964614953771</c:v>
                </c:pt>
                <c:pt idx="75">
                  <c:v>0.17566564464202911</c:v>
                </c:pt>
                <c:pt idx="76">
                  <c:v>0.1272126655455505</c:v>
                </c:pt>
                <c:pt idx="77">
                  <c:v>9.1330398933795257E-2</c:v>
                </c:pt>
                <c:pt idx="78">
                  <c:v>6.5000861839454832E-2</c:v>
                </c:pt>
                <c:pt idx="79">
                  <c:v>4.5858518045723655E-2</c:v>
                </c:pt>
                <c:pt idx="80">
                  <c:v>3.2069891426776839E-2</c:v>
                </c:pt>
                <c:pt idx="81">
                  <c:v>2.2229616016090446E-2</c:v>
                </c:pt>
                <c:pt idx="82">
                  <c:v>1.5272312302464291E-2</c:v>
                </c:pt>
                <c:pt idx="83">
                  <c:v>1.0399159820605464E-2</c:v>
                </c:pt>
                <c:pt idx="84">
                  <c:v>7.0177102105643818E-3</c:v>
                </c:pt>
                <c:pt idx="85">
                  <c:v>4.693320665589795E-3</c:v>
                </c:pt>
                <c:pt idx="86">
                  <c:v>3.1105508021203707E-3</c:v>
                </c:pt>
                <c:pt idx="87">
                  <c:v>2.042923065136181E-3</c:v>
                </c:pt>
                <c:pt idx="88">
                  <c:v>1.3295675669007642E-3</c:v>
                </c:pt>
                <c:pt idx="89">
                  <c:v>8.5743101188865442E-4</c:v>
                </c:pt>
                <c:pt idx="90">
                  <c:v>5.4790546031015198E-4</c:v>
                </c:pt>
                <c:pt idx="91">
                  <c:v>3.4691062676977293E-4</c:v>
                </c:pt>
                <c:pt idx="92">
                  <c:v>2.1763238601157496E-4</c:v>
                </c:pt>
                <c:pt idx="93">
                  <c:v>1.3527337152255436E-4</c:v>
                </c:pt>
                <c:pt idx="94">
                  <c:v>8.3305445469753929E-5</c:v>
                </c:pt>
                <c:pt idx="95">
                  <c:v>5.082725208037851E-5</c:v>
                </c:pt>
                <c:pt idx="96">
                  <c:v>3.0723617485089628E-5</c:v>
                </c:pt>
                <c:pt idx="97">
                  <c:v>1.8398875401230274E-5</c:v>
                </c:pt>
                <c:pt idx="98">
                  <c:v>1.0915522858298656E-5</c:v>
                </c:pt>
                <c:pt idx="99">
                  <c:v>6.4153986139946093E-6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DD-4690-BF36-7BC77CFDA70E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Total Costs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Sheet1!$I$2:$I$104</c:f>
              <c:numCache>
                <c:formatCode>General</c:formatCode>
                <c:ptCount val="103"/>
                <c:pt idx="0">
                  <c:v>588.0000145540306</c:v>
                </c:pt>
                <c:pt idx="1">
                  <c:v>576.00002453183401</c:v>
                </c:pt>
                <c:pt idx="2">
                  <c:v>564.00004096482326</c:v>
                </c:pt>
                <c:pt idx="3">
                  <c:v>552.00006776966939</c:v>
                </c:pt>
                <c:pt idx="4">
                  <c:v>540.0001110739272</c:v>
                </c:pt>
                <c:pt idx="5">
                  <c:v>528.00018036449535</c:v>
                </c:pt>
                <c:pt idx="6">
                  <c:v>516.00029017651468</c:v>
                </c:pt>
                <c:pt idx="7">
                  <c:v>504.00046254750237</c:v>
                </c:pt>
                <c:pt idx="8">
                  <c:v>492.00073054061363</c:v>
                </c:pt>
                <c:pt idx="9">
                  <c:v>480.00114324134915</c:v>
                </c:pt>
                <c:pt idx="10">
                  <c:v>468.00177275675583</c:v>
                </c:pt>
                <c:pt idx="11">
                  <c:v>456.00272389742008</c:v>
                </c:pt>
                <c:pt idx="12">
                  <c:v>444.00414740106953</c:v>
                </c:pt>
                <c:pt idx="13">
                  <c:v>432.00625776088748</c:v>
                </c:pt>
                <c:pt idx="14">
                  <c:v>420.00935694694738</c:v>
                </c:pt>
                <c:pt idx="15">
                  <c:v>408.0138655464275</c:v>
                </c:pt>
                <c:pt idx="16">
                  <c:v>396.02036308306992</c:v>
                </c:pt>
                <c:pt idx="17">
                  <c:v>384.02963948802153</c:v>
                </c:pt>
                <c:pt idx="18">
                  <c:v>372.04275985523572</c:v>
                </c:pt>
                <c:pt idx="19">
                  <c:v>360.06114469072764</c:v>
                </c:pt>
                <c:pt idx="20">
                  <c:v>348.08666781578597</c:v>
                </c:pt>
                <c:pt idx="21">
                  <c:v>336.12177386524502</c:v>
                </c:pt>
                <c:pt idx="22">
                  <c:v>324.16961688739411</c:v>
                </c:pt>
                <c:pt idx="23">
                  <c:v>312.23422085952268</c:v>
                </c:pt>
                <c:pt idx="24">
                  <c:v>300.32066194866053</c:v>
                </c:pt>
                <c:pt idx="25">
                  <c:v>288.43527105212991</c:v>
                </c:pt>
                <c:pt idx="26">
                  <c:v>276.58585355067953</c:v>
                </c:pt>
                <c:pt idx="27">
                  <c:v>264.78192133064556</c:v>
                </c:pt>
                <c:pt idx="28">
                  <c:v>253.03493004776197</c:v>
                </c:pt>
                <c:pt idx="29">
                  <c:v>241.35851241869273</c:v>
                </c:pt>
                <c:pt idx="30">
                  <c:v>229.7686961798837</c:v>
                </c:pt>
                <c:pt idx="31">
                  <c:v>218.28409342362045</c:v>
                </c:pt>
                <c:pt idx="32">
                  <c:v>206.92604650997816</c:v>
                </c:pt>
                <c:pt idx="33">
                  <c:v>195.71871487362603</c:v>
                </c:pt>
                <c:pt idx="34">
                  <c:v>184.68908700201678</c:v>
                </c:pt>
                <c:pt idx="35">
                  <c:v>173.86690283335446</c:v>
                </c:pt>
                <c:pt idx="36">
                  <c:v>163.28447393384226</c:v>
                </c:pt>
                <c:pt idx="37">
                  <c:v>152.97639211474609</c:v>
                </c:pt>
                <c:pt idx="38">
                  <c:v>142.97912159864472</c:v>
                </c:pt>
                <c:pt idx="39">
                  <c:v>133.33047529402984</c:v>
                </c:pt>
                <c:pt idx="40">
                  <c:v>124.06898193386742</c:v>
                </c:pt>
                <c:pt idx="41">
                  <c:v>115.2331574231625</c:v>
                </c:pt>
                <c:pt idx="42">
                  <c:v>106.86070028969763</c:v>
                </c:pt>
                <c:pt idx="43">
                  <c:v>98.987637158680883</c:v>
                </c:pt>
                <c:pt idx="44">
                  <c:v>91.647449184208966</c:v>
                </c:pt>
                <c:pt idx="45">
                  <c:v>84.870213911592487</c:v>
                </c:pt>
                <c:pt idx="46">
                  <c:v>78.681798738753599</c:v>
                </c:pt>
                <c:pt idx="47">
                  <c:v>73.103141738124236</c:v>
                </c:pt>
                <c:pt idx="48">
                  <c:v>68.149652992754355</c:v>
                </c:pt>
                <c:pt idx="49">
                  <c:v>63.830764864229224</c:v>
                </c:pt>
                <c:pt idx="50">
                  <c:v>60.149652992754355</c:v>
                </c:pt>
                <c:pt idx="51">
                  <c:v>57.103141738124236</c:v>
                </c:pt>
                <c:pt idx="52">
                  <c:v>54.681798738753606</c:v>
                </c:pt>
                <c:pt idx="53">
                  <c:v>52.870213911592487</c:v>
                </c:pt>
                <c:pt idx="54">
                  <c:v>51.64744918420898</c:v>
                </c:pt>
                <c:pt idx="55">
                  <c:v>50.987637158680883</c:v>
                </c:pt>
                <c:pt idx="56">
                  <c:v>50.860700289697633</c:v>
                </c:pt>
                <c:pt idx="57">
                  <c:v>51.233157423162453</c:v>
                </c:pt>
                <c:pt idx="58">
                  <c:v>52.068981933867384</c:v>
                </c:pt>
                <c:pt idx="59">
                  <c:v>53.330475294029824</c:v>
                </c:pt>
                <c:pt idx="60">
                  <c:v>54.979121598644731</c:v>
                </c:pt>
                <c:pt idx="61">
                  <c:v>56.976392114746098</c:v>
                </c:pt>
                <c:pt idx="62">
                  <c:v>59.284473933842243</c:v>
                </c:pt>
                <c:pt idx="63">
                  <c:v>61.866902833354473</c:v>
                </c:pt>
                <c:pt idx="64">
                  <c:v>64.689087002016748</c:v>
                </c:pt>
                <c:pt idx="65">
                  <c:v>67.718714873626041</c:v>
                </c:pt>
                <c:pt idx="66">
                  <c:v>70.926046509978207</c:v>
                </c:pt>
                <c:pt idx="67">
                  <c:v>74.284093423620448</c:v>
                </c:pt>
                <c:pt idx="68">
                  <c:v>77.76869617988369</c:v>
                </c:pt>
                <c:pt idx="69">
                  <c:v>81.35851241869274</c:v>
                </c:pt>
                <c:pt idx="70">
                  <c:v>85.034930047762003</c:v>
                </c:pt>
                <c:pt idx="71">
                  <c:v>88.781921330645531</c:v>
                </c:pt>
                <c:pt idx="72">
                  <c:v>92.585853550679488</c:v>
                </c:pt>
                <c:pt idx="73">
                  <c:v>96.435271052129934</c:v>
                </c:pt>
                <c:pt idx="74">
                  <c:v>100.3206619486605</c:v>
                </c:pt>
                <c:pt idx="75">
                  <c:v>104.23422085952269</c:v>
                </c:pt>
                <c:pt idx="76">
                  <c:v>108.16961688739408</c:v>
                </c:pt>
                <c:pt idx="77">
                  <c:v>112.12177386524505</c:v>
                </c:pt>
                <c:pt idx="78">
                  <c:v>116.08666781578594</c:v>
                </c:pt>
                <c:pt idx="79">
                  <c:v>120.06114469072762</c:v>
                </c:pt>
                <c:pt idx="80">
                  <c:v>124.04275985523569</c:v>
                </c:pt>
                <c:pt idx="81">
                  <c:v>128.02963948802145</c:v>
                </c:pt>
                <c:pt idx="82">
                  <c:v>132.02036308306995</c:v>
                </c:pt>
                <c:pt idx="83">
                  <c:v>136.01386554642747</c:v>
                </c:pt>
                <c:pt idx="84">
                  <c:v>140.00935694694741</c:v>
                </c:pt>
                <c:pt idx="85">
                  <c:v>144.00625776088745</c:v>
                </c:pt>
                <c:pt idx="86">
                  <c:v>148.0041474010695</c:v>
                </c:pt>
                <c:pt idx="87">
                  <c:v>152.0027238974202</c:v>
                </c:pt>
                <c:pt idx="88">
                  <c:v>156.00177275675586</c:v>
                </c:pt>
                <c:pt idx="89">
                  <c:v>160.00114324134918</c:v>
                </c:pt>
                <c:pt idx="90">
                  <c:v>164.00073054061374</c:v>
                </c:pt>
                <c:pt idx="91">
                  <c:v>168.00046254750237</c:v>
                </c:pt>
                <c:pt idx="92">
                  <c:v>172.00029017651468</c:v>
                </c:pt>
                <c:pt idx="93">
                  <c:v>176.00018036449535</c:v>
                </c:pt>
                <c:pt idx="94">
                  <c:v>180.00011107392729</c:v>
                </c:pt>
                <c:pt idx="95">
                  <c:v>184.00006776966941</c:v>
                </c:pt>
                <c:pt idx="96">
                  <c:v>188.00004096482334</c:v>
                </c:pt>
                <c:pt idx="97">
                  <c:v>192.00002453183387</c:v>
                </c:pt>
                <c:pt idx="98">
                  <c:v>196.00001455403049</c:v>
                </c:pt>
                <c:pt idx="99">
                  <c:v>200.00000855386483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DD-4690-BF36-7BC77CFDA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625071"/>
        <c:axId val="405626031"/>
      </c:lineChart>
      <c:catAx>
        <c:axId val="405625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Order Volume (</a:t>
                </a:r>
                <a:r>
                  <a:rPr lang="en-CA" i="1"/>
                  <a:t>Q</a:t>
                </a:r>
                <a:r>
                  <a:rPr lang="en-CA" i="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26031"/>
        <c:crosses val="autoZero"/>
        <c:auto val="1"/>
        <c:lblAlgn val="ctr"/>
        <c:lblOffset val="100"/>
        <c:noMultiLvlLbl val="0"/>
      </c:catAx>
      <c:valAx>
        <c:axId val="4056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Inventory Costs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2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Costs - Newsvendor</a:t>
            </a:r>
            <a:r>
              <a:rPr lang="en-CA" baseline="0"/>
              <a:t> Model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Exp. Holding Costs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Sheet1!$A$47:$A$61</c:f>
              <c:numCache>
                <c:formatCode>General</c:formatCode>
                <c:ptCount val="15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</c:numCache>
            </c:numRef>
          </c:cat>
          <c:val>
            <c:numRef>
              <c:f>Sheet1!$G$47:$G$61</c:f>
              <c:numCache>
                <c:formatCode>General</c:formatCode>
                <c:ptCount val="15"/>
                <c:pt idx="0">
                  <c:v>9.2175534778981216</c:v>
                </c:pt>
                <c:pt idx="1">
                  <c:v>10.670449684688407</c:v>
                </c:pt>
                <c:pt idx="2">
                  <c:v>12.275785434531059</c:v>
                </c:pt>
                <c:pt idx="3">
                  <c:v>14.037413248188585</c:v>
                </c:pt>
                <c:pt idx="4">
                  <c:v>15.957691216057299</c:v>
                </c:pt>
                <c:pt idx="5">
                  <c:v>18.037413248188585</c:v>
                </c:pt>
                <c:pt idx="6">
                  <c:v>20.275785434531059</c:v>
                </c:pt>
                <c:pt idx="7">
                  <c:v>22.670449684688407</c:v>
                </c:pt>
                <c:pt idx="8">
                  <c:v>25.217553477898122</c:v>
                </c:pt>
                <c:pt idx="9">
                  <c:v>27.911862296052249</c:v>
                </c:pt>
                <c:pt idx="10">
                  <c:v>30.746909289670214</c:v>
                </c:pt>
                <c:pt idx="11">
                  <c:v>33.715175072424415</c:v>
                </c:pt>
                <c:pt idx="12">
                  <c:v>36.808289355790606</c:v>
                </c:pt>
                <c:pt idx="13">
                  <c:v>40.017245483466837</c:v>
                </c:pt>
                <c:pt idx="14">
                  <c:v>43.33261882350746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B2-433C-9E9F-7DA678A0353E}"/>
            </c:ext>
          </c:extLst>
        </c:ser>
        <c:ser>
          <c:idx val="1"/>
          <c:order val="1"/>
          <c:tx>
            <c:v>Exp. Lost Profit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Sheet1!$A$47:$A$61</c:f>
              <c:numCache>
                <c:formatCode>General</c:formatCode>
                <c:ptCount val="15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</c:numCache>
            </c:numRef>
          </c:cat>
          <c:val>
            <c:numRef>
              <c:f>Sheet1!$H$47:$H$61</c:f>
              <c:numCache>
                <c:formatCode>General</c:formatCode>
                <c:ptCount val="15"/>
                <c:pt idx="0">
                  <c:v>75.652660433694365</c:v>
                </c:pt>
                <c:pt idx="1">
                  <c:v>68.011349054065192</c:v>
                </c:pt>
                <c:pt idx="2">
                  <c:v>60.827356303593177</c:v>
                </c:pt>
                <c:pt idx="3">
                  <c:v>54.11223974456577</c:v>
                </c:pt>
                <c:pt idx="4">
                  <c:v>47.873073648171925</c:v>
                </c:pt>
                <c:pt idx="5">
                  <c:v>42.11223974456577</c:v>
                </c:pt>
                <c:pt idx="6">
                  <c:v>36.827356303593177</c:v>
                </c:pt>
                <c:pt idx="7">
                  <c:v>32.011349054065199</c:v>
                </c:pt>
                <c:pt idx="8">
                  <c:v>27.652660433694365</c:v>
                </c:pt>
                <c:pt idx="9">
                  <c:v>23.735586888156732</c:v>
                </c:pt>
                <c:pt idx="10">
                  <c:v>20.240727869010669</c:v>
                </c:pt>
                <c:pt idx="11">
                  <c:v>17.145525217273217</c:v>
                </c:pt>
                <c:pt idx="12">
                  <c:v>14.424868067371847</c:v>
                </c:pt>
                <c:pt idx="13">
                  <c:v>12.051736450400549</c:v>
                </c:pt>
                <c:pt idx="14">
                  <c:v>9.9978564705223683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B2-433C-9E9F-7DA678A0353E}"/>
            </c:ext>
          </c:extLst>
        </c:ser>
        <c:ser>
          <c:idx val="2"/>
          <c:order val="2"/>
          <c:tx>
            <c:v>Total Costs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Sheet1!$A$47:$A$61</c:f>
              <c:numCache>
                <c:formatCode>General</c:formatCode>
                <c:ptCount val="15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</c:numCache>
            </c:numRef>
          </c:cat>
          <c:val>
            <c:numRef>
              <c:f>Sheet1!$I$47:$I$61</c:f>
              <c:numCache>
                <c:formatCode>General</c:formatCode>
                <c:ptCount val="15"/>
                <c:pt idx="0">
                  <c:v>84.870213911592487</c:v>
                </c:pt>
                <c:pt idx="1">
                  <c:v>78.681798738753599</c:v>
                </c:pt>
                <c:pt idx="2">
                  <c:v>73.103141738124236</c:v>
                </c:pt>
                <c:pt idx="3">
                  <c:v>68.149652992754355</c:v>
                </c:pt>
                <c:pt idx="4">
                  <c:v>63.830764864229224</c:v>
                </c:pt>
                <c:pt idx="5">
                  <c:v>60.149652992754355</c:v>
                </c:pt>
                <c:pt idx="6">
                  <c:v>57.103141738124236</c:v>
                </c:pt>
                <c:pt idx="7">
                  <c:v>54.681798738753606</c:v>
                </c:pt>
                <c:pt idx="8">
                  <c:v>52.870213911592487</c:v>
                </c:pt>
                <c:pt idx="9">
                  <c:v>51.64744918420898</c:v>
                </c:pt>
                <c:pt idx="10">
                  <c:v>50.987637158680883</c:v>
                </c:pt>
                <c:pt idx="11">
                  <c:v>50.860700289697633</c:v>
                </c:pt>
                <c:pt idx="12">
                  <c:v>51.233157423162453</c:v>
                </c:pt>
                <c:pt idx="13">
                  <c:v>52.068981933867384</c:v>
                </c:pt>
                <c:pt idx="14">
                  <c:v>53.330475294029824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B2-433C-9E9F-7DA678A03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076655"/>
        <c:axId val="600079055"/>
      </c:lineChart>
      <c:catAx>
        <c:axId val="600076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Order Volume (</a:t>
                </a:r>
                <a:r>
                  <a:rPr lang="en-CA" i="1"/>
                  <a:t>Q</a:t>
                </a:r>
                <a:r>
                  <a:rPr lang="en-CA" i="0"/>
                  <a:t>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79055"/>
        <c:crosses val="autoZero"/>
        <c:auto val="1"/>
        <c:lblAlgn val="ctr"/>
        <c:lblOffset val="100"/>
        <c:noMultiLvlLbl val="0"/>
      </c:catAx>
      <c:valAx>
        <c:axId val="60007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Inventory</a:t>
                </a:r>
                <a:r>
                  <a:rPr lang="en-CA" baseline="0"/>
                  <a:t> Costs ($)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7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576262</xdr:colOff>
      <xdr:row>8</xdr:row>
      <xdr:rowOff>61912</xdr:rowOff>
    </xdr:from>
    <xdr:to>
      <xdr:col>16</xdr:col>
      <xdr:colOff>42862</xdr:colOff>
      <xdr:row>22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2B43BB-A0EB-AA20-01D0-23C4D0346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</xdr:colOff>
      <xdr:row>24</xdr:row>
      <xdr:rowOff>42862</xdr:rowOff>
    </xdr:from>
    <xdr:to>
      <xdr:col>16</xdr:col>
      <xdr:colOff>90487</xdr:colOff>
      <xdr:row>38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472A89-101E-1C78-0B56-5C146EEE1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9373-F606-43B3-8144-6903DC9D0B50}">
  <dimension ref="A1:R101"/>
  <sheetViews>
    <sheetView tabSelected="1" workbookViewId="0">
      <selection activeCell="I57" sqref="I57"/>
    </sheetView>
  </sheetViews>
  <sheetFormatPr defaultRowHeight="14.5" x14ac:dyDescent="0.35"/>
  <cols>
    <col min="4" max="4" width="14.54296875" bestFit="1" customWidth="1"/>
    <col min="5" max="5" width="10.453125" customWidth="1"/>
    <col min="6" max="6" width="16.1796875" bestFit="1" customWidth="1"/>
    <col min="7" max="7" width="17.26953125" bestFit="1" customWidth="1"/>
    <col min="8" max="8" width="14.7265625" bestFit="1" customWidth="1"/>
    <col min="9" max="9" width="14.7265625" customWidth="1"/>
    <col min="11" max="11" width="21.7265625" bestFit="1" customWidth="1"/>
    <col min="17" max="17" width="13.26953125" bestFit="1" customWidth="1"/>
  </cols>
  <sheetData>
    <row r="1" spans="1:18" x14ac:dyDescent="0.35">
      <c r="A1" s="4" t="s">
        <v>0</v>
      </c>
      <c r="B1" s="4" t="s">
        <v>5</v>
      </c>
      <c r="C1" s="4" t="s">
        <v>9</v>
      </c>
      <c r="D1" s="2" t="s">
        <v>7</v>
      </c>
      <c r="E1" s="2" t="s">
        <v>8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18" x14ac:dyDescent="0.35">
      <c r="A2">
        <v>1</v>
      </c>
      <c r="B2">
        <f>(A2-L$5)/L$6</f>
        <v>-4.9000000000000004</v>
      </c>
      <c r="C2">
        <f>_xlfn.NORM.S.DIST(B2,FALSE)-B2*(1-_xlfn.NORM.S.DIST(B2,TRUE))</f>
        <v>4.9000000909626911</v>
      </c>
      <c r="D2">
        <f>L$6*C2</f>
        <v>49.000000909626912</v>
      </c>
      <c r="E2">
        <f>L$5-D2</f>
        <v>0.99999909037308754</v>
      </c>
      <c r="F2">
        <f>A2-E2</f>
        <v>9.0962691245977112E-7</v>
      </c>
      <c r="G2">
        <f>F2*L$2</f>
        <v>3.6385076498390845E-6</v>
      </c>
      <c r="H2">
        <f>D2*L$3</f>
        <v>588.00001091552292</v>
      </c>
      <c r="I2">
        <f>G2+H2</f>
        <v>588.0000145540306</v>
      </c>
      <c r="K2" t="s">
        <v>1</v>
      </c>
      <c r="L2">
        <v>4</v>
      </c>
      <c r="N2" s="1" t="s">
        <v>14</v>
      </c>
    </row>
    <row r="3" spans="1:18" x14ac:dyDescent="0.35">
      <c r="A3">
        <v>2</v>
      </c>
      <c r="B3">
        <f t="shared" ref="B3:B66" si="0">(A3-L$5)/L$6</f>
        <v>-4.8</v>
      </c>
      <c r="C3">
        <f t="shared" ref="C3:C66" si="1">_xlfn.NORM.S.DIST(B3,FALSE)-B3*(1-_xlfn.NORM.S.DIST(B3,TRUE))</f>
        <v>4.8000001533239622</v>
      </c>
      <c r="D3">
        <f t="shared" ref="D3:D66" si="2">L$6*C3</f>
        <v>48.000001533239626</v>
      </c>
      <c r="E3">
        <f t="shared" ref="E3:E66" si="3">L$5-D3</f>
        <v>1.9999984667603741</v>
      </c>
      <c r="F3">
        <f t="shared" ref="F3:F66" si="4">A3-E3</f>
        <v>1.5332396259282177E-6</v>
      </c>
      <c r="G3">
        <f t="shared" ref="G3:G66" si="5">F3*L$2</f>
        <v>6.1329585037128709E-6</v>
      </c>
      <c r="H3">
        <f t="shared" ref="H3:H66" si="6">D3*L$3</f>
        <v>576.00001839887545</v>
      </c>
      <c r="I3">
        <f t="shared" ref="I3:I66" si="7">G3+H3</f>
        <v>576.00002453183401</v>
      </c>
      <c r="K3" t="s">
        <v>2</v>
      </c>
      <c r="L3">
        <v>12</v>
      </c>
      <c r="N3" s="5" t="s">
        <v>15</v>
      </c>
      <c r="O3" s="6">
        <f>L3/(L2+L3)</f>
        <v>0.75</v>
      </c>
      <c r="P3" s="6"/>
      <c r="Q3" s="6" t="s">
        <v>16</v>
      </c>
      <c r="R3" s="7">
        <f>O5*L6</f>
        <v>1.4915413513508651</v>
      </c>
    </row>
    <row r="4" spans="1:18" x14ac:dyDescent="0.35">
      <c r="A4">
        <v>3</v>
      </c>
      <c r="B4">
        <f>(A4-L$5)/L$6</f>
        <v>-4.7</v>
      </c>
      <c r="C4">
        <f t="shared" si="1"/>
        <v>4.7000002560301457</v>
      </c>
      <c r="D4">
        <f t="shared" si="2"/>
        <v>47.000002560301454</v>
      </c>
      <c r="E4">
        <f t="shared" si="3"/>
        <v>2.9999974396985465</v>
      </c>
      <c r="F4">
        <f t="shared" si="4"/>
        <v>2.5603014535136026E-6</v>
      </c>
      <c r="G4">
        <f t="shared" si="5"/>
        <v>1.024120581405441E-5</v>
      </c>
      <c r="H4">
        <f t="shared" si="6"/>
        <v>564.00003072361744</v>
      </c>
      <c r="I4">
        <f t="shared" si="7"/>
        <v>564.00004096482326</v>
      </c>
      <c r="N4" s="8" t="s">
        <v>5</v>
      </c>
      <c r="O4">
        <f>_xlfn.NORM.S.INV(O3)</f>
        <v>0.67448975019608193</v>
      </c>
      <c r="Q4" t="s">
        <v>17</v>
      </c>
      <c r="R4" s="9">
        <f>L5-R3</f>
        <v>48.508458648649132</v>
      </c>
    </row>
    <row r="5" spans="1:18" x14ac:dyDescent="0.35">
      <c r="A5">
        <v>4</v>
      </c>
      <c r="B5">
        <f t="shared" si="0"/>
        <v>-4.5999999999999996</v>
      </c>
      <c r="C5">
        <f>_xlfn.NORM.S.DIST(B5,FALSE)-B5*(1-_xlfn.NORM.S.DIST(B5,TRUE))</f>
        <v>4.6000004235604335</v>
      </c>
      <c r="D5">
        <f t="shared" si="2"/>
        <v>46.000004235604337</v>
      </c>
      <c r="E5">
        <f t="shared" si="3"/>
        <v>3.9999957643956634</v>
      </c>
      <c r="F5">
        <f t="shared" si="4"/>
        <v>4.235604336599863E-6</v>
      </c>
      <c r="G5">
        <f t="shared" si="5"/>
        <v>1.6942417346399452E-5</v>
      </c>
      <c r="H5">
        <f t="shared" si="6"/>
        <v>552.00005082725204</v>
      </c>
      <c r="I5">
        <f t="shared" si="7"/>
        <v>552.00006776966939</v>
      </c>
      <c r="K5" t="s">
        <v>3</v>
      </c>
      <c r="L5">
        <v>50</v>
      </c>
      <c r="N5" s="8" t="s">
        <v>6</v>
      </c>
      <c r="O5">
        <f>_xlfn.NORM.S.DIST(O4,FALSE)-O4*(1-_xlfn.NORM.S.DIST(O4,TRUE))</f>
        <v>0.14915413513508652</v>
      </c>
      <c r="Q5" t="s">
        <v>18</v>
      </c>
      <c r="R5" s="9">
        <f>O6-R4</f>
        <v>8.2364388533116895</v>
      </c>
    </row>
    <row r="6" spans="1:18" x14ac:dyDescent="0.35">
      <c r="A6">
        <v>5</v>
      </c>
      <c r="B6">
        <f t="shared" si="0"/>
        <v>-4.5</v>
      </c>
      <c r="C6">
        <f t="shared" si="1"/>
        <v>4.5000006942120452</v>
      </c>
      <c r="D6">
        <f t="shared" si="2"/>
        <v>45.00000694212045</v>
      </c>
      <c r="E6">
        <f t="shared" si="3"/>
        <v>4.99999305787955</v>
      </c>
      <c r="F6">
        <f t="shared" si="4"/>
        <v>6.9421204500486056E-6</v>
      </c>
      <c r="G6">
        <f t="shared" si="5"/>
        <v>2.7768481800194422E-5</v>
      </c>
      <c r="H6">
        <f t="shared" si="6"/>
        <v>540.0000833054454</v>
      </c>
      <c r="I6">
        <f t="shared" si="7"/>
        <v>540.0001110739272</v>
      </c>
      <c r="K6" t="s">
        <v>4</v>
      </c>
      <c r="L6">
        <v>10</v>
      </c>
      <c r="N6" s="10" t="s">
        <v>0</v>
      </c>
      <c r="O6" s="11">
        <f>L5+O4*L6</f>
        <v>56.744897501960821</v>
      </c>
      <c r="P6" s="11"/>
      <c r="Q6" s="11" t="s">
        <v>19</v>
      </c>
      <c r="R6" s="12">
        <f>R5*L2+R3*L3</f>
        <v>50.84425162945714</v>
      </c>
    </row>
    <row r="7" spans="1:18" x14ac:dyDescent="0.35">
      <c r="A7">
        <v>6</v>
      </c>
      <c r="B7">
        <f t="shared" si="0"/>
        <v>-4.4000000000000004</v>
      </c>
      <c r="C7">
        <f t="shared" si="1"/>
        <v>4.4000011272780961</v>
      </c>
      <c r="D7">
        <f t="shared" si="2"/>
        <v>44.000011272780959</v>
      </c>
      <c r="E7">
        <f t="shared" si="3"/>
        <v>5.9999887272190406</v>
      </c>
      <c r="F7">
        <f t="shared" si="4"/>
        <v>1.1272780959359352E-5</v>
      </c>
      <c r="G7">
        <f t="shared" si="5"/>
        <v>4.5091123837437408E-5</v>
      </c>
      <c r="H7">
        <f t="shared" si="6"/>
        <v>528.00013527337148</v>
      </c>
      <c r="I7">
        <f t="shared" si="7"/>
        <v>528.00018036449535</v>
      </c>
    </row>
    <row r="8" spans="1:18" x14ac:dyDescent="0.35">
      <c r="A8">
        <v>7</v>
      </c>
      <c r="B8">
        <f t="shared" si="0"/>
        <v>-4.3</v>
      </c>
      <c r="C8">
        <f t="shared" si="1"/>
        <v>4.3000018136032168</v>
      </c>
      <c r="D8">
        <f t="shared" si="2"/>
        <v>43.000018136032168</v>
      </c>
      <c r="E8">
        <f t="shared" si="3"/>
        <v>6.9999818639678324</v>
      </c>
      <c r="F8">
        <f t="shared" si="4"/>
        <v>1.8136032167603844E-5</v>
      </c>
      <c r="G8">
        <f t="shared" si="5"/>
        <v>7.2544128670415375E-5</v>
      </c>
      <c r="H8">
        <f t="shared" si="6"/>
        <v>516.00021763238601</v>
      </c>
      <c r="I8">
        <f t="shared" si="7"/>
        <v>516.00029017651468</v>
      </c>
    </row>
    <row r="9" spans="1:18" x14ac:dyDescent="0.35">
      <c r="A9">
        <v>8</v>
      </c>
      <c r="B9">
        <f t="shared" si="0"/>
        <v>-4.2</v>
      </c>
      <c r="C9">
        <f t="shared" si="1"/>
        <v>4.2000028909218896</v>
      </c>
      <c r="D9">
        <f t="shared" si="2"/>
        <v>42.000028909218898</v>
      </c>
      <c r="E9">
        <f t="shared" si="3"/>
        <v>7.9999710907811021</v>
      </c>
      <c r="F9">
        <f t="shared" si="4"/>
        <v>2.8909218897865685E-5</v>
      </c>
      <c r="G9">
        <f t="shared" si="5"/>
        <v>1.1563687559146274E-4</v>
      </c>
      <c r="H9">
        <f t="shared" si="6"/>
        <v>504.00034691062677</v>
      </c>
      <c r="I9">
        <f t="shared" si="7"/>
        <v>504.00046254750237</v>
      </c>
      <c r="K9" s="3"/>
    </row>
    <row r="10" spans="1:18" x14ac:dyDescent="0.35">
      <c r="A10">
        <v>9</v>
      </c>
      <c r="B10">
        <f>(A10-L$5)/L$6</f>
        <v>-4.0999999999999996</v>
      </c>
      <c r="C10">
        <f>_xlfn.NORM.S.DIST(B10,FALSE)-B10*(1-_xlfn.NORM.S.DIST(B10,TRUE))</f>
        <v>4.1000045658788355</v>
      </c>
      <c r="D10">
        <f>L$6*C10</f>
        <v>41.000045658788352</v>
      </c>
      <c r="E10">
        <f>L$5-D10</f>
        <v>8.9999543412116481</v>
      </c>
      <c r="F10">
        <f>A10-E10</f>
        <v>4.5658788351943258E-5</v>
      </c>
      <c r="G10">
        <f>F10*L$2</f>
        <v>1.8263515340777303E-4</v>
      </c>
      <c r="H10">
        <f>D10*L$3</f>
        <v>492.00054790546022</v>
      </c>
      <c r="I10">
        <f>G10+H10</f>
        <v>492.00073054061363</v>
      </c>
      <c r="K10" s="3"/>
    </row>
    <row r="11" spans="1:18" x14ac:dyDescent="0.35">
      <c r="A11">
        <v>10</v>
      </c>
      <c r="B11">
        <f t="shared" si="0"/>
        <v>-4</v>
      </c>
      <c r="C11">
        <f t="shared" si="1"/>
        <v>4.000007145258432</v>
      </c>
      <c r="D11">
        <f t="shared" si="2"/>
        <v>40.000071452584322</v>
      </c>
      <c r="E11">
        <f t="shared" si="3"/>
        <v>9.9999285474156778</v>
      </c>
      <c r="F11">
        <f t="shared" si="4"/>
        <v>7.1452584322173607E-5</v>
      </c>
      <c r="G11">
        <f t="shared" si="5"/>
        <v>2.8581033728869443E-4</v>
      </c>
      <c r="H11">
        <f t="shared" si="6"/>
        <v>480.00085743101187</v>
      </c>
      <c r="I11">
        <f t="shared" si="7"/>
        <v>480.00114324134915</v>
      </c>
    </row>
    <row r="12" spans="1:18" x14ac:dyDescent="0.35">
      <c r="A12">
        <v>11</v>
      </c>
      <c r="B12">
        <f t="shared" si="0"/>
        <v>-3.9</v>
      </c>
      <c r="C12">
        <f t="shared" si="1"/>
        <v>3.9000110797297243</v>
      </c>
      <c r="D12">
        <f t="shared" si="2"/>
        <v>39.000110797297239</v>
      </c>
      <c r="E12">
        <f t="shared" si="3"/>
        <v>10.999889202702761</v>
      </c>
      <c r="F12">
        <f t="shared" si="4"/>
        <v>1.1079729723917353E-4</v>
      </c>
      <c r="G12">
        <f t="shared" si="5"/>
        <v>4.4318918895669412E-4</v>
      </c>
      <c r="H12">
        <f t="shared" si="6"/>
        <v>468.00132956756687</v>
      </c>
      <c r="I12">
        <f t="shared" si="7"/>
        <v>468.00177275675583</v>
      </c>
    </row>
    <row r="13" spans="1:18" x14ac:dyDescent="0.35">
      <c r="A13">
        <v>12</v>
      </c>
      <c r="B13">
        <f t="shared" si="0"/>
        <v>-3.8</v>
      </c>
      <c r="C13">
        <f t="shared" si="1"/>
        <v>3.8000170243588758</v>
      </c>
      <c r="D13">
        <f t="shared" si="2"/>
        <v>38.000170243588755</v>
      </c>
      <c r="E13">
        <f t="shared" si="3"/>
        <v>11.999829756411245</v>
      </c>
      <c r="F13">
        <f t="shared" si="4"/>
        <v>1.7024358875517009E-4</v>
      </c>
      <c r="G13">
        <f t="shared" si="5"/>
        <v>6.8097435502068038E-4</v>
      </c>
      <c r="H13">
        <f>D13*L$3</f>
        <v>456.00204292306506</v>
      </c>
      <c r="I13">
        <f t="shared" si="7"/>
        <v>456.00272389742008</v>
      </c>
    </row>
    <row r="14" spans="1:18" x14ac:dyDescent="0.35">
      <c r="A14">
        <v>13</v>
      </c>
      <c r="B14">
        <f t="shared" si="0"/>
        <v>-3.7</v>
      </c>
      <c r="C14">
        <f t="shared" si="1"/>
        <v>3.7000259212566844</v>
      </c>
      <c r="D14">
        <f t="shared" si="2"/>
        <v>37.000259212566846</v>
      </c>
      <c r="E14">
        <f t="shared" si="3"/>
        <v>12.999740787433154</v>
      </c>
      <c r="F14">
        <f t="shared" si="4"/>
        <v>2.5921256684569016E-4</v>
      </c>
      <c r="G14">
        <f t="shared" si="5"/>
        <v>1.0368502673827606E-3</v>
      </c>
      <c r="H14">
        <f t="shared" si="6"/>
        <v>444.00311055080215</v>
      </c>
      <c r="I14">
        <f t="shared" si="7"/>
        <v>444.00414740106953</v>
      </c>
    </row>
    <row r="15" spans="1:18" x14ac:dyDescent="0.35">
      <c r="A15">
        <v>14</v>
      </c>
      <c r="B15">
        <f t="shared" si="0"/>
        <v>-3.6</v>
      </c>
      <c r="C15">
        <f t="shared" si="1"/>
        <v>3.6000391110055467</v>
      </c>
      <c r="D15">
        <f t="shared" si="2"/>
        <v>36.000391110055467</v>
      </c>
      <c r="E15">
        <f t="shared" si="3"/>
        <v>13.999608889944533</v>
      </c>
      <c r="F15">
        <f t="shared" si="4"/>
        <v>3.9111005546743627E-4</v>
      </c>
      <c r="G15">
        <f t="shared" si="5"/>
        <v>1.5644402218697451E-3</v>
      </c>
      <c r="H15">
        <f t="shared" si="6"/>
        <v>432.00469332066564</v>
      </c>
      <c r="I15">
        <f t="shared" si="7"/>
        <v>432.00625776088748</v>
      </c>
    </row>
    <row r="16" spans="1:18" x14ac:dyDescent="0.35">
      <c r="A16">
        <v>15</v>
      </c>
      <c r="B16">
        <f t="shared" si="0"/>
        <v>-3.5</v>
      </c>
      <c r="C16">
        <f t="shared" si="1"/>
        <v>3.5000584809184212</v>
      </c>
      <c r="D16">
        <f t="shared" si="2"/>
        <v>35.000584809184211</v>
      </c>
      <c r="E16">
        <f t="shared" si="3"/>
        <v>14.999415190815789</v>
      </c>
      <c r="F16">
        <f t="shared" si="4"/>
        <v>5.8480918421111028E-4</v>
      </c>
      <c r="G16">
        <f t="shared" si="5"/>
        <v>2.3392367368444411E-3</v>
      </c>
      <c r="H16">
        <f t="shared" si="6"/>
        <v>420.00701771021056</v>
      </c>
      <c r="I16">
        <f t="shared" si="7"/>
        <v>420.00935694694738</v>
      </c>
    </row>
    <row r="17" spans="1:9" x14ac:dyDescent="0.35">
      <c r="A17">
        <v>16</v>
      </c>
      <c r="B17">
        <f t="shared" si="0"/>
        <v>-3.4</v>
      </c>
      <c r="C17">
        <f t="shared" si="1"/>
        <v>3.4000866596651718</v>
      </c>
      <c r="D17">
        <f t="shared" si="2"/>
        <v>34.000866596651719</v>
      </c>
      <c r="E17">
        <f t="shared" si="3"/>
        <v>15.999133403348281</v>
      </c>
      <c r="F17">
        <f t="shared" si="4"/>
        <v>8.6659665171850975E-4</v>
      </c>
      <c r="G17">
        <f t="shared" si="5"/>
        <v>3.466386606874039E-3</v>
      </c>
      <c r="H17">
        <f t="shared" si="6"/>
        <v>408.01039915982062</v>
      </c>
      <c r="I17">
        <f t="shared" si="7"/>
        <v>408.0138655464275</v>
      </c>
    </row>
    <row r="18" spans="1:9" x14ac:dyDescent="0.35">
      <c r="A18">
        <v>17</v>
      </c>
      <c r="B18">
        <f t="shared" si="0"/>
        <v>-3.3</v>
      </c>
      <c r="C18">
        <f t="shared" si="1"/>
        <v>3.3001272692691872</v>
      </c>
      <c r="D18">
        <f t="shared" si="2"/>
        <v>33.00127269269187</v>
      </c>
      <c r="E18">
        <f t="shared" si="3"/>
        <v>16.99872730730813</v>
      </c>
      <c r="F18">
        <f t="shared" si="4"/>
        <v>1.2726926918702475E-3</v>
      </c>
      <c r="G18">
        <f t="shared" si="5"/>
        <v>5.0907707674809899E-3</v>
      </c>
      <c r="H18">
        <f t="shared" si="6"/>
        <v>396.01527231230244</v>
      </c>
      <c r="I18">
        <f t="shared" si="7"/>
        <v>396.02036308306992</v>
      </c>
    </row>
    <row r="19" spans="1:9" x14ac:dyDescent="0.35">
      <c r="A19">
        <v>18</v>
      </c>
      <c r="B19">
        <f t="shared" si="0"/>
        <v>-3.2</v>
      </c>
      <c r="C19">
        <f t="shared" si="1"/>
        <v>3.2001852468001344</v>
      </c>
      <c r="D19">
        <f t="shared" si="2"/>
        <v>32.001852468001346</v>
      </c>
      <c r="E19">
        <f t="shared" si="3"/>
        <v>17.998147531998654</v>
      </c>
      <c r="F19">
        <f t="shared" si="4"/>
        <v>1.8524680013456418E-3</v>
      </c>
      <c r="G19">
        <f t="shared" si="5"/>
        <v>7.4098720053825673E-3</v>
      </c>
      <c r="H19">
        <f t="shared" si="6"/>
        <v>384.02222961601615</v>
      </c>
      <c r="I19">
        <f t="shared" si="7"/>
        <v>384.02963948802153</v>
      </c>
    </row>
    <row r="20" spans="1:9" x14ac:dyDescent="0.35">
      <c r="A20">
        <v>19</v>
      </c>
      <c r="B20">
        <f t="shared" si="0"/>
        <v>-3.1</v>
      </c>
      <c r="C20">
        <f t="shared" si="1"/>
        <v>3.1002672490952232</v>
      </c>
      <c r="D20">
        <f t="shared" si="2"/>
        <v>31.002672490952232</v>
      </c>
      <c r="E20">
        <f t="shared" si="3"/>
        <v>18.997327509047768</v>
      </c>
      <c r="F20">
        <f t="shared" si="4"/>
        <v>2.6724909522322093E-3</v>
      </c>
      <c r="G20">
        <f t="shared" si="5"/>
        <v>1.0689963808928837E-2</v>
      </c>
      <c r="H20">
        <f t="shared" si="6"/>
        <v>372.03206989142677</v>
      </c>
      <c r="I20">
        <f t="shared" si="7"/>
        <v>372.04275985523572</v>
      </c>
    </row>
    <row r="21" spans="1:9" x14ac:dyDescent="0.35">
      <c r="A21">
        <v>20</v>
      </c>
      <c r="B21">
        <f t="shared" si="0"/>
        <v>-3</v>
      </c>
      <c r="C21">
        <f t="shared" si="1"/>
        <v>3.0003821543170477</v>
      </c>
      <c r="D21">
        <f t="shared" si="2"/>
        <v>30.003821543170478</v>
      </c>
      <c r="E21">
        <f t="shared" si="3"/>
        <v>19.996178456829522</v>
      </c>
      <c r="F21">
        <f t="shared" si="4"/>
        <v>3.8215431704777814E-3</v>
      </c>
      <c r="G21">
        <f t="shared" si="5"/>
        <v>1.5286172681911125E-2</v>
      </c>
      <c r="H21">
        <f t="shared" si="6"/>
        <v>360.04585851804575</v>
      </c>
      <c r="I21">
        <f t="shared" si="7"/>
        <v>360.06114469072764</v>
      </c>
    </row>
    <row r="22" spans="1:9" x14ac:dyDescent="0.35">
      <c r="A22">
        <v>21</v>
      </c>
      <c r="B22">
        <f t="shared" si="0"/>
        <v>-2.9</v>
      </c>
      <c r="C22">
        <f t="shared" si="1"/>
        <v>2.9005416738486622</v>
      </c>
      <c r="D22">
        <f t="shared" si="2"/>
        <v>29.005416738486623</v>
      </c>
      <c r="E22">
        <f t="shared" si="3"/>
        <v>20.994583261513377</v>
      </c>
      <c r="F22">
        <f t="shared" si="4"/>
        <v>5.4167384866232737E-3</v>
      </c>
      <c r="G22">
        <f t="shared" si="5"/>
        <v>2.1666953946493095E-2</v>
      </c>
      <c r="H22">
        <f t="shared" si="6"/>
        <v>348.06500086183951</v>
      </c>
      <c r="I22">
        <f t="shared" si="7"/>
        <v>348.08666781578597</v>
      </c>
    </row>
    <row r="23" spans="1:9" x14ac:dyDescent="0.35">
      <c r="A23">
        <v>22</v>
      </c>
      <c r="B23">
        <f t="shared" si="0"/>
        <v>-2.8</v>
      </c>
      <c r="C23">
        <f t="shared" si="1"/>
        <v>2.8007610866577815</v>
      </c>
      <c r="D23">
        <f t="shared" si="2"/>
        <v>28.007610866577814</v>
      </c>
      <c r="E23">
        <f t="shared" si="3"/>
        <v>21.992389133422186</v>
      </c>
      <c r="F23">
        <f t="shared" si="4"/>
        <v>7.6108665778136242E-3</v>
      </c>
      <c r="G23">
        <f t="shared" si="5"/>
        <v>3.0443466311254497E-2</v>
      </c>
      <c r="H23">
        <f t="shared" si="6"/>
        <v>336.09133039893379</v>
      </c>
      <c r="I23">
        <f t="shared" si="7"/>
        <v>336.12177386524502</v>
      </c>
    </row>
    <row r="24" spans="1:9" x14ac:dyDescent="0.35">
      <c r="A24">
        <v>23</v>
      </c>
      <c r="B24">
        <f t="shared" si="0"/>
        <v>-2.7</v>
      </c>
      <c r="C24">
        <f t="shared" si="1"/>
        <v>2.7010601055462131</v>
      </c>
      <c r="D24">
        <f t="shared" si="2"/>
        <v>27.010601055462132</v>
      </c>
      <c r="E24">
        <f t="shared" si="3"/>
        <v>22.989398944537868</v>
      </c>
      <c r="F24">
        <f t="shared" si="4"/>
        <v>1.0601055462132081E-2</v>
      </c>
      <c r="G24">
        <f t="shared" si="5"/>
        <v>4.2404221848528323E-2</v>
      </c>
      <c r="H24">
        <f t="shared" si="6"/>
        <v>324.12721266554558</v>
      </c>
      <c r="I24">
        <f t="shared" si="7"/>
        <v>324.16961688739411</v>
      </c>
    </row>
    <row r="25" spans="1:9" x14ac:dyDescent="0.35">
      <c r="A25">
        <v>24</v>
      </c>
      <c r="B25">
        <f t="shared" si="0"/>
        <v>-2.6</v>
      </c>
      <c r="C25">
        <f t="shared" si="1"/>
        <v>2.6014638803720169</v>
      </c>
      <c r="D25">
        <f t="shared" si="2"/>
        <v>26.014638803720167</v>
      </c>
      <c r="E25">
        <f t="shared" si="3"/>
        <v>23.985361196279833</v>
      </c>
      <c r="F25">
        <f t="shared" si="4"/>
        <v>1.4638803720167459E-2</v>
      </c>
      <c r="G25">
        <f t="shared" si="5"/>
        <v>5.8555214880669837E-2</v>
      </c>
      <c r="H25">
        <f t="shared" si="6"/>
        <v>312.17566564464198</v>
      </c>
      <c r="I25">
        <f t="shared" si="7"/>
        <v>312.23422085952268</v>
      </c>
    </row>
    <row r="26" spans="1:9" x14ac:dyDescent="0.35">
      <c r="A26">
        <v>25</v>
      </c>
      <c r="B26">
        <f t="shared" si="0"/>
        <v>-2.5</v>
      </c>
      <c r="C26">
        <f t="shared" si="1"/>
        <v>2.5020041371791284</v>
      </c>
      <c r="D26">
        <f t="shared" si="2"/>
        <v>25.020041371791283</v>
      </c>
      <c r="E26">
        <f t="shared" si="3"/>
        <v>24.979958628208717</v>
      </c>
      <c r="F26">
        <f t="shared" si="4"/>
        <v>2.0041371791283069E-2</v>
      </c>
      <c r="G26">
        <f t="shared" si="5"/>
        <v>8.0165487165132276E-2</v>
      </c>
      <c r="H26">
        <f t="shared" si="6"/>
        <v>300.24049646149541</v>
      </c>
      <c r="I26">
        <f t="shared" si="7"/>
        <v>300.32066194866053</v>
      </c>
    </row>
    <row r="27" spans="1:9" x14ac:dyDescent="0.35">
      <c r="A27">
        <v>26</v>
      </c>
      <c r="B27">
        <f t="shared" si="0"/>
        <v>-2.4</v>
      </c>
      <c r="C27">
        <f t="shared" si="1"/>
        <v>2.4027204440758121</v>
      </c>
      <c r="D27">
        <f t="shared" si="2"/>
        <v>24.027204440758119</v>
      </c>
      <c r="E27">
        <f t="shared" si="3"/>
        <v>25.972795559241881</v>
      </c>
      <c r="F27">
        <f t="shared" si="4"/>
        <v>2.7204440758119119E-2</v>
      </c>
      <c r="G27">
        <f t="shared" si="5"/>
        <v>0.10881776303247648</v>
      </c>
      <c r="H27">
        <f t="shared" si="6"/>
        <v>288.32645328909746</v>
      </c>
      <c r="I27">
        <f t="shared" si="7"/>
        <v>288.43527105212991</v>
      </c>
    </row>
    <row r="28" spans="1:9" x14ac:dyDescent="0.35">
      <c r="A28">
        <v>27</v>
      </c>
      <c r="B28">
        <f t="shared" si="0"/>
        <v>-2.2999999999999998</v>
      </c>
      <c r="C28">
        <f t="shared" si="1"/>
        <v>2.303661584691747</v>
      </c>
      <c r="D28">
        <f t="shared" si="2"/>
        <v>23.036615846917471</v>
      </c>
      <c r="E28">
        <f t="shared" si="3"/>
        <v>26.963384153082529</v>
      </c>
      <c r="F28">
        <f t="shared" si="4"/>
        <v>3.6615846917470662E-2</v>
      </c>
      <c r="G28">
        <f t="shared" si="5"/>
        <v>0.14646338766988265</v>
      </c>
      <c r="H28">
        <f t="shared" si="6"/>
        <v>276.43939016300965</v>
      </c>
      <c r="I28">
        <f t="shared" si="7"/>
        <v>276.58585355067953</v>
      </c>
    </row>
    <row r="29" spans="1:9" x14ac:dyDescent="0.35">
      <c r="A29">
        <v>28</v>
      </c>
      <c r="B29">
        <f t="shared" si="0"/>
        <v>-2.2000000000000002</v>
      </c>
      <c r="C29">
        <f t="shared" si="1"/>
        <v>2.2048870083165348</v>
      </c>
      <c r="D29">
        <f t="shared" si="2"/>
        <v>22.048870083165347</v>
      </c>
      <c r="E29">
        <f t="shared" si="3"/>
        <v>27.951129916834653</v>
      </c>
      <c r="F29">
        <f t="shared" si="4"/>
        <v>4.8870083165347467E-2</v>
      </c>
      <c r="G29">
        <f t="shared" si="5"/>
        <v>0.19548033266138987</v>
      </c>
      <c r="H29">
        <f t="shared" si="6"/>
        <v>264.58644099798414</v>
      </c>
      <c r="I29">
        <f t="shared" si="7"/>
        <v>264.78192133064556</v>
      </c>
    </row>
    <row r="30" spans="1:9" x14ac:dyDescent="0.35">
      <c r="A30">
        <v>29</v>
      </c>
      <c r="B30">
        <f t="shared" si="0"/>
        <v>-2.1</v>
      </c>
      <c r="C30">
        <f t="shared" si="1"/>
        <v>2.1064683127985124</v>
      </c>
      <c r="D30">
        <f t="shared" si="2"/>
        <v>21.064683127985123</v>
      </c>
      <c r="E30">
        <f t="shared" si="3"/>
        <v>28.935316872014877</v>
      </c>
      <c r="F30">
        <f t="shared" si="4"/>
        <v>6.4683127985123434E-2</v>
      </c>
      <c r="G30">
        <f t="shared" si="5"/>
        <v>0.25873251194049374</v>
      </c>
      <c r="H30">
        <f t="shared" si="6"/>
        <v>252.7761975358215</v>
      </c>
      <c r="I30">
        <f t="shared" si="7"/>
        <v>253.03493004776197</v>
      </c>
    </row>
    <row r="31" spans="1:9" x14ac:dyDescent="0.35">
      <c r="A31">
        <v>30</v>
      </c>
      <c r="B31">
        <f t="shared" si="0"/>
        <v>-2</v>
      </c>
      <c r="C31">
        <f t="shared" si="1"/>
        <v>2.0084907026168297</v>
      </c>
      <c r="D31">
        <f t="shared" si="2"/>
        <v>20.084907026168295</v>
      </c>
      <c r="E31">
        <f t="shared" si="3"/>
        <v>29.915092973831705</v>
      </c>
      <c r="F31">
        <f t="shared" si="4"/>
        <v>8.4907026168295374E-2</v>
      </c>
      <c r="G31">
        <f t="shared" si="5"/>
        <v>0.3396281046731815</v>
      </c>
      <c r="H31">
        <f t="shared" si="6"/>
        <v>241.01888431401954</v>
      </c>
      <c r="I31">
        <f t="shared" si="7"/>
        <v>241.35851241869273</v>
      </c>
    </row>
    <row r="32" spans="1:9" x14ac:dyDescent="0.35">
      <c r="A32">
        <v>31</v>
      </c>
      <c r="B32">
        <f t="shared" si="0"/>
        <v>-1.9</v>
      </c>
      <c r="C32">
        <f t="shared" si="1"/>
        <v>1.911054351124273</v>
      </c>
      <c r="D32">
        <f t="shared" si="2"/>
        <v>19.110543511242732</v>
      </c>
      <c r="E32">
        <f t="shared" si="3"/>
        <v>30.889456488757268</v>
      </c>
      <c r="F32">
        <f t="shared" si="4"/>
        <v>0.11054351124273154</v>
      </c>
      <c r="G32">
        <f t="shared" si="5"/>
        <v>0.44217404497092616</v>
      </c>
      <c r="H32">
        <f t="shared" si="6"/>
        <v>229.32652213491278</v>
      </c>
      <c r="I32">
        <f t="shared" si="7"/>
        <v>229.7686961798837</v>
      </c>
    </row>
    <row r="33" spans="1:9" x14ac:dyDescent="0.35">
      <c r="A33">
        <v>32</v>
      </c>
      <c r="B33">
        <f t="shared" si="0"/>
        <v>-1.8</v>
      </c>
      <c r="C33">
        <f t="shared" si="1"/>
        <v>1.8142755838976279</v>
      </c>
      <c r="D33">
        <f t="shared" si="2"/>
        <v>18.142755838976278</v>
      </c>
      <c r="E33">
        <f t="shared" si="3"/>
        <v>31.857244161023722</v>
      </c>
      <c r="F33">
        <f t="shared" si="4"/>
        <v>0.14275583897627797</v>
      </c>
      <c r="G33">
        <f t="shared" si="5"/>
        <v>0.57102335590511188</v>
      </c>
      <c r="H33">
        <f t="shared" si="6"/>
        <v>217.71307006771534</v>
      </c>
      <c r="I33">
        <f t="shared" si="7"/>
        <v>218.28409342362045</v>
      </c>
    </row>
    <row r="34" spans="1:9" x14ac:dyDescent="0.35">
      <c r="A34">
        <v>33</v>
      </c>
      <c r="B34">
        <f t="shared" si="0"/>
        <v>-1.7</v>
      </c>
      <c r="C34">
        <f t="shared" si="1"/>
        <v>1.7182877906873637</v>
      </c>
      <c r="D34">
        <f t="shared" si="2"/>
        <v>17.182877906873635</v>
      </c>
      <c r="E34">
        <f t="shared" si="3"/>
        <v>32.817122093126365</v>
      </c>
      <c r="F34">
        <f t="shared" si="4"/>
        <v>0.18287790687363525</v>
      </c>
      <c r="G34">
        <f t="shared" si="5"/>
        <v>0.73151162749454102</v>
      </c>
      <c r="H34">
        <f t="shared" si="6"/>
        <v>206.19453488248362</v>
      </c>
      <c r="I34">
        <f t="shared" si="7"/>
        <v>206.92604650997816</v>
      </c>
    </row>
    <row r="35" spans="1:9" x14ac:dyDescent="0.35">
      <c r="A35">
        <v>34</v>
      </c>
      <c r="B35">
        <f t="shared" si="0"/>
        <v>-1.6</v>
      </c>
      <c r="C35">
        <f t="shared" si="1"/>
        <v>1.6232419679601628</v>
      </c>
      <c r="D35">
        <f t="shared" si="2"/>
        <v>16.232419679601627</v>
      </c>
      <c r="E35">
        <f t="shared" si="3"/>
        <v>33.767580320398373</v>
      </c>
      <c r="F35">
        <f t="shared" si="4"/>
        <v>0.23241967960162668</v>
      </c>
      <c r="G35">
        <f t="shared" si="5"/>
        <v>0.92967871840650673</v>
      </c>
      <c r="H35">
        <f t="shared" si="6"/>
        <v>194.78903615521952</v>
      </c>
      <c r="I35">
        <f t="shared" si="7"/>
        <v>195.71871487362603</v>
      </c>
    </row>
    <row r="36" spans="1:9" x14ac:dyDescent="0.35">
      <c r="A36">
        <v>35</v>
      </c>
      <c r="B36">
        <f t="shared" si="0"/>
        <v>-1.5</v>
      </c>
      <c r="C36">
        <f t="shared" si="1"/>
        <v>1.5293067937626048</v>
      </c>
      <c r="D36">
        <f t="shared" si="2"/>
        <v>15.293067937626049</v>
      </c>
      <c r="E36">
        <f t="shared" si="3"/>
        <v>34.706932062373951</v>
      </c>
      <c r="F36">
        <f t="shared" si="4"/>
        <v>0.29306793762604855</v>
      </c>
      <c r="G36">
        <f t="shared" si="5"/>
        <v>1.1722717505041942</v>
      </c>
      <c r="H36">
        <f t="shared" si="6"/>
        <v>183.51681525151258</v>
      </c>
      <c r="I36">
        <f t="shared" si="7"/>
        <v>184.68908700201678</v>
      </c>
    </row>
    <row r="37" spans="1:9" x14ac:dyDescent="0.35">
      <c r="A37">
        <v>36</v>
      </c>
      <c r="B37">
        <f t="shared" si="0"/>
        <v>-1.4</v>
      </c>
      <c r="C37">
        <f t="shared" si="1"/>
        <v>1.4366681427084653</v>
      </c>
      <c r="D37">
        <f t="shared" si="2"/>
        <v>14.366681427084654</v>
      </c>
      <c r="E37">
        <f t="shared" si="3"/>
        <v>35.633318572915343</v>
      </c>
      <c r="F37">
        <f t="shared" si="4"/>
        <v>0.36668142708465723</v>
      </c>
      <c r="G37">
        <f t="shared" si="5"/>
        <v>1.4667257083386289</v>
      </c>
      <c r="H37">
        <f t="shared" si="6"/>
        <v>172.40017712501583</v>
      </c>
      <c r="I37">
        <f t="shared" si="7"/>
        <v>173.86690283335446</v>
      </c>
    </row>
    <row r="38" spans="1:9" x14ac:dyDescent="0.35">
      <c r="A38">
        <v>37</v>
      </c>
      <c r="B38">
        <f t="shared" si="0"/>
        <v>-1.3</v>
      </c>
      <c r="C38">
        <f t="shared" si="1"/>
        <v>1.3455279620865142</v>
      </c>
      <c r="D38">
        <f t="shared" si="2"/>
        <v>13.455279620865142</v>
      </c>
      <c r="E38">
        <f t="shared" si="3"/>
        <v>36.544720379134858</v>
      </c>
      <c r="F38">
        <f t="shared" si="4"/>
        <v>0.45527962086514151</v>
      </c>
      <c r="G38">
        <f t="shared" si="5"/>
        <v>1.821118483460566</v>
      </c>
      <c r="H38">
        <f t="shared" si="6"/>
        <v>161.4633554503817</v>
      </c>
      <c r="I38">
        <f t="shared" si="7"/>
        <v>163.28447393384226</v>
      </c>
    </row>
    <row r="39" spans="1:9" x14ac:dyDescent="0.35">
      <c r="A39">
        <v>38</v>
      </c>
      <c r="B39">
        <f t="shared" si="0"/>
        <v>-1.2</v>
      </c>
      <c r="C39">
        <f t="shared" si="1"/>
        <v>1.256102450717163</v>
      </c>
      <c r="D39">
        <f t="shared" si="2"/>
        <v>12.561024507171631</v>
      </c>
      <c r="E39">
        <f t="shared" si="3"/>
        <v>37.438975492828369</v>
      </c>
      <c r="F39">
        <f t="shared" si="4"/>
        <v>0.56102450717163066</v>
      </c>
      <c r="G39">
        <f t="shared" si="5"/>
        <v>2.2440980286865226</v>
      </c>
      <c r="H39">
        <f t="shared" si="6"/>
        <v>150.73229408605957</v>
      </c>
      <c r="I39">
        <f t="shared" si="7"/>
        <v>152.97639211474609</v>
      </c>
    </row>
    <row r="40" spans="1:9" x14ac:dyDescent="0.35">
      <c r="A40">
        <v>39</v>
      </c>
      <c r="B40">
        <f t="shared" si="0"/>
        <v>-1.1000000000000001</v>
      </c>
      <c r="C40">
        <f t="shared" si="1"/>
        <v>1.1686195099915295</v>
      </c>
      <c r="D40">
        <f t="shared" si="2"/>
        <v>11.686195099915295</v>
      </c>
      <c r="E40">
        <f t="shared" si="3"/>
        <v>38.313804900084705</v>
      </c>
      <c r="F40">
        <f t="shared" si="4"/>
        <v>0.68619509991529526</v>
      </c>
      <c r="G40">
        <f t="shared" si="5"/>
        <v>2.744780399661181</v>
      </c>
      <c r="H40">
        <f t="shared" si="6"/>
        <v>140.23434119898354</v>
      </c>
      <c r="I40">
        <f t="shared" si="7"/>
        <v>142.97912159864472</v>
      </c>
    </row>
    <row r="41" spans="1:9" x14ac:dyDescent="0.35">
      <c r="A41">
        <v>40</v>
      </c>
      <c r="B41">
        <f t="shared" si="0"/>
        <v>-1</v>
      </c>
      <c r="C41">
        <f t="shared" si="1"/>
        <v>1.0833154705876864</v>
      </c>
      <c r="D41">
        <f t="shared" si="2"/>
        <v>10.833154705876865</v>
      </c>
      <c r="E41">
        <f t="shared" si="3"/>
        <v>39.166845294123135</v>
      </c>
      <c r="F41">
        <f t="shared" si="4"/>
        <v>0.83315470587686491</v>
      </c>
      <c r="G41">
        <f t="shared" si="5"/>
        <v>3.3326188235074596</v>
      </c>
      <c r="H41">
        <f t="shared" si="6"/>
        <v>129.99785647052238</v>
      </c>
      <c r="I41">
        <f t="shared" si="7"/>
        <v>133.33047529402984</v>
      </c>
    </row>
    <row r="42" spans="1:9" x14ac:dyDescent="0.35">
      <c r="A42">
        <v>41</v>
      </c>
      <c r="B42">
        <f t="shared" si="0"/>
        <v>-0.9</v>
      </c>
      <c r="C42">
        <f t="shared" si="1"/>
        <v>1.0004311370866712</v>
      </c>
      <c r="D42">
        <f t="shared" si="2"/>
        <v>10.004311370866713</v>
      </c>
      <c r="E42">
        <f t="shared" si="3"/>
        <v>39.995688629133284</v>
      </c>
      <c r="F42">
        <f t="shared" si="4"/>
        <v>1.0043113708667164</v>
      </c>
      <c r="G42">
        <f t="shared" si="5"/>
        <v>4.0172454834668656</v>
      </c>
      <c r="H42">
        <f t="shared" si="6"/>
        <v>120.05173645040055</v>
      </c>
      <c r="I42">
        <f t="shared" si="7"/>
        <v>124.06898193386742</v>
      </c>
    </row>
    <row r="43" spans="1:9" x14ac:dyDescent="0.35">
      <c r="A43">
        <v>42</v>
      </c>
      <c r="B43">
        <f t="shared" si="0"/>
        <v>-0.8</v>
      </c>
      <c r="C43">
        <f t="shared" si="1"/>
        <v>0.92020723389476544</v>
      </c>
      <c r="D43">
        <f t="shared" si="2"/>
        <v>9.2020723389476551</v>
      </c>
      <c r="E43">
        <f t="shared" si="3"/>
        <v>40.797927661052341</v>
      </c>
      <c r="F43">
        <f t="shared" si="4"/>
        <v>1.2020723389476586</v>
      </c>
      <c r="G43">
        <f t="shared" si="5"/>
        <v>4.8082893557906345</v>
      </c>
      <c r="H43">
        <f t="shared" si="6"/>
        <v>110.42486806737186</v>
      </c>
      <c r="I43">
        <f t="shared" si="7"/>
        <v>115.2331574231625</v>
      </c>
    </row>
    <row r="44" spans="1:9" x14ac:dyDescent="0.35">
      <c r="A44">
        <v>43</v>
      </c>
      <c r="B44">
        <f t="shared" si="0"/>
        <v>-0.7</v>
      </c>
      <c r="C44">
        <f t="shared" si="1"/>
        <v>0.8428793768106102</v>
      </c>
      <c r="D44">
        <f t="shared" si="2"/>
        <v>8.428793768106102</v>
      </c>
      <c r="E44">
        <f t="shared" si="3"/>
        <v>41.571206231893896</v>
      </c>
      <c r="F44">
        <f t="shared" si="4"/>
        <v>1.4287937681061038</v>
      </c>
      <c r="G44">
        <f t="shared" si="5"/>
        <v>5.7151750724244152</v>
      </c>
      <c r="H44">
        <f t="shared" si="6"/>
        <v>101.14552521727322</v>
      </c>
      <c r="I44">
        <f>G44+H44</f>
        <v>106.86070028969763</v>
      </c>
    </row>
    <row r="45" spans="1:9" x14ac:dyDescent="0.35">
      <c r="A45">
        <v>44</v>
      </c>
      <c r="B45">
        <f t="shared" si="0"/>
        <v>-0.6</v>
      </c>
      <c r="C45">
        <f t="shared" si="1"/>
        <v>0.76867273224175547</v>
      </c>
      <c r="D45">
        <f t="shared" si="2"/>
        <v>7.6867273224175552</v>
      </c>
      <c r="E45">
        <f t="shared" si="3"/>
        <v>42.313272677582447</v>
      </c>
      <c r="F45">
        <f t="shared" si="4"/>
        <v>1.6867273224175534</v>
      </c>
      <c r="G45">
        <f t="shared" si="5"/>
        <v>6.7469092896702136</v>
      </c>
      <c r="H45">
        <f t="shared" si="6"/>
        <v>92.240727869010669</v>
      </c>
      <c r="I45">
        <f t="shared" si="7"/>
        <v>98.987637158680883</v>
      </c>
    </row>
    <row r="46" spans="1:9" x14ac:dyDescent="0.35">
      <c r="A46">
        <v>45</v>
      </c>
      <c r="B46">
        <f t="shared" si="0"/>
        <v>-0.5</v>
      </c>
      <c r="C46">
        <f t="shared" si="1"/>
        <v>0.69779655740130608</v>
      </c>
      <c r="D46">
        <f t="shared" si="2"/>
        <v>6.9779655740130604</v>
      </c>
      <c r="E46">
        <f t="shared" si="3"/>
        <v>43.022034425986938</v>
      </c>
      <c r="F46">
        <f t="shared" si="4"/>
        <v>1.9779655740130622</v>
      </c>
      <c r="G46">
        <f t="shared" si="5"/>
        <v>7.9118622960522487</v>
      </c>
      <c r="H46">
        <f t="shared" si="6"/>
        <v>83.735586888156718</v>
      </c>
      <c r="I46">
        <f t="shared" si="7"/>
        <v>91.647449184208966</v>
      </c>
    </row>
    <row r="47" spans="1:9" x14ac:dyDescent="0.35">
      <c r="A47">
        <v>46</v>
      </c>
      <c r="B47">
        <f t="shared" si="0"/>
        <v>-0.4</v>
      </c>
      <c r="C47">
        <f t="shared" si="1"/>
        <v>0.63043883694745306</v>
      </c>
      <c r="D47">
        <f t="shared" si="2"/>
        <v>6.3043883694745304</v>
      </c>
      <c r="E47">
        <f t="shared" si="3"/>
        <v>43.69561163052547</v>
      </c>
      <c r="F47">
        <f t="shared" si="4"/>
        <v>2.3043883694745304</v>
      </c>
      <c r="G47">
        <f t="shared" si="5"/>
        <v>9.2175534778981216</v>
      </c>
      <c r="H47">
        <f t="shared" si="6"/>
        <v>75.652660433694365</v>
      </c>
      <c r="I47">
        <f t="shared" si="7"/>
        <v>84.870213911592487</v>
      </c>
    </row>
    <row r="48" spans="1:9" x14ac:dyDescent="0.35">
      <c r="A48">
        <v>47</v>
      </c>
      <c r="B48">
        <f t="shared" si="0"/>
        <v>-0.3</v>
      </c>
      <c r="C48">
        <f t="shared" si="1"/>
        <v>0.56676124211720991</v>
      </c>
      <c r="D48">
        <f t="shared" si="2"/>
        <v>5.6676124211720991</v>
      </c>
      <c r="E48">
        <f t="shared" si="3"/>
        <v>44.332387578827898</v>
      </c>
      <c r="F48">
        <f t="shared" si="4"/>
        <v>2.6676124211721017</v>
      </c>
      <c r="G48">
        <f t="shared" si="5"/>
        <v>10.670449684688407</v>
      </c>
      <c r="H48">
        <f t="shared" si="6"/>
        <v>68.011349054065192</v>
      </c>
      <c r="I48">
        <f t="shared" si="7"/>
        <v>78.681798738753599</v>
      </c>
    </row>
    <row r="49" spans="1:9" x14ac:dyDescent="0.35">
      <c r="A49">
        <v>48</v>
      </c>
      <c r="B49">
        <f t="shared" si="0"/>
        <v>-0.2</v>
      </c>
      <c r="C49">
        <f t="shared" si="1"/>
        <v>0.50689463586327643</v>
      </c>
      <c r="D49">
        <f t="shared" si="2"/>
        <v>5.0689463586327648</v>
      </c>
      <c r="E49">
        <f t="shared" si="3"/>
        <v>44.931053641367235</v>
      </c>
      <c r="F49">
        <f t="shared" si="4"/>
        <v>3.0689463586327648</v>
      </c>
      <c r="G49">
        <f t="shared" si="5"/>
        <v>12.275785434531059</v>
      </c>
      <c r="H49">
        <f t="shared" si="6"/>
        <v>60.827356303593177</v>
      </c>
      <c r="I49">
        <f t="shared" si="7"/>
        <v>73.103141738124236</v>
      </c>
    </row>
    <row r="50" spans="1:9" x14ac:dyDescent="0.35">
      <c r="A50">
        <v>49</v>
      </c>
      <c r="B50">
        <f t="shared" si="0"/>
        <v>-0.1</v>
      </c>
      <c r="C50">
        <f t="shared" si="1"/>
        <v>0.45093533120471474</v>
      </c>
      <c r="D50">
        <f t="shared" si="2"/>
        <v>4.5093533120471472</v>
      </c>
      <c r="E50">
        <f t="shared" si="3"/>
        <v>45.490646687952854</v>
      </c>
      <c r="F50">
        <f t="shared" si="4"/>
        <v>3.5093533120471463</v>
      </c>
      <c r="G50">
        <f t="shared" si="5"/>
        <v>14.037413248188585</v>
      </c>
      <c r="H50">
        <f t="shared" si="6"/>
        <v>54.11223974456577</v>
      </c>
      <c r="I50">
        <f t="shared" si="7"/>
        <v>68.149652992754355</v>
      </c>
    </row>
    <row r="51" spans="1:9" x14ac:dyDescent="0.35">
      <c r="A51">
        <v>50</v>
      </c>
      <c r="B51">
        <f t="shared" si="0"/>
        <v>0</v>
      </c>
      <c r="C51">
        <f t="shared" si="1"/>
        <v>0.3989422804014327</v>
      </c>
      <c r="D51">
        <f t="shared" si="2"/>
        <v>3.9894228040143269</v>
      </c>
      <c r="E51">
        <f t="shared" si="3"/>
        <v>46.010577195985675</v>
      </c>
      <c r="F51">
        <f t="shared" si="4"/>
        <v>3.9894228040143247</v>
      </c>
      <c r="G51">
        <f t="shared" si="5"/>
        <v>15.957691216057299</v>
      </c>
      <c r="H51">
        <f t="shared" si="6"/>
        <v>47.873073648171925</v>
      </c>
      <c r="I51">
        <f t="shared" si="7"/>
        <v>63.830764864229224</v>
      </c>
    </row>
    <row r="52" spans="1:9" x14ac:dyDescent="0.35">
      <c r="A52">
        <v>51</v>
      </c>
      <c r="B52">
        <f t="shared" si="0"/>
        <v>0.1</v>
      </c>
      <c r="C52">
        <f t="shared" si="1"/>
        <v>0.35093533120471471</v>
      </c>
      <c r="D52">
        <f t="shared" si="2"/>
        <v>3.5093533120471472</v>
      </c>
      <c r="E52">
        <f t="shared" si="3"/>
        <v>46.490646687952854</v>
      </c>
      <c r="F52">
        <f t="shared" si="4"/>
        <v>4.5093533120471463</v>
      </c>
      <c r="G52">
        <f t="shared" si="5"/>
        <v>18.037413248188585</v>
      </c>
      <c r="H52">
        <f t="shared" si="6"/>
        <v>42.11223974456577</v>
      </c>
      <c r="I52">
        <f t="shared" si="7"/>
        <v>60.149652992754355</v>
      </c>
    </row>
    <row r="53" spans="1:9" x14ac:dyDescent="0.35">
      <c r="A53">
        <v>52</v>
      </c>
      <c r="B53">
        <f t="shared" si="0"/>
        <v>0.2</v>
      </c>
      <c r="C53">
        <f t="shared" si="1"/>
        <v>0.30689463586327648</v>
      </c>
      <c r="D53">
        <f t="shared" si="2"/>
        <v>3.0689463586327648</v>
      </c>
      <c r="E53">
        <f t="shared" si="3"/>
        <v>46.931053641367235</v>
      </c>
      <c r="F53">
        <f t="shared" si="4"/>
        <v>5.0689463586327648</v>
      </c>
      <c r="G53">
        <f t="shared" si="5"/>
        <v>20.275785434531059</v>
      </c>
      <c r="H53">
        <f t="shared" si="6"/>
        <v>36.827356303593177</v>
      </c>
      <c r="I53">
        <f t="shared" si="7"/>
        <v>57.103141738124236</v>
      </c>
    </row>
    <row r="54" spans="1:9" x14ac:dyDescent="0.35">
      <c r="A54">
        <v>53</v>
      </c>
      <c r="B54">
        <f t="shared" si="0"/>
        <v>0.3</v>
      </c>
      <c r="C54">
        <f t="shared" si="1"/>
        <v>0.26676124211720997</v>
      </c>
      <c r="D54">
        <f t="shared" si="2"/>
        <v>2.6676124211721</v>
      </c>
      <c r="E54">
        <f t="shared" si="3"/>
        <v>47.332387578827898</v>
      </c>
      <c r="F54">
        <f t="shared" si="4"/>
        <v>5.6676124211721017</v>
      </c>
      <c r="G54">
        <f t="shared" si="5"/>
        <v>22.670449684688407</v>
      </c>
      <c r="H54">
        <f t="shared" si="6"/>
        <v>32.011349054065199</v>
      </c>
      <c r="I54">
        <f t="shared" si="7"/>
        <v>54.681798738753606</v>
      </c>
    </row>
    <row r="55" spans="1:9" x14ac:dyDescent="0.35">
      <c r="A55">
        <v>54</v>
      </c>
      <c r="B55">
        <f t="shared" si="0"/>
        <v>0.4</v>
      </c>
      <c r="C55">
        <f t="shared" si="1"/>
        <v>0.23043883694745304</v>
      </c>
      <c r="D55">
        <f t="shared" si="2"/>
        <v>2.3043883694745304</v>
      </c>
      <c r="E55">
        <f t="shared" si="3"/>
        <v>47.69561163052547</v>
      </c>
      <c r="F55">
        <f t="shared" si="4"/>
        <v>6.3043883694745304</v>
      </c>
      <c r="G55">
        <f t="shared" si="5"/>
        <v>25.217553477898122</v>
      </c>
      <c r="H55">
        <f t="shared" si="6"/>
        <v>27.652660433694365</v>
      </c>
      <c r="I55">
        <f t="shared" si="7"/>
        <v>52.870213911592487</v>
      </c>
    </row>
    <row r="56" spans="1:9" x14ac:dyDescent="0.35">
      <c r="A56">
        <v>55</v>
      </c>
      <c r="B56">
        <f t="shared" si="0"/>
        <v>0.5</v>
      </c>
      <c r="C56">
        <f t="shared" si="1"/>
        <v>0.19779655740130608</v>
      </c>
      <c r="D56">
        <f t="shared" si="2"/>
        <v>1.9779655740130608</v>
      </c>
      <c r="E56">
        <f t="shared" si="3"/>
        <v>48.022034425986938</v>
      </c>
      <c r="F56">
        <f t="shared" si="4"/>
        <v>6.9779655740130622</v>
      </c>
      <c r="G56">
        <f t="shared" si="5"/>
        <v>27.911862296052249</v>
      </c>
      <c r="H56">
        <f t="shared" si="6"/>
        <v>23.735586888156732</v>
      </c>
      <c r="I56">
        <f t="shared" si="7"/>
        <v>51.64744918420898</v>
      </c>
    </row>
    <row r="57" spans="1:9" x14ac:dyDescent="0.35">
      <c r="A57">
        <v>56</v>
      </c>
      <c r="B57">
        <f t="shared" si="0"/>
        <v>0.6</v>
      </c>
      <c r="C57">
        <f t="shared" si="1"/>
        <v>0.16867273224175555</v>
      </c>
      <c r="D57">
        <f t="shared" si="2"/>
        <v>1.6867273224175556</v>
      </c>
      <c r="E57">
        <f t="shared" si="3"/>
        <v>48.313272677582447</v>
      </c>
      <c r="F57">
        <f t="shared" si="4"/>
        <v>7.6867273224175534</v>
      </c>
      <c r="G57">
        <f t="shared" si="5"/>
        <v>30.746909289670214</v>
      </c>
      <c r="H57">
        <f t="shared" si="6"/>
        <v>20.240727869010669</v>
      </c>
      <c r="I57">
        <f t="shared" si="7"/>
        <v>50.987637158680883</v>
      </c>
    </row>
    <row r="58" spans="1:9" x14ac:dyDescent="0.35">
      <c r="A58">
        <v>57</v>
      </c>
      <c r="B58">
        <f t="shared" si="0"/>
        <v>0.7</v>
      </c>
      <c r="C58">
        <f t="shared" si="1"/>
        <v>0.14287937681061016</v>
      </c>
      <c r="D58">
        <f t="shared" si="2"/>
        <v>1.4287937681061016</v>
      </c>
      <c r="E58">
        <f t="shared" si="3"/>
        <v>48.571206231893896</v>
      </c>
      <c r="F58">
        <f>A58-E58</f>
        <v>8.4287937681061038</v>
      </c>
      <c r="G58">
        <f t="shared" si="5"/>
        <v>33.715175072424415</v>
      </c>
      <c r="H58">
        <f>D58*L$3</f>
        <v>17.145525217273217</v>
      </c>
      <c r="I58">
        <f>G58+H58</f>
        <v>50.860700289697633</v>
      </c>
    </row>
    <row r="59" spans="1:9" x14ac:dyDescent="0.35">
      <c r="A59">
        <v>58</v>
      </c>
      <c r="B59">
        <f t="shared" si="0"/>
        <v>0.8</v>
      </c>
      <c r="C59">
        <f t="shared" si="1"/>
        <v>0.1202072338947654</v>
      </c>
      <c r="D59">
        <f t="shared" si="2"/>
        <v>1.202072338947654</v>
      </c>
      <c r="E59">
        <f t="shared" si="3"/>
        <v>48.797927661052348</v>
      </c>
      <c r="F59">
        <f t="shared" si="4"/>
        <v>9.2020723389476515</v>
      </c>
      <c r="G59">
        <f t="shared" si="5"/>
        <v>36.808289355790606</v>
      </c>
      <c r="H59">
        <f t="shared" si="6"/>
        <v>14.424868067371847</v>
      </c>
      <c r="I59">
        <f t="shared" si="7"/>
        <v>51.233157423162453</v>
      </c>
    </row>
    <row r="60" spans="1:9" x14ac:dyDescent="0.35">
      <c r="A60">
        <v>59</v>
      </c>
      <c r="B60">
        <f t="shared" si="0"/>
        <v>0.9</v>
      </c>
      <c r="C60">
        <f t="shared" si="1"/>
        <v>0.10043113708667123</v>
      </c>
      <c r="D60">
        <f t="shared" si="2"/>
        <v>1.0043113708667124</v>
      </c>
      <c r="E60">
        <f t="shared" si="3"/>
        <v>48.995688629133291</v>
      </c>
      <c r="F60">
        <f t="shared" si="4"/>
        <v>10.004311370866709</v>
      </c>
      <c r="G60">
        <f t="shared" si="5"/>
        <v>40.017245483466837</v>
      </c>
      <c r="H60">
        <f t="shared" si="6"/>
        <v>12.051736450400549</v>
      </c>
      <c r="I60">
        <f t="shared" si="7"/>
        <v>52.068981933867384</v>
      </c>
    </row>
    <row r="61" spans="1:9" x14ac:dyDescent="0.35">
      <c r="A61">
        <v>60</v>
      </c>
      <c r="B61">
        <f t="shared" si="0"/>
        <v>1</v>
      </c>
      <c r="C61">
        <f t="shared" si="1"/>
        <v>8.3315470587686402E-2</v>
      </c>
      <c r="D61">
        <f t="shared" si="2"/>
        <v>0.83315470587686402</v>
      </c>
      <c r="E61">
        <f t="shared" si="3"/>
        <v>49.166845294123135</v>
      </c>
      <c r="F61">
        <f t="shared" si="4"/>
        <v>10.833154705876865</v>
      </c>
      <c r="G61">
        <f t="shared" si="5"/>
        <v>43.33261882350746</v>
      </c>
      <c r="H61">
        <f t="shared" si="6"/>
        <v>9.9978564705223683</v>
      </c>
      <c r="I61">
        <f t="shared" si="7"/>
        <v>53.330475294029824</v>
      </c>
    </row>
    <row r="62" spans="1:9" x14ac:dyDescent="0.35">
      <c r="A62">
        <v>61</v>
      </c>
      <c r="B62">
        <f t="shared" si="0"/>
        <v>1.1000000000000001</v>
      </c>
      <c r="C62">
        <f t="shared" si="1"/>
        <v>6.8619509991529576E-2</v>
      </c>
      <c r="D62">
        <f t="shared" si="2"/>
        <v>0.6861950999152957</v>
      </c>
      <c r="E62">
        <f t="shared" si="3"/>
        <v>49.313804900084705</v>
      </c>
      <c r="F62">
        <f t="shared" si="4"/>
        <v>11.686195099915295</v>
      </c>
      <c r="G62">
        <f t="shared" si="5"/>
        <v>46.744780399661181</v>
      </c>
      <c r="H62">
        <f t="shared" si="6"/>
        <v>8.2343411989835484</v>
      </c>
      <c r="I62">
        <f t="shared" si="7"/>
        <v>54.979121598644731</v>
      </c>
    </row>
    <row r="63" spans="1:9" x14ac:dyDescent="0.35">
      <c r="A63">
        <v>62</v>
      </c>
      <c r="B63">
        <f t="shared" si="0"/>
        <v>1.2</v>
      </c>
      <c r="C63">
        <f t="shared" si="1"/>
        <v>5.6102450717163105E-2</v>
      </c>
      <c r="D63">
        <f t="shared" si="2"/>
        <v>0.5610245071716311</v>
      </c>
      <c r="E63">
        <f t="shared" si="3"/>
        <v>49.438975492828369</v>
      </c>
      <c r="F63">
        <f t="shared" si="4"/>
        <v>12.561024507171631</v>
      </c>
      <c r="G63">
        <f t="shared" si="5"/>
        <v>50.244098028686523</v>
      </c>
      <c r="H63">
        <f t="shared" si="6"/>
        <v>6.7322940860595732</v>
      </c>
      <c r="I63">
        <f t="shared" si="7"/>
        <v>56.976392114746098</v>
      </c>
    </row>
    <row r="64" spans="1:9" x14ac:dyDescent="0.35">
      <c r="A64">
        <v>63</v>
      </c>
      <c r="B64">
        <f t="shared" si="0"/>
        <v>1.3</v>
      </c>
      <c r="C64">
        <f t="shared" si="1"/>
        <v>4.5527962086513968E-2</v>
      </c>
      <c r="D64">
        <f t="shared" si="2"/>
        <v>0.45527962086513968</v>
      </c>
      <c r="E64">
        <f t="shared" si="3"/>
        <v>49.544720379134858</v>
      </c>
      <c r="F64">
        <f t="shared" si="4"/>
        <v>13.455279620865142</v>
      </c>
      <c r="G64">
        <f t="shared" si="5"/>
        <v>53.821118483460566</v>
      </c>
      <c r="H64">
        <f t="shared" si="6"/>
        <v>5.4633554503816759</v>
      </c>
      <c r="I64">
        <f t="shared" si="7"/>
        <v>59.284473933842243</v>
      </c>
    </row>
    <row r="65" spans="1:9" x14ac:dyDescent="0.35">
      <c r="A65">
        <v>64</v>
      </c>
      <c r="B65">
        <f t="shared" si="0"/>
        <v>1.4</v>
      </c>
      <c r="C65">
        <f t="shared" si="1"/>
        <v>3.6668142708465398E-2</v>
      </c>
      <c r="D65">
        <f t="shared" si="2"/>
        <v>0.36668142708465401</v>
      </c>
      <c r="E65">
        <f t="shared" si="3"/>
        <v>49.633318572915343</v>
      </c>
      <c r="F65">
        <f t="shared" si="4"/>
        <v>14.366681427084657</v>
      </c>
      <c r="G65">
        <f t="shared" si="5"/>
        <v>57.466725708338629</v>
      </c>
      <c r="H65">
        <f t="shared" si="6"/>
        <v>4.4001771250158477</v>
      </c>
      <c r="I65">
        <f t="shared" si="7"/>
        <v>61.866902833354473</v>
      </c>
    </row>
    <row r="66" spans="1:9" x14ac:dyDescent="0.35">
      <c r="A66">
        <v>65</v>
      </c>
      <c r="B66">
        <f t="shared" si="0"/>
        <v>1.5</v>
      </c>
      <c r="C66">
        <f t="shared" si="1"/>
        <v>2.9306793762604616E-2</v>
      </c>
      <c r="D66">
        <f t="shared" si="2"/>
        <v>0.29306793762604616</v>
      </c>
      <c r="E66">
        <f t="shared" si="3"/>
        <v>49.706932062373951</v>
      </c>
      <c r="F66">
        <f t="shared" si="4"/>
        <v>15.293067937626049</v>
      </c>
      <c r="G66">
        <f t="shared" si="5"/>
        <v>61.172271750504194</v>
      </c>
      <c r="H66">
        <f t="shared" si="6"/>
        <v>3.5168152515125541</v>
      </c>
      <c r="I66">
        <f t="shared" si="7"/>
        <v>64.689087002016748</v>
      </c>
    </row>
    <row r="67" spans="1:9" x14ac:dyDescent="0.35">
      <c r="A67">
        <v>66</v>
      </c>
      <c r="B67">
        <f t="shared" ref="B67:B101" si="8">(A67-L$5)/L$6</f>
        <v>1.6</v>
      </c>
      <c r="C67">
        <f t="shared" ref="C67:C101" si="9">_xlfn.NORM.S.DIST(B67,FALSE)-B67*(1-_xlfn.NORM.S.DIST(B67,TRUE))</f>
        <v>2.3241967960162743E-2</v>
      </c>
      <c r="D67">
        <f t="shared" ref="D67:D101" si="10">L$6*C67</f>
        <v>0.23241967960162743</v>
      </c>
      <c r="E67">
        <f t="shared" ref="E67:E101" si="11">L$5-D67</f>
        <v>49.767580320398373</v>
      </c>
      <c r="F67">
        <f t="shared" ref="F67:F101" si="12">A67-E67</f>
        <v>16.232419679601627</v>
      </c>
      <c r="G67">
        <f t="shared" ref="G67:G101" si="13">F67*L$2</f>
        <v>64.929678718406507</v>
      </c>
      <c r="H67">
        <f t="shared" ref="H67:H101" si="14">D67*L$3</f>
        <v>2.7890361552195291</v>
      </c>
      <c r="I67">
        <f t="shared" ref="I67:I101" si="15">G67+H67</f>
        <v>67.718714873626041</v>
      </c>
    </row>
    <row r="68" spans="1:9" x14ac:dyDescent="0.35">
      <c r="A68">
        <v>67</v>
      </c>
      <c r="B68">
        <f t="shared" si="8"/>
        <v>1.7</v>
      </c>
      <c r="C68">
        <f t="shared" si="9"/>
        <v>1.8287790687363845E-2</v>
      </c>
      <c r="D68">
        <f t="shared" si="10"/>
        <v>0.18287790687363845</v>
      </c>
      <c r="E68">
        <f t="shared" si="11"/>
        <v>49.817122093126365</v>
      </c>
      <c r="F68">
        <f t="shared" si="12"/>
        <v>17.182877906873635</v>
      </c>
      <c r="G68">
        <f t="shared" si="13"/>
        <v>68.731511627494541</v>
      </c>
      <c r="H68">
        <f t="shared" si="14"/>
        <v>2.1945348824836612</v>
      </c>
      <c r="I68">
        <f t="shared" si="15"/>
        <v>70.926046509978207</v>
      </c>
    </row>
    <row r="69" spans="1:9" x14ac:dyDescent="0.35">
      <c r="A69">
        <v>68</v>
      </c>
      <c r="B69">
        <f t="shared" si="8"/>
        <v>1.8</v>
      </c>
      <c r="C69">
        <f t="shared" si="9"/>
        <v>1.4275583897627758E-2</v>
      </c>
      <c r="D69">
        <f t="shared" si="10"/>
        <v>0.14275583897627758</v>
      </c>
      <c r="E69">
        <f t="shared" si="11"/>
        <v>49.857244161023722</v>
      </c>
      <c r="F69">
        <f t="shared" si="12"/>
        <v>18.142755838976278</v>
      </c>
      <c r="G69">
        <f t="shared" si="13"/>
        <v>72.571023355905112</v>
      </c>
      <c r="H69">
        <f t="shared" si="14"/>
        <v>1.713070067715331</v>
      </c>
      <c r="I69">
        <f t="shared" si="15"/>
        <v>74.284093423620448</v>
      </c>
    </row>
    <row r="70" spans="1:9" x14ac:dyDescent="0.35">
      <c r="A70">
        <v>69</v>
      </c>
      <c r="B70">
        <f t="shared" si="8"/>
        <v>1.9</v>
      </c>
      <c r="C70">
        <f t="shared" si="9"/>
        <v>1.1054351124273082E-2</v>
      </c>
      <c r="D70">
        <f t="shared" si="10"/>
        <v>0.11054351124273082</v>
      </c>
      <c r="E70">
        <f t="shared" si="11"/>
        <v>49.889456488757268</v>
      </c>
      <c r="F70">
        <f t="shared" si="12"/>
        <v>19.110543511242732</v>
      </c>
      <c r="G70">
        <f t="shared" si="13"/>
        <v>76.442174044970926</v>
      </c>
      <c r="H70">
        <f t="shared" si="14"/>
        <v>1.3265221349127698</v>
      </c>
      <c r="I70">
        <f t="shared" si="15"/>
        <v>77.76869617988369</v>
      </c>
    </row>
    <row r="71" spans="1:9" x14ac:dyDescent="0.35">
      <c r="A71">
        <v>70</v>
      </c>
      <c r="B71">
        <f t="shared" si="8"/>
        <v>2</v>
      </c>
      <c r="C71">
        <f t="shared" si="9"/>
        <v>8.4907026168296457E-3</v>
      </c>
      <c r="D71">
        <f t="shared" si="10"/>
        <v>8.4907026168296457E-2</v>
      </c>
      <c r="E71">
        <f t="shared" si="11"/>
        <v>49.915092973831705</v>
      </c>
      <c r="F71">
        <f t="shared" si="12"/>
        <v>20.084907026168295</v>
      </c>
      <c r="G71">
        <f t="shared" si="13"/>
        <v>80.339628104673181</v>
      </c>
      <c r="H71">
        <f t="shared" si="14"/>
        <v>1.0188843140195574</v>
      </c>
      <c r="I71">
        <f t="shared" si="15"/>
        <v>81.35851241869274</v>
      </c>
    </row>
    <row r="72" spans="1:9" x14ac:dyDescent="0.35">
      <c r="A72">
        <v>71</v>
      </c>
      <c r="B72">
        <f t="shared" si="8"/>
        <v>2.1</v>
      </c>
      <c r="C72">
        <f t="shared" si="9"/>
        <v>6.4683127985124059E-3</v>
      </c>
      <c r="D72">
        <f t="shared" si="10"/>
        <v>6.4683127985124059E-2</v>
      </c>
      <c r="E72">
        <f t="shared" si="11"/>
        <v>49.935316872014873</v>
      </c>
      <c r="F72">
        <f t="shared" si="12"/>
        <v>21.064683127985127</v>
      </c>
      <c r="G72">
        <f t="shared" si="13"/>
        <v>84.258732511940508</v>
      </c>
      <c r="H72">
        <f t="shared" si="14"/>
        <v>0.77619753582148876</v>
      </c>
      <c r="I72">
        <f t="shared" si="15"/>
        <v>85.034930047762003</v>
      </c>
    </row>
    <row r="73" spans="1:9" x14ac:dyDescent="0.35">
      <c r="A73">
        <v>72</v>
      </c>
      <c r="B73">
        <f t="shared" si="8"/>
        <v>2.2000000000000002</v>
      </c>
      <c r="C73">
        <f t="shared" si="9"/>
        <v>4.8870083165345225E-3</v>
      </c>
      <c r="D73">
        <f t="shared" si="10"/>
        <v>4.8870083165345225E-2</v>
      </c>
      <c r="E73">
        <f t="shared" si="11"/>
        <v>49.951129916834653</v>
      </c>
      <c r="F73">
        <f t="shared" si="12"/>
        <v>22.048870083165347</v>
      </c>
      <c r="G73">
        <f t="shared" si="13"/>
        <v>88.19548033266139</v>
      </c>
      <c r="H73">
        <f t="shared" si="14"/>
        <v>0.58644099798414273</v>
      </c>
      <c r="I73">
        <f t="shared" si="15"/>
        <v>88.781921330645531</v>
      </c>
    </row>
    <row r="74" spans="1:9" x14ac:dyDescent="0.35">
      <c r="A74">
        <v>73</v>
      </c>
      <c r="B74">
        <f t="shared" si="8"/>
        <v>2.2999999999999998</v>
      </c>
      <c r="C74">
        <f t="shared" si="9"/>
        <v>3.661584691746763E-3</v>
      </c>
      <c r="D74">
        <f t="shared" si="10"/>
        <v>3.661584691746763E-2</v>
      </c>
      <c r="E74">
        <f t="shared" si="11"/>
        <v>49.963384153082529</v>
      </c>
      <c r="F74">
        <f t="shared" si="12"/>
        <v>23.036615846917471</v>
      </c>
      <c r="G74">
        <f t="shared" si="13"/>
        <v>92.146463387669883</v>
      </c>
      <c r="H74">
        <f t="shared" si="14"/>
        <v>0.43939016300961153</v>
      </c>
      <c r="I74">
        <f t="shared" si="15"/>
        <v>92.585853550679488</v>
      </c>
    </row>
    <row r="75" spans="1:9" x14ac:dyDescent="0.35">
      <c r="A75">
        <v>74</v>
      </c>
      <c r="B75">
        <f t="shared" si="8"/>
        <v>2.4</v>
      </c>
      <c r="C75">
        <f t="shared" si="9"/>
        <v>2.7204440758121264E-3</v>
      </c>
      <c r="D75">
        <f t="shared" si="10"/>
        <v>2.7204440758121264E-2</v>
      </c>
      <c r="E75">
        <f t="shared" si="11"/>
        <v>49.972795559241881</v>
      </c>
      <c r="F75">
        <f t="shared" si="12"/>
        <v>24.027204440758119</v>
      </c>
      <c r="G75">
        <f t="shared" si="13"/>
        <v>96.108817763032476</v>
      </c>
      <c r="H75">
        <f t="shared" si="14"/>
        <v>0.32645328909745519</v>
      </c>
      <c r="I75">
        <f t="shared" si="15"/>
        <v>96.435271052129934</v>
      </c>
    </row>
    <row r="76" spans="1:9" x14ac:dyDescent="0.35">
      <c r="A76">
        <v>75</v>
      </c>
      <c r="B76">
        <f t="shared" si="8"/>
        <v>2.5</v>
      </c>
      <c r="C76">
        <f t="shared" si="9"/>
        <v>2.0041371791281425E-3</v>
      </c>
      <c r="D76">
        <f t="shared" si="10"/>
        <v>2.0041371791281425E-2</v>
      </c>
      <c r="E76">
        <f t="shared" si="11"/>
        <v>49.97995862820872</v>
      </c>
      <c r="F76">
        <f t="shared" si="12"/>
        <v>25.02004137179128</v>
      </c>
      <c r="G76">
        <f t="shared" si="13"/>
        <v>100.08016548716512</v>
      </c>
      <c r="H76">
        <f t="shared" si="14"/>
        <v>0.2404964614953771</v>
      </c>
      <c r="I76">
        <f t="shared" si="15"/>
        <v>100.3206619486605</v>
      </c>
    </row>
    <row r="77" spans="1:9" x14ac:dyDescent="0.35">
      <c r="A77">
        <v>76</v>
      </c>
      <c r="B77">
        <f t="shared" si="8"/>
        <v>2.6</v>
      </c>
      <c r="C77">
        <f t="shared" si="9"/>
        <v>1.4638803720169093E-3</v>
      </c>
      <c r="D77">
        <f t="shared" si="10"/>
        <v>1.4638803720169093E-2</v>
      </c>
      <c r="E77">
        <f t="shared" si="11"/>
        <v>49.985361196279833</v>
      </c>
      <c r="F77">
        <f t="shared" si="12"/>
        <v>26.014638803720167</v>
      </c>
      <c r="G77">
        <f t="shared" si="13"/>
        <v>104.05855521488067</v>
      </c>
      <c r="H77">
        <f t="shared" si="14"/>
        <v>0.17566564464202911</v>
      </c>
      <c r="I77">
        <f t="shared" si="15"/>
        <v>104.23422085952269</v>
      </c>
    </row>
    <row r="78" spans="1:9" x14ac:dyDescent="0.35">
      <c r="A78">
        <v>77</v>
      </c>
      <c r="B78">
        <f t="shared" si="8"/>
        <v>2.7</v>
      </c>
      <c r="C78">
        <f t="shared" si="9"/>
        <v>1.0601055462129208E-3</v>
      </c>
      <c r="D78">
        <f t="shared" si="10"/>
        <v>1.0601055462129208E-2</v>
      </c>
      <c r="E78">
        <f t="shared" si="11"/>
        <v>49.989398944537868</v>
      </c>
      <c r="F78">
        <f t="shared" si="12"/>
        <v>27.010601055462132</v>
      </c>
      <c r="G78">
        <f t="shared" si="13"/>
        <v>108.04240422184853</v>
      </c>
      <c r="H78">
        <f t="shared" si="14"/>
        <v>0.1272126655455505</v>
      </c>
      <c r="I78">
        <f t="shared" si="15"/>
        <v>108.16961688739408</v>
      </c>
    </row>
    <row r="79" spans="1:9" x14ac:dyDescent="0.35">
      <c r="A79">
        <v>78</v>
      </c>
      <c r="B79">
        <f t="shared" si="8"/>
        <v>2.8</v>
      </c>
      <c r="C79">
        <f t="shared" si="9"/>
        <v>7.6108665778162714E-4</v>
      </c>
      <c r="D79">
        <f t="shared" si="10"/>
        <v>7.6108665778162714E-3</v>
      </c>
      <c r="E79">
        <f t="shared" si="11"/>
        <v>49.992389133422186</v>
      </c>
      <c r="F79">
        <f t="shared" si="12"/>
        <v>28.007610866577814</v>
      </c>
      <c r="G79">
        <f t="shared" si="13"/>
        <v>112.03044346631125</v>
      </c>
      <c r="H79">
        <f t="shared" si="14"/>
        <v>9.1330398933795257E-2</v>
      </c>
      <c r="I79">
        <f t="shared" si="15"/>
        <v>112.12177386524505</v>
      </c>
    </row>
    <row r="80" spans="1:9" x14ac:dyDescent="0.35">
      <c r="A80">
        <v>79</v>
      </c>
      <c r="B80">
        <f t="shared" si="8"/>
        <v>2.9</v>
      </c>
      <c r="C80">
        <f t="shared" si="9"/>
        <v>5.4167384866212354E-4</v>
      </c>
      <c r="D80">
        <f t="shared" si="10"/>
        <v>5.4167384866212354E-3</v>
      </c>
      <c r="E80">
        <f t="shared" si="11"/>
        <v>49.994583261513377</v>
      </c>
      <c r="F80">
        <f t="shared" si="12"/>
        <v>29.005416738486623</v>
      </c>
      <c r="G80">
        <f t="shared" si="13"/>
        <v>116.02166695394649</v>
      </c>
      <c r="H80">
        <f t="shared" si="14"/>
        <v>6.5000861839454832E-2</v>
      </c>
      <c r="I80">
        <f t="shared" si="15"/>
        <v>116.08666781578594</v>
      </c>
    </row>
    <row r="81" spans="1:9" x14ac:dyDescent="0.35">
      <c r="A81">
        <v>80</v>
      </c>
      <c r="B81">
        <f t="shared" si="8"/>
        <v>3</v>
      </c>
      <c r="C81">
        <f t="shared" si="9"/>
        <v>3.8215431704769712E-4</v>
      </c>
      <c r="D81">
        <f t="shared" si="10"/>
        <v>3.8215431704769712E-3</v>
      </c>
      <c r="E81">
        <f t="shared" si="11"/>
        <v>49.996178456829526</v>
      </c>
      <c r="F81">
        <f t="shared" si="12"/>
        <v>30.003821543170474</v>
      </c>
      <c r="G81">
        <f t="shared" si="13"/>
        <v>120.0152861726819</v>
      </c>
      <c r="H81">
        <f t="shared" si="14"/>
        <v>4.5858518045723655E-2</v>
      </c>
      <c r="I81">
        <f t="shared" si="15"/>
        <v>120.06114469072762</v>
      </c>
    </row>
    <row r="82" spans="1:9" x14ac:dyDescent="0.35">
      <c r="A82">
        <v>81</v>
      </c>
      <c r="B82">
        <f t="shared" si="8"/>
        <v>3.1</v>
      </c>
      <c r="C82">
        <f t="shared" si="9"/>
        <v>2.6724909522314036E-4</v>
      </c>
      <c r="D82">
        <f t="shared" si="10"/>
        <v>2.6724909522314036E-3</v>
      </c>
      <c r="E82">
        <f t="shared" si="11"/>
        <v>49.997327509047771</v>
      </c>
      <c r="F82">
        <f t="shared" si="12"/>
        <v>31.002672490952229</v>
      </c>
      <c r="G82">
        <f t="shared" si="13"/>
        <v>124.01068996380891</v>
      </c>
      <c r="H82">
        <f t="shared" si="14"/>
        <v>3.2069891426776839E-2</v>
      </c>
      <c r="I82">
        <f t="shared" si="15"/>
        <v>124.04275985523569</v>
      </c>
    </row>
    <row r="83" spans="1:9" x14ac:dyDescent="0.35">
      <c r="A83">
        <v>82</v>
      </c>
      <c r="B83">
        <f t="shared" si="8"/>
        <v>3.2</v>
      </c>
      <c r="C83">
        <f t="shared" si="9"/>
        <v>1.8524680013408705E-4</v>
      </c>
      <c r="D83">
        <f t="shared" si="10"/>
        <v>1.8524680013408705E-3</v>
      </c>
      <c r="E83">
        <f t="shared" si="11"/>
        <v>49.998147531998661</v>
      </c>
      <c r="F83">
        <f t="shared" si="12"/>
        <v>32.001852468001339</v>
      </c>
      <c r="G83">
        <f t="shared" si="13"/>
        <v>128.00740987200535</v>
      </c>
      <c r="H83">
        <f t="shared" si="14"/>
        <v>2.2229616016090446E-2</v>
      </c>
      <c r="I83">
        <f t="shared" si="15"/>
        <v>128.02963948802145</v>
      </c>
    </row>
    <row r="84" spans="1:9" x14ac:dyDescent="0.35">
      <c r="A84">
        <v>83</v>
      </c>
      <c r="B84">
        <f t="shared" si="8"/>
        <v>3.3</v>
      </c>
      <c r="C84">
        <f t="shared" si="9"/>
        <v>1.2726926918720243E-4</v>
      </c>
      <c r="D84">
        <f t="shared" si="10"/>
        <v>1.2726926918720243E-3</v>
      </c>
      <c r="E84">
        <f t="shared" si="11"/>
        <v>49.99872730730813</v>
      </c>
      <c r="F84">
        <f t="shared" si="12"/>
        <v>33.00127269269187</v>
      </c>
      <c r="G84">
        <f t="shared" si="13"/>
        <v>132.00509077076748</v>
      </c>
      <c r="H84">
        <f t="shared" si="14"/>
        <v>1.5272312302464291E-2</v>
      </c>
      <c r="I84">
        <f t="shared" si="15"/>
        <v>132.02036308306995</v>
      </c>
    </row>
    <row r="85" spans="1:9" x14ac:dyDescent="0.35">
      <c r="A85">
        <v>84</v>
      </c>
      <c r="B85">
        <f t="shared" si="8"/>
        <v>3.4</v>
      </c>
      <c r="C85">
        <f t="shared" si="9"/>
        <v>8.6659665171712197E-5</v>
      </c>
      <c r="D85">
        <f t="shared" si="10"/>
        <v>8.6659665171712197E-4</v>
      </c>
      <c r="E85">
        <f t="shared" si="11"/>
        <v>49.999133403348281</v>
      </c>
      <c r="F85">
        <f t="shared" si="12"/>
        <v>34.000866596651719</v>
      </c>
      <c r="G85">
        <f t="shared" si="13"/>
        <v>136.00346638660687</v>
      </c>
      <c r="H85">
        <f t="shared" si="14"/>
        <v>1.0399159820605464E-2</v>
      </c>
      <c r="I85">
        <f t="shared" si="15"/>
        <v>136.01386554642747</v>
      </c>
    </row>
    <row r="86" spans="1:9" x14ac:dyDescent="0.35">
      <c r="A86">
        <v>85</v>
      </c>
      <c r="B86">
        <f t="shared" si="8"/>
        <v>3.5</v>
      </c>
      <c r="C86">
        <f t="shared" si="9"/>
        <v>5.8480918421369849E-5</v>
      </c>
      <c r="D86">
        <f t="shared" si="10"/>
        <v>5.8480918421369849E-4</v>
      </c>
      <c r="E86">
        <f t="shared" si="11"/>
        <v>49.999415190815789</v>
      </c>
      <c r="F86">
        <f t="shared" si="12"/>
        <v>35.000584809184211</v>
      </c>
      <c r="G86">
        <f t="shared" si="13"/>
        <v>140.00233923673684</v>
      </c>
      <c r="H86">
        <f t="shared" si="14"/>
        <v>7.0177102105643818E-3</v>
      </c>
      <c r="I86">
        <f t="shared" si="15"/>
        <v>140.00935694694741</v>
      </c>
    </row>
    <row r="87" spans="1:9" x14ac:dyDescent="0.35">
      <c r="A87">
        <v>86</v>
      </c>
      <c r="B87">
        <f t="shared" si="8"/>
        <v>3.6</v>
      </c>
      <c r="C87">
        <f t="shared" si="9"/>
        <v>3.9111005546581625E-5</v>
      </c>
      <c r="D87">
        <f t="shared" si="10"/>
        <v>3.9111005546581625E-4</v>
      </c>
      <c r="E87">
        <f t="shared" si="11"/>
        <v>49.999608889944533</v>
      </c>
      <c r="F87">
        <f t="shared" si="12"/>
        <v>36.000391110055467</v>
      </c>
      <c r="G87">
        <f t="shared" si="13"/>
        <v>144.00156444022187</v>
      </c>
      <c r="H87">
        <f t="shared" si="14"/>
        <v>4.693320665589795E-3</v>
      </c>
      <c r="I87">
        <f t="shared" si="15"/>
        <v>144.00625776088745</v>
      </c>
    </row>
    <row r="88" spans="1:9" x14ac:dyDescent="0.35">
      <c r="A88">
        <v>87</v>
      </c>
      <c r="B88">
        <f t="shared" si="8"/>
        <v>3.7</v>
      </c>
      <c r="C88">
        <f t="shared" si="9"/>
        <v>2.5921256684336422E-5</v>
      </c>
      <c r="D88">
        <f t="shared" si="10"/>
        <v>2.5921256684336422E-4</v>
      </c>
      <c r="E88">
        <f t="shared" si="11"/>
        <v>49.999740787433154</v>
      </c>
      <c r="F88">
        <f t="shared" si="12"/>
        <v>37.000259212566846</v>
      </c>
      <c r="G88">
        <f t="shared" si="13"/>
        <v>148.00103685026738</v>
      </c>
      <c r="H88">
        <f t="shared" si="14"/>
        <v>3.1105508021203707E-3</v>
      </c>
      <c r="I88">
        <f t="shared" si="15"/>
        <v>148.0041474010695</v>
      </c>
    </row>
    <row r="89" spans="1:9" x14ac:dyDescent="0.35">
      <c r="A89">
        <v>88</v>
      </c>
      <c r="B89">
        <f t="shared" si="8"/>
        <v>3.8</v>
      </c>
      <c r="C89">
        <f t="shared" si="9"/>
        <v>1.7024358876134842E-5</v>
      </c>
      <c r="D89">
        <f t="shared" si="10"/>
        <v>1.7024358876134842E-4</v>
      </c>
      <c r="E89">
        <f t="shared" si="11"/>
        <v>49.999829756411238</v>
      </c>
      <c r="F89">
        <f t="shared" si="12"/>
        <v>38.000170243588762</v>
      </c>
      <c r="G89">
        <f t="shared" si="13"/>
        <v>152.00068097435505</v>
      </c>
      <c r="H89">
        <f t="shared" si="14"/>
        <v>2.042923065136181E-3</v>
      </c>
      <c r="I89">
        <f t="shared" si="15"/>
        <v>152.0027238974202</v>
      </c>
    </row>
    <row r="90" spans="1:9" x14ac:dyDescent="0.35">
      <c r="A90">
        <v>89</v>
      </c>
      <c r="B90">
        <f t="shared" si="8"/>
        <v>3.9</v>
      </c>
      <c r="C90">
        <f t="shared" si="9"/>
        <v>1.1079729724173035E-5</v>
      </c>
      <c r="D90">
        <f t="shared" si="10"/>
        <v>1.1079729724173035E-4</v>
      </c>
      <c r="E90">
        <f t="shared" si="11"/>
        <v>49.999889202702761</v>
      </c>
      <c r="F90">
        <f t="shared" si="12"/>
        <v>39.000110797297239</v>
      </c>
      <c r="G90">
        <f t="shared" si="13"/>
        <v>156.00044318918896</v>
      </c>
      <c r="H90">
        <f t="shared" si="14"/>
        <v>1.3295675669007642E-3</v>
      </c>
      <c r="I90">
        <f t="shared" si="15"/>
        <v>156.00177275675586</v>
      </c>
    </row>
    <row r="91" spans="1:9" x14ac:dyDescent="0.35">
      <c r="A91">
        <v>90</v>
      </c>
      <c r="B91">
        <f t="shared" si="8"/>
        <v>4</v>
      </c>
      <c r="C91">
        <f t="shared" si="9"/>
        <v>7.1452584324054535E-6</v>
      </c>
      <c r="D91">
        <f t="shared" si="10"/>
        <v>7.1452584324054535E-5</v>
      </c>
      <c r="E91">
        <f t="shared" si="11"/>
        <v>49.999928547415678</v>
      </c>
      <c r="F91">
        <f t="shared" si="12"/>
        <v>40.000071452584322</v>
      </c>
      <c r="G91">
        <f t="shared" si="13"/>
        <v>160.00028581033729</v>
      </c>
      <c r="H91">
        <f t="shared" si="14"/>
        <v>8.5743101188865442E-4</v>
      </c>
      <c r="I91">
        <f t="shared" si="15"/>
        <v>160.00114324134918</v>
      </c>
    </row>
    <row r="92" spans="1:9" x14ac:dyDescent="0.35">
      <c r="A92">
        <v>91</v>
      </c>
      <c r="B92">
        <f t="shared" si="8"/>
        <v>4.0999999999999996</v>
      </c>
      <c r="C92">
        <f t="shared" si="9"/>
        <v>4.5658788359179332E-6</v>
      </c>
      <c r="D92">
        <f t="shared" si="10"/>
        <v>4.5658788359179332E-5</v>
      </c>
      <c r="E92">
        <f t="shared" si="11"/>
        <v>49.999954341211641</v>
      </c>
      <c r="F92">
        <f t="shared" si="12"/>
        <v>41.000045658788359</v>
      </c>
      <c r="G92">
        <f t="shared" si="13"/>
        <v>164.00018263515344</v>
      </c>
      <c r="H92">
        <f t="shared" si="14"/>
        <v>5.4790546031015198E-4</v>
      </c>
      <c r="I92">
        <f t="shared" si="15"/>
        <v>164.00073054061374</v>
      </c>
    </row>
    <row r="93" spans="1:9" x14ac:dyDescent="0.35">
      <c r="A93">
        <v>92</v>
      </c>
      <c r="B93">
        <f t="shared" si="8"/>
        <v>4.2</v>
      </c>
      <c r="C93">
        <f t="shared" si="9"/>
        <v>2.8909218897481078E-6</v>
      </c>
      <c r="D93">
        <f t="shared" si="10"/>
        <v>2.8909218897481078E-5</v>
      </c>
      <c r="E93">
        <f t="shared" si="11"/>
        <v>49.999971090781102</v>
      </c>
      <c r="F93">
        <f t="shared" si="12"/>
        <v>42.000028909218898</v>
      </c>
      <c r="G93">
        <f t="shared" si="13"/>
        <v>168.00011563687559</v>
      </c>
      <c r="H93">
        <f t="shared" si="14"/>
        <v>3.4691062676977293E-4</v>
      </c>
      <c r="I93">
        <f t="shared" si="15"/>
        <v>168.00046254750237</v>
      </c>
    </row>
    <row r="94" spans="1:9" x14ac:dyDescent="0.35">
      <c r="A94">
        <v>93</v>
      </c>
      <c r="B94">
        <f t="shared" si="8"/>
        <v>4.3</v>
      </c>
      <c r="C94">
        <f t="shared" si="9"/>
        <v>1.8136032167631247E-6</v>
      </c>
      <c r="D94">
        <f t="shared" si="10"/>
        <v>1.8136032167631247E-5</v>
      </c>
      <c r="E94">
        <f t="shared" si="11"/>
        <v>49.999981863967832</v>
      </c>
      <c r="F94">
        <f t="shared" si="12"/>
        <v>43.000018136032168</v>
      </c>
      <c r="G94">
        <f t="shared" si="13"/>
        <v>172.00007254412867</v>
      </c>
      <c r="H94">
        <f t="shared" si="14"/>
        <v>2.1763238601157496E-4</v>
      </c>
      <c r="I94">
        <f t="shared" si="15"/>
        <v>172.00029017651468</v>
      </c>
    </row>
    <row r="95" spans="1:9" x14ac:dyDescent="0.35">
      <c r="A95">
        <v>94</v>
      </c>
      <c r="B95">
        <f t="shared" si="8"/>
        <v>4.4000000000000004</v>
      </c>
      <c r="C95">
        <f t="shared" si="9"/>
        <v>1.1272780960212863E-6</v>
      </c>
      <c r="D95">
        <f t="shared" si="10"/>
        <v>1.1272780960212863E-5</v>
      </c>
      <c r="E95">
        <f t="shared" si="11"/>
        <v>49.999988727219041</v>
      </c>
      <c r="F95">
        <f t="shared" si="12"/>
        <v>44.000011272780959</v>
      </c>
      <c r="G95">
        <f t="shared" si="13"/>
        <v>176.00004509112384</v>
      </c>
      <c r="H95">
        <f t="shared" si="14"/>
        <v>1.3527337152255436E-4</v>
      </c>
      <c r="I95">
        <f t="shared" si="15"/>
        <v>176.00018036449535</v>
      </c>
    </row>
    <row r="96" spans="1:9" x14ac:dyDescent="0.35">
      <c r="A96">
        <v>95</v>
      </c>
      <c r="B96">
        <f t="shared" si="8"/>
        <v>4.5</v>
      </c>
      <c r="C96">
        <f t="shared" si="9"/>
        <v>6.9421204558128274E-7</v>
      </c>
      <c r="D96">
        <f t="shared" si="10"/>
        <v>6.9421204558128274E-6</v>
      </c>
      <c r="E96">
        <f t="shared" si="11"/>
        <v>49.999993057879543</v>
      </c>
      <c r="F96">
        <f t="shared" si="12"/>
        <v>45.000006942120457</v>
      </c>
      <c r="G96">
        <f t="shared" si="13"/>
        <v>180.00002776848183</v>
      </c>
      <c r="H96">
        <f t="shared" si="14"/>
        <v>8.3305445469753929E-5</v>
      </c>
      <c r="I96">
        <f t="shared" si="15"/>
        <v>180.00011107392729</v>
      </c>
    </row>
    <row r="97" spans="1:9" x14ac:dyDescent="0.35">
      <c r="A97">
        <v>96</v>
      </c>
      <c r="B97">
        <f t="shared" si="8"/>
        <v>4.5999999999999996</v>
      </c>
      <c r="C97">
        <f t="shared" si="9"/>
        <v>4.2356043400315425E-7</v>
      </c>
      <c r="D97">
        <f t="shared" si="10"/>
        <v>4.2356043400315425E-6</v>
      </c>
      <c r="E97">
        <f t="shared" si="11"/>
        <v>49.999995764395663</v>
      </c>
      <c r="F97">
        <f t="shared" si="12"/>
        <v>46.000004235604337</v>
      </c>
      <c r="G97">
        <f t="shared" si="13"/>
        <v>184.00001694241735</v>
      </c>
      <c r="H97">
        <f t="shared" si="14"/>
        <v>5.082725208037851E-5</v>
      </c>
      <c r="I97">
        <f t="shared" si="15"/>
        <v>184.00006776966941</v>
      </c>
    </row>
    <row r="98" spans="1:9" x14ac:dyDescent="0.35">
      <c r="A98">
        <v>97</v>
      </c>
      <c r="B98">
        <f t="shared" si="8"/>
        <v>4.7</v>
      </c>
      <c r="C98">
        <f t="shared" si="9"/>
        <v>2.5603014570908023E-7</v>
      </c>
      <c r="D98">
        <f t="shared" si="10"/>
        <v>2.5603014570908023E-6</v>
      </c>
      <c r="E98">
        <f t="shared" si="11"/>
        <v>49.999997439698539</v>
      </c>
      <c r="F98">
        <f t="shared" si="12"/>
        <v>47.000002560301461</v>
      </c>
      <c r="G98">
        <f t="shared" si="13"/>
        <v>188.00001024120584</v>
      </c>
      <c r="H98">
        <f t="shared" si="14"/>
        <v>3.0723617485089628E-5</v>
      </c>
      <c r="I98">
        <f t="shared" si="15"/>
        <v>188.00004096482334</v>
      </c>
    </row>
    <row r="99" spans="1:9" x14ac:dyDescent="0.35">
      <c r="A99">
        <v>98</v>
      </c>
      <c r="B99">
        <f t="shared" si="8"/>
        <v>4.8</v>
      </c>
      <c r="C99">
        <f t="shared" si="9"/>
        <v>1.5332396167691895E-7</v>
      </c>
      <c r="D99">
        <f t="shared" si="10"/>
        <v>1.5332396167691895E-6</v>
      </c>
      <c r="E99">
        <f t="shared" si="11"/>
        <v>49.999998466760381</v>
      </c>
      <c r="F99">
        <f t="shared" si="12"/>
        <v>48.000001533239619</v>
      </c>
      <c r="G99">
        <f t="shared" si="13"/>
        <v>192.00000613295848</v>
      </c>
      <c r="H99">
        <f t="shared" si="14"/>
        <v>1.8398875401230274E-5</v>
      </c>
      <c r="I99">
        <f t="shared" si="15"/>
        <v>192.00002453183387</v>
      </c>
    </row>
    <row r="100" spans="1:9" x14ac:dyDescent="0.35">
      <c r="A100">
        <v>99</v>
      </c>
      <c r="B100">
        <f t="shared" si="8"/>
        <v>4.9000000000000004</v>
      </c>
      <c r="C100">
        <f t="shared" si="9"/>
        <v>9.0962690485822132E-8</v>
      </c>
      <c r="D100">
        <f t="shared" si="10"/>
        <v>9.0962690485822132E-7</v>
      </c>
      <c r="E100">
        <f t="shared" si="11"/>
        <v>49.999999090373095</v>
      </c>
      <c r="F100">
        <f t="shared" si="12"/>
        <v>49.000000909626905</v>
      </c>
      <c r="G100">
        <f t="shared" si="13"/>
        <v>196.00000363850762</v>
      </c>
      <c r="H100">
        <f t="shared" si="14"/>
        <v>1.0915522858298656E-5</v>
      </c>
      <c r="I100">
        <f t="shared" si="15"/>
        <v>196.00001455403049</v>
      </c>
    </row>
    <row r="101" spans="1:9" x14ac:dyDescent="0.35">
      <c r="A101">
        <v>100</v>
      </c>
      <c r="B101">
        <f t="shared" si="8"/>
        <v>5</v>
      </c>
      <c r="C101">
        <f t="shared" si="9"/>
        <v>5.3461655116621745E-8</v>
      </c>
      <c r="D101">
        <f t="shared" si="10"/>
        <v>5.3461655116621745E-7</v>
      </c>
      <c r="E101">
        <f t="shared" si="11"/>
        <v>49.999999465383446</v>
      </c>
      <c r="F101">
        <f t="shared" si="12"/>
        <v>50.000000534616554</v>
      </c>
      <c r="G101">
        <f t="shared" si="13"/>
        <v>200.00000213846621</v>
      </c>
      <c r="H101">
        <f t="shared" si="14"/>
        <v>6.4153986139946093E-6</v>
      </c>
      <c r="I101">
        <f t="shared" si="15"/>
        <v>200.00000855386483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Pond</dc:creator>
  <cp:lastModifiedBy>Geoffrey Pond</cp:lastModifiedBy>
  <dcterms:created xsi:type="dcterms:W3CDTF">2024-05-15T13:46:58Z</dcterms:created>
  <dcterms:modified xsi:type="dcterms:W3CDTF">2024-09-03T18:56:02Z</dcterms:modified>
</cp:coreProperties>
</file>