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861Analytical Decision Making/"/>
    </mc:Choice>
  </mc:AlternateContent>
  <xr:revisionPtr revIDLastSave="17377" documentId="14_{35EC2732-0B67-4F89-9DB4-248C47460820}" xr6:coauthVersionLast="47" xr6:coauthVersionMax="47" xr10:uidLastSave="{327A3624-1384-48E4-A418-AAAAB5A22BD2}"/>
  <bookViews>
    <workbookView xWindow="9380" yWindow="500" windowWidth="29020" windowHeight="16060" activeTab="1" xr2:uid="{AF6991CD-02DE-184E-AF4C-12E003F02489}"/>
  </bookViews>
  <sheets>
    <sheet name="Question4" sheetId="1" r:id="rId1"/>
    <sheet name="Outputs" sheetId="12" r:id="rId2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"ZWAZ2NPUIP3NYVK8XMWAU2W1"</definedName>
    <definedName name="PalisadeReportWorksheetCreatedBy" localSheetId="1" hidden="1">"@RISK"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</definedName>
    <definedName name="RiskNumSimulations" hidden="1">5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"1"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1" i="1" l="1" a="1"/>
  <c r="H81" i="1" s="1"/>
  <c r="H80" i="1" a="1"/>
  <c r="H80" i="1" s="1"/>
  <c r="H79" i="1" a="1"/>
  <c r="H79" i="1" s="1"/>
  <c r="H78" i="1" a="1"/>
  <c r="H78" i="1" s="1"/>
  <c r="H77" i="1" a="1"/>
  <c r="H77" i="1" s="1"/>
  <c r="H76" i="1" a="1"/>
  <c r="H76" i="1" s="1"/>
  <c r="H75" i="1" a="1"/>
  <c r="H75" i="1" s="1"/>
  <c r="H74" i="1" a="1"/>
  <c r="H74" i="1" s="1"/>
  <c r="H73" i="1" a="1"/>
  <c r="H73" i="1" s="1"/>
  <c r="H72" i="1" a="1"/>
  <c r="H72" i="1" s="1"/>
  <c r="H71" i="1" a="1"/>
  <c r="H71" i="1" s="1"/>
  <c r="H70" i="1" a="1"/>
  <c r="H70" i="1" s="1"/>
  <c r="H69" i="1" a="1"/>
  <c r="H69" i="1" s="1"/>
  <c r="H68" i="1" a="1"/>
  <c r="H68" i="1" s="1"/>
  <c r="H67" i="1" a="1"/>
  <c r="H67" i="1" s="1"/>
  <c r="H66" i="1" a="1"/>
  <c r="H66" i="1" s="1"/>
  <c r="H65" i="1" a="1"/>
  <c r="H65" i="1" s="1"/>
  <c r="H64" i="1" a="1"/>
  <c r="H64" i="1" s="1"/>
  <c r="H63" i="1" a="1"/>
  <c r="H63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H57" i="1" a="1"/>
  <c r="H57" i="1" s="1"/>
  <c r="H56" i="1" a="1"/>
  <c r="H56" i="1" s="1"/>
  <c r="H55" i="1" a="1"/>
  <c r="H55" i="1" s="1"/>
  <c r="H54" i="1" a="1"/>
  <c r="H54" i="1" s="1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47" i="1" a="1"/>
  <c r="H47" i="1" s="1"/>
  <c r="H46" i="1" a="1"/>
  <c r="H46" i="1" s="1"/>
  <c r="H45" i="1" a="1"/>
  <c r="H45" i="1" s="1"/>
  <c r="H44" i="1" a="1"/>
  <c r="H44" i="1" s="1"/>
  <c r="H43" i="1" a="1"/>
  <c r="H43" i="1" s="1"/>
  <c r="H42" i="1" a="1"/>
  <c r="H42" i="1" s="1"/>
  <c r="H41" i="1" a="1"/>
  <c r="H41" i="1" s="1"/>
  <c r="H40" i="1" a="1"/>
  <c r="H40" i="1" s="1"/>
  <c r="H39" i="1" a="1"/>
  <c r="H39" i="1" s="1"/>
  <c r="H38" i="1" a="1"/>
  <c r="H38" i="1" s="1"/>
  <c r="H37" i="1" a="1"/>
  <c r="H37" i="1" s="1"/>
  <c r="H36" i="1" a="1"/>
  <c r="H36" i="1" s="1"/>
  <c r="H35" i="1" a="1"/>
  <c r="H35" i="1" s="1"/>
  <c r="H34" i="1" a="1"/>
  <c r="H34" i="1" s="1"/>
  <c r="H33" i="1" a="1"/>
  <c r="H33" i="1" s="1"/>
  <c r="H32" i="1" a="1"/>
  <c r="H32" i="1" s="1"/>
  <c r="H31" i="1" a="1"/>
  <c r="H31" i="1" s="1"/>
  <c r="H30" i="1" a="1"/>
  <c r="H30" i="1" s="1"/>
  <c r="H29" i="1" a="1"/>
  <c r="H29" i="1" s="1"/>
  <c r="H28" i="1" a="1"/>
  <c r="H28" i="1" s="1"/>
  <c r="H27" i="1" a="1"/>
  <c r="H27" i="1" s="1"/>
  <c r="H26" i="1" a="1"/>
  <c r="H26" i="1" s="1"/>
  <c r="H25" i="1" a="1"/>
  <c r="H25" i="1" s="1"/>
  <c r="H24" i="1" a="1"/>
  <c r="H24" i="1" s="1"/>
  <c r="H23" i="1" a="1"/>
  <c r="H23" i="1" s="1"/>
  <c r="H22" i="1" a="1"/>
  <c r="H22" i="1" s="1"/>
  <c r="F22" i="1" a="1"/>
  <c r="F22" i="1" s="1"/>
  <c r="F10" i="1" a="1"/>
  <c r="F10" i="1" s="1"/>
  <c r="C22" i="1" s="1"/>
  <c r="J22" i="1"/>
  <c r="E22" i="1"/>
  <c r="K22" i="1" l="1"/>
  <c r="D22" i="1"/>
  <c r="I22" i="1"/>
  <c r="L22" i="1" s="1"/>
  <c r="G23" i="1" l="1"/>
  <c r="B23" i="1" s="1"/>
  <c r="I23" i="1" l="1"/>
  <c r="G24" i="1" s="1"/>
  <c r="J23" i="1"/>
  <c r="L23" i="1" l="1"/>
  <c r="J24" i="1"/>
  <c r="I24" i="1"/>
  <c r="L24" i="1" s="1"/>
  <c r="G25" i="1" l="1"/>
  <c r="J25" i="1" s="1"/>
  <c r="I25" i="1" l="1"/>
  <c r="L25" i="1" s="1"/>
  <c r="G26" i="1" l="1"/>
  <c r="J26" i="1" s="1"/>
  <c r="I26" i="1" l="1"/>
  <c r="L26" i="1" s="1"/>
  <c r="G27" i="1" l="1"/>
  <c r="J27" i="1" s="1"/>
  <c r="I27" i="1" l="1"/>
  <c r="L27" i="1" s="1"/>
  <c r="G28" i="1" l="1"/>
  <c r="J28" i="1" s="1"/>
  <c r="I28" i="1" l="1"/>
  <c r="L28" i="1" s="1"/>
  <c r="G29" i="1" l="1"/>
  <c r="J29" i="1" s="1"/>
  <c r="I29" i="1" l="1"/>
  <c r="L29" i="1" s="1"/>
  <c r="G30" i="1" l="1"/>
  <c r="J30" i="1" s="1"/>
  <c r="I30" i="1" l="1"/>
  <c r="L30" i="1" s="1"/>
  <c r="G31" i="1" l="1"/>
  <c r="I31" i="1" s="1"/>
  <c r="L31" i="1" s="1"/>
  <c r="J31" i="1" l="1"/>
  <c r="G32" i="1"/>
  <c r="I32" i="1" s="1"/>
  <c r="J32" i="1" l="1"/>
  <c r="L32" i="1"/>
  <c r="G33" i="1"/>
  <c r="J33" i="1" s="1"/>
  <c r="I33" i="1" l="1"/>
  <c r="L33" i="1" s="1"/>
  <c r="G34" i="1" l="1"/>
  <c r="I34" i="1" s="1"/>
  <c r="L34" i="1" s="1"/>
  <c r="J34" i="1" l="1"/>
  <c r="G35" i="1"/>
  <c r="J35" i="1" s="1"/>
  <c r="I35" i="1" l="1"/>
  <c r="L35" i="1" s="1"/>
  <c r="G36" i="1" l="1"/>
  <c r="J36" i="1" s="1"/>
  <c r="I36" i="1" l="1"/>
  <c r="L36" i="1" s="1"/>
  <c r="G37" i="1" l="1"/>
  <c r="J37" i="1" s="1"/>
  <c r="I37" i="1" l="1"/>
  <c r="L37" i="1" s="1"/>
  <c r="G38" i="1" l="1"/>
  <c r="J38" i="1" s="1"/>
  <c r="I38" i="1" l="1"/>
  <c r="L38" i="1" s="1"/>
  <c r="G39" i="1" l="1"/>
  <c r="J39" i="1" s="1"/>
  <c r="I39" i="1" l="1"/>
  <c r="L39" i="1" s="1"/>
  <c r="G40" i="1" l="1"/>
  <c r="I40" i="1" s="1"/>
  <c r="L40" i="1" s="1"/>
  <c r="J40" i="1" l="1"/>
  <c r="G41" i="1"/>
  <c r="J41" i="1" l="1"/>
  <c r="I41" i="1"/>
  <c r="L41" i="1" s="1"/>
  <c r="G42" i="1" l="1"/>
  <c r="J42" i="1" l="1"/>
  <c r="I42" i="1"/>
  <c r="L42" i="1" s="1"/>
  <c r="G43" i="1" l="1"/>
  <c r="J43" i="1" l="1"/>
  <c r="I43" i="1"/>
  <c r="L43" i="1" s="1"/>
  <c r="G44" i="1" l="1"/>
  <c r="J44" i="1" l="1"/>
  <c r="I44" i="1"/>
  <c r="L44" i="1" s="1"/>
  <c r="G45" i="1" l="1"/>
  <c r="J45" i="1" s="1"/>
  <c r="I45" i="1" l="1"/>
  <c r="L45" i="1" s="1"/>
  <c r="G46" i="1" l="1"/>
  <c r="J46" i="1" s="1"/>
  <c r="I46" i="1" l="1"/>
  <c r="L46" i="1" s="1"/>
  <c r="G47" i="1" l="1"/>
  <c r="J47" i="1" s="1"/>
  <c r="I47" i="1" l="1"/>
  <c r="L47" i="1" s="1"/>
  <c r="G48" i="1" l="1"/>
  <c r="I48" i="1" s="1"/>
  <c r="L48" i="1" s="1"/>
  <c r="G49" i="1" l="1"/>
  <c r="I49" i="1" s="1"/>
  <c r="L49" i="1" s="1"/>
  <c r="J48" i="1"/>
  <c r="J49" i="1" l="1"/>
  <c r="G50" i="1"/>
  <c r="I50" i="1" l="1"/>
  <c r="L50" i="1" s="1"/>
  <c r="J50" i="1"/>
  <c r="G51" i="1" l="1"/>
  <c r="J51" i="1" s="1"/>
  <c r="I51" i="1" l="1"/>
  <c r="L51" i="1" s="1"/>
  <c r="G52" i="1" l="1"/>
  <c r="J52" i="1" s="1"/>
  <c r="I52" i="1" l="1"/>
  <c r="L52" i="1" s="1"/>
  <c r="G53" i="1" l="1"/>
  <c r="J53" i="1" s="1"/>
  <c r="I53" i="1" l="1"/>
  <c r="L53" i="1" s="1"/>
  <c r="G54" i="1" l="1"/>
  <c r="J54" i="1" s="1"/>
  <c r="I54" i="1" l="1"/>
  <c r="L54" i="1" s="1"/>
  <c r="G55" i="1" l="1"/>
  <c r="I55" i="1" s="1"/>
  <c r="L55" i="1" s="1"/>
  <c r="J55" i="1" l="1"/>
  <c r="G56" i="1"/>
  <c r="I56" i="1" l="1"/>
  <c r="L56" i="1" s="1"/>
  <c r="J56" i="1"/>
  <c r="G57" i="1" l="1"/>
  <c r="I57" i="1" l="1"/>
  <c r="L57" i="1" s="1"/>
  <c r="J57" i="1"/>
  <c r="G58" i="1" l="1"/>
  <c r="J58" i="1" s="1"/>
  <c r="I58" i="1" l="1"/>
  <c r="L58" i="1" s="1"/>
  <c r="G59" i="1" l="1"/>
  <c r="J59" i="1" s="1"/>
  <c r="I59" i="1" l="1"/>
  <c r="L59" i="1" s="1"/>
  <c r="G60" i="1" l="1"/>
  <c r="J60" i="1" s="1"/>
  <c r="I60" i="1" l="1"/>
  <c r="L60" i="1" s="1"/>
  <c r="G61" i="1" l="1"/>
  <c r="I61" i="1" s="1"/>
  <c r="L61" i="1" s="1"/>
  <c r="J61" i="1" l="1"/>
  <c r="G62" i="1"/>
  <c r="J62" i="1" s="1"/>
  <c r="I62" i="1" l="1"/>
  <c r="L62" i="1" s="1"/>
  <c r="G63" i="1" l="1"/>
  <c r="J63" i="1" s="1"/>
  <c r="I63" i="1" l="1"/>
  <c r="L63" i="1" s="1"/>
  <c r="G64" i="1" l="1"/>
  <c r="J64" i="1" s="1"/>
  <c r="I64" i="1" l="1"/>
  <c r="L64" i="1" s="1"/>
  <c r="G65" i="1" l="1"/>
  <c r="I65" i="1" s="1"/>
  <c r="L65" i="1" s="1"/>
  <c r="J65" i="1" l="1"/>
  <c r="G66" i="1"/>
  <c r="I66" i="1" l="1"/>
  <c r="L66" i="1" s="1"/>
  <c r="J66" i="1"/>
  <c r="G67" i="1" l="1"/>
  <c r="J67" i="1" l="1"/>
  <c r="I67" i="1"/>
  <c r="L67" i="1" s="1"/>
  <c r="G68" i="1" l="1"/>
  <c r="I68" i="1" s="1"/>
  <c r="L68" i="1" s="1"/>
  <c r="J68" i="1" l="1"/>
  <c r="G69" i="1"/>
  <c r="J69" i="1" l="1"/>
  <c r="I69" i="1"/>
  <c r="L69" i="1" s="1"/>
  <c r="G70" i="1" l="1"/>
  <c r="I70" i="1" l="1"/>
  <c r="L70" i="1" s="1"/>
  <c r="J70" i="1"/>
  <c r="G71" i="1" l="1"/>
  <c r="I71" i="1" s="1"/>
  <c r="L71" i="1" s="1"/>
  <c r="J71" i="1" l="1"/>
  <c r="G72" i="1"/>
  <c r="I72" i="1" l="1"/>
  <c r="L72" i="1" s="1"/>
  <c r="J72" i="1"/>
  <c r="G73" i="1" l="1"/>
  <c r="J73" i="1" s="1"/>
  <c r="I73" i="1" l="1"/>
  <c r="L73" i="1" s="1"/>
  <c r="G74" i="1" l="1"/>
  <c r="I74" i="1" s="1"/>
  <c r="L74" i="1" s="1"/>
  <c r="J74" i="1" l="1"/>
  <c r="G75" i="1"/>
  <c r="I75" i="1" s="1"/>
  <c r="L75" i="1" s="1"/>
  <c r="J75" i="1" l="1"/>
  <c r="G76" i="1"/>
  <c r="I76" i="1" s="1"/>
  <c r="L76" i="1" s="1"/>
  <c r="J76" i="1" l="1"/>
  <c r="G77" i="1"/>
  <c r="I77" i="1" l="1"/>
  <c r="L77" i="1" s="1"/>
  <c r="J77" i="1"/>
  <c r="G78" i="1" l="1"/>
  <c r="I78" i="1" l="1"/>
  <c r="L78" i="1" s="1"/>
  <c r="J78" i="1"/>
  <c r="G79" i="1" l="1"/>
  <c r="J79" i="1" l="1"/>
  <c r="I79" i="1"/>
  <c r="L79" i="1" s="1"/>
  <c r="G80" i="1" l="1"/>
  <c r="I80" i="1" l="1"/>
  <c r="L80" i="1" s="1"/>
  <c r="J80" i="1"/>
  <c r="G81" i="1" l="1"/>
  <c r="J81" i="1" l="1"/>
  <c r="I81" i="1"/>
  <c r="L81" i="1" s="1"/>
  <c r="B15" i="1" a="1"/>
  <c r="B13" i="1" a="1"/>
  <c r="B13" i="1" l="1"/>
  <c r="B15" i="1"/>
  <c r="E23" i="1"/>
  <c r="F23" i="1" s="1" a="1"/>
  <c r="F23" i="1" s="1"/>
  <c r="C23" i="1"/>
  <c r="D23" i="1" l="1"/>
  <c r="B24" i="1" s="1"/>
  <c r="K23" i="1"/>
  <c r="E24" i="1" l="1"/>
  <c r="F24" i="1" s="1" a="1"/>
  <c r="F24" i="1" s="1"/>
  <c r="C24" i="1"/>
  <c r="K24" i="1" l="1"/>
  <c r="D24" i="1"/>
  <c r="B25" i="1" s="1"/>
  <c r="E25" i="1" l="1"/>
  <c r="F25" i="1" s="1" a="1"/>
  <c r="F25" i="1" s="1"/>
  <c r="C25" i="1"/>
  <c r="K25" i="1" l="1"/>
  <c r="D25" i="1"/>
  <c r="B26" i="1" s="1"/>
  <c r="E26" i="1" l="1"/>
  <c r="F26" i="1" s="1" a="1"/>
  <c r="F26" i="1" s="1"/>
  <c r="C26" i="1"/>
  <c r="K26" i="1" l="1"/>
  <c r="D26" i="1"/>
  <c r="B27" i="1" s="1"/>
  <c r="E27" i="1" l="1"/>
  <c r="F27" i="1" s="1" a="1"/>
  <c r="F27" i="1" s="1"/>
  <c r="C27" i="1"/>
  <c r="K27" i="1" l="1"/>
  <c r="D27" i="1"/>
  <c r="B28" i="1" s="1"/>
  <c r="E28" i="1" l="1"/>
  <c r="F28" i="1" s="1" a="1"/>
  <c r="F28" i="1" s="1"/>
  <c r="C28" i="1"/>
  <c r="K28" i="1" l="1"/>
  <c r="D28" i="1"/>
  <c r="B29" i="1" s="1"/>
  <c r="E29" i="1" l="1"/>
  <c r="F29" i="1" s="1" a="1"/>
  <c r="F29" i="1" s="1"/>
  <c r="C29" i="1"/>
  <c r="K29" i="1" l="1"/>
  <c r="D29" i="1"/>
  <c r="B30" i="1" s="1"/>
  <c r="E30" i="1" l="1"/>
  <c r="F30" i="1" s="1" a="1"/>
  <c r="F30" i="1" s="1"/>
  <c r="C30" i="1"/>
  <c r="K30" i="1" l="1"/>
  <c r="D30" i="1"/>
  <c r="B31" i="1" s="1"/>
  <c r="E31" i="1" l="1"/>
  <c r="F31" i="1" s="1" a="1"/>
  <c r="F31" i="1" s="1"/>
  <c r="C31" i="1"/>
  <c r="K31" i="1" l="1"/>
  <c r="D31" i="1"/>
  <c r="B32" i="1" s="1"/>
  <c r="E32" i="1" l="1"/>
  <c r="F32" i="1" s="1" a="1"/>
  <c r="F32" i="1" s="1"/>
  <c r="C32" i="1"/>
  <c r="K32" i="1" l="1"/>
  <c r="D32" i="1"/>
  <c r="B33" i="1" s="1"/>
  <c r="E33" i="1" l="1"/>
  <c r="F33" i="1" s="1" a="1"/>
  <c r="F33" i="1" s="1"/>
  <c r="C33" i="1"/>
  <c r="K33" i="1" l="1"/>
  <c r="D33" i="1"/>
  <c r="B34" i="1" s="1"/>
  <c r="E34" i="1" l="1"/>
  <c r="F34" i="1" s="1" a="1"/>
  <c r="F34" i="1" s="1"/>
  <c r="C34" i="1"/>
  <c r="K34" i="1" l="1"/>
  <c r="D34" i="1"/>
  <c r="B35" i="1" s="1"/>
  <c r="E35" i="1" l="1"/>
  <c r="F35" i="1" s="1" a="1"/>
  <c r="F35" i="1" s="1"/>
  <c r="C35" i="1"/>
  <c r="K35" i="1" l="1"/>
  <c r="D35" i="1"/>
  <c r="B36" i="1" s="1"/>
  <c r="E36" i="1" l="1"/>
  <c r="F36" i="1" s="1" a="1"/>
  <c r="F36" i="1" s="1"/>
  <c r="C36" i="1"/>
  <c r="K36" i="1" l="1"/>
  <c r="D36" i="1"/>
  <c r="B37" i="1" s="1"/>
  <c r="E37" i="1" l="1"/>
  <c r="F37" i="1" s="1" a="1"/>
  <c r="F37" i="1" s="1"/>
  <c r="C37" i="1"/>
  <c r="K37" i="1" l="1"/>
  <c r="D37" i="1"/>
  <c r="B38" i="1" s="1"/>
  <c r="E38" i="1" l="1"/>
  <c r="F38" i="1" s="1" a="1"/>
  <c r="F38" i="1" s="1"/>
  <c r="C38" i="1"/>
  <c r="K38" i="1" l="1"/>
  <c r="D38" i="1"/>
  <c r="B39" i="1" s="1"/>
  <c r="E39" i="1" l="1"/>
  <c r="F39" i="1" s="1" a="1"/>
  <c r="F39" i="1" s="1"/>
  <c r="C39" i="1"/>
  <c r="K39" i="1" l="1"/>
  <c r="D39" i="1"/>
  <c r="B40" i="1" s="1"/>
  <c r="E40" i="1" l="1"/>
  <c r="F40" i="1" s="1" a="1"/>
  <c r="F40" i="1" s="1"/>
  <c r="C40" i="1"/>
  <c r="K40" i="1" l="1"/>
  <c r="D40" i="1"/>
  <c r="B41" i="1" s="1"/>
  <c r="E41" i="1" l="1"/>
  <c r="F41" i="1" s="1" a="1"/>
  <c r="F41" i="1" s="1"/>
  <c r="C41" i="1"/>
  <c r="K41" i="1" l="1"/>
  <c r="D41" i="1"/>
  <c r="B42" i="1" s="1"/>
  <c r="E42" i="1" l="1"/>
  <c r="F42" i="1" s="1" a="1"/>
  <c r="F42" i="1" s="1"/>
  <c r="C42" i="1"/>
  <c r="K42" i="1" l="1"/>
  <c r="D42" i="1"/>
  <c r="B43" i="1" s="1"/>
  <c r="E43" i="1" l="1"/>
  <c r="F43" i="1" s="1" a="1"/>
  <c r="F43" i="1" s="1"/>
  <c r="C43" i="1"/>
  <c r="K43" i="1" l="1"/>
  <c r="D43" i="1"/>
  <c r="B44" i="1" s="1"/>
  <c r="E44" i="1" l="1"/>
  <c r="F44" i="1" s="1" a="1"/>
  <c r="F44" i="1" s="1"/>
  <c r="C44" i="1"/>
  <c r="K44" i="1" l="1"/>
  <c r="D44" i="1"/>
  <c r="B45" i="1" s="1"/>
  <c r="E45" i="1" l="1"/>
  <c r="F45" i="1" s="1" a="1"/>
  <c r="F45" i="1" s="1"/>
  <c r="C45" i="1"/>
  <c r="K45" i="1" l="1"/>
  <c r="D45" i="1"/>
  <c r="B46" i="1" s="1"/>
  <c r="E46" i="1" l="1"/>
  <c r="F46" i="1" s="1" a="1"/>
  <c r="F46" i="1" s="1"/>
  <c r="C46" i="1"/>
  <c r="K46" i="1" l="1"/>
  <c r="D46" i="1"/>
  <c r="B47" i="1" s="1"/>
  <c r="E47" i="1" l="1"/>
  <c r="F47" i="1" s="1" a="1"/>
  <c r="F47" i="1" s="1"/>
  <c r="C47" i="1"/>
  <c r="K47" i="1" l="1"/>
  <c r="D47" i="1"/>
  <c r="B48" i="1" s="1"/>
  <c r="E48" i="1" l="1"/>
  <c r="F48" i="1" s="1" a="1"/>
  <c r="F48" i="1" s="1"/>
  <c r="C48" i="1"/>
  <c r="K48" i="1" l="1"/>
  <c r="D48" i="1"/>
  <c r="B49" i="1" s="1"/>
  <c r="E49" i="1" l="1"/>
  <c r="F49" i="1" s="1" a="1"/>
  <c r="F49" i="1" s="1"/>
  <c r="C49" i="1"/>
  <c r="K49" i="1" l="1"/>
  <c r="D49" i="1"/>
  <c r="B50" i="1" s="1"/>
  <c r="E50" i="1" l="1"/>
  <c r="F50" i="1" s="1" a="1"/>
  <c r="F50" i="1" s="1"/>
  <c r="C50" i="1"/>
  <c r="K50" i="1" l="1"/>
  <c r="D50" i="1"/>
  <c r="B51" i="1" s="1"/>
  <c r="E51" i="1" l="1"/>
  <c r="F51" i="1" s="1" a="1"/>
  <c r="F51" i="1" s="1"/>
  <c r="C51" i="1"/>
  <c r="K51" i="1" l="1"/>
  <c r="D51" i="1"/>
  <c r="B52" i="1" s="1"/>
  <c r="E52" i="1" l="1"/>
  <c r="F52" i="1" s="1" a="1"/>
  <c r="F52" i="1" s="1"/>
  <c r="C52" i="1"/>
  <c r="K52" i="1" l="1"/>
  <c r="D52" i="1"/>
  <c r="B53" i="1" s="1"/>
  <c r="E53" i="1" l="1"/>
  <c r="F53" i="1" s="1" a="1"/>
  <c r="F53" i="1" s="1"/>
  <c r="C53" i="1"/>
  <c r="K53" i="1" l="1"/>
  <c r="D53" i="1"/>
  <c r="B54" i="1" s="1"/>
  <c r="E54" i="1" l="1"/>
  <c r="F54" i="1" s="1" a="1"/>
  <c r="F54" i="1" s="1"/>
  <c r="C54" i="1"/>
  <c r="K54" i="1" l="1"/>
  <c r="D54" i="1"/>
  <c r="B55" i="1" s="1"/>
  <c r="E55" i="1" l="1"/>
  <c r="F55" i="1" s="1" a="1"/>
  <c r="F55" i="1" s="1"/>
  <c r="C55" i="1"/>
  <c r="K55" i="1" l="1"/>
  <c r="D55" i="1"/>
  <c r="B56" i="1" s="1"/>
  <c r="E56" i="1" l="1"/>
  <c r="F56" i="1" s="1" a="1"/>
  <c r="F56" i="1" s="1"/>
  <c r="C56" i="1"/>
  <c r="K56" i="1" l="1"/>
  <c r="D56" i="1"/>
  <c r="B57" i="1" s="1"/>
  <c r="E57" i="1" l="1"/>
  <c r="F57" i="1" s="1" a="1"/>
  <c r="F57" i="1" s="1"/>
  <c r="C57" i="1"/>
  <c r="K57" i="1" l="1"/>
  <c r="D57" i="1"/>
  <c r="B58" i="1" s="1"/>
  <c r="E58" i="1" l="1"/>
  <c r="F58" i="1" s="1" a="1"/>
  <c r="F58" i="1" s="1"/>
  <c r="C58" i="1"/>
  <c r="K58" i="1" l="1"/>
  <c r="D58" i="1"/>
  <c r="B59" i="1" s="1"/>
  <c r="E59" i="1" l="1"/>
  <c r="F59" i="1" s="1" a="1"/>
  <c r="F59" i="1" s="1"/>
  <c r="C59" i="1"/>
  <c r="K59" i="1" l="1"/>
  <c r="D59" i="1"/>
  <c r="B60" i="1" s="1"/>
  <c r="E60" i="1" l="1"/>
  <c r="F60" i="1" s="1" a="1"/>
  <c r="F60" i="1" s="1"/>
  <c r="C60" i="1"/>
  <c r="K60" i="1" l="1"/>
  <c r="D60" i="1"/>
  <c r="B61" i="1" s="1"/>
  <c r="E61" i="1" l="1"/>
  <c r="F61" i="1" s="1" a="1"/>
  <c r="F61" i="1" s="1"/>
  <c r="C61" i="1"/>
  <c r="K61" i="1" l="1"/>
  <c r="D61" i="1"/>
  <c r="B62" i="1" s="1"/>
  <c r="E62" i="1" l="1"/>
  <c r="F62" i="1" s="1" a="1"/>
  <c r="F62" i="1" s="1"/>
  <c r="C62" i="1"/>
  <c r="K62" i="1" l="1"/>
  <c r="D62" i="1"/>
  <c r="B63" i="1" s="1"/>
  <c r="E63" i="1" l="1"/>
  <c r="F63" i="1" s="1" a="1"/>
  <c r="F63" i="1" s="1"/>
  <c r="C63" i="1"/>
  <c r="K63" i="1" l="1"/>
  <c r="D63" i="1"/>
  <c r="B64" i="1" s="1"/>
  <c r="E64" i="1" l="1"/>
  <c r="F64" i="1" s="1" a="1"/>
  <c r="F64" i="1" s="1"/>
  <c r="C64" i="1"/>
  <c r="K64" i="1" l="1"/>
  <c r="D64" i="1"/>
  <c r="B65" i="1" s="1"/>
  <c r="C65" i="1" l="1"/>
  <c r="E65" i="1"/>
  <c r="F65" i="1" s="1" a="1"/>
  <c r="F65" i="1" s="1"/>
  <c r="K65" i="1" l="1"/>
  <c r="D65" i="1"/>
  <c r="B66" i="1" s="1"/>
  <c r="E66" i="1" l="1"/>
  <c r="F66" i="1" s="1" a="1"/>
  <c r="F66" i="1" s="1"/>
  <c r="C66" i="1"/>
  <c r="K66" i="1" l="1"/>
  <c r="D66" i="1"/>
  <c r="B67" i="1" s="1"/>
  <c r="E67" i="1" l="1"/>
  <c r="F67" i="1" s="1" a="1"/>
  <c r="F67" i="1" s="1"/>
  <c r="C67" i="1"/>
  <c r="K67" i="1" l="1"/>
  <c r="D67" i="1"/>
  <c r="B68" i="1" s="1"/>
  <c r="E68" i="1" l="1"/>
  <c r="F68" i="1" s="1" a="1"/>
  <c r="F68" i="1" s="1"/>
  <c r="C68" i="1"/>
  <c r="K68" i="1" l="1"/>
  <c r="D68" i="1"/>
  <c r="B69" i="1" s="1"/>
  <c r="C69" i="1" l="1"/>
  <c r="E69" i="1"/>
  <c r="F69" i="1" s="1" a="1"/>
  <c r="F69" i="1" s="1"/>
  <c r="K69" i="1" l="1"/>
  <c r="D69" i="1"/>
  <c r="B70" i="1" s="1"/>
  <c r="E70" i="1" l="1"/>
  <c r="F70" i="1" s="1" a="1"/>
  <c r="F70" i="1" s="1"/>
  <c r="C70" i="1"/>
  <c r="K70" i="1" l="1"/>
  <c r="D70" i="1"/>
  <c r="B71" i="1" s="1"/>
  <c r="C71" i="1" l="1"/>
  <c r="E71" i="1"/>
  <c r="F71" i="1" s="1" a="1"/>
  <c r="F71" i="1" s="1"/>
  <c r="K71" i="1" l="1"/>
  <c r="D71" i="1"/>
  <c r="B72" i="1" s="1"/>
  <c r="E72" i="1" l="1"/>
  <c r="F72" i="1" s="1" a="1"/>
  <c r="F72" i="1" s="1"/>
  <c r="C72" i="1"/>
  <c r="K72" i="1" l="1"/>
  <c r="D72" i="1"/>
  <c r="B73" i="1" s="1"/>
  <c r="C73" i="1" l="1"/>
  <c r="E73" i="1"/>
  <c r="F73" i="1" s="1" a="1"/>
  <c r="F73" i="1" s="1"/>
  <c r="K73" i="1" l="1"/>
  <c r="D73" i="1"/>
  <c r="B74" i="1" s="1"/>
  <c r="E74" i="1" l="1"/>
  <c r="F74" i="1" s="1" a="1"/>
  <c r="F74" i="1" s="1"/>
  <c r="C74" i="1"/>
  <c r="K74" i="1" l="1"/>
  <c r="D74" i="1"/>
  <c r="B75" i="1" s="1"/>
  <c r="C75" i="1" l="1"/>
  <c r="E75" i="1"/>
  <c r="F75" i="1" s="1" a="1"/>
  <c r="F75" i="1" s="1"/>
  <c r="K75" i="1" l="1"/>
  <c r="D75" i="1"/>
  <c r="B76" i="1" s="1"/>
  <c r="E76" i="1" l="1"/>
  <c r="F76" i="1" s="1" a="1"/>
  <c r="F76" i="1" s="1"/>
  <c r="C76" i="1"/>
  <c r="K76" i="1" l="1"/>
  <c r="D76" i="1"/>
  <c r="B77" i="1" s="1"/>
  <c r="C77" i="1" l="1"/>
  <c r="E77" i="1"/>
  <c r="F77" i="1" s="1" a="1"/>
  <c r="F77" i="1" s="1"/>
  <c r="K77" i="1" l="1"/>
  <c r="D77" i="1"/>
  <c r="B78" i="1" s="1"/>
  <c r="E78" i="1" l="1"/>
  <c r="F78" i="1" s="1" a="1"/>
  <c r="F78" i="1" s="1"/>
  <c r="C78" i="1"/>
  <c r="K78" i="1" l="1"/>
  <c r="D78" i="1"/>
  <c r="B79" i="1" s="1"/>
  <c r="C79" i="1" l="1"/>
  <c r="E79" i="1"/>
  <c r="F79" i="1" s="1" a="1"/>
  <c r="F79" i="1" s="1"/>
  <c r="K79" i="1" l="1"/>
  <c r="D79" i="1"/>
  <c r="B80" i="1" s="1"/>
  <c r="E80" i="1" l="1"/>
  <c r="F80" i="1" s="1" a="1"/>
  <c r="F80" i="1" s="1"/>
  <c r="C80" i="1"/>
  <c r="D80" i="1" l="1"/>
  <c r="B81" i="1" s="1"/>
  <c r="K80" i="1"/>
  <c r="E81" i="1" l="1"/>
  <c r="F81" i="1" s="1" a="1"/>
  <c r="F81" i="1" s="1"/>
  <c r="C81" i="1"/>
  <c r="K81" i="1" l="1"/>
  <c r="D81" i="1"/>
  <c r="B14" i="1" a="1"/>
  <c r="B14" i="1" l="1"/>
  <c r="B16" i="1" a="1"/>
  <c r="B1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<sst xmlns="http://schemas.openxmlformats.org/spreadsheetml/2006/main" count="130" uniqueCount="61">
  <si>
    <t>Problem 4 (Individual): Heating Element Problem</t>
  </si>
  <si>
    <t>Mean Casting for Treatment</t>
  </si>
  <si>
    <t>Day of Use</t>
  </si>
  <si>
    <t>Cost Replacing Heat (working)</t>
  </si>
  <si>
    <t>Cost Replacing Heat (Not Working)</t>
  </si>
  <si>
    <t>Revenue from Finishing Casting per Cast</t>
  </si>
  <si>
    <t>Cost Cast Waiting</t>
  </si>
  <si>
    <t>Day of Use for</t>
  </si>
  <si>
    <t>Scheduled</t>
  </si>
  <si>
    <t>Day</t>
  </si>
  <si>
    <t>Replace?</t>
  </si>
  <si>
    <t>Fails</t>
  </si>
  <si>
    <t>Queue</t>
  </si>
  <si>
    <t>Number of</t>
  </si>
  <si>
    <t>Castings</t>
  </si>
  <si>
    <t>Replace Cast After</t>
  </si>
  <si>
    <t>Costs</t>
  </si>
  <si>
    <t>Replacement</t>
  </si>
  <si>
    <t>Daily</t>
  </si>
  <si>
    <t>Revenue</t>
  </si>
  <si>
    <t>Profit</t>
  </si>
  <si>
    <t>Replacement Days</t>
  </si>
  <si>
    <t>Total Replacement Cost</t>
  </si>
  <si>
    <t>UnScheduled</t>
  </si>
  <si>
    <t>Cast Waiting</t>
  </si>
  <si>
    <t xml:space="preserve">Casts </t>
  </si>
  <si>
    <t>Completed</t>
  </si>
  <si>
    <t>Binary</t>
  </si>
  <si>
    <t>Name</t>
  </si>
  <si>
    <t>Simulation</t>
  </si>
  <si>
    <t>Cell</t>
  </si>
  <si>
    <t>Function</t>
  </si>
  <si>
    <t>Graph</t>
  </si>
  <si>
    <t>Minimum</t>
  </si>
  <si>
    <t>Maximum</t>
  </si>
  <si>
    <t>Mean</t>
  </si>
  <si>
    <t>Mode</t>
  </si>
  <si>
    <t>Median</t>
  </si>
  <si>
    <t>Std. Deviation</t>
  </si>
  <si>
    <t>Errors</t>
  </si>
  <si>
    <t>Filtered</t>
  </si>
  <si>
    <t>Sim#1</t>
  </si>
  <si>
    <t>Sim#2</t>
  </si>
  <si>
    <t>Sim#3</t>
  </si>
  <si>
    <t>Sim#4</t>
  </si>
  <si>
    <t>Sim#5</t>
  </si>
  <si>
    <t>Total Cost Goodwill</t>
  </si>
  <si>
    <t>B13</t>
  </si>
  <si>
    <t>RiskOutput("Total Cost Goodwill")</t>
  </si>
  <si>
    <t>Total Cost Replacement</t>
  </si>
  <si>
    <t>B14</t>
  </si>
  <si>
    <t>RiskOutput("Total Cost Replacement")</t>
  </si>
  <si>
    <t>Total Daily Revenue</t>
  </si>
  <si>
    <t>B15</t>
  </si>
  <si>
    <t>RiskOutput("Total Daily Revenue")</t>
  </si>
  <si>
    <t>B16</t>
  </si>
  <si>
    <t>RiskOutput("Profit" )</t>
  </si>
  <si>
    <t>Total Cast Waiting Cost</t>
  </si>
  <si>
    <t>Chance Cast</t>
  </si>
  <si>
    <t>Chance of Cast Failure</t>
  </si>
  <si>
    <t>Original 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</si>
</sst>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[$$-409]\ 0.00"/>
  </numFmts>
  <fonts count="9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9"/>
      <color rgb="FF000000"/>
      <name val="Calibri"/>
      <family val="2"/>
    </font>
    <font>
      <b/>
      <sz val="14"/>
      <color theme="1"/>
      <name val="Aptos Display"/>
      <scheme val="maj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theme="0" tint="-0.249977111117893"/>
      </right>
      <top style="medium">
        <color indexed="64"/>
      </top>
      <bottom/>
      <diagonal/>
    </border>
    <border>
      <left/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theme="0" tint="-0.249977111117893"/>
      </bottom>
      <diagonal/>
    </border>
  </borders>
  <cellStyleXfs count="6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64">
    <xf numFmtId="0" fontId="0" fillId="0" borderId="0" xfId="0"/>
    <xf numFmtId="0" fontId="5" fillId="0" borderId="0" xfId="0" applyFont="1"/>
    <xf numFmtId="0" fontId="0" fillId="0" borderId="0" xfId="2" applyNumberFormat="1" applyFont="1"/>
    <xf numFmtId="9" fontId="0" fillId="0" borderId="0" xfId="0" applyNumberFormat="1"/>
    <xf numFmtId="164" fontId="0" fillId="0" borderId="1" xfId="0" applyNumberFormat="1" applyBorder="1"/>
    <xf numFmtId="44" fontId="0" fillId="0" borderId="1" xfId="0" applyNumberForma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/>
    <xf numFmtId="44" fontId="0" fillId="0" borderId="2" xfId="0" applyNumberFormat="1" applyBorder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3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9" fontId="0" fillId="0" borderId="2" xfId="2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0" fillId="0" borderId="16" xfId="0" applyBorder="1"/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5" xfId="0" applyBorder="1"/>
    <xf numFmtId="0" fontId="0" fillId="0" borderId="7" xfId="0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0" fillId="0" borderId="6" xfId="0" applyBorder="1" applyAlignment="1">
      <alignment horizontal="center"/>
    </xf>
    <xf numFmtId="164" fontId="0" fillId="2" borderId="6" xfId="0" applyNumberFormat="1" applyFill="1" applyBorder="1"/>
    <xf numFmtId="44" fontId="0" fillId="2" borderId="6" xfId="1" applyFont="1" applyFill="1" applyBorder="1"/>
    <xf numFmtId="44" fontId="0" fillId="2" borderId="8" xfId="0" applyNumberFormat="1" applyFill="1" applyBorder="1"/>
    <xf numFmtId="164" fontId="0" fillId="3" borderId="6" xfId="1" applyNumberFormat="1" applyFont="1" applyFill="1" applyBorder="1"/>
    <xf numFmtId="44" fontId="0" fillId="3" borderId="6" xfId="1" applyFont="1" applyFill="1" applyBorder="1"/>
    <xf numFmtId="0" fontId="1" fillId="0" borderId="0" xfId="5"/>
    <xf numFmtId="0" fontId="7" fillId="4" borderId="9" xfId="5" applyFont="1" applyFill="1" applyBorder="1" applyAlignment="1">
      <alignment horizontal="left"/>
    </xf>
    <xf numFmtId="0" fontId="7" fillId="4" borderId="10" xfId="5" applyFont="1" applyFill="1" applyBorder="1" applyAlignment="1">
      <alignment horizontal="left"/>
    </xf>
    <xf numFmtId="0" fontId="7" fillId="4" borderId="17" xfId="5" applyFont="1" applyFill="1" applyBorder="1" applyAlignment="1">
      <alignment horizontal="left"/>
    </xf>
    <xf numFmtId="0" fontId="7" fillId="4" borderId="18" xfId="5" applyFont="1" applyFill="1" applyBorder="1" applyAlignment="1">
      <alignment horizontal="left"/>
    </xf>
    <xf numFmtId="0" fontId="7" fillId="4" borderId="19" xfId="5" applyFont="1" applyFill="1" applyBorder="1" applyAlignment="1">
      <alignment horizontal="left"/>
    </xf>
    <xf numFmtId="9" fontId="7" fillId="4" borderId="19" xfId="5" applyNumberFormat="1" applyFont="1" applyFill="1" applyBorder="1" applyAlignment="1">
      <alignment horizontal="left"/>
    </xf>
    <xf numFmtId="0" fontId="7" fillId="4" borderId="20" xfId="5" applyFont="1" applyFill="1" applyBorder="1" applyAlignment="1">
      <alignment horizontal="left"/>
    </xf>
    <xf numFmtId="0" fontId="7" fillId="4" borderId="21" xfId="5" applyFont="1" applyFill="1" applyBorder="1" applyAlignment="1">
      <alignment horizontal="left"/>
    </xf>
    <xf numFmtId="0" fontId="7" fillId="4" borderId="22" xfId="5" applyFont="1" applyFill="1" applyBorder="1" applyAlignment="1">
      <alignment horizontal="left"/>
    </xf>
    <xf numFmtId="0" fontId="7" fillId="0" borderId="22" xfId="5" applyFont="1" applyBorder="1" applyAlignment="1">
      <alignment horizontal="left"/>
    </xf>
    <xf numFmtId="1" fontId="7" fillId="0" borderId="22" xfId="5" applyNumberFormat="1" applyFont="1" applyBorder="1" applyAlignment="1">
      <alignment horizontal="left"/>
    </xf>
    <xf numFmtId="1" fontId="7" fillId="0" borderId="23" xfId="5" applyNumberFormat="1" applyFont="1" applyBorder="1" applyAlignment="1">
      <alignment horizontal="left"/>
    </xf>
    <xf numFmtId="0" fontId="8" fillId="5" borderId="0" xfId="5" applyFont="1" applyFill="1"/>
    <xf numFmtId="165" fontId="7" fillId="0" borderId="22" xfId="5" applyNumberFormat="1" applyFont="1" applyBorder="1" applyAlignment="1">
      <alignment horizontal="left"/>
    </xf>
    <xf numFmtId="0" fontId="7" fillId="6" borderId="24" xfId="5" applyFont="1" applyFill="1" applyBorder="1" applyAlignment="1">
      <alignment horizontal="left"/>
    </xf>
    <xf numFmtId="0" fontId="7" fillId="6" borderId="25" xfId="5" applyFont="1" applyFill="1" applyBorder="1" applyAlignment="1">
      <alignment horizontal="left"/>
    </xf>
    <xf numFmtId="165" fontId="7" fillId="6" borderId="25" xfId="5" applyNumberFormat="1" applyFont="1" applyFill="1" applyBorder="1" applyAlignment="1">
      <alignment horizontal="left"/>
    </xf>
    <xf numFmtId="1" fontId="7" fillId="6" borderId="25" xfId="5" applyNumberFormat="1" applyFont="1" applyFill="1" applyBorder="1" applyAlignment="1">
      <alignment horizontal="left"/>
    </xf>
    <xf numFmtId="1" fontId="7" fillId="6" borderId="26" xfId="5" applyNumberFormat="1" applyFont="1" applyFill="1" applyBorder="1" applyAlignment="1">
      <alignment horizontal="left"/>
    </xf>
    <xf numFmtId="0" fontId="7" fillId="6" borderId="21" xfId="5" applyFont="1" applyFill="1" applyBorder="1" applyAlignment="1">
      <alignment horizontal="left"/>
    </xf>
    <xf numFmtId="0" fontId="7" fillId="6" borderId="22" xfId="5" applyFont="1" applyFill="1" applyBorder="1" applyAlignment="1">
      <alignment horizontal="left"/>
    </xf>
    <xf numFmtId="165" fontId="7" fillId="6" borderId="22" xfId="5" applyNumberFormat="1" applyFont="1" applyFill="1" applyBorder="1" applyAlignment="1">
      <alignment horizontal="left"/>
    </xf>
    <xf numFmtId="1" fontId="7" fillId="6" borderId="22" xfId="5" applyNumberFormat="1" applyFont="1" applyFill="1" applyBorder="1" applyAlignment="1">
      <alignment horizontal="left"/>
    </xf>
    <xf numFmtId="1" fontId="7" fillId="6" borderId="23" xfId="5" applyNumberFormat="1" applyFont="1" applyFill="1" applyBorder="1" applyAlignment="1">
      <alignment horizontal="left"/>
    </xf>
  </cellXfs>
  <cellStyles count="6">
    <cellStyle name="Currency" xfId="1" builtinId="4"/>
    <cellStyle name="Normal" xfId="0" builtinId="0"/>
    <cellStyle name="Normal 2" xfId="3" xr:uid="{372C6B95-0418-42DE-AA9C-632557AF9EB7}"/>
    <cellStyle name="Normal 3" xfId="4" xr:uid="{37571B31-EB3F-46FA-B978-0A9E2FE17CFC}"/>
    <cellStyle name="Normal 4" xfId="5" xr:uid="{3C26B00C-D017-4B70-B4E5-5E0FA3C31E3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6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5E777C-ACBB-408F-BCA1-E43D3D013F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019550" y="180975"/>
          <a:ext cx="952500" cy="180975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6</xdr:col>
      <xdr:colOff>0</xdr:colOff>
      <xdr:row>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FC121C-BAB6-48E6-BBD2-7C5799E14B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019550" y="38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72B4D2-91C9-477C-9A06-EAA3CE0A7D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019550" y="57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7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440AC5-7B11-4A09-93EA-C1B3E8728A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019550" y="76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6</xdr:col>
      <xdr:colOff>0</xdr:colOff>
      <xdr:row>8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81EA7B-61B2-447A-8403-3AC1C207DF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019550" y="95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9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AEE4DF-6325-44C4-91DF-413E9204DF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4019550" y="114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10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A1F8C8F-E383-4321-A547-4A9FE5DA41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4019550" y="133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6</xdr:col>
      <xdr:colOff>0</xdr:colOff>
      <xdr:row>11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027F815-5315-404C-861E-AC8157C1F7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4019550" y="152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6</xdr:col>
      <xdr:colOff>0</xdr:colOff>
      <xdr:row>12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A196CF-B77A-4A5C-B457-250B26AD34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4019550" y="171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13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257C4B6-DA87-48C5-B96B-6A77AC6150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4019550" y="190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14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E244543-F7B7-4648-8233-AA21B48438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4019550" y="209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BBDCE06-C835-4997-9E95-B8E81DFF51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4019550" y="228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6</xdr:col>
      <xdr:colOff>0</xdr:colOff>
      <xdr:row>16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82A5F35-243F-4F33-9E6A-4BCE062FB0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4019550" y="247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07A630E-D4BC-4C21-B960-50FDE42488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4019550" y="266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18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CD5588E-11EC-4EF9-A1F5-F0D7884A64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4019550" y="285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6</xdr:col>
      <xdr:colOff>0</xdr:colOff>
      <xdr:row>19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265F4D7-75F6-4CA9-8611-F7F38DF63C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xfrm>
          <a:off x="4019550" y="304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20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C49BF23-EB74-42B7-9B07-49CAEE8A07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tretch>
          <a:fillRect/>
        </a:stretch>
      </xdr:blipFill>
      <xdr:spPr>
        <a:xfrm>
          <a:off x="4019550" y="323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6</xdr:col>
      <xdr:colOff>0</xdr:colOff>
      <xdr:row>21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81840A9-E1F7-4125-8D41-EFA9036D75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xfrm>
          <a:off x="4019550" y="342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</xdr:row>
      <xdr:rowOff>0</xdr:rowOff>
    </xdr:from>
    <xdr:to>
      <xdr:col>6</xdr:col>
      <xdr:colOff>0</xdr:colOff>
      <xdr:row>22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495822A-55B6-41FA-B8CD-E6298282C7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4019550" y="361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6</xdr:col>
      <xdr:colOff>0</xdr:colOff>
      <xdr:row>23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85C19CD-1D8D-4028-B5E7-648BDF5AF7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tretch>
          <a:fillRect/>
        </a:stretch>
      </xdr:blipFill>
      <xdr:spPr>
        <a:xfrm>
          <a:off x="4019550" y="3810000"/>
          <a:ext cx="952500" cy="190500"/>
        </a:xfrm>
        <a:prstGeom prst="rect">
          <a:avLst/>
        </a:prstGeom>
      </xdr:spPr>
    </xdr:pic>
    <xdr:clientData/>
  </xdr:twoCellAnchor>
  <xdr:twoCellAnchor editAs="absolute">
    <xdr:from>
      <xdr:col>1</xdr:col>
      <xdr:colOff>733425</xdr:colOff>
      <xdr:row>0</xdr:row>
      <xdr:rowOff>127000</xdr:rowOff>
    </xdr:from>
    <xdr:to>
      <xdr:col>4</xdr:col>
      <xdr:colOff>733981</xdr:colOff>
      <xdr:row>0</xdr:row>
      <xdr:rowOff>705363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A473219-EE39-4329-9C9C-11930B4EE340}"/>
            </a:ext>
          </a:extLst>
        </xdr:cNvPr>
        <xdr:cNvSpPr txBox="1"/>
      </xdr:nvSpPr>
      <xdr:spPr>
        <a:xfrm>
          <a:off x="762000" y="127000"/>
          <a:ext cx="2191306" cy="578363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Ins="0" bIns="0" rtlCol="0" anchor="t">
          <a:spAutoFit/>
        </a:bodyPr>
        <a:lstStyle/>
        <a:p>
          <a:r>
            <a:rPr lang="en-US" sz="1400" b="1"/>
            <a:t>@RISK - Results Summary</a:t>
          </a:r>
          <a:r>
            <a:rPr lang="en-US" sz="1000"/>
            <a:t>
</a:t>
          </a:r>
          <a:r>
            <a:rPr lang="en-US" sz="1000" b="1"/>
            <a:t>Performed By: </a:t>
          </a:r>
          <a:r>
            <a:rPr lang="en-US" sz="1000"/>
            <a:t>Anthony Ramelo
</a:t>
          </a:r>
          <a:r>
            <a:rPr lang="en-US" sz="1000" b="1"/>
            <a:t>Date: </a:t>
          </a:r>
          <a:r>
            <a:rPr lang="en-US" sz="1000"/>
            <a:t>Sunday, June 30, 2024 6:37:06 PM</a:t>
          </a:r>
        </a:p>
      </xdr:txBody>
    </xdr:sp>
    <xdr:clientData/>
  </xdr:twoCellAnchor>
  <xdr:twoCellAnchor editAs="absolute">
    <xdr:from>
      <xdr:col>1</xdr:col>
      <xdr:colOff>98425</xdr:colOff>
      <xdr:row>0</xdr:row>
      <xdr:rowOff>127000</xdr:rowOff>
    </xdr:from>
    <xdr:to>
      <xdr:col>1</xdr:col>
      <xdr:colOff>669925</xdr:colOff>
      <xdr:row>0</xdr:row>
      <xdr:rowOff>698500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DCCC29B-DF25-445B-BF3B-0F443BD01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27000"/>
          <a:ext cx="571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2433-BF8D-C84C-A141-CA83A684C77A}">
  <dimension ref="A1:L81"/>
  <sheetViews>
    <sheetView topLeftCell="A4" zoomScale="66" zoomScaleNormal="66" workbookViewId="0">
      <selection activeCell="B7" sqref="B7"/>
    </sheetView>
  </sheetViews>
  <sheetFormatPr baseColWidth="10" defaultColWidth="11.5" defaultRowHeight="16" x14ac:dyDescent="0.2"/>
  <cols>
    <col min="1" max="1" width="22.33203125" customWidth="1"/>
    <col min="2" max="2" width="16.1640625" bestFit="1" customWidth="1"/>
    <col min="3" max="3" width="14.5" bestFit="1" customWidth="1"/>
    <col min="4" max="4" width="23.6640625" bestFit="1" customWidth="1"/>
    <col min="5" max="5" width="24.33203125" bestFit="1" customWidth="1"/>
    <col min="6" max="6" width="25" bestFit="1" customWidth="1"/>
    <col min="8" max="8" width="16.1640625" bestFit="1" customWidth="1"/>
    <col min="10" max="11" width="14.83203125" bestFit="1" customWidth="1"/>
  </cols>
  <sheetData>
    <row r="1" spans="1:10" x14ac:dyDescent="0.2">
      <c r="A1" s="1" t="s">
        <v>0</v>
      </c>
    </row>
    <row r="2" spans="1:10" ht="17" thickBot="1" x14ac:dyDescent="0.25"/>
    <row r="3" spans="1:10" ht="17" x14ac:dyDescent="0.2">
      <c r="A3" s="31" t="s">
        <v>15</v>
      </c>
      <c r="B3" s="26">
        <v>5</v>
      </c>
      <c r="E3" s="6" t="s">
        <v>2</v>
      </c>
      <c r="F3" s="6" t="s">
        <v>59</v>
      </c>
    </row>
    <row r="4" spans="1:10" ht="34" x14ac:dyDescent="0.2">
      <c r="A4" s="32" t="s">
        <v>1</v>
      </c>
      <c r="B4" s="28">
        <v>4.0999999999999996</v>
      </c>
      <c r="E4" s="7">
        <v>1</v>
      </c>
      <c r="F4" s="18">
        <v>0.01</v>
      </c>
      <c r="G4" s="2"/>
    </row>
    <row r="5" spans="1:10" x14ac:dyDescent="0.2">
      <c r="A5" s="32"/>
      <c r="B5" s="28"/>
      <c r="E5" s="7">
        <v>2</v>
      </c>
      <c r="F5" s="18">
        <v>7.0000000000000007E-2</v>
      </c>
      <c r="G5" s="2"/>
    </row>
    <row r="6" spans="1:10" ht="34" x14ac:dyDescent="0.2">
      <c r="A6" s="32" t="s">
        <v>3</v>
      </c>
      <c r="B6" s="37">
        <v>800</v>
      </c>
      <c r="E6" s="7">
        <v>3</v>
      </c>
      <c r="F6" s="18">
        <v>0.09</v>
      </c>
      <c r="G6" s="2"/>
    </row>
    <row r="7" spans="1:10" ht="34" x14ac:dyDescent="0.2">
      <c r="A7" s="32" t="s">
        <v>4</v>
      </c>
      <c r="B7" s="37">
        <v>1500</v>
      </c>
      <c r="E7" s="7">
        <v>4</v>
      </c>
      <c r="F7" s="18">
        <v>0.15</v>
      </c>
      <c r="G7" s="2"/>
    </row>
    <row r="8" spans="1:10" ht="17" x14ac:dyDescent="0.2">
      <c r="A8" s="32" t="s">
        <v>6</v>
      </c>
      <c r="B8" s="37">
        <v>40</v>
      </c>
      <c r="E8" s="7">
        <v>5</v>
      </c>
      <c r="F8" s="18">
        <v>0.25</v>
      </c>
      <c r="G8" s="2"/>
    </row>
    <row r="9" spans="1:10" ht="34" x14ac:dyDescent="0.2">
      <c r="A9" s="32" t="s">
        <v>5</v>
      </c>
      <c r="B9" s="38">
        <v>200</v>
      </c>
      <c r="J9" s="3"/>
    </row>
    <row r="10" spans="1:10" ht="17" x14ac:dyDescent="0.2">
      <c r="E10" s="27" t="s">
        <v>21</v>
      </c>
      <c r="F10" s="33" t="e" cm="1">
        <f t="array" aca="1" ref="F10" ca="1">_xll.RiskSimtable(E4:E8)</f>
        <v>#NAME?</v>
      </c>
    </row>
    <row r="13" spans="1:10" x14ac:dyDescent="0.2">
      <c r="A13" s="29" t="s">
        <v>57</v>
      </c>
      <c r="B13" s="34" t="e" cm="1">
        <f t="array" aca="1" ref="B13" ca="1">_xll.RiskOutput("Total Cost Cast Waiting")+SUM(J22:J81)</f>
        <v>#NAME?</v>
      </c>
    </row>
    <row r="14" spans="1:10" ht="17" x14ac:dyDescent="0.2">
      <c r="A14" s="27" t="s">
        <v>22</v>
      </c>
      <c r="B14" s="34" t="e" cm="1">
        <f t="array" aca="1" ref="B14" ca="1">_xll.RiskOutput("Total Cost Replacement")+SUM(K22:K81)</f>
        <v>#NAME?</v>
      </c>
    </row>
    <row r="15" spans="1:10" ht="17" x14ac:dyDescent="0.2">
      <c r="A15" s="27" t="s">
        <v>19</v>
      </c>
      <c r="B15" s="35" t="e" cm="1">
        <f t="array" aca="1" ref="B15" ca="1">_xll.RiskOutput("Total Daily Revenue")+SUM(L22:L81)</f>
        <v>#NAME?</v>
      </c>
    </row>
    <row r="16" spans="1:10" ht="18" thickBot="1" x14ac:dyDescent="0.25">
      <c r="A16" s="30" t="s">
        <v>20</v>
      </c>
      <c r="B16" s="36" t="e" cm="1">
        <f t="array" aca="1" ref="B16" ca="1">_xll.RiskOutput("Profit" )+B15-(B13+B14)</f>
        <v>#NAME?</v>
      </c>
    </row>
    <row r="18" spans="1:12" ht="17" thickBot="1" x14ac:dyDescent="0.25"/>
    <row r="19" spans="1:12" x14ac:dyDescent="0.2">
      <c r="A19" s="20"/>
      <c r="B19" s="23" t="s">
        <v>7</v>
      </c>
      <c r="C19" s="23" t="s">
        <v>8</v>
      </c>
      <c r="D19" s="23"/>
      <c r="E19" s="23" t="s">
        <v>58</v>
      </c>
      <c r="F19" s="23" t="s">
        <v>23</v>
      </c>
      <c r="G19" s="23"/>
      <c r="H19" s="23" t="s">
        <v>13</v>
      </c>
      <c r="I19" s="23" t="s">
        <v>25</v>
      </c>
      <c r="J19" s="23" t="s">
        <v>24</v>
      </c>
      <c r="K19" s="23" t="s">
        <v>17</v>
      </c>
      <c r="L19" s="10" t="s">
        <v>18</v>
      </c>
    </row>
    <row r="20" spans="1:12" ht="17" x14ac:dyDescent="0.2">
      <c r="A20" s="21" t="s">
        <v>9</v>
      </c>
      <c r="B20" s="24" t="s">
        <v>60</v>
      </c>
      <c r="C20" s="24" t="s">
        <v>10</v>
      </c>
      <c r="D20" s="24" t="s">
        <v>2</v>
      </c>
      <c r="E20" s="24" t="s">
        <v>11</v>
      </c>
      <c r="F20" s="24" t="s">
        <v>10</v>
      </c>
      <c r="G20" s="24" t="s">
        <v>12</v>
      </c>
      <c r="H20" s="24" t="s">
        <v>14</v>
      </c>
      <c r="I20" s="24" t="s">
        <v>26</v>
      </c>
      <c r="J20" s="24" t="s">
        <v>16</v>
      </c>
      <c r="K20" s="24" t="s">
        <v>16</v>
      </c>
      <c r="L20" s="11" t="s">
        <v>19</v>
      </c>
    </row>
    <row r="21" spans="1:12" ht="17" thickBot="1" x14ac:dyDescent="0.25">
      <c r="A21" s="22"/>
      <c r="B21" s="22"/>
      <c r="C21" s="25" t="s">
        <v>27</v>
      </c>
      <c r="D21" s="22"/>
      <c r="E21" s="22"/>
      <c r="F21" s="25" t="s">
        <v>27</v>
      </c>
      <c r="G21" s="22"/>
      <c r="H21" s="22"/>
      <c r="I21" s="22"/>
      <c r="J21" s="22"/>
      <c r="K21" s="22"/>
      <c r="L21" s="12"/>
    </row>
    <row r="22" spans="1:12" x14ac:dyDescent="0.2">
      <c r="A22" s="13">
        <v>1</v>
      </c>
      <c r="B22" s="14">
        <v>1</v>
      </c>
      <c r="C22" s="14" t="e">
        <f ca="1">IF(B22&gt;F$10,1,0)</f>
        <v>#NAME?</v>
      </c>
      <c r="D22" s="14" t="e">
        <f t="shared" ref="D22:D53" ca="1" si="0">IF(C22=1,1,B22)</f>
        <v>#NAME?</v>
      </c>
      <c r="E22" s="16">
        <f t="shared" ref="E22:E53" si="1">VLOOKUP(B22,$E$4:$F$8,2)</f>
        <v>0.01</v>
      </c>
      <c r="F22" s="14" t="e" cm="1">
        <f t="array" aca="1" ref="F22" ca="1">_xll.RiskBinomial(1,E22)</f>
        <v>#NAME?</v>
      </c>
      <c r="G22" s="14">
        <v>0</v>
      </c>
      <c r="H22" s="14" t="e" cm="1">
        <f t="array" aca="1" ref="H22" ca="1">_xll.RiskPoisson(B$4)</f>
        <v>#NAME?</v>
      </c>
      <c r="I22" s="17" t="e">
        <f ca="1">IF(H22=1,0,MIN($B$3,G22+H22))</f>
        <v>#NAME?</v>
      </c>
      <c r="J22" s="8">
        <f t="shared" ref="J22:J53" si="2">G22*B$8</f>
        <v>0</v>
      </c>
      <c r="K22" s="8" t="e">
        <f ca="1">(C22*B$6)+(F22*B$7)</f>
        <v>#NAME?</v>
      </c>
      <c r="L22" s="9" t="e">
        <f t="shared" ref="L22:L53" ca="1" si="3">I22*B$9</f>
        <v>#NAME?</v>
      </c>
    </row>
    <row r="23" spans="1:12" x14ac:dyDescent="0.2">
      <c r="A23" s="15">
        <v>2</v>
      </c>
      <c r="B23" s="7" t="e">
        <f t="shared" ref="B23:B54" ca="1" si="4">IF(G23=1,1,D22+1)</f>
        <v>#NAME?</v>
      </c>
      <c r="C23" s="7" t="e">
        <f t="shared" ref="C23:C53" ca="1" si="5">IF(B23&gt;F$10,1,0)</f>
        <v>#NAME?</v>
      </c>
      <c r="D23" s="7" t="e">
        <f t="shared" ca="1" si="0"/>
        <v>#NAME?</v>
      </c>
      <c r="E23" s="18" t="e">
        <f t="shared" ca="1" si="1"/>
        <v>#NAME?</v>
      </c>
      <c r="F23" s="7" t="e" cm="1">
        <f t="array" aca="1" ref="F23" ca="1">_xll.RiskBinomial(1,E23)</f>
        <v>#NAME?</v>
      </c>
      <c r="G23" s="19" t="e">
        <f ca="1">H22+G22-I22</f>
        <v>#NAME?</v>
      </c>
      <c r="H23" s="7" t="e" cm="1">
        <f t="array" aca="1" ref="H23" ca="1">_xll.RiskPoisson(B$4)</f>
        <v>#NAME?</v>
      </c>
      <c r="I23" s="19" t="e">
        <f t="shared" ref="I23:I81" ca="1" si="6">IF(H23=1,0,MIN($B$3,G23+H23))</f>
        <v>#NAME?</v>
      </c>
      <c r="J23" s="4" t="e">
        <f t="shared" ca="1" si="2"/>
        <v>#NAME?</v>
      </c>
      <c r="K23" s="4" t="e">
        <f t="shared" ref="K23:K81" ca="1" si="7">(C23*B$6)+(F23*B$7)</f>
        <v>#NAME?</v>
      </c>
      <c r="L23" s="5" t="e">
        <f t="shared" ca="1" si="3"/>
        <v>#NAME?</v>
      </c>
    </row>
    <row r="24" spans="1:12" x14ac:dyDescent="0.2">
      <c r="A24" s="15">
        <v>3</v>
      </c>
      <c r="B24" s="7" t="e">
        <f t="shared" ca="1" si="4"/>
        <v>#NAME?</v>
      </c>
      <c r="C24" s="7" t="e">
        <f t="shared" ca="1" si="5"/>
        <v>#NAME?</v>
      </c>
      <c r="D24" s="7" t="e">
        <f t="shared" ca="1" si="0"/>
        <v>#NAME?</v>
      </c>
      <c r="E24" s="18" t="e">
        <f t="shared" ca="1" si="1"/>
        <v>#NAME?</v>
      </c>
      <c r="F24" s="7" t="e" cm="1">
        <f t="array" aca="1" ref="F24" ca="1">_xll.RiskBinomial(1,E24)</f>
        <v>#NAME?</v>
      </c>
      <c r="G24" s="19" t="e">
        <f t="shared" ref="G24:G81" ca="1" si="8">H23+G23-I23</f>
        <v>#NAME?</v>
      </c>
      <c r="H24" s="7" t="e" cm="1">
        <f t="array" aca="1" ref="H24" ca="1">_xll.RiskPoisson(B$4)</f>
        <v>#NAME?</v>
      </c>
      <c r="I24" s="19" t="e">
        <f t="shared" ca="1" si="6"/>
        <v>#NAME?</v>
      </c>
      <c r="J24" s="4" t="e">
        <f t="shared" ca="1" si="2"/>
        <v>#NAME?</v>
      </c>
      <c r="K24" s="4" t="e">
        <f t="shared" ca="1" si="7"/>
        <v>#NAME?</v>
      </c>
      <c r="L24" s="5" t="e">
        <f t="shared" ca="1" si="3"/>
        <v>#NAME?</v>
      </c>
    </row>
    <row r="25" spans="1:12" x14ac:dyDescent="0.2">
      <c r="A25" s="15">
        <v>4</v>
      </c>
      <c r="B25" s="7" t="e">
        <f t="shared" ca="1" si="4"/>
        <v>#NAME?</v>
      </c>
      <c r="C25" s="7" t="e">
        <f t="shared" ca="1" si="5"/>
        <v>#NAME?</v>
      </c>
      <c r="D25" s="7" t="e">
        <f t="shared" ca="1" si="0"/>
        <v>#NAME?</v>
      </c>
      <c r="E25" s="18" t="e">
        <f t="shared" ca="1" si="1"/>
        <v>#NAME?</v>
      </c>
      <c r="F25" s="7" t="e" cm="1">
        <f t="array" aca="1" ref="F25" ca="1">_xll.RiskBinomial(1,E25)</f>
        <v>#NAME?</v>
      </c>
      <c r="G25" s="19" t="e">
        <f t="shared" ca="1" si="8"/>
        <v>#NAME?</v>
      </c>
      <c r="H25" s="7" t="e" cm="1">
        <f t="array" aca="1" ref="H25" ca="1">_xll.RiskPoisson(B$4)</f>
        <v>#NAME?</v>
      </c>
      <c r="I25" s="19" t="e">
        <f t="shared" ca="1" si="6"/>
        <v>#NAME?</v>
      </c>
      <c r="J25" s="4" t="e">
        <f t="shared" ca="1" si="2"/>
        <v>#NAME?</v>
      </c>
      <c r="K25" s="4" t="e">
        <f t="shared" ca="1" si="7"/>
        <v>#NAME?</v>
      </c>
      <c r="L25" s="5" t="e">
        <f t="shared" ca="1" si="3"/>
        <v>#NAME?</v>
      </c>
    </row>
    <row r="26" spans="1:12" x14ac:dyDescent="0.2">
      <c r="A26" s="15">
        <v>5</v>
      </c>
      <c r="B26" s="7" t="e">
        <f t="shared" ca="1" si="4"/>
        <v>#NAME?</v>
      </c>
      <c r="C26" s="7" t="e">
        <f t="shared" ca="1" si="5"/>
        <v>#NAME?</v>
      </c>
      <c r="D26" s="7" t="e">
        <f t="shared" ca="1" si="0"/>
        <v>#NAME?</v>
      </c>
      <c r="E26" s="18" t="e">
        <f t="shared" ca="1" si="1"/>
        <v>#NAME?</v>
      </c>
      <c r="F26" s="7" t="e" cm="1">
        <f t="array" aca="1" ref="F26" ca="1">_xll.RiskBinomial(1,E26)</f>
        <v>#NAME?</v>
      </c>
      <c r="G26" s="19" t="e">
        <f t="shared" ca="1" si="8"/>
        <v>#NAME?</v>
      </c>
      <c r="H26" s="7" t="e" cm="1">
        <f t="array" aca="1" ref="H26" ca="1">_xll.RiskPoisson(B$4)</f>
        <v>#NAME?</v>
      </c>
      <c r="I26" s="19" t="e">
        <f t="shared" ca="1" si="6"/>
        <v>#NAME?</v>
      </c>
      <c r="J26" s="4" t="e">
        <f t="shared" ca="1" si="2"/>
        <v>#NAME?</v>
      </c>
      <c r="K26" s="4" t="e">
        <f t="shared" ca="1" si="7"/>
        <v>#NAME?</v>
      </c>
      <c r="L26" s="5" t="e">
        <f t="shared" ca="1" si="3"/>
        <v>#NAME?</v>
      </c>
    </row>
    <row r="27" spans="1:12" x14ac:dyDescent="0.2">
      <c r="A27" s="15">
        <v>6</v>
      </c>
      <c r="B27" s="7" t="e">
        <f t="shared" ca="1" si="4"/>
        <v>#NAME?</v>
      </c>
      <c r="C27" s="7" t="e">
        <f t="shared" ca="1" si="5"/>
        <v>#NAME?</v>
      </c>
      <c r="D27" s="7" t="e">
        <f t="shared" ca="1" si="0"/>
        <v>#NAME?</v>
      </c>
      <c r="E27" s="18" t="e">
        <f t="shared" ca="1" si="1"/>
        <v>#NAME?</v>
      </c>
      <c r="F27" s="7" t="e" cm="1">
        <f t="array" aca="1" ref="F27" ca="1">_xll.RiskBinomial(1,E27)</f>
        <v>#NAME?</v>
      </c>
      <c r="G27" s="19" t="e">
        <f t="shared" ca="1" si="8"/>
        <v>#NAME?</v>
      </c>
      <c r="H27" s="7" t="e" cm="1">
        <f t="array" aca="1" ref="H27" ca="1">_xll.RiskPoisson(B$4)</f>
        <v>#NAME?</v>
      </c>
      <c r="I27" s="19" t="e">
        <f t="shared" ca="1" si="6"/>
        <v>#NAME?</v>
      </c>
      <c r="J27" s="4" t="e">
        <f t="shared" ca="1" si="2"/>
        <v>#NAME?</v>
      </c>
      <c r="K27" s="4" t="e">
        <f t="shared" ca="1" si="7"/>
        <v>#NAME?</v>
      </c>
      <c r="L27" s="5" t="e">
        <f t="shared" ca="1" si="3"/>
        <v>#NAME?</v>
      </c>
    </row>
    <row r="28" spans="1:12" x14ac:dyDescent="0.2">
      <c r="A28" s="15">
        <v>7</v>
      </c>
      <c r="B28" s="7" t="e">
        <f t="shared" ca="1" si="4"/>
        <v>#NAME?</v>
      </c>
      <c r="C28" s="7" t="e">
        <f t="shared" ca="1" si="5"/>
        <v>#NAME?</v>
      </c>
      <c r="D28" s="7" t="e">
        <f t="shared" ca="1" si="0"/>
        <v>#NAME?</v>
      </c>
      <c r="E28" s="18" t="e">
        <f t="shared" ca="1" si="1"/>
        <v>#NAME?</v>
      </c>
      <c r="F28" s="7" t="e" cm="1">
        <f t="array" aca="1" ref="F28" ca="1">_xll.RiskBinomial(1,E28)</f>
        <v>#NAME?</v>
      </c>
      <c r="G28" s="19" t="e">
        <f t="shared" ca="1" si="8"/>
        <v>#NAME?</v>
      </c>
      <c r="H28" s="7" t="e" cm="1">
        <f t="array" aca="1" ref="H28" ca="1">_xll.RiskPoisson(B$4)</f>
        <v>#NAME?</v>
      </c>
      <c r="I28" s="19" t="e">
        <f t="shared" ca="1" si="6"/>
        <v>#NAME?</v>
      </c>
      <c r="J28" s="4" t="e">
        <f t="shared" ca="1" si="2"/>
        <v>#NAME?</v>
      </c>
      <c r="K28" s="4" t="e">
        <f t="shared" ca="1" si="7"/>
        <v>#NAME?</v>
      </c>
      <c r="L28" s="5" t="e">
        <f t="shared" ca="1" si="3"/>
        <v>#NAME?</v>
      </c>
    </row>
    <row r="29" spans="1:12" x14ac:dyDescent="0.2">
      <c r="A29" s="15">
        <v>8</v>
      </c>
      <c r="B29" s="7" t="e">
        <f t="shared" ca="1" si="4"/>
        <v>#NAME?</v>
      </c>
      <c r="C29" s="7" t="e">
        <f t="shared" ca="1" si="5"/>
        <v>#NAME?</v>
      </c>
      <c r="D29" s="7" t="e">
        <f t="shared" ca="1" si="0"/>
        <v>#NAME?</v>
      </c>
      <c r="E29" s="18" t="e">
        <f t="shared" ca="1" si="1"/>
        <v>#NAME?</v>
      </c>
      <c r="F29" s="7" t="e" cm="1">
        <f t="array" aca="1" ref="F29" ca="1">_xll.RiskBinomial(1,E29)</f>
        <v>#NAME?</v>
      </c>
      <c r="G29" s="19" t="e">
        <f ca="1">H28+G28-I28</f>
        <v>#NAME?</v>
      </c>
      <c r="H29" s="7" t="e" cm="1">
        <f t="array" aca="1" ref="H29" ca="1">_xll.RiskPoisson(B$4)</f>
        <v>#NAME?</v>
      </c>
      <c r="I29" s="19" t="e">
        <f t="shared" ca="1" si="6"/>
        <v>#NAME?</v>
      </c>
      <c r="J29" s="4" t="e">
        <f t="shared" ca="1" si="2"/>
        <v>#NAME?</v>
      </c>
      <c r="K29" s="4" t="e">
        <f t="shared" ca="1" si="7"/>
        <v>#NAME?</v>
      </c>
      <c r="L29" s="5" t="e">
        <f t="shared" ca="1" si="3"/>
        <v>#NAME?</v>
      </c>
    </row>
    <row r="30" spans="1:12" x14ac:dyDescent="0.2">
      <c r="A30" s="15">
        <v>9</v>
      </c>
      <c r="B30" s="7" t="e">
        <f t="shared" ca="1" si="4"/>
        <v>#NAME?</v>
      </c>
      <c r="C30" s="7" t="e">
        <f t="shared" ca="1" si="5"/>
        <v>#NAME?</v>
      </c>
      <c r="D30" s="7" t="e">
        <f t="shared" ca="1" si="0"/>
        <v>#NAME?</v>
      </c>
      <c r="E30" s="18" t="e">
        <f t="shared" ca="1" si="1"/>
        <v>#NAME?</v>
      </c>
      <c r="F30" s="7" t="e" cm="1">
        <f t="array" aca="1" ref="F30" ca="1">_xll.RiskBinomial(1,E30)</f>
        <v>#NAME?</v>
      </c>
      <c r="G30" s="19" t="e">
        <f t="shared" ca="1" si="8"/>
        <v>#NAME?</v>
      </c>
      <c r="H30" s="7" t="e" cm="1">
        <f t="array" aca="1" ref="H30" ca="1">_xll.RiskPoisson(B$4)</f>
        <v>#NAME?</v>
      </c>
      <c r="I30" s="19" t="e">
        <f t="shared" ca="1" si="6"/>
        <v>#NAME?</v>
      </c>
      <c r="J30" s="4" t="e">
        <f t="shared" ca="1" si="2"/>
        <v>#NAME?</v>
      </c>
      <c r="K30" s="4" t="e">
        <f t="shared" ca="1" si="7"/>
        <v>#NAME?</v>
      </c>
      <c r="L30" s="5" t="e">
        <f t="shared" ca="1" si="3"/>
        <v>#NAME?</v>
      </c>
    </row>
    <row r="31" spans="1:12" x14ac:dyDescent="0.2">
      <c r="A31" s="15">
        <v>10</v>
      </c>
      <c r="B31" s="7" t="e">
        <f t="shared" ca="1" si="4"/>
        <v>#NAME?</v>
      </c>
      <c r="C31" s="7" t="e">
        <f t="shared" ca="1" si="5"/>
        <v>#NAME?</v>
      </c>
      <c r="D31" s="7" t="e">
        <f t="shared" ca="1" si="0"/>
        <v>#NAME?</v>
      </c>
      <c r="E31" s="18" t="e">
        <f t="shared" ca="1" si="1"/>
        <v>#NAME?</v>
      </c>
      <c r="F31" s="7" t="e" cm="1">
        <f t="array" aca="1" ref="F31" ca="1">_xll.RiskBinomial(1,E31)</f>
        <v>#NAME?</v>
      </c>
      <c r="G31" s="19" t="e">
        <f t="shared" ca="1" si="8"/>
        <v>#NAME?</v>
      </c>
      <c r="H31" s="7" t="e" cm="1">
        <f t="array" aca="1" ref="H31" ca="1">_xll.RiskPoisson(B$4)</f>
        <v>#NAME?</v>
      </c>
      <c r="I31" s="19" t="e">
        <f t="shared" ca="1" si="6"/>
        <v>#NAME?</v>
      </c>
      <c r="J31" s="4" t="e">
        <f t="shared" ca="1" si="2"/>
        <v>#NAME?</v>
      </c>
      <c r="K31" s="4" t="e">
        <f t="shared" ca="1" si="7"/>
        <v>#NAME?</v>
      </c>
      <c r="L31" s="5" t="e">
        <f t="shared" ca="1" si="3"/>
        <v>#NAME?</v>
      </c>
    </row>
    <row r="32" spans="1:12" x14ac:dyDescent="0.2">
      <c r="A32" s="15">
        <v>11</v>
      </c>
      <c r="B32" s="7" t="e">
        <f t="shared" ca="1" si="4"/>
        <v>#NAME?</v>
      </c>
      <c r="C32" s="7" t="e">
        <f t="shared" ca="1" si="5"/>
        <v>#NAME?</v>
      </c>
      <c r="D32" s="7" t="e">
        <f t="shared" ca="1" si="0"/>
        <v>#NAME?</v>
      </c>
      <c r="E32" s="18" t="e">
        <f t="shared" ca="1" si="1"/>
        <v>#NAME?</v>
      </c>
      <c r="F32" s="7" t="e" cm="1">
        <f t="array" aca="1" ref="F32" ca="1">_xll.RiskBinomial(1,E32)</f>
        <v>#NAME?</v>
      </c>
      <c r="G32" s="19" t="e">
        <f t="shared" ca="1" si="8"/>
        <v>#NAME?</v>
      </c>
      <c r="H32" s="7" t="e" cm="1">
        <f t="array" aca="1" ref="H32" ca="1">_xll.RiskPoisson(B$4)</f>
        <v>#NAME?</v>
      </c>
      <c r="I32" s="19" t="e">
        <f t="shared" ca="1" si="6"/>
        <v>#NAME?</v>
      </c>
      <c r="J32" s="4" t="e">
        <f t="shared" ca="1" si="2"/>
        <v>#NAME?</v>
      </c>
      <c r="K32" s="4" t="e">
        <f t="shared" ca="1" si="7"/>
        <v>#NAME?</v>
      </c>
      <c r="L32" s="5" t="e">
        <f t="shared" ca="1" si="3"/>
        <v>#NAME?</v>
      </c>
    </row>
    <row r="33" spans="1:12" x14ac:dyDescent="0.2">
      <c r="A33" s="15">
        <v>12</v>
      </c>
      <c r="B33" s="7" t="e">
        <f t="shared" ca="1" si="4"/>
        <v>#NAME?</v>
      </c>
      <c r="C33" s="7" t="e">
        <f t="shared" ca="1" si="5"/>
        <v>#NAME?</v>
      </c>
      <c r="D33" s="7" t="e">
        <f t="shared" ca="1" si="0"/>
        <v>#NAME?</v>
      </c>
      <c r="E33" s="18" t="e">
        <f t="shared" ca="1" si="1"/>
        <v>#NAME?</v>
      </c>
      <c r="F33" s="7" t="e" cm="1">
        <f t="array" aca="1" ref="F33" ca="1">_xll.RiskBinomial(1,E33)</f>
        <v>#NAME?</v>
      </c>
      <c r="G33" s="19" t="e">
        <f t="shared" ca="1" si="8"/>
        <v>#NAME?</v>
      </c>
      <c r="H33" s="7" t="e" cm="1">
        <f t="array" aca="1" ref="H33" ca="1">_xll.RiskPoisson(B$4)</f>
        <v>#NAME?</v>
      </c>
      <c r="I33" s="19" t="e">
        <f t="shared" ca="1" si="6"/>
        <v>#NAME?</v>
      </c>
      <c r="J33" s="4" t="e">
        <f t="shared" ca="1" si="2"/>
        <v>#NAME?</v>
      </c>
      <c r="K33" s="4" t="e">
        <f t="shared" ca="1" si="7"/>
        <v>#NAME?</v>
      </c>
      <c r="L33" s="5" t="e">
        <f t="shared" ca="1" si="3"/>
        <v>#NAME?</v>
      </c>
    </row>
    <row r="34" spans="1:12" x14ac:dyDescent="0.2">
      <c r="A34" s="15">
        <v>13</v>
      </c>
      <c r="B34" s="7" t="e">
        <f t="shared" ca="1" si="4"/>
        <v>#NAME?</v>
      </c>
      <c r="C34" s="7" t="e">
        <f t="shared" ca="1" si="5"/>
        <v>#NAME?</v>
      </c>
      <c r="D34" s="7" t="e">
        <f t="shared" ca="1" si="0"/>
        <v>#NAME?</v>
      </c>
      <c r="E34" s="18" t="e">
        <f t="shared" ca="1" si="1"/>
        <v>#NAME?</v>
      </c>
      <c r="F34" s="7" t="e" cm="1">
        <f t="array" aca="1" ref="F34" ca="1">_xll.RiskBinomial(1,E34)</f>
        <v>#NAME?</v>
      </c>
      <c r="G34" s="19" t="e">
        <f t="shared" ca="1" si="8"/>
        <v>#NAME?</v>
      </c>
      <c r="H34" s="7" t="e" cm="1">
        <f t="array" aca="1" ref="H34" ca="1">_xll.RiskPoisson(B$4)</f>
        <v>#NAME?</v>
      </c>
      <c r="I34" s="19" t="e">
        <f t="shared" ca="1" si="6"/>
        <v>#NAME?</v>
      </c>
      <c r="J34" s="4" t="e">
        <f t="shared" ca="1" si="2"/>
        <v>#NAME?</v>
      </c>
      <c r="K34" s="4" t="e">
        <f t="shared" ca="1" si="7"/>
        <v>#NAME?</v>
      </c>
      <c r="L34" s="5" t="e">
        <f t="shared" ca="1" si="3"/>
        <v>#NAME?</v>
      </c>
    </row>
    <row r="35" spans="1:12" x14ac:dyDescent="0.2">
      <c r="A35" s="15">
        <v>14</v>
      </c>
      <c r="B35" s="7" t="e">
        <f t="shared" ca="1" si="4"/>
        <v>#NAME?</v>
      </c>
      <c r="C35" s="7" t="e">
        <f t="shared" ca="1" si="5"/>
        <v>#NAME?</v>
      </c>
      <c r="D35" s="7" t="e">
        <f t="shared" ca="1" si="0"/>
        <v>#NAME?</v>
      </c>
      <c r="E35" s="18" t="e">
        <f t="shared" ca="1" si="1"/>
        <v>#NAME?</v>
      </c>
      <c r="F35" s="7" t="e" cm="1">
        <f t="array" aca="1" ref="F35" ca="1">_xll.RiskBinomial(1,E35)</f>
        <v>#NAME?</v>
      </c>
      <c r="G35" s="19" t="e">
        <f t="shared" ca="1" si="8"/>
        <v>#NAME?</v>
      </c>
      <c r="H35" s="7" t="e" cm="1">
        <f t="array" aca="1" ref="H35" ca="1">_xll.RiskPoisson(B$4)</f>
        <v>#NAME?</v>
      </c>
      <c r="I35" s="19" t="e">
        <f t="shared" ca="1" si="6"/>
        <v>#NAME?</v>
      </c>
      <c r="J35" s="4" t="e">
        <f t="shared" ca="1" si="2"/>
        <v>#NAME?</v>
      </c>
      <c r="K35" s="4" t="e">
        <f t="shared" ca="1" si="7"/>
        <v>#NAME?</v>
      </c>
      <c r="L35" s="5" t="e">
        <f t="shared" ca="1" si="3"/>
        <v>#NAME?</v>
      </c>
    </row>
    <row r="36" spans="1:12" x14ac:dyDescent="0.2">
      <c r="A36" s="15">
        <v>15</v>
      </c>
      <c r="B36" s="7" t="e">
        <f t="shared" ca="1" si="4"/>
        <v>#NAME?</v>
      </c>
      <c r="C36" s="7" t="e">
        <f t="shared" ca="1" si="5"/>
        <v>#NAME?</v>
      </c>
      <c r="D36" s="7" t="e">
        <f t="shared" ca="1" si="0"/>
        <v>#NAME?</v>
      </c>
      <c r="E36" s="18" t="e">
        <f t="shared" ca="1" si="1"/>
        <v>#NAME?</v>
      </c>
      <c r="F36" s="7" t="e" cm="1">
        <f t="array" aca="1" ref="F36" ca="1">_xll.RiskBinomial(1,E36)</f>
        <v>#NAME?</v>
      </c>
      <c r="G36" s="19" t="e">
        <f t="shared" ca="1" si="8"/>
        <v>#NAME?</v>
      </c>
      <c r="H36" s="7" t="e" cm="1">
        <f t="array" aca="1" ref="H36" ca="1">_xll.RiskPoisson(B$4)</f>
        <v>#NAME?</v>
      </c>
      <c r="I36" s="19" t="e">
        <f t="shared" ca="1" si="6"/>
        <v>#NAME?</v>
      </c>
      <c r="J36" s="4" t="e">
        <f t="shared" ca="1" si="2"/>
        <v>#NAME?</v>
      </c>
      <c r="K36" s="4" t="e">
        <f t="shared" ca="1" si="7"/>
        <v>#NAME?</v>
      </c>
      <c r="L36" s="5" t="e">
        <f t="shared" ca="1" si="3"/>
        <v>#NAME?</v>
      </c>
    </row>
    <row r="37" spans="1:12" x14ac:dyDescent="0.2">
      <c r="A37" s="15">
        <v>16</v>
      </c>
      <c r="B37" s="7" t="e">
        <f t="shared" ca="1" si="4"/>
        <v>#NAME?</v>
      </c>
      <c r="C37" s="7" t="e">
        <f t="shared" ca="1" si="5"/>
        <v>#NAME?</v>
      </c>
      <c r="D37" s="7" t="e">
        <f t="shared" ca="1" si="0"/>
        <v>#NAME?</v>
      </c>
      <c r="E37" s="18" t="e">
        <f t="shared" ca="1" si="1"/>
        <v>#NAME?</v>
      </c>
      <c r="F37" s="7" t="e" cm="1">
        <f t="array" aca="1" ref="F37" ca="1">_xll.RiskBinomial(1,E37)</f>
        <v>#NAME?</v>
      </c>
      <c r="G37" s="19" t="e">
        <f t="shared" ca="1" si="8"/>
        <v>#NAME?</v>
      </c>
      <c r="H37" s="7" t="e" cm="1">
        <f t="array" aca="1" ref="H37" ca="1">_xll.RiskPoisson(B$4)</f>
        <v>#NAME?</v>
      </c>
      <c r="I37" s="19" t="e">
        <f t="shared" ca="1" si="6"/>
        <v>#NAME?</v>
      </c>
      <c r="J37" s="4" t="e">
        <f t="shared" ca="1" si="2"/>
        <v>#NAME?</v>
      </c>
      <c r="K37" s="4" t="e">
        <f t="shared" ca="1" si="7"/>
        <v>#NAME?</v>
      </c>
      <c r="L37" s="5" t="e">
        <f t="shared" ca="1" si="3"/>
        <v>#NAME?</v>
      </c>
    </row>
    <row r="38" spans="1:12" x14ac:dyDescent="0.2">
      <c r="A38" s="15">
        <v>17</v>
      </c>
      <c r="B38" s="7" t="e">
        <f t="shared" ca="1" si="4"/>
        <v>#NAME?</v>
      </c>
      <c r="C38" s="7" t="e">
        <f t="shared" ca="1" si="5"/>
        <v>#NAME?</v>
      </c>
      <c r="D38" s="7" t="e">
        <f t="shared" ca="1" si="0"/>
        <v>#NAME?</v>
      </c>
      <c r="E38" s="18" t="e">
        <f t="shared" ca="1" si="1"/>
        <v>#NAME?</v>
      </c>
      <c r="F38" s="7" t="e" cm="1">
        <f t="array" aca="1" ref="F38" ca="1">_xll.RiskBinomial(1,E38)</f>
        <v>#NAME?</v>
      </c>
      <c r="G38" s="19" t="e">
        <f t="shared" ca="1" si="8"/>
        <v>#NAME?</v>
      </c>
      <c r="H38" s="7" t="e" cm="1">
        <f t="array" aca="1" ref="H38" ca="1">_xll.RiskPoisson(B$4)</f>
        <v>#NAME?</v>
      </c>
      <c r="I38" s="19" t="e">
        <f t="shared" ca="1" si="6"/>
        <v>#NAME?</v>
      </c>
      <c r="J38" s="4" t="e">
        <f t="shared" ca="1" si="2"/>
        <v>#NAME?</v>
      </c>
      <c r="K38" s="4" t="e">
        <f t="shared" ca="1" si="7"/>
        <v>#NAME?</v>
      </c>
      <c r="L38" s="5" t="e">
        <f t="shared" ca="1" si="3"/>
        <v>#NAME?</v>
      </c>
    </row>
    <row r="39" spans="1:12" x14ac:dyDescent="0.2">
      <c r="A39" s="15">
        <v>18</v>
      </c>
      <c r="B39" s="7" t="e">
        <f t="shared" ca="1" si="4"/>
        <v>#NAME?</v>
      </c>
      <c r="C39" s="7" t="e">
        <f t="shared" ca="1" si="5"/>
        <v>#NAME?</v>
      </c>
      <c r="D39" s="7" t="e">
        <f t="shared" ca="1" si="0"/>
        <v>#NAME?</v>
      </c>
      <c r="E39" s="18" t="e">
        <f t="shared" ca="1" si="1"/>
        <v>#NAME?</v>
      </c>
      <c r="F39" s="7" t="e" cm="1">
        <f t="array" aca="1" ref="F39" ca="1">_xll.RiskBinomial(1,E39)</f>
        <v>#NAME?</v>
      </c>
      <c r="G39" s="19" t="e">
        <f t="shared" ca="1" si="8"/>
        <v>#NAME?</v>
      </c>
      <c r="H39" s="7" t="e" cm="1">
        <f t="array" aca="1" ref="H39" ca="1">_xll.RiskPoisson(B$4)</f>
        <v>#NAME?</v>
      </c>
      <c r="I39" s="19" t="e">
        <f t="shared" ca="1" si="6"/>
        <v>#NAME?</v>
      </c>
      <c r="J39" s="4" t="e">
        <f t="shared" ca="1" si="2"/>
        <v>#NAME?</v>
      </c>
      <c r="K39" s="4" t="e">
        <f t="shared" ca="1" si="7"/>
        <v>#NAME?</v>
      </c>
      <c r="L39" s="5" t="e">
        <f t="shared" ca="1" si="3"/>
        <v>#NAME?</v>
      </c>
    </row>
    <row r="40" spans="1:12" x14ac:dyDescent="0.2">
      <c r="A40" s="15">
        <v>19</v>
      </c>
      <c r="B40" s="7" t="e">
        <f t="shared" ca="1" si="4"/>
        <v>#NAME?</v>
      </c>
      <c r="C40" s="7" t="e">
        <f t="shared" ca="1" si="5"/>
        <v>#NAME?</v>
      </c>
      <c r="D40" s="7" t="e">
        <f t="shared" ca="1" si="0"/>
        <v>#NAME?</v>
      </c>
      <c r="E40" s="18" t="e">
        <f t="shared" ca="1" si="1"/>
        <v>#NAME?</v>
      </c>
      <c r="F40" s="7" t="e" cm="1">
        <f t="array" aca="1" ref="F40" ca="1">_xll.RiskBinomial(1,E40)</f>
        <v>#NAME?</v>
      </c>
      <c r="G40" s="19" t="e">
        <f t="shared" ca="1" si="8"/>
        <v>#NAME?</v>
      </c>
      <c r="H40" s="7" t="e" cm="1">
        <f t="array" aca="1" ref="H40" ca="1">_xll.RiskPoisson(B$4)</f>
        <v>#NAME?</v>
      </c>
      <c r="I40" s="19" t="e">
        <f t="shared" ca="1" si="6"/>
        <v>#NAME?</v>
      </c>
      <c r="J40" s="4" t="e">
        <f t="shared" ca="1" si="2"/>
        <v>#NAME?</v>
      </c>
      <c r="K40" s="4" t="e">
        <f t="shared" ca="1" si="7"/>
        <v>#NAME?</v>
      </c>
      <c r="L40" s="5" t="e">
        <f t="shared" ca="1" si="3"/>
        <v>#NAME?</v>
      </c>
    </row>
    <row r="41" spans="1:12" x14ac:dyDescent="0.2">
      <c r="A41" s="15">
        <v>20</v>
      </c>
      <c r="B41" s="7" t="e">
        <f t="shared" ca="1" si="4"/>
        <v>#NAME?</v>
      </c>
      <c r="C41" s="7" t="e">
        <f t="shared" ca="1" si="5"/>
        <v>#NAME?</v>
      </c>
      <c r="D41" s="7" t="e">
        <f t="shared" ca="1" si="0"/>
        <v>#NAME?</v>
      </c>
      <c r="E41" s="18" t="e">
        <f t="shared" ca="1" si="1"/>
        <v>#NAME?</v>
      </c>
      <c r="F41" s="7" t="e" cm="1">
        <f t="array" aca="1" ref="F41" ca="1">_xll.RiskBinomial(1,E41)</f>
        <v>#NAME?</v>
      </c>
      <c r="G41" s="19" t="e">
        <f t="shared" ca="1" si="8"/>
        <v>#NAME?</v>
      </c>
      <c r="H41" s="7" t="e" cm="1">
        <f t="array" aca="1" ref="H41" ca="1">_xll.RiskPoisson(B$4)</f>
        <v>#NAME?</v>
      </c>
      <c r="I41" s="19" t="e">
        <f t="shared" ca="1" si="6"/>
        <v>#NAME?</v>
      </c>
      <c r="J41" s="4" t="e">
        <f t="shared" ca="1" si="2"/>
        <v>#NAME?</v>
      </c>
      <c r="K41" s="4" t="e">
        <f t="shared" ca="1" si="7"/>
        <v>#NAME?</v>
      </c>
      <c r="L41" s="5" t="e">
        <f t="shared" ca="1" si="3"/>
        <v>#NAME?</v>
      </c>
    </row>
    <row r="42" spans="1:12" x14ac:dyDescent="0.2">
      <c r="A42" s="15">
        <v>21</v>
      </c>
      <c r="B42" s="7" t="e">
        <f t="shared" ca="1" si="4"/>
        <v>#NAME?</v>
      </c>
      <c r="C42" s="7" t="e">
        <f t="shared" ca="1" si="5"/>
        <v>#NAME?</v>
      </c>
      <c r="D42" s="7" t="e">
        <f t="shared" ca="1" si="0"/>
        <v>#NAME?</v>
      </c>
      <c r="E42" s="18" t="e">
        <f t="shared" ca="1" si="1"/>
        <v>#NAME?</v>
      </c>
      <c r="F42" s="7" t="e" cm="1">
        <f t="array" aca="1" ref="F42" ca="1">_xll.RiskBinomial(1,E42)</f>
        <v>#NAME?</v>
      </c>
      <c r="G42" s="19" t="e">
        <f t="shared" ca="1" si="8"/>
        <v>#NAME?</v>
      </c>
      <c r="H42" s="7" t="e" cm="1">
        <f t="array" aca="1" ref="H42" ca="1">_xll.RiskPoisson(B$4)</f>
        <v>#NAME?</v>
      </c>
      <c r="I42" s="19" t="e">
        <f t="shared" ca="1" si="6"/>
        <v>#NAME?</v>
      </c>
      <c r="J42" s="4" t="e">
        <f t="shared" ca="1" si="2"/>
        <v>#NAME?</v>
      </c>
      <c r="K42" s="4" t="e">
        <f t="shared" ca="1" si="7"/>
        <v>#NAME?</v>
      </c>
      <c r="L42" s="5" t="e">
        <f t="shared" ca="1" si="3"/>
        <v>#NAME?</v>
      </c>
    </row>
    <row r="43" spans="1:12" x14ac:dyDescent="0.2">
      <c r="A43" s="15">
        <v>22</v>
      </c>
      <c r="B43" s="7" t="e">
        <f t="shared" ca="1" si="4"/>
        <v>#NAME?</v>
      </c>
      <c r="C43" s="7" t="e">
        <f t="shared" ca="1" si="5"/>
        <v>#NAME?</v>
      </c>
      <c r="D43" s="7" t="e">
        <f t="shared" ca="1" si="0"/>
        <v>#NAME?</v>
      </c>
      <c r="E43" s="18" t="e">
        <f t="shared" ca="1" si="1"/>
        <v>#NAME?</v>
      </c>
      <c r="F43" s="7" t="e" cm="1">
        <f t="array" aca="1" ref="F43" ca="1">_xll.RiskBinomial(1,E43)</f>
        <v>#NAME?</v>
      </c>
      <c r="G43" s="19" t="e">
        <f t="shared" ca="1" si="8"/>
        <v>#NAME?</v>
      </c>
      <c r="H43" s="7" t="e" cm="1">
        <f t="array" aca="1" ref="H43" ca="1">_xll.RiskPoisson(B$4)</f>
        <v>#NAME?</v>
      </c>
      <c r="I43" s="19" t="e">
        <f t="shared" ca="1" si="6"/>
        <v>#NAME?</v>
      </c>
      <c r="J43" s="4" t="e">
        <f t="shared" ca="1" si="2"/>
        <v>#NAME?</v>
      </c>
      <c r="K43" s="4" t="e">
        <f t="shared" ca="1" si="7"/>
        <v>#NAME?</v>
      </c>
      <c r="L43" s="5" t="e">
        <f t="shared" ca="1" si="3"/>
        <v>#NAME?</v>
      </c>
    </row>
    <row r="44" spans="1:12" x14ac:dyDescent="0.2">
      <c r="A44" s="15">
        <v>23</v>
      </c>
      <c r="B44" s="7" t="e">
        <f t="shared" ca="1" si="4"/>
        <v>#NAME?</v>
      </c>
      <c r="C44" s="7" t="e">
        <f t="shared" ca="1" si="5"/>
        <v>#NAME?</v>
      </c>
      <c r="D44" s="7" t="e">
        <f t="shared" ca="1" si="0"/>
        <v>#NAME?</v>
      </c>
      <c r="E44" s="18" t="e">
        <f t="shared" ca="1" si="1"/>
        <v>#NAME?</v>
      </c>
      <c r="F44" s="7" t="e" cm="1">
        <f t="array" aca="1" ref="F44" ca="1">_xll.RiskBinomial(1,E44)</f>
        <v>#NAME?</v>
      </c>
      <c r="G44" s="19" t="e">
        <f t="shared" ca="1" si="8"/>
        <v>#NAME?</v>
      </c>
      <c r="H44" s="7" t="e" cm="1">
        <f t="array" aca="1" ref="H44" ca="1">_xll.RiskPoisson(B$4)</f>
        <v>#NAME?</v>
      </c>
      <c r="I44" s="19" t="e">
        <f t="shared" ca="1" si="6"/>
        <v>#NAME?</v>
      </c>
      <c r="J44" s="4" t="e">
        <f t="shared" ca="1" si="2"/>
        <v>#NAME?</v>
      </c>
      <c r="K44" s="4" t="e">
        <f t="shared" ca="1" si="7"/>
        <v>#NAME?</v>
      </c>
      <c r="L44" s="5" t="e">
        <f t="shared" ca="1" si="3"/>
        <v>#NAME?</v>
      </c>
    </row>
    <row r="45" spans="1:12" x14ac:dyDescent="0.2">
      <c r="A45" s="15">
        <v>24</v>
      </c>
      <c r="B45" s="7" t="e">
        <f t="shared" ca="1" si="4"/>
        <v>#NAME?</v>
      </c>
      <c r="C45" s="7" t="e">
        <f t="shared" ca="1" si="5"/>
        <v>#NAME?</v>
      </c>
      <c r="D45" s="7" t="e">
        <f t="shared" ca="1" si="0"/>
        <v>#NAME?</v>
      </c>
      <c r="E45" s="18" t="e">
        <f t="shared" ca="1" si="1"/>
        <v>#NAME?</v>
      </c>
      <c r="F45" s="7" t="e" cm="1">
        <f t="array" aca="1" ref="F45" ca="1">_xll.RiskBinomial(1,E45)</f>
        <v>#NAME?</v>
      </c>
      <c r="G45" s="19" t="e">
        <f t="shared" ca="1" si="8"/>
        <v>#NAME?</v>
      </c>
      <c r="H45" s="7" t="e" cm="1">
        <f t="array" aca="1" ref="H45" ca="1">_xll.RiskPoisson(B$4)</f>
        <v>#NAME?</v>
      </c>
      <c r="I45" s="19" t="e">
        <f t="shared" ca="1" si="6"/>
        <v>#NAME?</v>
      </c>
      <c r="J45" s="4" t="e">
        <f t="shared" ca="1" si="2"/>
        <v>#NAME?</v>
      </c>
      <c r="K45" s="4" t="e">
        <f t="shared" ca="1" si="7"/>
        <v>#NAME?</v>
      </c>
      <c r="L45" s="5" t="e">
        <f t="shared" ca="1" si="3"/>
        <v>#NAME?</v>
      </c>
    </row>
    <row r="46" spans="1:12" x14ac:dyDescent="0.2">
      <c r="A46" s="15">
        <v>25</v>
      </c>
      <c r="B46" s="7" t="e">
        <f t="shared" ca="1" si="4"/>
        <v>#NAME?</v>
      </c>
      <c r="C46" s="7" t="e">
        <f t="shared" ca="1" si="5"/>
        <v>#NAME?</v>
      </c>
      <c r="D46" s="7" t="e">
        <f t="shared" ca="1" si="0"/>
        <v>#NAME?</v>
      </c>
      <c r="E46" s="18" t="e">
        <f t="shared" ca="1" si="1"/>
        <v>#NAME?</v>
      </c>
      <c r="F46" s="7" t="e" cm="1">
        <f t="array" aca="1" ref="F46" ca="1">_xll.RiskBinomial(1,E46)</f>
        <v>#NAME?</v>
      </c>
      <c r="G46" s="19" t="e">
        <f t="shared" ca="1" si="8"/>
        <v>#NAME?</v>
      </c>
      <c r="H46" s="7" t="e" cm="1">
        <f t="array" aca="1" ref="H46" ca="1">_xll.RiskPoisson(B$4)</f>
        <v>#NAME?</v>
      </c>
      <c r="I46" s="19" t="e">
        <f t="shared" ca="1" si="6"/>
        <v>#NAME?</v>
      </c>
      <c r="J46" s="4" t="e">
        <f t="shared" ca="1" si="2"/>
        <v>#NAME?</v>
      </c>
      <c r="K46" s="4" t="e">
        <f t="shared" ca="1" si="7"/>
        <v>#NAME?</v>
      </c>
      <c r="L46" s="5" t="e">
        <f t="shared" ca="1" si="3"/>
        <v>#NAME?</v>
      </c>
    </row>
    <row r="47" spans="1:12" x14ac:dyDescent="0.2">
      <c r="A47" s="15">
        <v>26</v>
      </c>
      <c r="B47" s="7" t="e">
        <f t="shared" ca="1" si="4"/>
        <v>#NAME?</v>
      </c>
      <c r="C47" s="7" t="e">
        <f t="shared" ca="1" si="5"/>
        <v>#NAME?</v>
      </c>
      <c r="D47" s="7" t="e">
        <f t="shared" ca="1" si="0"/>
        <v>#NAME?</v>
      </c>
      <c r="E47" s="18" t="e">
        <f t="shared" ca="1" si="1"/>
        <v>#NAME?</v>
      </c>
      <c r="F47" s="7" t="e" cm="1">
        <f t="array" aca="1" ref="F47" ca="1">_xll.RiskBinomial(1,E47)</f>
        <v>#NAME?</v>
      </c>
      <c r="G47" s="19" t="e">
        <f t="shared" ca="1" si="8"/>
        <v>#NAME?</v>
      </c>
      <c r="H47" s="7" t="e" cm="1">
        <f t="array" aca="1" ref="H47" ca="1">_xll.RiskPoisson(B$4)</f>
        <v>#NAME?</v>
      </c>
      <c r="I47" s="19" t="e">
        <f t="shared" ca="1" si="6"/>
        <v>#NAME?</v>
      </c>
      <c r="J47" s="4" t="e">
        <f t="shared" ca="1" si="2"/>
        <v>#NAME?</v>
      </c>
      <c r="K47" s="4" t="e">
        <f t="shared" ca="1" si="7"/>
        <v>#NAME?</v>
      </c>
      <c r="L47" s="5" t="e">
        <f t="shared" ca="1" si="3"/>
        <v>#NAME?</v>
      </c>
    </row>
    <row r="48" spans="1:12" x14ac:dyDescent="0.2">
      <c r="A48" s="15">
        <v>27</v>
      </c>
      <c r="B48" s="7" t="e">
        <f t="shared" ca="1" si="4"/>
        <v>#NAME?</v>
      </c>
      <c r="C48" s="7" t="e">
        <f t="shared" ca="1" si="5"/>
        <v>#NAME?</v>
      </c>
      <c r="D48" s="7" t="e">
        <f t="shared" ca="1" si="0"/>
        <v>#NAME?</v>
      </c>
      <c r="E48" s="18" t="e">
        <f t="shared" ca="1" si="1"/>
        <v>#NAME?</v>
      </c>
      <c r="F48" s="7" t="e" cm="1">
        <f t="array" aca="1" ref="F48" ca="1">_xll.RiskBinomial(1,E48)</f>
        <v>#NAME?</v>
      </c>
      <c r="G48" s="19" t="e">
        <f t="shared" ca="1" si="8"/>
        <v>#NAME?</v>
      </c>
      <c r="H48" s="7" t="e" cm="1">
        <f t="array" aca="1" ref="H48" ca="1">_xll.RiskPoisson(B$4)</f>
        <v>#NAME?</v>
      </c>
      <c r="I48" s="19" t="e">
        <f t="shared" ca="1" si="6"/>
        <v>#NAME?</v>
      </c>
      <c r="J48" s="4" t="e">
        <f t="shared" ca="1" si="2"/>
        <v>#NAME?</v>
      </c>
      <c r="K48" s="4" t="e">
        <f t="shared" ca="1" si="7"/>
        <v>#NAME?</v>
      </c>
      <c r="L48" s="5" t="e">
        <f t="shared" ca="1" si="3"/>
        <v>#NAME?</v>
      </c>
    </row>
    <row r="49" spans="1:12" x14ac:dyDescent="0.2">
      <c r="A49" s="15">
        <v>28</v>
      </c>
      <c r="B49" s="7" t="e">
        <f t="shared" ca="1" si="4"/>
        <v>#NAME?</v>
      </c>
      <c r="C49" s="7" t="e">
        <f t="shared" ca="1" si="5"/>
        <v>#NAME?</v>
      </c>
      <c r="D49" s="7" t="e">
        <f t="shared" ca="1" si="0"/>
        <v>#NAME?</v>
      </c>
      <c r="E49" s="18" t="e">
        <f t="shared" ca="1" si="1"/>
        <v>#NAME?</v>
      </c>
      <c r="F49" s="7" t="e" cm="1">
        <f t="array" aca="1" ref="F49" ca="1">_xll.RiskBinomial(1,E49)</f>
        <v>#NAME?</v>
      </c>
      <c r="G49" s="19" t="e">
        <f t="shared" ca="1" si="8"/>
        <v>#NAME?</v>
      </c>
      <c r="H49" s="7" t="e" cm="1">
        <f t="array" aca="1" ref="H49" ca="1">_xll.RiskPoisson(B$4)</f>
        <v>#NAME?</v>
      </c>
      <c r="I49" s="19" t="e">
        <f t="shared" ca="1" si="6"/>
        <v>#NAME?</v>
      </c>
      <c r="J49" s="4" t="e">
        <f t="shared" ca="1" si="2"/>
        <v>#NAME?</v>
      </c>
      <c r="K49" s="4" t="e">
        <f t="shared" ca="1" si="7"/>
        <v>#NAME?</v>
      </c>
      <c r="L49" s="5" t="e">
        <f t="shared" ca="1" si="3"/>
        <v>#NAME?</v>
      </c>
    </row>
    <row r="50" spans="1:12" x14ac:dyDescent="0.2">
      <c r="A50" s="15">
        <v>29</v>
      </c>
      <c r="B50" s="7" t="e">
        <f t="shared" ca="1" si="4"/>
        <v>#NAME?</v>
      </c>
      <c r="C50" s="7" t="e">
        <f t="shared" ca="1" si="5"/>
        <v>#NAME?</v>
      </c>
      <c r="D50" s="7" t="e">
        <f t="shared" ca="1" si="0"/>
        <v>#NAME?</v>
      </c>
      <c r="E50" s="18" t="e">
        <f t="shared" ca="1" si="1"/>
        <v>#NAME?</v>
      </c>
      <c r="F50" s="7" t="e" cm="1">
        <f t="array" aca="1" ref="F50" ca="1">_xll.RiskBinomial(1,E50)</f>
        <v>#NAME?</v>
      </c>
      <c r="G50" s="19" t="e">
        <f t="shared" ca="1" si="8"/>
        <v>#NAME?</v>
      </c>
      <c r="H50" s="7" t="e" cm="1">
        <f t="array" aca="1" ref="H50" ca="1">_xll.RiskPoisson(B$4)</f>
        <v>#NAME?</v>
      </c>
      <c r="I50" s="19" t="e">
        <f t="shared" ca="1" si="6"/>
        <v>#NAME?</v>
      </c>
      <c r="J50" s="4" t="e">
        <f t="shared" ca="1" si="2"/>
        <v>#NAME?</v>
      </c>
      <c r="K50" s="4" t="e">
        <f t="shared" ca="1" si="7"/>
        <v>#NAME?</v>
      </c>
      <c r="L50" s="5" t="e">
        <f t="shared" ca="1" si="3"/>
        <v>#NAME?</v>
      </c>
    </row>
    <row r="51" spans="1:12" x14ac:dyDescent="0.2">
      <c r="A51" s="15">
        <v>30</v>
      </c>
      <c r="B51" s="7" t="e">
        <f t="shared" ca="1" si="4"/>
        <v>#NAME?</v>
      </c>
      <c r="C51" s="7" t="e">
        <f t="shared" ca="1" si="5"/>
        <v>#NAME?</v>
      </c>
      <c r="D51" s="7" t="e">
        <f t="shared" ca="1" si="0"/>
        <v>#NAME?</v>
      </c>
      <c r="E51" s="18" t="e">
        <f t="shared" ca="1" si="1"/>
        <v>#NAME?</v>
      </c>
      <c r="F51" s="7" t="e" cm="1">
        <f t="array" aca="1" ref="F51" ca="1">_xll.RiskBinomial(1,E51)</f>
        <v>#NAME?</v>
      </c>
      <c r="G51" s="19" t="e">
        <f t="shared" ca="1" si="8"/>
        <v>#NAME?</v>
      </c>
      <c r="H51" s="7" t="e" cm="1">
        <f t="array" aca="1" ref="H51" ca="1">_xll.RiskPoisson(B$4)</f>
        <v>#NAME?</v>
      </c>
      <c r="I51" s="19" t="e">
        <f t="shared" ca="1" si="6"/>
        <v>#NAME?</v>
      </c>
      <c r="J51" s="4" t="e">
        <f t="shared" ca="1" si="2"/>
        <v>#NAME?</v>
      </c>
      <c r="K51" s="4" t="e">
        <f t="shared" ca="1" si="7"/>
        <v>#NAME?</v>
      </c>
      <c r="L51" s="5" t="e">
        <f t="shared" ca="1" si="3"/>
        <v>#NAME?</v>
      </c>
    </row>
    <row r="52" spans="1:12" x14ac:dyDescent="0.2">
      <c r="A52" s="15">
        <v>31</v>
      </c>
      <c r="B52" s="7" t="e">
        <f t="shared" ca="1" si="4"/>
        <v>#NAME?</v>
      </c>
      <c r="C52" s="7" t="e">
        <f t="shared" ca="1" si="5"/>
        <v>#NAME?</v>
      </c>
      <c r="D52" s="7" t="e">
        <f t="shared" ca="1" si="0"/>
        <v>#NAME?</v>
      </c>
      <c r="E52" s="18" t="e">
        <f t="shared" ca="1" si="1"/>
        <v>#NAME?</v>
      </c>
      <c r="F52" s="7" t="e" cm="1">
        <f t="array" aca="1" ref="F52" ca="1">_xll.RiskBinomial(1,E52)</f>
        <v>#NAME?</v>
      </c>
      <c r="G52" s="19" t="e">
        <f t="shared" ca="1" si="8"/>
        <v>#NAME?</v>
      </c>
      <c r="H52" s="7" t="e" cm="1">
        <f t="array" aca="1" ref="H52" ca="1">_xll.RiskPoisson(B$4)</f>
        <v>#NAME?</v>
      </c>
      <c r="I52" s="19" t="e">
        <f t="shared" ca="1" si="6"/>
        <v>#NAME?</v>
      </c>
      <c r="J52" s="4" t="e">
        <f t="shared" ca="1" si="2"/>
        <v>#NAME?</v>
      </c>
      <c r="K52" s="4" t="e">
        <f t="shared" ca="1" si="7"/>
        <v>#NAME?</v>
      </c>
      <c r="L52" s="5" t="e">
        <f t="shared" ca="1" si="3"/>
        <v>#NAME?</v>
      </c>
    </row>
    <row r="53" spans="1:12" x14ac:dyDescent="0.2">
      <c r="A53" s="15">
        <v>32</v>
      </c>
      <c r="B53" s="7" t="e">
        <f t="shared" ca="1" si="4"/>
        <v>#NAME?</v>
      </c>
      <c r="C53" s="7" t="e">
        <f t="shared" ca="1" si="5"/>
        <v>#NAME?</v>
      </c>
      <c r="D53" s="7" t="e">
        <f t="shared" ca="1" si="0"/>
        <v>#NAME?</v>
      </c>
      <c r="E53" s="18" t="e">
        <f t="shared" ca="1" si="1"/>
        <v>#NAME?</v>
      </c>
      <c r="F53" s="7" t="e" cm="1">
        <f t="array" aca="1" ref="F53" ca="1">_xll.RiskBinomial(1,E53)</f>
        <v>#NAME?</v>
      </c>
      <c r="G53" s="19" t="e">
        <f t="shared" ca="1" si="8"/>
        <v>#NAME?</v>
      </c>
      <c r="H53" s="7" t="e" cm="1">
        <f t="array" aca="1" ref="H53" ca="1">_xll.RiskPoisson(B$4)</f>
        <v>#NAME?</v>
      </c>
      <c r="I53" s="19" t="e">
        <f t="shared" ca="1" si="6"/>
        <v>#NAME?</v>
      </c>
      <c r="J53" s="4" t="e">
        <f t="shared" ca="1" si="2"/>
        <v>#NAME?</v>
      </c>
      <c r="K53" s="4" t="e">
        <f t="shared" ca="1" si="7"/>
        <v>#NAME?</v>
      </c>
      <c r="L53" s="5" t="e">
        <f t="shared" ca="1" si="3"/>
        <v>#NAME?</v>
      </c>
    </row>
    <row r="54" spans="1:12" x14ac:dyDescent="0.2">
      <c r="A54" s="15">
        <v>33</v>
      </c>
      <c r="B54" s="7" t="e">
        <f t="shared" ca="1" si="4"/>
        <v>#NAME?</v>
      </c>
      <c r="C54" s="7" t="e">
        <f t="shared" ref="C54:C81" ca="1" si="9">IF(B54&gt;F$10,1,0)</f>
        <v>#NAME?</v>
      </c>
      <c r="D54" s="7" t="e">
        <f t="shared" ref="D54:D81" ca="1" si="10">IF(C54=1,1,B54)</f>
        <v>#NAME?</v>
      </c>
      <c r="E54" s="18" t="e">
        <f t="shared" ref="E54:E81" ca="1" si="11">VLOOKUP(B54,$E$4:$F$8,2)</f>
        <v>#NAME?</v>
      </c>
      <c r="F54" s="7" t="e" cm="1">
        <f t="array" aca="1" ref="F54" ca="1">_xll.RiskBinomial(1,E54)</f>
        <v>#NAME?</v>
      </c>
      <c r="G54" s="19" t="e">
        <f t="shared" ca="1" si="8"/>
        <v>#NAME?</v>
      </c>
      <c r="H54" s="7" t="e" cm="1">
        <f t="array" aca="1" ref="H54" ca="1">_xll.RiskPoisson(B$4)</f>
        <v>#NAME?</v>
      </c>
      <c r="I54" s="19" t="e">
        <f t="shared" ca="1" si="6"/>
        <v>#NAME?</v>
      </c>
      <c r="J54" s="4" t="e">
        <f t="shared" ref="J54:J81" ca="1" si="12">G54*B$8</f>
        <v>#NAME?</v>
      </c>
      <c r="K54" s="4" t="e">
        <f t="shared" ca="1" si="7"/>
        <v>#NAME?</v>
      </c>
      <c r="L54" s="5" t="e">
        <f t="shared" ref="L54:L81" ca="1" si="13">I54*B$9</f>
        <v>#NAME?</v>
      </c>
    </row>
    <row r="55" spans="1:12" x14ac:dyDescent="0.2">
      <c r="A55" s="15">
        <v>34</v>
      </c>
      <c r="B55" s="7" t="e">
        <f t="shared" ref="B55:B81" ca="1" si="14">IF(G55=1,1,D54+1)</f>
        <v>#NAME?</v>
      </c>
      <c r="C55" s="7" t="e">
        <f t="shared" ca="1" si="9"/>
        <v>#NAME?</v>
      </c>
      <c r="D55" s="7" t="e">
        <f t="shared" ca="1" si="10"/>
        <v>#NAME?</v>
      </c>
      <c r="E55" s="18" t="e">
        <f t="shared" ca="1" si="11"/>
        <v>#NAME?</v>
      </c>
      <c r="F55" s="7" t="e" cm="1">
        <f t="array" aca="1" ref="F55" ca="1">_xll.RiskBinomial(1,E55)</f>
        <v>#NAME?</v>
      </c>
      <c r="G55" s="19" t="e">
        <f t="shared" ca="1" si="8"/>
        <v>#NAME?</v>
      </c>
      <c r="H55" s="7" t="e" cm="1">
        <f t="array" aca="1" ref="H55" ca="1">_xll.RiskPoisson(B$4)</f>
        <v>#NAME?</v>
      </c>
      <c r="I55" s="19" t="e">
        <f t="shared" ca="1" si="6"/>
        <v>#NAME?</v>
      </c>
      <c r="J55" s="4" t="e">
        <f t="shared" ca="1" si="12"/>
        <v>#NAME?</v>
      </c>
      <c r="K55" s="4" t="e">
        <f t="shared" ca="1" si="7"/>
        <v>#NAME?</v>
      </c>
      <c r="L55" s="5" t="e">
        <f t="shared" ca="1" si="13"/>
        <v>#NAME?</v>
      </c>
    </row>
    <row r="56" spans="1:12" x14ac:dyDescent="0.2">
      <c r="A56" s="15">
        <v>35</v>
      </c>
      <c r="B56" s="7" t="e">
        <f t="shared" ca="1" si="14"/>
        <v>#NAME?</v>
      </c>
      <c r="C56" s="7" t="e">
        <f t="shared" ca="1" si="9"/>
        <v>#NAME?</v>
      </c>
      <c r="D56" s="7" t="e">
        <f t="shared" ca="1" si="10"/>
        <v>#NAME?</v>
      </c>
      <c r="E56" s="18" t="e">
        <f t="shared" ca="1" si="11"/>
        <v>#NAME?</v>
      </c>
      <c r="F56" s="7" t="e" cm="1">
        <f t="array" aca="1" ref="F56" ca="1">_xll.RiskBinomial(1,E56)</f>
        <v>#NAME?</v>
      </c>
      <c r="G56" s="19" t="e">
        <f t="shared" ca="1" si="8"/>
        <v>#NAME?</v>
      </c>
      <c r="H56" s="7" t="e" cm="1">
        <f t="array" aca="1" ref="H56" ca="1">_xll.RiskPoisson(B$4)</f>
        <v>#NAME?</v>
      </c>
      <c r="I56" s="19" t="e">
        <f t="shared" ca="1" si="6"/>
        <v>#NAME?</v>
      </c>
      <c r="J56" s="4" t="e">
        <f t="shared" ca="1" si="12"/>
        <v>#NAME?</v>
      </c>
      <c r="K56" s="4" t="e">
        <f t="shared" ca="1" si="7"/>
        <v>#NAME?</v>
      </c>
      <c r="L56" s="5" t="e">
        <f t="shared" ca="1" si="13"/>
        <v>#NAME?</v>
      </c>
    </row>
    <row r="57" spans="1:12" x14ac:dyDescent="0.2">
      <c r="A57" s="15">
        <v>36</v>
      </c>
      <c r="B57" s="7" t="e">
        <f t="shared" ca="1" si="14"/>
        <v>#NAME?</v>
      </c>
      <c r="C57" s="7" t="e">
        <f t="shared" ca="1" si="9"/>
        <v>#NAME?</v>
      </c>
      <c r="D57" s="7" t="e">
        <f t="shared" ca="1" si="10"/>
        <v>#NAME?</v>
      </c>
      <c r="E57" s="18" t="e">
        <f t="shared" ca="1" si="11"/>
        <v>#NAME?</v>
      </c>
      <c r="F57" s="7" t="e" cm="1">
        <f t="array" aca="1" ref="F57" ca="1">_xll.RiskBinomial(1,E57)</f>
        <v>#NAME?</v>
      </c>
      <c r="G57" s="19" t="e">
        <f t="shared" ca="1" si="8"/>
        <v>#NAME?</v>
      </c>
      <c r="H57" s="7" t="e" cm="1">
        <f t="array" aca="1" ref="H57" ca="1">_xll.RiskPoisson(B$4)</f>
        <v>#NAME?</v>
      </c>
      <c r="I57" s="19" t="e">
        <f t="shared" ca="1" si="6"/>
        <v>#NAME?</v>
      </c>
      <c r="J57" s="4" t="e">
        <f t="shared" ca="1" si="12"/>
        <v>#NAME?</v>
      </c>
      <c r="K57" s="4" t="e">
        <f t="shared" ca="1" si="7"/>
        <v>#NAME?</v>
      </c>
      <c r="L57" s="5" t="e">
        <f t="shared" ca="1" si="13"/>
        <v>#NAME?</v>
      </c>
    </row>
    <row r="58" spans="1:12" x14ac:dyDescent="0.2">
      <c r="A58" s="15">
        <v>37</v>
      </c>
      <c r="B58" s="7" t="e">
        <f t="shared" ca="1" si="14"/>
        <v>#NAME?</v>
      </c>
      <c r="C58" s="7" t="e">
        <f t="shared" ca="1" si="9"/>
        <v>#NAME?</v>
      </c>
      <c r="D58" s="7" t="e">
        <f t="shared" ca="1" si="10"/>
        <v>#NAME?</v>
      </c>
      <c r="E58" s="18" t="e">
        <f t="shared" ca="1" si="11"/>
        <v>#NAME?</v>
      </c>
      <c r="F58" s="7" t="e" cm="1">
        <f t="array" aca="1" ref="F58" ca="1">_xll.RiskBinomial(1,E58)</f>
        <v>#NAME?</v>
      </c>
      <c r="G58" s="19" t="e">
        <f t="shared" ca="1" si="8"/>
        <v>#NAME?</v>
      </c>
      <c r="H58" s="7" t="e" cm="1">
        <f t="array" aca="1" ref="H58" ca="1">_xll.RiskPoisson(B$4)</f>
        <v>#NAME?</v>
      </c>
      <c r="I58" s="19" t="e">
        <f t="shared" ca="1" si="6"/>
        <v>#NAME?</v>
      </c>
      <c r="J58" s="4" t="e">
        <f t="shared" ca="1" si="12"/>
        <v>#NAME?</v>
      </c>
      <c r="K58" s="4" t="e">
        <f t="shared" ca="1" si="7"/>
        <v>#NAME?</v>
      </c>
      <c r="L58" s="5" t="e">
        <f t="shared" ca="1" si="13"/>
        <v>#NAME?</v>
      </c>
    </row>
    <row r="59" spans="1:12" x14ac:dyDescent="0.2">
      <c r="A59" s="15">
        <v>38</v>
      </c>
      <c r="B59" s="7" t="e">
        <f t="shared" ca="1" si="14"/>
        <v>#NAME?</v>
      </c>
      <c r="C59" s="7" t="e">
        <f t="shared" ca="1" si="9"/>
        <v>#NAME?</v>
      </c>
      <c r="D59" s="7" t="e">
        <f t="shared" ca="1" si="10"/>
        <v>#NAME?</v>
      </c>
      <c r="E59" s="18" t="e">
        <f t="shared" ca="1" si="11"/>
        <v>#NAME?</v>
      </c>
      <c r="F59" s="7" t="e" cm="1">
        <f t="array" aca="1" ref="F59" ca="1">_xll.RiskBinomial(1,E59)</f>
        <v>#NAME?</v>
      </c>
      <c r="G59" s="19" t="e">
        <f t="shared" ca="1" si="8"/>
        <v>#NAME?</v>
      </c>
      <c r="H59" s="7" t="e" cm="1">
        <f t="array" aca="1" ref="H59" ca="1">_xll.RiskPoisson(B$4)</f>
        <v>#NAME?</v>
      </c>
      <c r="I59" s="19" t="e">
        <f t="shared" ca="1" si="6"/>
        <v>#NAME?</v>
      </c>
      <c r="J59" s="4" t="e">
        <f t="shared" ca="1" si="12"/>
        <v>#NAME?</v>
      </c>
      <c r="K59" s="4" t="e">
        <f t="shared" ca="1" si="7"/>
        <v>#NAME?</v>
      </c>
      <c r="L59" s="5" t="e">
        <f t="shared" ca="1" si="13"/>
        <v>#NAME?</v>
      </c>
    </row>
    <row r="60" spans="1:12" x14ac:dyDescent="0.2">
      <c r="A60" s="15">
        <v>39</v>
      </c>
      <c r="B60" s="7" t="e">
        <f t="shared" ca="1" si="14"/>
        <v>#NAME?</v>
      </c>
      <c r="C60" s="7" t="e">
        <f t="shared" ca="1" si="9"/>
        <v>#NAME?</v>
      </c>
      <c r="D60" s="7" t="e">
        <f t="shared" ca="1" si="10"/>
        <v>#NAME?</v>
      </c>
      <c r="E60" s="18" t="e">
        <f t="shared" ca="1" si="11"/>
        <v>#NAME?</v>
      </c>
      <c r="F60" s="7" t="e" cm="1">
        <f t="array" aca="1" ref="F60" ca="1">_xll.RiskBinomial(1,E60)</f>
        <v>#NAME?</v>
      </c>
      <c r="G60" s="19" t="e">
        <f t="shared" ca="1" si="8"/>
        <v>#NAME?</v>
      </c>
      <c r="H60" s="7" t="e" cm="1">
        <f t="array" aca="1" ref="H60" ca="1">_xll.RiskPoisson(B$4)</f>
        <v>#NAME?</v>
      </c>
      <c r="I60" s="19" t="e">
        <f t="shared" ca="1" si="6"/>
        <v>#NAME?</v>
      </c>
      <c r="J60" s="4" t="e">
        <f t="shared" ca="1" si="12"/>
        <v>#NAME?</v>
      </c>
      <c r="K60" s="4" t="e">
        <f t="shared" ca="1" si="7"/>
        <v>#NAME?</v>
      </c>
      <c r="L60" s="5" t="e">
        <f t="shared" ca="1" si="13"/>
        <v>#NAME?</v>
      </c>
    </row>
    <row r="61" spans="1:12" x14ac:dyDescent="0.2">
      <c r="A61" s="15">
        <v>40</v>
      </c>
      <c r="B61" s="7" t="e">
        <f t="shared" ca="1" si="14"/>
        <v>#NAME?</v>
      </c>
      <c r="C61" s="7" t="e">
        <f t="shared" ca="1" si="9"/>
        <v>#NAME?</v>
      </c>
      <c r="D61" s="7" t="e">
        <f t="shared" ca="1" si="10"/>
        <v>#NAME?</v>
      </c>
      <c r="E61" s="18" t="e">
        <f t="shared" ca="1" si="11"/>
        <v>#NAME?</v>
      </c>
      <c r="F61" s="7" t="e" cm="1">
        <f t="array" aca="1" ref="F61" ca="1">_xll.RiskBinomial(1,E61)</f>
        <v>#NAME?</v>
      </c>
      <c r="G61" s="19" t="e">
        <f t="shared" ca="1" si="8"/>
        <v>#NAME?</v>
      </c>
      <c r="H61" s="7" t="e" cm="1">
        <f t="array" aca="1" ref="H61" ca="1">_xll.RiskPoisson(B$4)</f>
        <v>#NAME?</v>
      </c>
      <c r="I61" s="19" t="e">
        <f t="shared" ca="1" si="6"/>
        <v>#NAME?</v>
      </c>
      <c r="J61" s="4" t="e">
        <f t="shared" ca="1" si="12"/>
        <v>#NAME?</v>
      </c>
      <c r="K61" s="4" t="e">
        <f t="shared" ca="1" si="7"/>
        <v>#NAME?</v>
      </c>
      <c r="L61" s="5" t="e">
        <f t="shared" ca="1" si="13"/>
        <v>#NAME?</v>
      </c>
    </row>
    <row r="62" spans="1:12" x14ac:dyDescent="0.2">
      <c r="A62" s="15">
        <v>41</v>
      </c>
      <c r="B62" s="7" t="e">
        <f t="shared" ca="1" si="14"/>
        <v>#NAME?</v>
      </c>
      <c r="C62" s="7" t="e">
        <f t="shared" ca="1" si="9"/>
        <v>#NAME?</v>
      </c>
      <c r="D62" s="7" t="e">
        <f t="shared" ca="1" si="10"/>
        <v>#NAME?</v>
      </c>
      <c r="E62" s="18" t="e">
        <f t="shared" ca="1" si="11"/>
        <v>#NAME?</v>
      </c>
      <c r="F62" s="7" t="e" cm="1">
        <f t="array" aca="1" ref="F62" ca="1">_xll.RiskBinomial(1,E62)</f>
        <v>#NAME?</v>
      </c>
      <c r="G62" s="19" t="e">
        <f t="shared" ca="1" si="8"/>
        <v>#NAME?</v>
      </c>
      <c r="H62" s="7" t="e" cm="1">
        <f t="array" aca="1" ref="H62" ca="1">_xll.RiskPoisson(B$4)</f>
        <v>#NAME?</v>
      </c>
      <c r="I62" s="19" t="e">
        <f t="shared" ca="1" si="6"/>
        <v>#NAME?</v>
      </c>
      <c r="J62" s="4" t="e">
        <f t="shared" ca="1" si="12"/>
        <v>#NAME?</v>
      </c>
      <c r="K62" s="4" t="e">
        <f t="shared" ca="1" si="7"/>
        <v>#NAME?</v>
      </c>
      <c r="L62" s="5" t="e">
        <f t="shared" ca="1" si="13"/>
        <v>#NAME?</v>
      </c>
    </row>
    <row r="63" spans="1:12" x14ac:dyDescent="0.2">
      <c r="A63" s="15">
        <v>42</v>
      </c>
      <c r="B63" s="7" t="e">
        <f t="shared" ca="1" si="14"/>
        <v>#NAME?</v>
      </c>
      <c r="C63" s="7" t="e">
        <f t="shared" ca="1" si="9"/>
        <v>#NAME?</v>
      </c>
      <c r="D63" s="7" t="e">
        <f t="shared" ca="1" si="10"/>
        <v>#NAME?</v>
      </c>
      <c r="E63" s="18" t="e">
        <f t="shared" ca="1" si="11"/>
        <v>#NAME?</v>
      </c>
      <c r="F63" s="7" t="e" cm="1">
        <f t="array" aca="1" ref="F63" ca="1">_xll.RiskBinomial(1,E63)</f>
        <v>#NAME?</v>
      </c>
      <c r="G63" s="19" t="e">
        <f t="shared" ca="1" si="8"/>
        <v>#NAME?</v>
      </c>
      <c r="H63" s="7" t="e" cm="1">
        <f t="array" aca="1" ref="H63" ca="1">_xll.RiskPoisson(B$4)</f>
        <v>#NAME?</v>
      </c>
      <c r="I63" s="19" t="e">
        <f t="shared" ca="1" si="6"/>
        <v>#NAME?</v>
      </c>
      <c r="J63" s="4" t="e">
        <f t="shared" ca="1" si="12"/>
        <v>#NAME?</v>
      </c>
      <c r="K63" s="4" t="e">
        <f t="shared" ca="1" si="7"/>
        <v>#NAME?</v>
      </c>
      <c r="L63" s="5" t="e">
        <f t="shared" ca="1" si="13"/>
        <v>#NAME?</v>
      </c>
    </row>
    <row r="64" spans="1:12" x14ac:dyDescent="0.2">
      <c r="A64" s="15">
        <v>43</v>
      </c>
      <c r="B64" s="7" t="e">
        <f t="shared" ca="1" si="14"/>
        <v>#NAME?</v>
      </c>
      <c r="C64" s="7" t="e">
        <f t="shared" ca="1" si="9"/>
        <v>#NAME?</v>
      </c>
      <c r="D64" s="7" t="e">
        <f t="shared" ca="1" si="10"/>
        <v>#NAME?</v>
      </c>
      <c r="E64" s="18" t="e">
        <f t="shared" ca="1" si="11"/>
        <v>#NAME?</v>
      </c>
      <c r="F64" s="7" t="e" cm="1">
        <f t="array" aca="1" ref="F64" ca="1">_xll.RiskBinomial(1,E64)</f>
        <v>#NAME?</v>
      </c>
      <c r="G64" s="19" t="e">
        <f t="shared" ca="1" si="8"/>
        <v>#NAME?</v>
      </c>
      <c r="H64" s="7" t="e" cm="1">
        <f t="array" aca="1" ref="H64" ca="1">_xll.RiskPoisson(B$4)</f>
        <v>#NAME?</v>
      </c>
      <c r="I64" s="19" t="e">
        <f t="shared" ca="1" si="6"/>
        <v>#NAME?</v>
      </c>
      <c r="J64" s="4" t="e">
        <f t="shared" ca="1" si="12"/>
        <v>#NAME?</v>
      </c>
      <c r="K64" s="4" t="e">
        <f t="shared" ca="1" si="7"/>
        <v>#NAME?</v>
      </c>
      <c r="L64" s="5" t="e">
        <f t="shared" ca="1" si="13"/>
        <v>#NAME?</v>
      </c>
    </row>
    <row r="65" spans="1:12" x14ac:dyDescent="0.2">
      <c r="A65" s="15">
        <v>44</v>
      </c>
      <c r="B65" s="7" t="e">
        <f t="shared" ca="1" si="14"/>
        <v>#NAME?</v>
      </c>
      <c r="C65" s="7" t="e">
        <f t="shared" ca="1" si="9"/>
        <v>#NAME?</v>
      </c>
      <c r="D65" s="7" t="e">
        <f t="shared" ca="1" si="10"/>
        <v>#NAME?</v>
      </c>
      <c r="E65" s="18" t="e">
        <f t="shared" ca="1" si="11"/>
        <v>#NAME?</v>
      </c>
      <c r="F65" s="7" t="e" cm="1">
        <f t="array" aca="1" ref="F65" ca="1">_xll.RiskBinomial(1,E65)</f>
        <v>#NAME?</v>
      </c>
      <c r="G65" s="19" t="e">
        <f t="shared" ca="1" si="8"/>
        <v>#NAME?</v>
      </c>
      <c r="H65" s="7" t="e" cm="1">
        <f t="array" aca="1" ref="H65" ca="1">_xll.RiskPoisson(B$4)</f>
        <v>#NAME?</v>
      </c>
      <c r="I65" s="19" t="e">
        <f t="shared" ca="1" si="6"/>
        <v>#NAME?</v>
      </c>
      <c r="J65" s="4" t="e">
        <f t="shared" ca="1" si="12"/>
        <v>#NAME?</v>
      </c>
      <c r="K65" s="4" t="e">
        <f t="shared" ca="1" si="7"/>
        <v>#NAME?</v>
      </c>
      <c r="L65" s="5" t="e">
        <f t="shared" ca="1" si="13"/>
        <v>#NAME?</v>
      </c>
    </row>
    <row r="66" spans="1:12" x14ac:dyDescent="0.2">
      <c r="A66" s="15">
        <v>45</v>
      </c>
      <c r="B66" s="7" t="e">
        <f t="shared" ca="1" si="14"/>
        <v>#NAME?</v>
      </c>
      <c r="C66" s="7" t="e">
        <f t="shared" ca="1" si="9"/>
        <v>#NAME?</v>
      </c>
      <c r="D66" s="7" t="e">
        <f t="shared" ca="1" si="10"/>
        <v>#NAME?</v>
      </c>
      <c r="E66" s="18" t="e">
        <f t="shared" ca="1" si="11"/>
        <v>#NAME?</v>
      </c>
      <c r="F66" s="7" t="e" cm="1">
        <f t="array" aca="1" ref="F66" ca="1">_xll.RiskBinomial(1,E66)</f>
        <v>#NAME?</v>
      </c>
      <c r="G66" s="19" t="e">
        <f t="shared" ca="1" si="8"/>
        <v>#NAME?</v>
      </c>
      <c r="H66" s="7" t="e" cm="1">
        <f t="array" aca="1" ref="H66" ca="1">_xll.RiskPoisson(B$4)</f>
        <v>#NAME?</v>
      </c>
      <c r="I66" s="19" t="e">
        <f t="shared" ca="1" si="6"/>
        <v>#NAME?</v>
      </c>
      <c r="J66" s="4" t="e">
        <f t="shared" ca="1" si="12"/>
        <v>#NAME?</v>
      </c>
      <c r="K66" s="4" t="e">
        <f t="shared" ca="1" si="7"/>
        <v>#NAME?</v>
      </c>
      <c r="L66" s="5" t="e">
        <f t="shared" ca="1" si="13"/>
        <v>#NAME?</v>
      </c>
    </row>
    <row r="67" spans="1:12" x14ac:dyDescent="0.2">
      <c r="A67" s="15">
        <v>46</v>
      </c>
      <c r="B67" s="7" t="e">
        <f t="shared" ca="1" si="14"/>
        <v>#NAME?</v>
      </c>
      <c r="C67" s="7" t="e">
        <f t="shared" ca="1" si="9"/>
        <v>#NAME?</v>
      </c>
      <c r="D67" s="7" t="e">
        <f t="shared" ca="1" si="10"/>
        <v>#NAME?</v>
      </c>
      <c r="E67" s="18" t="e">
        <f t="shared" ca="1" si="11"/>
        <v>#NAME?</v>
      </c>
      <c r="F67" s="7" t="e" cm="1">
        <f t="array" aca="1" ref="F67" ca="1">_xll.RiskBinomial(1,E67)</f>
        <v>#NAME?</v>
      </c>
      <c r="G67" s="19" t="e">
        <f t="shared" ca="1" si="8"/>
        <v>#NAME?</v>
      </c>
      <c r="H67" s="7" t="e" cm="1">
        <f t="array" aca="1" ref="H67" ca="1">_xll.RiskPoisson(B$4)</f>
        <v>#NAME?</v>
      </c>
      <c r="I67" s="19" t="e">
        <f t="shared" ca="1" si="6"/>
        <v>#NAME?</v>
      </c>
      <c r="J67" s="4" t="e">
        <f t="shared" ca="1" si="12"/>
        <v>#NAME?</v>
      </c>
      <c r="K67" s="4" t="e">
        <f t="shared" ca="1" si="7"/>
        <v>#NAME?</v>
      </c>
      <c r="L67" s="5" t="e">
        <f t="shared" ca="1" si="13"/>
        <v>#NAME?</v>
      </c>
    </row>
    <row r="68" spans="1:12" x14ac:dyDescent="0.2">
      <c r="A68" s="15">
        <v>47</v>
      </c>
      <c r="B68" s="7" t="e">
        <f t="shared" ca="1" si="14"/>
        <v>#NAME?</v>
      </c>
      <c r="C68" s="7" t="e">
        <f t="shared" ca="1" si="9"/>
        <v>#NAME?</v>
      </c>
      <c r="D68" s="7" t="e">
        <f t="shared" ca="1" si="10"/>
        <v>#NAME?</v>
      </c>
      <c r="E68" s="18" t="e">
        <f t="shared" ca="1" si="11"/>
        <v>#NAME?</v>
      </c>
      <c r="F68" s="7" t="e" cm="1">
        <f t="array" aca="1" ref="F68" ca="1">_xll.RiskBinomial(1,E68)</f>
        <v>#NAME?</v>
      </c>
      <c r="G68" s="19" t="e">
        <f t="shared" ca="1" si="8"/>
        <v>#NAME?</v>
      </c>
      <c r="H68" s="7" t="e" cm="1">
        <f t="array" aca="1" ref="H68" ca="1">_xll.RiskPoisson(B$4)</f>
        <v>#NAME?</v>
      </c>
      <c r="I68" s="19" t="e">
        <f t="shared" ca="1" si="6"/>
        <v>#NAME?</v>
      </c>
      <c r="J68" s="4" t="e">
        <f t="shared" ca="1" si="12"/>
        <v>#NAME?</v>
      </c>
      <c r="K68" s="4" t="e">
        <f t="shared" ca="1" si="7"/>
        <v>#NAME?</v>
      </c>
      <c r="L68" s="5" t="e">
        <f t="shared" ca="1" si="13"/>
        <v>#NAME?</v>
      </c>
    </row>
    <row r="69" spans="1:12" x14ac:dyDescent="0.2">
      <c r="A69" s="15">
        <v>48</v>
      </c>
      <c r="B69" s="7" t="e">
        <f t="shared" ca="1" si="14"/>
        <v>#NAME?</v>
      </c>
      <c r="C69" s="7" t="e">
        <f t="shared" ca="1" si="9"/>
        <v>#NAME?</v>
      </c>
      <c r="D69" s="7" t="e">
        <f t="shared" ca="1" si="10"/>
        <v>#NAME?</v>
      </c>
      <c r="E69" s="18" t="e">
        <f t="shared" ca="1" si="11"/>
        <v>#NAME?</v>
      </c>
      <c r="F69" s="7" t="e" cm="1">
        <f t="array" aca="1" ref="F69" ca="1">_xll.RiskBinomial(1,E69)</f>
        <v>#NAME?</v>
      </c>
      <c r="G69" s="19" t="e">
        <f t="shared" ca="1" si="8"/>
        <v>#NAME?</v>
      </c>
      <c r="H69" s="7" t="e" cm="1">
        <f t="array" aca="1" ref="H69" ca="1">_xll.RiskPoisson(B$4)</f>
        <v>#NAME?</v>
      </c>
      <c r="I69" s="19" t="e">
        <f t="shared" ca="1" si="6"/>
        <v>#NAME?</v>
      </c>
      <c r="J69" s="4" t="e">
        <f t="shared" ca="1" si="12"/>
        <v>#NAME?</v>
      </c>
      <c r="K69" s="4" t="e">
        <f t="shared" ca="1" si="7"/>
        <v>#NAME?</v>
      </c>
      <c r="L69" s="5" t="e">
        <f t="shared" ca="1" si="13"/>
        <v>#NAME?</v>
      </c>
    </row>
    <row r="70" spans="1:12" x14ac:dyDescent="0.2">
      <c r="A70" s="15">
        <v>49</v>
      </c>
      <c r="B70" s="7" t="e">
        <f t="shared" ca="1" si="14"/>
        <v>#NAME?</v>
      </c>
      <c r="C70" s="7" t="e">
        <f t="shared" ca="1" si="9"/>
        <v>#NAME?</v>
      </c>
      <c r="D70" s="7" t="e">
        <f t="shared" ca="1" si="10"/>
        <v>#NAME?</v>
      </c>
      <c r="E70" s="18" t="e">
        <f t="shared" ca="1" si="11"/>
        <v>#NAME?</v>
      </c>
      <c r="F70" s="7" t="e" cm="1">
        <f t="array" aca="1" ref="F70" ca="1">_xll.RiskBinomial(1,E70)</f>
        <v>#NAME?</v>
      </c>
      <c r="G70" s="19" t="e">
        <f t="shared" ca="1" si="8"/>
        <v>#NAME?</v>
      </c>
      <c r="H70" s="7" t="e" cm="1">
        <f t="array" aca="1" ref="H70" ca="1">_xll.RiskPoisson(B$4)</f>
        <v>#NAME?</v>
      </c>
      <c r="I70" s="19" t="e">
        <f t="shared" ca="1" si="6"/>
        <v>#NAME?</v>
      </c>
      <c r="J70" s="4" t="e">
        <f t="shared" ca="1" si="12"/>
        <v>#NAME?</v>
      </c>
      <c r="K70" s="4" t="e">
        <f t="shared" ca="1" si="7"/>
        <v>#NAME?</v>
      </c>
      <c r="L70" s="5" t="e">
        <f t="shared" ca="1" si="13"/>
        <v>#NAME?</v>
      </c>
    </row>
    <row r="71" spans="1:12" x14ac:dyDescent="0.2">
      <c r="A71" s="15">
        <v>50</v>
      </c>
      <c r="B71" s="7" t="e">
        <f t="shared" ca="1" si="14"/>
        <v>#NAME?</v>
      </c>
      <c r="C71" s="7" t="e">
        <f t="shared" ca="1" si="9"/>
        <v>#NAME?</v>
      </c>
      <c r="D71" s="7" t="e">
        <f t="shared" ca="1" si="10"/>
        <v>#NAME?</v>
      </c>
      <c r="E71" s="18" t="e">
        <f t="shared" ca="1" si="11"/>
        <v>#NAME?</v>
      </c>
      <c r="F71" s="7" t="e" cm="1">
        <f t="array" aca="1" ref="F71" ca="1">_xll.RiskBinomial(1,E71)</f>
        <v>#NAME?</v>
      </c>
      <c r="G71" s="19" t="e">
        <f t="shared" ca="1" si="8"/>
        <v>#NAME?</v>
      </c>
      <c r="H71" s="7" t="e" cm="1">
        <f t="array" aca="1" ref="H71" ca="1">_xll.RiskPoisson(B$4)</f>
        <v>#NAME?</v>
      </c>
      <c r="I71" s="19" t="e">
        <f t="shared" ca="1" si="6"/>
        <v>#NAME?</v>
      </c>
      <c r="J71" s="4" t="e">
        <f t="shared" ca="1" si="12"/>
        <v>#NAME?</v>
      </c>
      <c r="K71" s="4" t="e">
        <f t="shared" ca="1" si="7"/>
        <v>#NAME?</v>
      </c>
      <c r="L71" s="5" t="e">
        <f t="shared" ca="1" si="13"/>
        <v>#NAME?</v>
      </c>
    </row>
    <row r="72" spans="1:12" x14ac:dyDescent="0.2">
      <c r="A72" s="15">
        <v>51</v>
      </c>
      <c r="B72" s="7" t="e">
        <f t="shared" ca="1" si="14"/>
        <v>#NAME?</v>
      </c>
      <c r="C72" s="7" t="e">
        <f t="shared" ca="1" si="9"/>
        <v>#NAME?</v>
      </c>
      <c r="D72" s="7" t="e">
        <f t="shared" ca="1" si="10"/>
        <v>#NAME?</v>
      </c>
      <c r="E72" s="18" t="e">
        <f t="shared" ca="1" si="11"/>
        <v>#NAME?</v>
      </c>
      <c r="F72" s="7" t="e" cm="1">
        <f t="array" aca="1" ref="F72" ca="1">_xll.RiskBinomial(1,E72)</f>
        <v>#NAME?</v>
      </c>
      <c r="G72" s="19" t="e">
        <f t="shared" ca="1" si="8"/>
        <v>#NAME?</v>
      </c>
      <c r="H72" s="7" t="e" cm="1">
        <f t="array" aca="1" ref="H72" ca="1">_xll.RiskPoisson(B$4)</f>
        <v>#NAME?</v>
      </c>
      <c r="I72" s="19" t="e">
        <f t="shared" ca="1" si="6"/>
        <v>#NAME?</v>
      </c>
      <c r="J72" s="4" t="e">
        <f t="shared" ca="1" si="12"/>
        <v>#NAME?</v>
      </c>
      <c r="K72" s="4" t="e">
        <f t="shared" ca="1" si="7"/>
        <v>#NAME?</v>
      </c>
      <c r="L72" s="5" t="e">
        <f t="shared" ca="1" si="13"/>
        <v>#NAME?</v>
      </c>
    </row>
    <row r="73" spans="1:12" x14ac:dyDescent="0.2">
      <c r="A73" s="15">
        <v>52</v>
      </c>
      <c r="B73" s="7" t="e">
        <f t="shared" ca="1" si="14"/>
        <v>#NAME?</v>
      </c>
      <c r="C73" s="7" t="e">
        <f t="shared" ca="1" si="9"/>
        <v>#NAME?</v>
      </c>
      <c r="D73" s="7" t="e">
        <f t="shared" ca="1" si="10"/>
        <v>#NAME?</v>
      </c>
      <c r="E73" s="18" t="e">
        <f t="shared" ca="1" si="11"/>
        <v>#NAME?</v>
      </c>
      <c r="F73" s="7" t="e" cm="1">
        <f t="array" aca="1" ref="F73" ca="1">_xll.RiskBinomial(1,E73)</f>
        <v>#NAME?</v>
      </c>
      <c r="G73" s="19" t="e">
        <f t="shared" ca="1" si="8"/>
        <v>#NAME?</v>
      </c>
      <c r="H73" s="7" t="e" cm="1">
        <f t="array" aca="1" ref="H73" ca="1">_xll.RiskPoisson(B$4)</f>
        <v>#NAME?</v>
      </c>
      <c r="I73" s="19" t="e">
        <f t="shared" ca="1" si="6"/>
        <v>#NAME?</v>
      </c>
      <c r="J73" s="4" t="e">
        <f t="shared" ca="1" si="12"/>
        <v>#NAME?</v>
      </c>
      <c r="K73" s="4" t="e">
        <f t="shared" ca="1" si="7"/>
        <v>#NAME?</v>
      </c>
      <c r="L73" s="5" t="e">
        <f t="shared" ca="1" si="13"/>
        <v>#NAME?</v>
      </c>
    </row>
    <row r="74" spans="1:12" x14ac:dyDescent="0.2">
      <c r="A74" s="15">
        <v>53</v>
      </c>
      <c r="B74" s="7" t="e">
        <f t="shared" ca="1" si="14"/>
        <v>#NAME?</v>
      </c>
      <c r="C74" s="7" t="e">
        <f t="shared" ca="1" si="9"/>
        <v>#NAME?</v>
      </c>
      <c r="D74" s="7" t="e">
        <f t="shared" ca="1" si="10"/>
        <v>#NAME?</v>
      </c>
      <c r="E74" s="18" t="e">
        <f t="shared" ca="1" si="11"/>
        <v>#NAME?</v>
      </c>
      <c r="F74" s="7" t="e" cm="1">
        <f t="array" aca="1" ref="F74" ca="1">_xll.RiskBinomial(1,E74)</f>
        <v>#NAME?</v>
      </c>
      <c r="G74" s="19" t="e">
        <f t="shared" ca="1" si="8"/>
        <v>#NAME?</v>
      </c>
      <c r="H74" s="7" t="e" cm="1">
        <f t="array" aca="1" ref="H74" ca="1">_xll.RiskPoisson(B$4)</f>
        <v>#NAME?</v>
      </c>
      <c r="I74" s="19" t="e">
        <f t="shared" ca="1" si="6"/>
        <v>#NAME?</v>
      </c>
      <c r="J74" s="4" t="e">
        <f t="shared" ca="1" si="12"/>
        <v>#NAME?</v>
      </c>
      <c r="K74" s="4" t="e">
        <f t="shared" ca="1" si="7"/>
        <v>#NAME?</v>
      </c>
      <c r="L74" s="5" t="e">
        <f t="shared" ca="1" si="13"/>
        <v>#NAME?</v>
      </c>
    </row>
    <row r="75" spans="1:12" x14ac:dyDescent="0.2">
      <c r="A75" s="15">
        <v>54</v>
      </c>
      <c r="B75" s="7" t="e">
        <f t="shared" ca="1" si="14"/>
        <v>#NAME?</v>
      </c>
      <c r="C75" s="7" t="e">
        <f t="shared" ca="1" si="9"/>
        <v>#NAME?</v>
      </c>
      <c r="D75" s="7" t="e">
        <f t="shared" ca="1" si="10"/>
        <v>#NAME?</v>
      </c>
      <c r="E75" s="18" t="e">
        <f t="shared" ca="1" si="11"/>
        <v>#NAME?</v>
      </c>
      <c r="F75" s="7" t="e" cm="1">
        <f t="array" aca="1" ref="F75" ca="1">_xll.RiskBinomial(1,E75)</f>
        <v>#NAME?</v>
      </c>
      <c r="G75" s="19" t="e">
        <f t="shared" ca="1" si="8"/>
        <v>#NAME?</v>
      </c>
      <c r="H75" s="7" t="e" cm="1">
        <f t="array" aca="1" ref="H75" ca="1">_xll.RiskPoisson(B$4)</f>
        <v>#NAME?</v>
      </c>
      <c r="I75" s="19" t="e">
        <f t="shared" ca="1" si="6"/>
        <v>#NAME?</v>
      </c>
      <c r="J75" s="4" t="e">
        <f t="shared" ca="1" si="12"/>
        <v>#NAME?</v>
      </c>
      <c r="K75" s="4" t="e">
        <f t="shared" ca="1" si="7"/>
        <v>#NAME?</v>
      </c>
      <c r="L75" s="5" t="e">
        <f t="shared" ca="1" si="13"/>
        <v>#NAME?</v>
      </c>
    </row>
    <row r="76" spans="1:12" x14ac:dyDescent="0.2">
      <c r="A76" s="15">
        <v>55</v>
      </c>
      <c r="B76" s="7" t="e">
        <f t="shared" ca="1" si="14"/>
        <v>#NAME?</v>
      </c>
      <c r="C76" s="7" t="e">
        <f t="shared" ca="1" si="9"/>
        <v>#NAME?</v>
      </c>
      <c r="D76" s="7" t="e">
        <f t="shared" ca="1" si="10"/>
        <v>#NAME?</v>
      </c>
      <c r="E76" s="18" t="e">
        <f t="shared" ca="1" si="11"/>
        <v>#NAME?</v>
      </c>
      <c r="F76" s="7" t="e" cm="1">
        <f t="array" aca="1" ref="F76" ca="1">_xll.RiskBinomial(1,E76)</f>
        <v>#NAME?</v>
      </c>
      <c r="G76" s="19" t="e">
        <f t="shared" ca="1" si="8"/>
        <v>#NAME?</v>
      </c>
      <c r="H76" s="7" t="e" cm="1">
        <f t="array" aca="1" ref="H76" ca="1">_xll.RiskPoisson(B$4)</f>
        <v>#NAME?</v>
      </c>
      <c r="I76" s="19" t="e">
        <f t="shared" ca="1" si="6"/>
        <v>#NAME?</v>
      </c>
      <c r="J76" s="4" t="e">
        <f t="shared" ca="1" si="12"/>
        <v>#NAME?</v>
      </c>
      <c r="K76" s="4" t="e">
        <f t="shared" ca="1" si="7"/>
        <v>#NAME?</v>
      </c>
      <c r="L76" s="5" t="e">
        <f t="shared" ca="1" si="13"/>
        <v>#NAME?</v>
      </c>
    </row>
    <row r="77" spans="1:12" x14ac:dyDescent="0.2">
      <c r="A77" s="15">
        <v>56</v>
      </c>
      <c r="B77" s="7" t="e">
        <f t="shared" ca="1" si="14"/>
        <v>#NAME?</v>
      </c>
      <c r="C77" s="7" t="e">
        <f t="shared" ca="1" si="9"/>
        <v>#NAME?</v>
      </c>
      <c r="D77" s="7" t="e">
        <f t="shared" ca="1" si="10"/>
        <v>#NAME?</v>
      </c>
      <c r="E77" s="18" t="e">
        <f t="shared" ca="1" si="11"/>
        <v>#NAME?</v>
      </c>
      <c r="F77" s="7" t="e" cm="1">
        <f t="array" aca="1" ref="F77" ca="1">_xll.RiskBinomial(1,E77)</f>
        <v>#NAME?</v>
      </c>
      <c r="G77" s="19" t="e">
        <f t="shared" ca="1" si="8"/>
        <v>#NAME?</v>
      </c>
      <c r="H77" s="7" t="e" cm="1">
        <f t="array" aca="1" ref="H77" ca="1">_xll.RiskPoisson(B$4)</f>
        <v>#NAME?</v>
      </c>
      <c r="I77" s="19" t="e">
        <f t="shared" ca="1" si="6"/>
        <v>#NAME?</v>
      </c>
      <c r="J77" s="4" t="e">
        <f t="shared" ca="1" si="12"/>
        <v>#NAME?</v>
      </c>
      <c r="K77" s="4" t="e">
        <f t="shared" ca="1" si="7"/>
        <v>#NAME?</v>
      </c>
      <c r="L77" s="5" t="e">
        <f t="shared" ca="1" si="13"/>
        <v>#NAME?</v>
      </c>
    </row>
    <row r="78" spans="1:12" x14ac:dyDescent="0.2">
      <c r="A78" s="15">
        <v>57</v>
      </c>
      <c r="B78" s="7" t="e">
        <f t="shared" ca="1" si="14"/>
        <v>#NAME?</v>
      </c>
      <c r="C78" s="7" t="e">
        <f t="shared" ca="1" si="9"/>
        <v>#NAME?</v>
      </c>
      <c r="D78" s="7" t="e">
        <f t="shared" ca="1" si="10"/>
        <v>#NAME?</v>
      </c>
      <c r="E78" s="18" t="e">
        <f t="shared" ca="1" si="11"/>
        <v>#NAME?</v>
      </c>
      <c r="F78" s="7" t="e" cm="1">
        <f t="array" aca="1" ref="F78" ca="1">_xll.RiskBinomial(1,E78)</f>
        <v>#NAME?</v>
      </c>
      <c r="G78" s="19" t="e">
        <f t="shared" ca="1" si="8"/>
        <v>#NAME?</v>
      </c>
      <c r="H78" s="7" t="e" cm="1">
        <f t="array" aca="1" ref="H78" ca="1">_xll.RiskPoisson(B$4)</f>
        <v>#NAME?</v>
      </c>
      <c r="I78" s="19" t="e">
        <f t="shared" ca="1" si="6"/>
        <v>#NAME?</v>
      </c>
      <c r="J78" s="4" t="e">
        <f t="shared" ca="1" si="12"/>
        <v>#NAME?</v>
      </c>
      <c r="K78" s="4" t="e">
        <f t="shared" ca="1" si="7"/>
        <v>#NAME?</v>
      </c>
      <c r="L78" s="5" t="e">
        <f t="shared" ca="1" si="13"/>
        <v>#NAME?</v>
      </c>
    </row>
    <row r="79" spans="1:12" x14ac:dyDescent="0.2">
      <c r="A79" s="15">
        <v>58</v>
      </c>
      <c r="B79" s="7" t="e">
        <f t="shared" ca="1" si="14"/>
        <v>#NAME?</v>
      </c>
      <c r="C79" s="7" t="e">
        <f t="shared" ca="1" si="9"/>
        <v>#NAME?</v>
      </c>
      <c r="D79" s="7" t="e">
        <f t="shared" ca="1" si="10"/>
        <v>#NAME?</v>
      </c>
      <c r="E79" s="18" t="e">
        <f t="shared" ca="1" si="11"/>
        <v>#NAME?</v>
      </c>
      <c r="F79" s="7" t="e" cm="1">
        <f t="array" aca="1" ref="F79" ca="1">_xll.RiskBinomial(1,E79)</f>
        <v>#NAME?</v>
      </c>
      <c r="G79" s="19" t="e">
        <f t="shared" ca="1" si="8"/>
        <v>#NAME?</v>
      </c>
      <c r="H79" s="7" t="e" cm="1">
        <f t="array" aca="1" ref="H79" ca="1">_xll.RiskPoisson(B$4)</f>
        <v>#NAME?</v>
      </c>
      <c r="I79" s="19" t="e">
        <f t="shared" ca="1" si="6"/>
        <v>#NAME?</v>
      </c>
      <c r="J79" s="4" t="e">
        <f t="shared" ca="1" si="12"/>
        <v>#NAME?</v>
      </c>
      <c r="K79" s="4" t="e">
        <f t="shared" ca="1" si="7"/>
        <v>#NAME?</v>
      </c>
      <c r="L79" s="5" t="e">
        <f t="shared" ca="1" si="13"/>
        <v>#NAME?</v>
      </c>
    </row>
    <row r="80" spans="1:12" x14ac:dyDescent="0.2">
      <c r="A80" s="15">
        <v>59</v>
      </c>
      <c r="B80" s="7" t="e">
        <f t="shared" ca="1" si="14"/>
        <v>#NAME?</v>
      </c>
      <c r="C80" s="7" t="e">
        <f t="shared" ca="1" si="9"/>
        <v>#NAME?</v>
      </c>
      <c r="D80" s="7" t="e">
        <f t="shared" ca="1" si="10"/>
        <v>#NAME?</v>
      </c>
      <c r="E80" s="18" t="e">
        <f t="shared" ca="1" si="11"/>
        <v>#NAME?</v>
      </c>
      <c r="F80" s="7" t="e" cm="1">
        <f t="array" aca="1" ref="F80" ca="1">_xll.RiskBinomial(1,E80)</f>
        <v>#NAME?</v>
      </c>
      <c r="G80" s="19" t="e">
        <f t="shared" ca="1" si="8"/>
        <v>#NAME?</v>
      </c>
      <c r="H80" s="7" t="e" cm="1">
        <f t="array" aca="1" ref="H80" ca="1">_xll.RiskPoisson(B$4)</f>
        <v>#NAME?</v>
      </c>
      <c r="I80" s="19" t="e">
        <f t="shared" ca="1" si="6"/>
        <v>#NAME?</v>
      </c>
      <c r="J80" s="4" t="e">
        <f t="shared" ca="1" si="12"/>
        <v>#NAME?</v>
      </c>
      <c r="K80" s="4" t="e">
        <f t="shared" ca="1" si="7"/>
        <v>#NAME?</v>
      </c>
      <c r="L80" s="5" t="e">
        <f t="shared" ca="1" si="13"/>
        <v>#NAME?</v>
      </c>
    </row>
    <row r="81" spans="1:12" x14ac:dyDescent="0.2">
      <c r="A81" s="15">
        <v>60</v>
      </c>
      <c r="B81" s="7" t="e">
        <f t="shared" ca="1" si="14"/>
        <v>#NAME?</v>
      </c>
      <c r="C81" s="7" t="e">
        <f t="shared" ca="1" si="9"/>
        <v>#NAME?</v>
      </c>
      <c r="D81" s="7" t="e">
        <f t="shared" ca="1" si="10"/>
        <v>#NAME?</v>
      </c>
      <c r="E81" s="18" t="e">
        <f t="shared" ca="1" si="11"/>
        <v>#NAME?</v>
      </c>
      <c r="F81" s="7" t="e" cm="1">
        <f t="array" aca="1" ref="F81" ca="1">_xll.RiskBinomial(1,E81)</f>
        <v>#NAME?</v>
      </c>
      <c r="G81" s="19" t="e">
        <f t="shared" ca="1" si="8"/>
        <v>#NAME?</v>
      </c>
      <c r="H81" s="7" t="e" cm="1">
        <f t="array" aca="1" ref="H81" ca="1">_xll.RiskPoisson(B$4)</f>
        <v>#NAME?</v>
      </c>
      <c r="I81" s="19" t="e">
        <f t="shared" ca="1" si="6"/>
        <v>#NAME?</v>
      </c>
      <c r="J81" s="4" t="e">
        <f t="shared" ca="1" si="12"/>
        <v>#NAME?</v>
      </c>
      <c r="K81" s="4" t="e">
        <f t="shared" ca="1" si="7"/>
        <v>#NAME?</v>
      </c>
      <c r="L81" s="5" t="e">
        <f t="shared" ca="1" si="13"/>
        <v>#NAME?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5E7C-3D18-4416-B18E-0FF9507612A3}">
  <sheetPr>
    <outlinePr summaryBelow="0" summaryRight="0"/>
  </sheetPr>
  <dimension ref="B1:P23"/>
  <sheetViews>
    <sheetView showGridLines="0" tabSelected="1" workbookViewId="0">
      <selection activeCell="I3" sqref="I3"/>
    </sheetView>
  </sheetViews>
  <sheetFormatPr baseColWidth="10" defaultColWidth="8.83203125" defaultRowHeight="15" x14ac:dyDescent="0.2"/>
  <cols>
    <col min="1" max="1" width="0.33203125" style="39" customWidth="1"/>
    <col min="2" max="2" width="13.6640625" style="39" customWidth="1"/>
    <col min="3" max="3" width="6.33203125" style="39" customWidth="1"/>
    <col min="4" max="4" width="5.5" style="39" customWidth="1"/>
    <col min="5" max="5" width="21.33203125" style="39" customWidth="1"/>
    <col min="6" max="14" width="11.1640625" style="39" customWidth="1"/>
    <col min="15" max="16" width="5.5" style="39" customWidth="1"/>
    <col min="17" max="16384" width="8.83203125" style="39"/>
  </cols>
  <sheetData>
    <row r="1" spans="2:16" s="52" customFormat="1" ht="65.75" customHeight="1" x14ac:dyDescent="0.25"/>
    <row r="2" spans="2:16" ht="16" thickBot="1" x14ac:dyDescent="0.25"/>
    <row r="3" spans="2:16" x14ac:dyDescent="0.2">
      <c r="B3" s="40" t="s">
        <v>28</v>
      </c>
      <c r="C3" s="41" t="s">
        <v>29</v>
      </c>
      <c r="D3" s="42" t="s">
        <v>30</v>
      </c>
      <c r="E3" s="43" t="s">
        <v>31</v>
      </c>
      <c r="F3" s="44" t="s">
        <v>32</v>
      </c>
      <c r="G3" s="44" t="s">
        <v>33</v>
      </c>
      <c r="H3" s="44" t="s">
        <v>34</v>
      </c>
      <c r="I3" s="44" t="s">
        <v>35</v>
      </c>
      <c r="J3" s="44" t="s">
        <v>36</v>
      </c>
      <c r="K3" s="44" t="s">
        <v>37</v>
      </c>
      <c r="L3" s="44" t="s">
        <v>38</v>
      </c>
      <c r="M3" s="45">
        <v>0.01</v>
      </c>
      <c r="N3" s="45">
        <v>0.99</v>
      </c>
      <c r="O3" s="44" t="s">
        <v>39</v>
      </c>
      <c r="P3" s="46" t="s">
        <v>40</v>
      </c>
    </row>
    <row r="4" spans="2:16" ht="37.5" customHeight="1" x14ac:dyDescent="0.2">
      <c r="B4" s="47" t="s">
        <v>46</v>
      </c>
      <c r="C4" s="48" t="s">
        <v>41</v>
      </c>
      <c r="D4" s="48" t="s">
        <v>47</v>
      </c>
      <c r="E4" s="49" t="s">
        <v>48</v>
      </c>
      <c r="F4" s="49"/>
      <c r="G4" s="53">
        <v>760</v>
      </c>
      <c r="H4" s="53">
        <v>23360</v>
      </c>
      <c r="I4" s="53">
        <v>4628.8</v>
      </c>
      <c r="J4" s="53">
        <v>2360</v>
      </c>
      <c r="K4" s="53">
        <v>3760</v>
      </c>
      <c r="L4" s="53">
        <v>3270.2228785437023</v>
      </c>
      <c r="M4" s="53">
        <v>1040</v>
      </c>
      <c r="N4" s="53">
        <v>17400</v>
      </c>
      <c r="O4" s="50">
        <v>0</v>
      </c>
      <c r="P4" s="51">
        <v>0</v>
      </c>
    </row>
    <row r="5" spans="2:16" ht="37.5" customHeight="1" x14ac:dyDescent="0.2">
      <c r="B5" s="47" t="s">
        <v>46</v>
      </c>
      <c r="C5" s="48" t="s">
        <v>42</v>
      </c>
      <c r="D5" s="48" t="s">
        <v>47</v>
      </c>
      <c r="E5" s="49" t="s">
        <v>48</v>
      </c>
      <c r="F5" s="49"/>
      <c r="G5" s="53">
        <v>760</v>
      </c>
      <c r="H5" s="53">
        <v>23360</v>
      </c>
      <c r="I5" s="53">
        <v>4628.8</v>
      </c>
      <c r="J5" s="53">
        <v>2360</v>
      </c>
      <c r="K5" s="53">
        <v>3760</v>
      </c>
      <c r="L5" s="53">
        <v>3270.2228785437023</v>
      </c>
      <c r="M5" s="53">
        <v>1040</v>
      </c>
      <c r="N5" s="53">
        <v>17400</v>
      </c>
      <c r="O5" s="50">
        <v>0</v>
      </c>
      <c r="P5" s="51">
        <v>0</v>
      </c>
    </row>
    <row r="6" spans="2:16" ht="37.5" customHeight="1" x14ac:dyDescent="0.2">
      <c r="B6" s="47" t="s">
        <v>46</v>
      </c>
      <c r="C6" s="48" t="s">
        <v>43</v>
      </c>
      <c r="D6" s="48" t="s">
        <v>47</v>
      </c>
      <c r="E6" s="49" t="s">
        <v>48</v>
      </c>
      <c r="F6" s="49"/>
      <c r="G6" s="53">
        <v>760</v>
      </c>
      <c r="H6" s="53">
        <v>23360</v>
      </c>
      <c r="I6" s="53">
        <v>4628.8</v>
      </c>
      <c r="J6" s="53">
        <v>2360</v>
      </c>
      <c r="K6" s="53">
        <v>3760</v>
      </c>
      <c r="L6" s="53">
        <v>3270.2228785437023</v>
      </c>
      <c r="M6" s="53">
        <v>1040</v>
      </c>
      <c r="N6" s="53">
        <v>17400</v>
      </c>
      <c r="O6" s="50">
        <v>0</v>
      </c>
      <c r="P6" s="51">
        <v>0</v>
      </c>
    </row>
    <row r="7" spans="2:16" ht="37.5" customHeight="1" x14ac:dyDescent="0.2">
      <c r="B7" s="47" t="s">
        <v>46</v>
      </c>
      <c r="C7" s="48" t="s">
        <v>44</v>
      </c>
      <c r="D7" s="48" t="s">
        <v>47</v>
      </c>
      <c r="E7" s="49" t="s">
        <v>48</v>
      </c>
      <c r="F7" s="49"/>
      <c r="G7" s="53">
        <v>760</v>
      </c>
      <c r="H7" s="53">
        <v>23360</v>
      </c>
      <c r="I7" s="53">
        <v>4628.8</v>
      </c>
      <c r="J7" s="53">
        <v>2360</v>
      </c>
      <c r="K7" s="53">
        <v>3760</v>
      </c>
      <c r="L7" s="53">
        <v>3270.2228785437023</v>
      </c>
      <c r="M7" s="53">
        <v>1040</v>
      </c>
      <c r="N7" s="53">
        <v>17400</v>
      </c>
      <c r="O7" s="50">
        <v>0</v>
      </c>
      <c r="P7" s="51">
        <v>0</v>
      </c>
    </row>
    <row r="8" spans="2:16" ht="37.5" customHeight="1" x14ac:dyDescent="0.2">
      <c r="B8" s="59" t="s">
        <v>46</v>
      </c>
      <c r="C8" s="60" t="s">
        <v>45</v>
      </c>
      <c r="D8" s="60" t="s">
        <v>47</v>
      </c>
      <c r="E8" s="60" t="s">
        <v>48</v>
      </c>
      <c r="F8" s="60"/>
      <c r="G8" s="61">
        <v>760</v>
      </c>
      <c r="H8" s="61">
        <v>23360</v>
      </c>
      <c r="I8" s="61">
        <v>4628.8</v>
      </c>
      <c r="J8" s="61">
        <v>2360</v>
      </c>
      <c r="K8" s="61">
        <v>3760</v>
      </c>
      <c r="L8" s="61">
        <v>3270.2228785437023</v>
      </c>
      <c r="M8" s="61">
        <v>1040</v>
      </c>
      <c r="N8" s="61">
        <v>17400</v>
      </c>
      <c r="O8" s="62">
        <v>0</v>
      </c>
      <c r="P8" s="63">
        <v>0</v>
      </c>
    </row>
    <row r="9" spans="2:16" ht="37.5" customHeight="1" x14ac:dyDescent="0.2">
      <c r="B9" s="47" t="s">
        <v>49</v>
      </c>
      <c r="C9" s="48" t="s">
        <v>41</v>
      </c>
      <c r="D9" s="48" t="s">
        <v>50</v>
      </c>
      <c r="E9" s="49" t="s">
        <v>51</v>
      </c>
      <c r="F9" s="49"/>
      <c r="G9" s="53">
        <v>32800</v>
      </c>
      <c r="H9" s="53">
        <v>56100</v>
      </c>
      <c r="I9" s="53">
        <v>45593.2</v>
      </c>
      <c r="J9" s="53">
        <v>46100</v>
      </c>
      <c r="K9" s="53">
        <v>45400</v>
      </c>
      <c r="L9" s="53">
        <v>3876.2823542383298</v>
      </c>
      <c r="M9" s="53">
        <v>36600</v>
      </c>
      <c r="N9" s="53">
        <v>53900</v>
      </c>
      <c r="O9" s="50">
        <v>0</v>
      </c>
      <c r="P9" s="51">
        <v>0</v>
      </c>
    </row>
    <row r="10" spans="2:16" ht="37.5" customHeight="1" x14ac:dyDescent="0.2">
      <c r="B10" s="47" t="s">
        <v>49</v>
      </c>
      <c r="C10" s="48" t="s">
        <v>42</v>
      </c>
      <c r="D10" s="48" t="s">
        <v>50</v>
      </c>
      <c r="E10" s="49" t="s">
        <v>51</v>
      </c>
      <c r="F10" s="49"/>
      <c r="G10" s="53">
        <v>12000</v>
      </c>
      <c r="H10" s="53">
        <v>35800</v>
      </c>
      <c r="I10" s="53">
        <v>24359.200000000001</v>
      </c>
      <c r="J10" s="53">
        <v>23600</v>
      </c>
      <c r="K10" s="53">
        <v>24300</v>
      </c>
      <c r="L10" s="53">
        <v>3659.0809100390911</v>
      </c>
      <c r="M10" s="53">
        <v>15900</v>
      </c>
      <c r="N10" s="53">
        <v>32800</v>
      </c>
      <c r="O10" s="50">
        <v>0</v>
      </c>
      <c r="P10" s="51">
        <v>0</v>
      </c>
    </row>
    <row r="11" spans="2:16" ht="37.5" customHeight="1" x14ac:dyDescent="0.2">
      <c r="B11" s="47" t="s">
        <v>49</v>
      </c>
      <c r="C11" s="48" t="s">
        <v>43</v>
      </c>
      <c r="D11" s="48" t="s">
        <v>50</v>
      </c>
      <c r="E11" s="49" t="s">
        <v>51</v>
      </c>
      <c r="F11" s="49"/>
      <c r="G11" s="53">
        <v>4800</v>
      </c>
      <c r="H11" s="53">
        <v>30100</v>
      </c>
      <c r="I11" s="53">
        <v>18734.599999999999</v>
      </c>
      <c r="J11" s="53">
        <v>16400</v>
      </c>
      <c r="K11" s="53">
        <v>18700</v>
      </c>
      <c r="L11" s="53">
        <v>3747.4136491874137</v>
      </c>
      <c r="M11" s="53">
        <v>11000</v>
      </c>
      <c r="N11" s="53">
        <v>27600</v>
      </c>
      <c r="O11" s="50">
        <v>0</v>
      </c>
      <c r="P11" s="51">
        <v>0</v>
      </c>
    </row>
    <row r="12" spans="2:16" ht="37.5" customHeight="1" x14ac:dyDescent="0.2">
      <c r="B12" s="47" t="s">
        <v>49</v>
      </c>
      <c r="C12" s="48" t="s">
        <v>44</v>
      </c>
      <c r="D12" s="48" t="s">
        <v>50</v>
      </c>
      <c r="E12" s="49" t="s">
        <v>51</v>
      </c>
      <c r="F12" s="49"/>
      <c r="G12" s="53">
        <v>4700</v>
      </c>
      <c r="H12" s="53">
        <v>32900</v>
      </c>
      <c r="I12" s="53">
        <v>17100.400000000001</v>
      </c>
      <c r="J12" s="53">
        <v>17700</v>
      </c>
      <c r="K12" s="53">
        <v>17000</v>
      </c>
      <c r="L12" s="53">
        <v>4083.4923361405404</v>
      </c>
      <c r="M12" s="53">
        <v>8500</v>
      </c>
      <c r="N12" s="53">
        <v>26700</v>
      </c>
      <c r="O12" s="50">
        <v>0</v>
      </c>
      <c r="P12" s="51">
        <v>0</v>
      </c>
    </row>
    <row r="13" spans="2:16" ht="37.5" customHeight="1" x14ac:dyDescent="0.2">
      <c r="B13" s="59" t="s">
        <v>49</v>
      </c>
      <c r="C13" s="60" t="s">
        <v>45</v>
      </c>
      <c r="D13" s="60" t="s">
        <v>50</v>
      </c>
      <c r="E13" s="60" t="s">
        <v>51</v>
      </c>
      <c r="F13" s="60"/>
      <c r="G13" s="61">
        <v>5400</v>
      </c>
      <c r="H13" s="61">
        <v>29000</v>
      </c>
      <c r="I13" s="61">
        <v>16546.8</v>
      </c>
      <c r="J13" s="61">
        <v>16900</v>
      </c>
      <c r="K13" s="61">
        <v>16700</v>
      </c>
      <c r="L13" s="61">
        <v>4265.263732692114</v>
      </c>
      <c r="M13" s="61">
        <v>7700</v>
      </c>
      <c r="N13" s="61">
        <v>26700</v>
      </c>
      <c r="O13" s="62">
        <v>0</v>
      </c>
      <c r="P13" s="63">
        <v>0</v>
      </c>
    </row>
    <row r="14" spans="2:16" ht="37.5" customHeight="1" x14ac:dyDescent="0.2">
      <c r="B14" s="47" t="s">
        <v>52</v>
      </c>
      <c r="C14" s="48" t="s">
        <v>41</v>
      </c>
      <c r="D14" s="48" t="s">
        <v>53</v>
      </c>
      <c r="E14" s="49" t="s">
        <v>54</v>
      </c>
      <c r="F14" s="49"/>
      <c r="G14" s="53">
        <v>39200</v>
      </c>
      <c r="H14" s="53">
        <v>58600</v>
      </c>
      <c r="I14" s="53">
        <v>48744.800000000003</v>
      </c>
      <c r="J14" s="53">
        <v>48600</v>
      </c>
      <c r="K14" s="53">
        <v>48800</v>
      </c>
      <c r="L14" s="53">
        <v>3013.1563488084548</v>
      </c>
      <c r="M14" s="53">
        <v>42000</v>
      </c>
      <c r="N14" s="53">
        <v>55400</v>
      </c>
      <c r="O14" s="50">
        <v>0</v>
      </c>
      <c r="P14" s="51">
        <v>0</v>
      </c>
    </row>
    <row r="15" spans="2:16" ht="37.5" customHeight="1" x14ac:dyDescent="0.2">
      <c r="B15" s="47" t="s">
        <v>52</v>
      </c>
      <c r="C15" s="48" t="s">
        <v>42</v>
      </c>
      <c r="D15" s="48" t="s">
        <v>53</v>
      </c>
      <c r="E15" s="49" t="s">
        <v>54</v>
      </c>
      <c r="F15" s="49"/>
      <c r="G15" s="53">
        <v>39200</v>
      </c>
      <c r="H15" s="53">
        <v>58600</v>
      </c>
      <c r="I15" s="53">
        <v>48744.800000000003</v>
      </c>
      <c r="J15" s="53">
        <v>48600</v>
      </c>
      <c r="K15" s="53">
        <v>48800</v>
      </c>
      <c r="L15" s="53">
        <v>3013.1563488084548</v>
      </c>
      <c r="M15" s="53">
        <v>42000</v>
      </c>
      <c r="N15" s="53">
        <v>55400</v>
      </c>
      <c r="O15" s="50">
        <v>0</v>
      </c>
      <c r="P15" s="51">
        <v>0</v>
      </c>
    </row>
    <row r="16" spans="2:16" ht="37.5" customHeight="1" x14ac:dyDescent="0.2">
      <c r="B16" s="47" t="s">
        <v>52</v>
      </c>
      <c r="C16" s="48" t="s">
        <v>43</v>
      </c>
      <c r="D16" s="48" t="s">
        <v>53</v>
      </c>
      <c r="E16" s="49" t="s">
        <v>54</v>
      </c>
      <c r="F16" s="49"/>
      <c r="G16" s="53">
        <v>39200</v>
      </c>
      <c r="H16" s="53">
        <v>58600</v>
      </c>
      <c r="I16" s="53">
        <v>48744.800000000003</v>
      </c>
      <c r="J16" s="53">
        <v>48600</v>
      </c>
      <c r="K16" s="53">
        <v>48800</v>
      </c>
      <c r="L16" s="53">
        <v>3013.1563488084548</v>
      </c>
      <c r="M16" s="53">
        <v>42000</v>
      </c>
      <c r="N16" s="53">
        <v>55400</v>
      </c>
      <c r="O16" s="50">
        <v>0</v>
      </c>
      <c r="P16" s="51">
        <v>0</v>
      </c>
    </row>
    <row r="17" spans="2:16" ht="37.5" customHeight="1" x14ac:dyDescent="0.2">
      <c r="B17" s="47" t="s">
        <v>52</v>
      </c>
      <c r="C17" s="48" t="s">
        <v>44</v>
      </c>
      <c r="D17" s="48" t="s">
        <v>53</v>
      </c>
      <c r="E17" s="49" t="s">
        <v>54</v>
      </c>
      <c r="F17" s="49"/>
      <c r="G17" s="53">
        <v>39200</v>
      </c>
      <c r="H17" s="53">
        <v>58600</v>
      </c>
      <c r="I17" s="53">
        <v>48744.800000000003</v>
      </c>
      <c r="J17" s="53">
        <v>48600</v>
      </c>
      <c r="K17" s="53">
        <v>48800</v>
      </c>
      <c r="L17" s="53">
        <v>3013.1563488084548</v>
      </c>
      <c r="M17" s="53">
        <v>42000</v>
      </c>
      <c r="N17" s="53">
        <v>55400</v>
      </c>
      <c r="O17" s="50">
        <v>0</v>
      </c>
      <c r="P17" s="51">
        <v>0</v>
      </c>
    </row>
    <row r="18" spans="2:16" ht="37.5" customHeight="1" x14ac:dyDescent="0.2">
      <c r="B18" s="59" t="s">
        <v>52</v>
      </c>
      <c r="C18" s="60" t="s">
        <v>45</v>
      </c>
      <c r="D18" s="60" t="s">
        <v>53</v>
      </c>
      <c r="E18" s="60" t="s">
        <v>54</v>
      </c>
      <c r="F18" s="60"/>
      <c r="G18" s="61">
        <v>39200</v>
      </c>
      <c r="H18" s="61">
        <v>58600</v>
      </c>
      <c r="I18" s="61">
        <v>48744.800000000003</v>
      </c>
      <c r="J18" s="61">
        <v>48600</v>
      </c>
      <c r="K18" s="61">
        <v>48800</v>
      </c>
      <c r="L18" s="61">
        <v>3013.1563488084548</v>
      </c>
      <c r="M18" s="61">
        <v>42000</v>
      </c>
      <c r="N18" s="61">
        <v>55400</v>
      </c>
      <c r="O18" s="62">
        <v>0</v>
      </c>
      <c r="P18" s="63">
        <v>0</v>
      </c>
    </row>
    <row r="19" spans="2:16" ht="37.5" customHeight="1" x14ac:dyDescent="0.2">
      <c r="B19" s="47" t="s">
        <v>20</v>
      </c>
      <c r="C19" s="48" t="s">
        <v>41</v>
      </c>
      <c r="D19" s="48" t="s">
        <v>55</v>
      </c>
      <c r="E19" s="49" t="s">
        <v>56</v>
      </c>
      <c r="F19" s="49"/>
      <c r="G19" s="53">
        <v>-29760</v>
      </c>
      <c r="H19" s="53">
        <v>15160</v>
      </c>
      <c r="I19" s="53">
        <v>-1477.2</v>
      </c>
      <c r="J19" s="53">
        <v>-3460</v>
      </c>
      <c r="K19" s="53">
        <v>-1160</v>
      </c>
      <c r="L19" s="53">
        <v>5340.546173085093</v>
      </c>
      <c r="M19" s="53">
        <v>-16040</v>
      </c>
      <c r="N19" s="53">
        <v>8960</v>
      </c>
      <c r="O19" s="50">
        <v>0</v>
      </c>
      <c r="P19" s="51">
        <v>0</v>
      </c>
    </row>
    <row r="20" spans="2:16" ht="37.5" customHeight="1" x14ac:dyDescent="0.2">
      <c r="B20" s="47" t="s">
        <v>20</v>
      </c>
      <c r="C20" s="48" t="s">
        <v>42</v>
      </c>
      <c r="D20" s="48" t="s">
        <v>55</v>
      </c>
      <c r="E20" s="49" t="s">
        <v>56</v>
      </c>
      <c r="F20" s="49"/>
      <c r="G20" s="53">
        <v>-8060</v>
      </c>
      <c r="H20" s="53">
        <v>35960</v>
      </c>
      <c r="I20" s="53">
        <v>19756.8</v>
      </c>
      <c r="J20" s="53">
        <v>15600</v>
      </c>
      <c r="K20" s="53">
        <v>20160</v>
      </c>
      <c r="L20" s="53">
        <v>5072.7718446995586</v>
      </c>
      <c r="M20" s="53">
        <v>6180</v>
      </c>
      <c r="N20" s="53">
        <v>29480</v>
      </c>
      <c r="O20" s="50">
        <v>0</v>
      </c>
      <c r="P20" s="51">
        <v>0</v>
      </c>
    </row>
    <row r="21" spans="2:16" ht="37.5" customHeight="1" x14ac:dyDescent="0.2">
      <c r="B21" s="47" t="s">
        <v>20</v>
      </c>
      <c r="C21" s="48" t="s">
        <v>43</v>
      </c>
      <c r="D21" s="48" t="s">
        <v>55</v>
      </c>
      <c r="E21" s="49" t="s">
        <v>56</v>
      </c>
      <c r="F21" s="49"/>
      <c r="G21" s="53">
        <v>-3860</v>
      </c>
      <c r="H21" s="53">
        <v>43160</v>
      </c>
      <c r="I21" s="53">
        <v>25381.4</v>
      </c>
      <c r="J21" s="53">
        <v>21520</v>
      </c>
      <c r="K21" s="53">
        <v>25820</v>
      </c>
      <c r="L21" s="53">
        <v>5154.6442315942941</v>
      </c>
      <c r="M21" s="53">
        <v>10900</v>
      </c>
      <c r="N21" s="53">
        <v>34840</v>
      </c>
      <c r="O21" s="50">
        <v>0</v>
      </c>
      <c r="P21" s="51">
        <v>0</v>
      </c>
    </row>
    <row r="22" spans="2:16" ht="37.5" customHeight="1" x14ac:dyDescent="0.2">
      <c r="B22" s="47" t="s">
        <v>20</v>
      </c>
      <c r="C22" s="48" t="s">
        <v>44</v>
      </c>
      <c r="D22" s="48" t="s">
        <v>55</v>
      </c>
      <c r="E22" s="49" t="s">
        <v>56</v>
      </c>
      <c r="F22" s="49"/>
      <c r="G22" s="53">
        <v>2440</v>
      </c>
      <c r="H22" s="53">
        <v>43260</v>
      </c>
      <c r="I22" s="53">
        <v>27015.599999999999</v>
      </c>
      <c r="J22" s="53">
        <v>26120</v>
      </c>
      <c r="K22" s="53">
        <v>27560</v>
      </c>
      <c r="L22" s="53">
        <v>5403.0966998468512</v>
      </c>
      <c r="M22" s="53">
        <v>11800</v>
      </c>
      <c r="N22" s="53">
        <v>37320</v>
      </c>
      <c r="O22" s="50">
        <v>0</v>
      </c>
      <c r="P22" s="51">
        <v>0</v>
      </c>
    </row>
    <row r="23" spans="2:16" ht="37.5" customHeight="1" thickBot="1" x14ac:dyDescent="0.25">
      <c r="B23" s="54" t="s">
        <v>20</v>
      </c>
      <c r="C23" s="55" t="s">
        <v>45</v>
      </c>
      <c r="D23" s="55" t="s">
        <v>55</v>
      </c>
      <c r="E23" s="55" t="s">
        <v>56</v>
      </c>
      <c r="F23" s="55"/>
      <c r="G23" s="56">
        <v>4840</v>
      </c>
      <c r="H23" s="56">
        <v>42560</v>
      </c>
      <c r="I23" s="56">
        <v>27569.200000000001</v>
      </c>
      <c r="J23" s="56">
        <v>33260</v>
      </c>
      <c r="K23" s="56">
        <v>28060</v>
      </c>
      <c r="L23" s="56">
        <v>5571.5072598258721</v>
      </c>
      <c r="M23" s="56">
        <v>12840</v>
      </c>
      <c r="N23" s="56">
        <v>38140</v>
      </c>
      <c r="O23" s="57">
        <v>0</v>
      </c>
      <c r="P23" s="58">
        <v>0</v>
      </c>
    </row>
  </sheetData>
  <pageMargins left="0.7" right="0.7" top="0.75" bottom="0.75" header="0.3" footer="0.3"/>
  <pageSetup fitToWidth="0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bfa6f9-21a2-41de-95bb-f2af7fdf6e6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5B98C727BCA4FAD773D14EC1061E0" ma:contentTypeVersion="13" ma:contentTypeDescription="Create a new document." ma:contentTypeScope="" ma:versionID="4ea0d2ed815434770d26c81d8e951e75">
  <xsd:schema xmlns:xsd="http://www.w3.org/2001/XMLSchema" xmlns:xs="http://www.w3.org/2001/XMLSchema" xmlns:p="http://schemas.microsoft.com/office/2006/metadata/properties" xmlns:ns3="5bbfa6f9-21a2-41de-95bb-f2af7fdf6e6f" xmlns:ns4="cef57597-546d-4edc-a721-6b916f0f0a27" targetNamespace="http://schemas.microsoft.com/office/2006/metadata/properties" ma:root="true" ma:fieldsID="98d9a269baf47e7eaf7595f9fc7582ef" ns3:_="" ns4:_="">
    <xsd:import namespace="5bbfa6f9-21a2-41de-95bb-f2af7fdf6e6f"/>
    <xsd:import namespace="cef57597-546d-4edc-a721-6b916f0f0a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a6f9-21a2-41de-95bb-f2af7fdf6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57597-546d-4edc-a721-6b916f0f0a2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6C3259-5EF8-4DE8-B008-9BED3FB4C1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FD711A-226B-4760-B692-342E7E2CD075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cef57597-546d-4edc-a721-6b916f0f0a27"/>
    <ds:schemaRef ds:uri="http://purl.org/dc/terms/"/>
    <ds:schemaRef ds:uri="5bbfa6f9-21a2-41de-95bb-f2af7fdf6e6f"/>
    <ds:schemaRef ds:uri="http://www.w3.org/XML/1998/namespac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E4DBC8F-0B03-4B8F-94F0-09F2FC142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a6f9-21a2-41de-95bb-f2af7fdf6e6f"/>
    <ds:schemaRef ds:uri="cef57597-546d-4edc-a721-6b916f0f0a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Question4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Ramelo</dc:creator>
  <cp:lastModifiedBy>Anthony Ramelo</cp:lastModifiedBy>
  <dcterms:created xsi:type="dcterms:W3CDTF">2024-06-29T14:31:45Z</dcterms:created>
  <dcterms:modified xsi:type="dcterms:W3CDTF">2024-07-03T22:38:11Z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0x01010010B5B98C727BCA4FAD773D14EC1061E0</vt:lpwstr>
  </property>
</Properties>
</file>