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20" windowWidth="11400" windowHeight="6345"/>
  </bookViews>
  <sheets>
    <sheet name="Values" sheetId="1" r:id="rId1"/>
    <sheet name="Formulas" sheetId="27" r:id="rId2"/>
    <sheet name="Output" sheetId="26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4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"FKBRRDWFMCB8LBYNXF4RVJ24"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8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B11" i="27" l="1"/>
  <c r="B11" i="1"/>
  <c r="B9" i="1"/>
  <c r="B12" i="1" s="1"/>
  <c r="B9" i="27"/>
  <c r="B12" i="27" s="1"/>
  <c r="B17" i="27" l="1"/>
  <c r="B14" i="27"/>
  <c r="B14" i="1"/>
  <c r="B17" i="1"/>
  <c r="B18" i="27" l="1"/>
  <c r="B15" i="27"/>
  <c r="B19" i="27" s="1"/>
  <c r="B18" i="1"/>
  <c r="B15" i="1"/>
  <c r="B19" i="1" s="1"/>
  <c r="B25" i="1" l="1"/>
  <c r="B22" i="27"/>
  <c r="B20" i="27"/>
  <c r="B25" i="27"/>
  <c r="B22" i="1"/>
  <c r="B20" i="1"/>
  <c r="B24" i="1" l="1"/>
  <c r="B24" i="27"/>
</calcChain>
</file>

<file path=xl/sharedStrings.xml><?xml version="1.0" encoding="utf-8"?>
<sst xmlns="http://schemas.openxmlformats.org/spreadsheetml/2006/main" count="91" uniqueCount="37">
  <si>
    <t>Translator Hiring Problem</t>
  </si>
  <si>
    <t>Chance of Overtime Availability</t>
  </si>
  <si>
    <t>Fixed Cost per Translator</t>
  </si>
  <si>
    <t>Regular Order Cost</t>
  </si>
  <si>
    <t>Overtime Order Cost</t>
  </si>
  <si>
    <t>Revenue per Filled Order</t>
  </si>
  <si>
    <t>Actual Demand</t>
  </si>
  <si>
    <t>Overtime Translators Available</t>
  </si>
  <si>
    <t>Translators Hired</t>
  </si>
  <si>
    <t>Regular Orders Filled</t>
  </si>
  <si>
    <t>Overtime Orders Filled</t>
  </si>
  <si>
    <t>Fixed Cost</t>
  </si>
  <si>
    <t>Regular Cost</t>
  </si>
  <si>
    <t>Overtime Cost</t>
  </si>
  <si>
    <t>Total Cost</t>
  </si>
  <si>
    <t>Revenue</t>
  </si>
  <si>
    <t>Profit</t>
  </si>
  <si>
    <t>Historical</t>
  </si>
  <si>
    <t>Frequency</t>
  </si>
  <si>
    <t>Level</t>
  </si>
  <si>
    <t>Demand</t>
  </si>
  <si>
    <t>Mean</t>
  </si>
  <si>
    <t>Orders Refused</t>
  </si>
  <si>
    <t>@RISK Output Results</t>
  </si>
  <si>
    <r>
      <t>Performed By:</t>
    </r>
    <r>
      <rPr>
        <sz val="8"/>
        <color theme="1"/>
        <rFont val="Tahoma"/>
        <family val="2"/>
      </rPr>
      <t xml:space="preserve"> Levin,  Yuri G</t>
    </r>
  </si>
  <si>
    <r>
      <t>Date:</t>
    </r>
    <r>
      <rPr>
        <sz val="8"/>
        <color theme="1"/>
        <rFont val="Tahoma"/>
        <family val="2"/>
      </rPr>
      <t xml:space="preserve"> March-03-13 1:57:14 PM</t>
    </r>
  </si>
  <si>
    <t>Name</t>
  </si>
  <si>
    <t>Cell</t>
  </si>
  <si>
    <t>Sim#</t>
  </si>
  <si>
    <t>Graph</t>
  </si>
  <si>
    <t>Min</t>
  </si>
  <si>
    <t>Max</t>
  </si>
  <si>
    <t>Errors</t>
  </si>
  <si>
    <t>B24</t>
  </si>
  <si>
    <t>B25</t>
  </si>
  <si>
    <t>Translators</t>
  </si>
  <si>
    <t>Hired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</si>
</sst>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sz val="8.25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4" fontId="2" fillId="0" borderId="0" xfId="1" applyFont="1"/>
    <xf numFmtId="0" fontId="2" fillId="0" borderId="0" xfId="0" applyFont="1" applyAlignment="1">
      <alignment horizontal="center"/>
    </xf>
    <xf numFmtId="164" fontId="2" fillId="2" borderId="1" xfId="1" applyFont="1" applyFill="1" applyBorder="1"/>
    <xf numFmtId="164" fontId="2" fillId="2" borderId="2" xfId="1" applyFont="1" applyFill="1" applyBorder="1"/>
    <xf numFmtId="164" fontId="2" fillId="0" borderId="0" xfId="1" applyFont="1" applyFill="1" applyBorder="1"/>
    <xf numFmtId="0" fontId="2" fillId="3" borderId="3" xfId="1" applyNumberFormat="1" applyFont="1" applyFill="1" applyBorder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4" borderId="3" xfId="0" applyNumberFormat="1" applyFont="1" applyFill="1" applyBorder="1"/>
    <xf numFmtId="0" fontId="2" fillId="5" borderId="5" xfId="0" applyFont="1" applyFill="1" applyBorder="1" applyAlignment="1">
      <alignment horizontal="center"/>
    </xf>
    <xf numFmtId="9" fontId="2" fillId="5" borderId="6" xfId="2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9" fontId="2" fillId="5" borderId="8" xfId="2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9" fontId="2" fillId="5" borderId="10" xfId="2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9" fontId="2" fillId="2" borderId="11" xfId="2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" fillId="7" borderId="0" xfId="0" quotePrefix="1" applyFont="1" applyFill="1" applyBorder="1"/>
    <xf numFmtId="0" fontId="4" fillId="7" borderId="0" xfId="0" applyFont="1" applyFill="1" applyBorder="1"/>
    <xf numFmtId="0" fontId="5" fillId="7" borderId="0" xfId="0" applyFont="1" applyFill="1" applyBorder="1"/>
    <xf numFmtId="0" fontId="6" fillId="7" borderId="0" xfId="0" applyFont="1" applyFill="1" applyBorder="1"/>
    <xf numFmtId="0" fontId="5" fillId="7" borderId="15" xfId="0" applyFont="1" applyFill="1" applyBorder="1"/>
    <xf numFmtId="0" fontId="6" fillId="7" borderId="15" xfId="0" applyFont="1" applyFill="1" applyBorder="1"/>
    <xf numFmtId="43" fontId="7" fillId="0" borderId="16" xfId="3" applyFont="1" applyFill="1" applyBorder="1" applyAlignment="1">
      <alignment vertical="top"/>
    </xf>
    <xf numFmtId="43" fontId="7" fillId="0" borderId="17" xfId="3" applyFont="1" applyFill="1" applyBorder="1" applyAlignment="1">
      <alignment vertical="top"/>
    </xf>
    <xf numFmtId="43" fontId="7" fillId="0" borderId="17" xfId="3" applyFont="1" applyFill="1" applyBorder="1" applyAlignment="1">
      <alignment horizontal="left" vertical="center"/>
    </xf>
    <xf numFmtId="9" fontId="7" fillId="0" borderId="17" xfId="3" applyNumberFormat="1" applyFont="1" applyFill="1" applyBorder="1" applyAlignment="1">
      <alignment vertical="top"/>
    </xf>
    <xf numFmtId="43" fontId="7" fillId="0" borderId="18" xfId="3" applyFont="1" applyFill="1" applyBorder="1" applyAlignment="1">
      <alignment vertical="top"/>
    </xf>
    <xf numFmtId="0" fontId="7" fillId="0" borderId="19" xfId="3" applyNumberFormat="1" applyFont="1" applyFill="1" applyBorder="1" applyAlignment="1">
      <alignment horizontal="left" vertical="center" wrapText="1"/>
    </xf>
    <xf numFmtId="0" fontId="7" fillId="0" borderId="20" xfId="3" applyNumberFormat="1" applyFont="1" applyFill="1" applyBorder="1" applyAlignment="1">
      <alignment horizontal="left" vertical="center" wrapText="1"/>
    </xf>
    <xf numFmtId="0" fontId="1" fillId="0" borderId="20" xfId="3" applyNumberFormat="1" applyFont="1" applyFill="1" applyBorder="1" applyAlignment="1">
      <alignment horizontal="left" vertical="center"/>
    </xf>
    <xf numFmtId="164" fontId="7" fillId="0" borderId="20" xfId="3" applyNumberFormat="1" applyFont="1" applyFill="1" applyBorder="1" applyAlignment="1">
      <alignment horizontal="left" vertical="center" wrapText="1"/>
    </xf>
    <xf numFmtId="0" fontId="7" fillId="0" borderId="21" xfId="3" applyNumberFormat="1" applyFont="1" applyFill="1" applyBorder="1" applyAlignment="1">
      <alignment horizontal="left" vertical="center" wrapText="1"/>
    </xf>
    <xf numFmtId="0" fontId="7" fillId="0" borderId="22" xfId="3" applyNumberFormat="1" applyFont="1" applyFill="1" applyBorder="1" applyAlignment="1">
      <alignment horizontal="left" vertical="center" wrapText="1"/>
    </xf>
    <xf numFmtId="0" fontId="7" fillId="0" borderId="23" xfId="3" applyNumberFormat="1" applyFont="1" applyFill="1" applyBorder="1" applyAlignment="1">
      <alignment horizontal="left" vertical="center" wrapText="1"/>
    </xf>
    <xf numFmtId="0" fontId="1" fillId="0" borderId="23" xfId="3" applyNumberFormat="1" applyFont="1" applyFill="1" applyBorder="1" applyAlignment="1">
      <alignment horizontal="left" vertical="center"/>
    </xf>
    <xf numFmtId="164" fontId="7" fillId="0" borderId="23" xfId="3" applyNumberFormat="1" applyFont="1" applyFill="1" applyBorder="1" applyAlignment="1">
      <alignment horizontal="left" vertical="center" wrapText="1"/>
    </xf>
    <xf numFmtId="0" fontId="7" fillId="0" borderId="24" xfId="3" applyNumberFormat="1" applyFont="1" applyFill="1" applyBorder="1" applyAlignment="1">
      <alignment horizontal="left" vertical="center" wrapText="1"/>
    </xf>
    <xf numFmtId="0" fontId="7" fillId="0" borderId="25" xfId="3" applyNumberFormat="1" applyFont="1" applyFill="1" applyBorder="1" applyAlignment="1">
      <alignment horizontal="left" vertical="center" wrapText="1"/>
    </xf>
    <xf numFmtId="0" fontId="7" fillId="0" borderId="26" xfId="3" applyNumberFormat="1" applyFont="1" applyFill="1" applyBorder="1" applyAlignment="1">
      <alignment horizontal="left" vertical="center" wrapText="1"/>
    </xf>
    <xf numFmtId="0" fontId="1" fillId="0" borderId="26" xfId="3" applyNumberFormat="1" applyFont="1" applyFill="1" applyBorder="1" applyAlignment="1">
      <alignment horizontal="left" vertical="center"/>
    </xf>
    <xf numFmtId="0" fontId="7" fillId="0" borderId="27" xfId="3" applyNumberFormat="1" applyFont="1" applyFill="1" applyBorder="1" applyAlignment="1">
      <alignment horizontal="left" vertical="center" wrapText="1"/>
    </xf>
    <xf numFmtId="0" fontId="7" fillId="8" borderId="22" xfId="3" applyNumberFormat="1" applyFont="1" applyFill="1" applyBorder="1" applyAlignment="1">
      <alignment horizontal="left" vertical="center" wrapText="1"/>
    </xf>
    <xf numFmtId="0" fontId="7" fillId="8" borderId="23" xfId="3" applyNumberFormat="1" applyFont="1" applyFill="1" applyBorder="1" applyAlignment="1">
      <alignment horizontal="left" vertical="center" wrapText="1"/>
    </xf>
    <xf numFmtId="0" fontId="1" fillId="8" borderId="23" xfId="3" applyNumberFormat="1" applyFont="1" applyFill="1" applyBorder="1" applyAlignment="1">
      <alignment horizontal="left" vertical="center"/>
    </xf>
    <xf numFmtId="164" fontId="7" fillId="8" borderId="23" xfId="3" applyNumberFormat="1" applyFont="1" applyFill="1" applyBorder="1" applyAlignment="1">
      <alignment horizontal="left" vertical="center" wrapText="1"/>
    </xf>
    <xf numFmtId="0" fontId="7" fillId="8" borderId="24" xfId="3" applyNumberFormat="1" applyFont="1" applyFill="1" applyBorder="1" applyAlignment="1">
      <alignment horizontal="left" vertical="center" wrapText="1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9525</xdr:rowOff>
    </xdr:from>
    <xdr:to>
      <xdr:col>3</xdr:col>
      <xdr:colOff>990600</xdr:colOff>
      <xdr:row>5</xdr:row>
      <xdr:rowOff>495300</xdr:rowOff>
    </xdr:to>
    <xdr:pic>
      <xdr:nvPicPr>
        <xdr:cNvPr id="2" name="Picture 1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86677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6</xdr:row>
      <xdr:rowOff>9525</xdr:rowOff>
    </xdr:from>
    <xdr:to>
      <xdr:col>3</xdr:col>
      <xdr:colOff>990600</xdr:colOff>
      <xdr:row>6</xdr:row>
      <xdr:rowOff>495300</xdr:rowOff>
    </xdr:to>
    <xdr:pic>
      <xdr:nvPicPr>
        <xdr:cNvPr id="3" name="Picture 2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71600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7</xdr:row>
      <xdr:rowOff>9525</xdr:rowOff>
    </xdr:from>
    <xdr:to>
      <xdr:col>3</xdr:col>
      <xdr:colOff>990600</xdr:colOff>
      <xdr:row>7</xdr:row>
      <xdr:rowOff>495300</xdr:rowOff>
    </xdr:to>
    <xdr:pic>
      <xdr:nvPicPr>
        <xdr:cNvPr id="4" name="Picture 3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7642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8</xdr:row>
      <xdr:rowOff>9525</xdr:rowOff>
    </xdr:from>
    <xdr:to>
      <xdr:col>3</xdr:col>
      <xdr:colOff>990600</xdr:colOff>
      <xdr:row>8</xdr:row>
      <xdr:rowOff>495300</xdr:rowOff>
    </xdr:to>
    <xdr:pic>
      <xdr:nvPicPr>
        <xdr:cNvPr id="5" name="Picture 4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381250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9</xdr:row>
      <xdr:rowOff>9525</xdr:rowOff>
    </xdr:from>
    <xdr:to>
      <xdr:col>3</xdr:col>
      <xdr:colOff>990600</xdr:colOff>
      <xdr:row>9</xdr:row>
      <xdr:rowOff>495300</xdr:rowOff>
    </xdr:to>
    <xdr:pic>
      <xdr:nvPicPr>
        <xdr:cNvPr id="6" name="Picture 5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88607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10</xdr:row>
      <xdr:rowOff>9525</xdr:rowOff>
    </xdr:from>
    <xdr:to>
      <xdr:col>3</xdr:col>
      <xdr:colOff>990600</xdr:colOff>
      <xdr:row>10</xdr:row>
      <xdr:rowOff>495300</xdr:rowOff>
    </xdr:to>
    <xdr:pic>
      <xdr:nvPicPr>
        <xdr:cNvPr id="7" name="Picture 6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3390900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11</xdr:row>
      <xdr:rowOff>9525</xdr:rowOff>
    </xdr:from>
    <xdr:to>
      <xdr:col>3</xdr:col>
      <xdr:colOff>990600</xdr:colOff>
      <xdr:row>11</xdr:row>
      <xdr:rowOff>495300</xdr:rowOff>
    </xdr:to>
    <xdr:pic>
      <xdr:nvPicPr>
        <xdr:cNvPr id="8" name="Picture 7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389572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12</xdr:row>
      <xdr:rowOff>9525</xdr:rowOff>
    </xdr:from>
    <xdr:to>
      <xdr:col>3</xdr:col>
      <xdr:colOff>990600</xdr:colOff>
      <xdr:row>12</xdr:row>
      <xdr:rowOff>495300</xdr:rowOff>
    </xdr:to>
    <xdr:pic>
      <xdr:nvPicPr>
        <xdr:cNvPr id="9" name="Picture 8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4400550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13</xdr:row>
      <xdr:rowOff>9525</xdr:rowOff>
    </xdr:from>
    <xdr:to>
      <xdr:col>3</xdr:col>
      <xdr:colOff>990600</xdr:colOff>
      <xdr:row>13</xdr:row>
      <xdr:rowOff>495300</xdr:rowOff>
    </xdr:to>
    <xdr:pic>
      <xdr:nvPicPr>
        <xdr:cNvPr id="10" name="Picture 9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490537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14</xdr:row>
      <xdr:rowOff>9525</xdr:rowOff>
    </xdr:from>
    <xdr:to>
      <xdr:col>3</xdr:col>
      <xdr:colOff>990600</xdr:colOff>
      <xdr:row>14</xdr:row>
      <xdr:rowOff>495300</xdr:rowOff>
    </xdr:to>
    <xdr:pic>
      <xdr:nvPicPr>
        <xdr:cNvPr id="11" name="Picture 10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5410200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15</xdr:row>
      <xdr:rowOff>9525</xdr:rowOff>
    </xdr:from>
    <xdr:to>
      <xdr:col>3</xdr:col>
      <xdr:colOff>990600</xdr:colOff>
      <xdr:row>15</xdr:row>
      <xdr:rowOff>495300</xdr:rowOff>
    </xdr:to>
    <xdr:pic>
      <xdr:nvPicPr>
        <xdr:cNvPr id="12" name="Picture 11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591502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16</xdr:row>
      <xdr:rowOff>9525</xdr:rowOff>
    </xdr:from>
    <xdr:to>
      <xdr:col>3</xdr:col>
      <xdr:colOff>990600</xdr:colOff>
      <xdr:row>16</xdr:row>
      <xdr:rowOff>495300</xdr:rowOff>
    </xdr:to>
    <xdr:pic>
      <xdr:nvPicPr>
        <xdr:cNvPr id="13" name="Picture 12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6419850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17</xdr:row>
      <xdr:rowOff>9525</xdr:rowOff>
    </xdr:from>
    <xdr:to>
      <xdr:col>3</xdr:col>
      <xdr:colOff>990600</xdr:colOff>
      <xdr:row>17</xdr:row>
      <xdr:rowOff>495300</xdr:rowOff>
    </xdr:to>
    <xdr:pic>
      <xdr:nvPicPr>
        <xdr:cNvPr id="14" name="Picture 13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692467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18</xdr:row>
      <xdr:rowOff>9525</xdr:rowOff>
    </xdr:from>
    <xdr:to>
      <xdr:col>3</xdr:col>
      <xdr:colOff>990600</xdr:colOff>
      <xdr:row>18</xdr:row>
      <xdr:rowOff>495300</xdr:rowOff>
    </xdr:to>
    <xdr:pic>
      <xdr:nvPicPr>
        <xdr:cNvPr id="15" name="Picture 14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7429500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19</xdr:row>
      <xdr:rowOff>9525</xdr:rowOff>
    </xdr:from>
    <xdr:to>
      <xdr:col>3</xdr:col>
      <xdr:colOff>990600</xdr:colOff>
      <xdr:row>19</xdr:row>
      <xdr:rowOff>495300</xdr:rowOff>
    </xdr:to>
    <xdr:pic>
      <xdr:nvPicPr>
        <xdr:cNvPr id="16" name="Picture 15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793432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20</xdr:row>
      <xdr:rowOff>9525</xdr:rowOff>
    </xdr:from>
    <xdr:to>
      <xdr:col>3</xdr:col>
      <xdr:colOff>990600</xdr:colOff>
      <xdr:row>20</xdr:row>
      <xdr:rowOff>495300</xdr:rowOff>
    </xdr:to>
    <xdr:pic>
      <xdr:nvPicPr>
        <xdr:cNvPr id="17" name="Picture 16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8439150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I3" sqref="I3"/>
    </sheetView>
  </sheetViews>
  <sheetFormatPr defaultRowHeight="18" x14ac:dyDescent="0.25"/>
  <cols>
    <col min="1" max="1" width="39.5703125" style="1" bestFit="1" customWidth="1"/>
    <col min="2" max="2" width="13.140625" style="1" bestFit="1" customWidth="1"/>
    <col min="3" max="3" width="1.5703125" style="1" customWidth="1"/>
    <col min="4" max="4" width="11.5703125" style="1" bestFit="1" customWidth="1"/>
    <col min="5" max="5" width="14.28515625" style="1" bestFit="1" customWidth="1"/>
    <col min="6" max="6" width="2.42578125" style="1" customWidth="1"/>
    <col min="7" max="7" width="14.85546875" style="1" bestFit="1" customWidth="1"/>
    <col min="8" max="16384" width="9.140625" style="1"/>
  </cols>
  <sheetData>
    <row r="1" spans="1:7" x14ac:dyDescent="0.25">
      <c r="A1" s="1" t="s">
        <v>0</v>
      </c>
      <c r="D1" s="3" t="s">
        <v>20</v>
      </c>
      <c r="E1" s="3" t="s">
        <v>17</v>
      </c>
      <c r="G1" s="3" t="s">
        <v>35</v>
      </c>
    </row>
    <row r="2" spans="1:7" ht="18.75" thickBot="1" x14ac:dyDescent="0.3">
      <c r="D2" s="3" t="s">
        <v>19</v>
      </c>
      <c r="E2" s="3" t="s">
        <v>18</v>
      </c>
      <c r="G2" s="3" t="s">
        <v>36</v>
      </c>
    </row>
    <row r="3" spans="1:7" x14ac:dyDescent="0.25">
      <c r="A3" s="1" t="s">
        <v>1</v>
      </c>
      <c r="B3" s="20">
        <v>0.35</v>
      </c>
      <c r="D3" s="12">
        <v>0</v>
      </c>
      <c r="E3" s="13">
        <v>0.01</v>
      </c>
      <c r="G3" s="21">
        <v>5</v>
      </c>
    </row>
    <row r="4" spans="1:7" x14ac:dyDescent="0.25">
      <c r="A4" s="1" t="s">
        <v>2</v>
      </c>
      <c r="B4" s="4">
        <v>10</v>
      </c>
      <c r="D4" s="14">
        <v>1</v>
      </c>
      <c r="E4" s="15">
        <v>0.02</v>
      </c>
      <c r="G4" s="22">
        <v>6</v>
      </c>
    </row>
    <row r="5" spans="1:7" x14ac:dyDescent="0.25">
      <c r="A5" s="1" t="s">
        <v>3</v>
      </c>
      <c r="B5" s="4">
        <v>50</v>
      </c>
      <c r="D5" s="14">
        <v>2</v>
      </c>
      <c r="E5" s="15">
        <v>0.05</v>
      </c>
      <c r="G5" s="22">
        <v>7</v>
      </c>
    </row>
    <row r="6" spans="1:7" x14ac:dyDescent="0.25">
      <c r="A6" s="1" t="s">
        <v>4</v>
      </c>
      <c r="B6" s="4">
        <v>75</v>
      </c>
      <c r="D6" s="14">
        <v>3</v>
      </c>
      <c r="E6" s="15">
        <v>0.05</v>
      </c>
      <c r="G6" s="22">
        <v>8</v>
      </c>
    </row>
    <row r="7" spans="1:7" x14ac:dyDescent="0.25">
      <c r="A7" s="1" t="s">
        <v>5</v>
      </c>
      <c r="B7" s="5">
        <v>95</v>
      </c>
      <c r="D7" s="14">
        <v>4</v>
      </c>
      <c r="E7" s="15">
        <v>7.0000000000000007E-2</v>
      </c>
      <c r="G7" s="22">
        <v>9</v>
      </c>
    </row>
    <row r="8" spans="1:7" x14ac:dyDescent="0.25">
      <c r="B8" s="6"/>
      <c r="D8" s="14">
        <v>5</v>
      </c>
      <c r="E8" s="15">
        <v>0.08</v>
      </c>
      <c r="G8" s="22">
        <v>10</v>
      </c>
    </row>
    <row r="9" spans="1:7" x14ac:dyDescent="0.25">
      <c r="A9" s="1" t="s">
        <v>8</v>
      </c>
      <c r="B9" s="7">
        <f ca="1">_xll.RiskSimtable(G3:G10)</f>
        <v>5</v>
      </c>
      <c r="D9" s="14">
        <v>6</v>
      </c>
      <c r="E9" s="15">
        <v>0.09</v>
      </c>
      <c r="G9" s="22">
        <v>11</v>
      </c>
    </row>
    <row r="10" spans="1:7" ht="18.75" thickBot="1" x14ac:dyDescent="0.3">
      <c r="D10" s="14">
        <v>7</v>
      </c>
      <c r="E10" s="15">
        <v>0.11</v>
      </c>
      <c r="G10" s="23">
        <v>12</v>
      </c>
    </row>
    <row r="11" spans="1:7" x14ac:dyDescent="0.25">
      <c r="A11" s="1" t="s">
        <v>6</v>
      </c>
      <c r="B11" s="18">
        <f ca="1">_xll.RiskDiscrete(D3:D18,E3:E18)</f>
        <v>7</v>
      </c>
      <c r="D11" s="14">
        <v>8</v>
      </c>
      <c r="E11" s="15">
        <v>0.13</v>
      </c>
    </row>
    <row r="12" spans="1:7" x14ac:dyDescent="0.25">
      <c r="A12" s="1" t="s">
        <v>7</v>
      </c>
      <c r="B12" s="19">
        <f ca="1">_xll.RiskBinomial(B9,B3)</f>
        <v>2</v>
      </c>
      <c r="D12" s="14">
        <v>9</v>
      </c>
      <c r="E12" s="15">
        <v>0.13</v>
      </c>
    </row>
    <row r="13" spans="1:7" x14ac:dyDescent="0.25">
      <c r="D13" s="14">
        <v>10</v>
      </c>
      <c r="E13" s="15">
        <v>0.09</v>
      </c>
    </row>
    <row r="14" spans="1:7" x14ac:dyDescent="0.25">
      <c r="A14" s="1" t="s">
        <v>9</v>
      </c>
      <c r="B14" s="3">
        <f ca="1">MIN(B9,B11)</f>
        <v>5</v>
      </c>
      <c r="D14" s="14">
        <v>11</v>
      </c>
      <c r="E14" s="15">
        <v>0.09</v>
      </c>
    </row>
    <row r="15" spans="1:7" x14ac:dyDescent="0.25">
      <c r="A15" s="1" t="s">
        <v>10</v>
      </c>
      <c r="B15" s="3">
        <f ca="1">MIN(B11-B14,B12)</f>
        <v>2</v>
      </c>
      <c r="D15" s="14">
        <v>12</v>
      </c>
      <c r="E15" s="15">
        <v>0.05</v>
      </c>
    </row>
    <row r="16" spans="1:7" x14ac:dyDescent="0.25">
      <c r="D16" s="14">
        <v>13</v>
      </c>
      <c r="E16" s="15">
        <v>0.01</v>
      </c>
    </row>
    <row r="17" spans="1:5" x14ac:dyDescent="0.25">
      <c r="A17" s="1" t="s">
        <v>11</v>
      </c>
      <c r="B17" s="8">
        <f ca="1">B9*B4</f>
        <v>50</v>
      </c>
      <c r="D17" s="14">
        <v>14</v>
      </c>
      <c r="E17" s="15">
        <v>0.01</v>
      </c>
    </row>
    <row r="18" spans="1:5" x14ac:dyDescent="0.25">
      <c r="A18" s="1" t="s">
        <v>12</v>
      </c>
      <c r="B18" s="8">
        <f ca="1">B14*B5</f>
        <v>250</v>
      </c>
      <c r="D18" s="16">
        <v>15</v>
      </c>
      <c r="E18" s="17">
        <v>0.01</v>
      </c>
    </row>
    <row r="19" spans="1:5" x14ac:dyDescent="0.25">
      <c r="A19" s="1" t="s">
        <v>13</v>
      </c>
      <c r="B19" s="10">
        <f ca="1">B6*B15</f>
        <v>150</v>
      </c>
    </row>
    <row r="20" spans="1:5" x14ac:dyDescent="0.25">
      <c r="A20" s="1" t="s">
        <v>14</v>
      </c>
      <c r="B20" s="9">
        <f ca="1">SUM(B17:B19)</f>
        <v>450</v>
      </c>
    </row>
    <row r="22" spans="1:5" x14ac:dyDescent="0.25">
      <c r="A22" s="1" t="s">
        <v>15</v>
      </c>
      <c r="B22" s="2">
        <f ca="1">B7*(B14+B15)</f>
        <v>665</v>
      </c>
    </row>
    <row r="24" spans="1:5" x14ac:dyDescent="0.25">
      <c r="A24" s="1" t="s">
        <v>16</v>
      </c>
      <c r="B24" s="11">
        <f ca="1">_xll.RiskOutput()+B22-B20</f>
        <v>215</v>
      </c>
    </row>
    <row r="25" spans="1:5" x14ac:dyDescent="0.25">
      <c r="A25" s="1" t="s">
        <v>22</v>
      </c>
      <c r="B25" s="3">
        <f ca="1">_xll.RiskOutput()+B11-B14-B15</f>
        <v>0</v>
      </c>
    </row>
  </sheetData>
  <phoneticPr fontId="0" type="noConversion"/>
  <printOptions horizontalCentered="1" verticalCentered="1" headings="1" gridLines="1"/>
  <pageMargins left="0.75" right="0.75" top="1" bottom="1" header="0.5" footer="0.5"/>
  <pageSetup orientation="portrait" horizontalDpi="300" r:id="rId1"/>
  <headerFooter alignWithMargins="0">
    <oddHeader>&amp;F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Formulas="1" zoomScale="70" zoomScaleNormal="70" workbookViewId="0">
      <selection activeCell="I12" sqref="I12"/>
    </sheetView>
  </sheetViews>
  <sheetFormatPr defaultRowHeight="18" x14ac:dyDescent="0.25"/>
  <cols>
    <col min="1" max="1" width="19.85546875" style="1" bestFit="1" customWidth="1"/>
    <col min="2" max="2" width="20.28515625" style="1" bestFit="1" customWidth="1"/>
    <col min="3" max="3" width="1.140625" style="1" customWidth="1"/>
    <col min="4" max="4" width="5.85546875" style="1" bestFit="1" customWidth="1"/>
    <col min="5" max="5" width="7.28515625" style="1" bestFit="1" customWidth="1"/>
    <col min="6" max="6" width="1" style="1" customWidth="1"/>
    <col min="7" max="7" width="7.5703125" style="1" bestFit="1" customWidth="1"/>
    <col min="8" max="16384" width="9.140625" style="1"/>
  </cols>
  <sheetData>
    <row r="1" spans="1:7" x14ac:dyDescent="0.25">
      <c r="A1" s="1" t="s">
        <v>0</v>
      </c>
      <c r="D1" s="3" t="s">
        <v>20</v>
      </c>
      <c r="E1" s="3" t="s">
        <v>17</v>
      </c>
      <c r="G1" s="3" t="s">
        <v>35</v>
      </c>
    </row>
    <row r="2" spans="1:7" ht="18.75" thickBot="1" x14ac:dyDescent="0.3">
      <c r="D2" s="3" t="s">
        <v>19</v>
      </c>
      <c r="E2" s="3" t="s">
        <v>18</v>
      </c>
      <c r="G2" s="3" t="s">
        <v>36</v>
      </c>
    </row>
    <row r="3" spans="1:7" x14ac:dyDescent="0.25">
      <c r="A3" s="1" t="s">
        <v>1</v>
      </c>
      <c r="B3" s="20">
        <v>0.35</v>
      </c>
      <c r="D3" s="12">
        <v>0</v>
      </c>
      <c r="E3" s="13">
        <v>0.01</v>
      </c>
      <c r="G3" s="21">
        <v>5</v>
      </c>
    </row>
    <row r="4" spans="1:7" x14ac:dyDescent="0.25">
      <c r="A4" s="1" t="s">
        <v>2</v>
      </c>
      <c r="B4" s="4">
        <v>10</v>
      </c>
      <c r="D4" s="14">
        <v>1</v>
      </c>
      <c r="E4" s="15">
        <v>0.02</v>
      </c>
      <c r="G4" s="22">
        <v>6</v>
      </c>
    </row>
    <row r="5" spans="1:7" x14ac:dyDescent="0.25">
      <c r="A5" s="1" t="s">
        <v>3</v>
      </c>
      <c r="B5" s="4">
        <v>50</v>
      </c>
      <c r="D5" s="14">
        <v>2</v>
      </c>
      <c r="E5" s="15">
        <v>0.05</v>
      </c>
      <c r="G5" s="22">
        <v>7</v>
      </c>
    </row>
    <row r="6" spans="1:7" x14ac:dyDescent="0.25">
      <c r="A6" s="1" t="s">
        <v>4</v>
      </c>
      <c r="B6" s="4">
        <v>75</v>
      </c>
      <c r="D6" s="14">
        <v>3</v>
      </c>
      <c r="E6" s="15">
        <v>0.05</v>
      </c>
      <c r="G6" s="22">
        <v>8</v>
      </c>
    </row>
    <row r="7" spans="1:7" x14ac:dyDescent="0.25">
      <c r="A7" s="1" t="s">
        <v>5</v>
      </c>
      <c r="B7" s="5">
        <v>95</v>
      </c>
      <c r="D7" s="14">
        <v>4</v>
      </c>
      <c r="E7" s="15">
        <v>7.0000000000000007E-2</v>
      </c>
      <c r="G7" s="22">
        <v>9</v>
      </c>
    </row>
    <row r="8" spans="1:7" x14ac:dyDescent="0.25">
      <c r="B8" s="6"/>
      <c r="D8" s="14">
        <v>5</v>
      </c>
      <c r="E8" s="15">
        <v>0.08</v>
      </c>
      <c r="G8" s="22">
        <v>10</v>
      </c>
    </row>
    <row r="9" spans="1:7" x14ac:dyDescent="0.25">
      <c r="A9" s="1" t="s">
        <v>8</v>
      </c>
      <c r="B9" s="7">
        <f ca="1">_xll.RiskSimtable(G3:G10)</f>
        <v>5</v>
      </c>
      <c r="D9" s="14">
        <v>6</v>
      </c>
      <c r="E9" s="15">
        <v>0.09</v>
      </c>
      <c r="G9" s="22">
        <v>11</v>
      </c>
    </row>
    <row r="10" spans="1:7" ht="18.75" thickBot="1" x14ac:dyDescent="0.3">
      <c r="D10" s="14">
        <v>7</v>
      </c>
      <c r="E10" s="15">
        <v>0.11</v>
      </c>
      <c r="G10" s="23">
        <v>12</v>
      </c>
    </row>
    <row r="11" spans="1:7" x14ac:dyDescent="0.25">
      <c r="A11" s="1" t="s">
        <v>6</v>
      </c>
      <c r="B11" s="18">
        <f ca="1">_xll.RiskDiscrete(D3:D18,E3:E18)</f>
        <v>7</v>
      </c>
      <c r="D11" s="14">
        <v>8</v>
      </c>
      <c r="E11" s="15">
        <v>0.13</v>
      </c>
    </row>
    <row r="12" spans="1:7" x14ac:dyDescent="0.25">
      <c r="A12" s="1" t="s">
        <v>7</v>
      </c>
      <c r="B12" s="19">
        <f ca="1">_xll.RiskBinomial(B9,B3)</f>
        <v>2</v>
      </c>
      <c r="D12" s="14">
        <v>9</v>
      </c>
      <c r="E12" s="15">
        <v>0.13</v>
      </c>
    </row>
    <row r="13" spans="1:7" x14ac:dyDescent="0.25">
      <c r="D13" s="14">
        <v>10</v>
      </c>
      <c r="E13" s="15">
        <v>0.09</v>
      </c>
    </row>
    <row r="14" spans="1:7" x14ac:dyDescent="0.25">
      <c r="A14" s="1" t="s">
        <v>9</v>
      </c>
      <c r="B14" s="3">
        <f ca="1">MIN(B9,B11)</f>
        <v>5</v>
      </c>
      <c r="D14" s="14">
        <v>11</v>
      </c>
      <c r="E14" s="15">
        <v>0.09</v>
      </c>
    </row>
    <row r="15" spans="1:7" x14ac:dyDescent="0.25">
      <c r="A15" s="1" t="s">
        <v>10</v>
      </c>
      <c r="B15" s="3">
        <f ca="1">MIN(B11-B14,B12)</f>
        <v>2</v>
      </c>
      <c r="D15" s="14">
        <v>12</v>
      </c>
      <c r="E15" s="15">
        <v>0.05</v>
      </c>
    </row>
    <row r="16" spans="1:7" x14ac:dyDescent="0.25">
      <c r="D16" s="14">
        <v>13</v>
      </c>
      <c r="E16" s="15">
        <v>0.01</v>
      </c>
    </row>
    <row r="17" spans="1:5" x14ac:dyDescent="0.25">
      <c r="A17" s="1" t="s">
        <v>11</v>
      </c>
      <c r="B17" s="8">
        <f ca="1">B9*B4</f>
        <v>50</v>
      </c>
      <c r="D17" s="14">
        <v>14</v>
      </c>
      <c r="E17" s="15">
        <v>0.01</v>
      </c>
    </row>
    <row r="18" spans="1:5" x14ac:dyDescent="0.25">
      <c r="A18" s="1" t="s">
        <v>12</v>
      </c>
      <c r="B18" s="8">
        <f ca="1">B14*B5</f>
        <v>250</v>
      </c>
      <c r="D18" s="16">
        <v>15</v>
      </c>
      <c r="E18" s="17">
        <v>0.01</v>
      </c>
    </row>
    <row r="19" spans="1:5" x14ac:dyDescent="0.25">
      <c r="A19" s="1" t="s">
        <v>13</v>
      </c>
      <c r="B19" s="10">
        <f ca="1">B6*B15</f>
        <v>150</v>
      </c>
    </row>
    <row r="20" spans="1:5" x14ac:dyDescent="0.25">
      <c r="A20" s="1" t="s">
        <v>14</v>
      </c>
      <c r="B20" s="9">
        <f ca="1">SUM(B17:B19)</f>
        <v>450</v>
      </c>
    </row>
    <row r="22" spans="1:5" x14ac:dyDescent="0.25">
      <c r="A22" s="1" t="s">
        <v>15</v>
      </c>
      <c r="B22" s="2">
        <f ca="1">B7*(B14+B15)</f>
        <v>665</v>
      </c>
    </row>
    <row r="24" spans="1:5" x14ac:dyDescent="0.25">
      <c r="A24" s="1" t="s">
        <v>16</v>
      </c>
      <c r="B24" s="11">
        <f ca="1">_xll.RiskOutput()+B22-B20</f>
        <v>215</v>
      </c>
    </row>
    <row r="25" spans="1:5" x14ac:dyDescent="0.25">
      <c r="A25" s="1" t="s">
        <v>22</v>
      </c>
      <c r="B25" s="3">
        <f ca="1">_xll.RiskOutput()+B11-B14-B15</f>
        <v>0</v>
      </c>
    </row>
  </sheetData>
  <printOptions horizontalCentered="1" verticalCentered="1" headings="1" gridLines="1"/>
  <pageMargins left="0.75" right="0.75" top="1" bottom="1" header="0.5" footer="0.5"/>
  <pageSetup orientation="portrait" horizontalDpi="300" r:id="rId1"/>
  <headerFooter alignWithMargins="0">
    <oddHeader>&amp;F</oddHeader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18" sqref="A18:J18"/>
    </sheetView>
  </sheetViews>
  <sheetFormatPr defaultRowHeight="12.75" x14ac:dyDescent="0.2"/>
  <sheetData>
    <row r="1" spans="1:10" ht="18" x14ac:dyDescent="0.25">
      <c r="A1" s="24" t="s">
        <v>23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x14ac:dyDescent="0.2">
      <c r="A2" s="26" t="s">
        <v>24</v>
      </c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2">
      <c r="A3" s="28" t="s">
        <v>25</v>
      </c>
      <c r="B3" s="29"/>
      <c r="C3" s="29"/>
      <c r="D3" s="29"/>
      <c r="E3" s="29"/>
      <c r="F3" s="29"/>
      <c r="G3" s="29"/>
      <c r="H3" s="29"/>
      <c r="I3" s="29"/>
      <c r="J3" s="29"/>
    </row>
    <row r="4" spans="1:10" ht="13.5" thickBot="1" x14ac:dyDescent="0.25"/>
    <row r="5" spans="1:10" x14ac:dyDescent="0.2">
      <c r="A5" s="30" t="s">
        <v>26</v>
      </c>
      <c r="B5" s="31" t="s">
        <v>27</v>
      </c>
      <c r="C5" s="31" t="s">
        <v>28</v>
      </c>
      <c r="D5" s="32" t="s">
        <v>29</v>
      </c>
      <c r="E5" s="31" t="s">
        <v>30</v>
      </c>
      <c r="F5" s="31" t="s">
        <v>21</v>
      </c>
      <c r="G5" s="31" t="s">
        <v>31</v>
      </c>
      <c r="H5" s="33">
        <v>0.05</v>
      </c>
      <c r="I5" s="33">
        <v>0.95</v>
      </c>
      <c r="J5" s="34" t="s">
        <v>32</v>
      </c>
    </row>
    <row r="6" spans="1:10" x14ac:dyDescent="0.2">
      <c r="A6" s="35" t="s">
        <v>16</v>
      </c>
      <c r="B6" s="36" t="s">
        <v>33</v>
      </c>
      <c r="C6" s="36">
        <v>1</v>
      </c>
      <c r="D6" s="37"/>
      <c r="E6" s="38">
        <v>-50</v>
      </c>
      <c r="F6" s="38">
        <v>177.66200000000001</v>
      </c>
      <c r="G6" s="38">
        <v>275</v>
      </c>
      <c r="H6" s="38">
        <v>40</v>
      </c>
      <c r="I6" s="38">
        <v>235</v>
      </c>
      <c r="J6" s="39">
        <v>0</v>
      </c>
    </row>
    <row r="7" spans="1:10" x14ac:dyDescent="0.2">
      <c r="A7" s="40" t="s">
        <v>16</v>
      </c>
      <c r="B7" s="41" t="s">
        <v>33</v>
      </c>
      <c r="C7" s="41">
        <v>2</v>
      </c>
      <c r="D7" s="42"/>
      <c r="E7" s="43">
        <v>-60</v>
      </c>
      <c r="F7" s="43">
        <v>199.45400000000001</v>
      </c>
      <c r="G7" s="43">
        <v>310</v>
      </c>
      <c r="H7" s="43">
        <v>30</v>
      </c>
      <c r="I7" s="43">
        <v>270</v>
      </c>
      <c r="J7" s="44">
        <v>0</v>
      </c>
    </row>
    <row r="8" spans="1:10" x14ac:dyDescent="0.2">
      <c r="A8" s="40" t="s">
        <v>16</v>
      </c>
      <c r="B8" s="41" t="s">
        <v>33</v>
      </c>
      <c r="C8" s="41">
        <v>3</v>
      </c>
      <c r="D8" s="42"/>
      <c r="E8" s="43">
        <v>-70</v>
      </c>
      <c r="F8" s="43">
        <v>214.59200000000001</v>
      </c>
      <c r="G8" s="43">
        <v>365</v>
      </c>
      <c r="H8" s="43">
        <v>20</v>
      </c>
      <c r="I8" s="43">
        <v>305</v>
      </c>
      <c r="J8" s="44">
        <v>0</v>
      </c>
    </row>
    <row r="9" spans="1:10" x14ac:dyDescent="0.2">
      <c r="A9" s="40" t="s">
        <v>16</v>
      </c>
      <c r="B9" s="41" t="s">
        <v>33</v>
      </c>
      <c r="C9" s="41">
        <v>4</v>
      </c>
      <c r="D9" s="42"/>
      <c r="E9" s="43">
        <v>-80</v>
      </c>
      <c r="F9" s="43">
        <v>223.32400000000001</v>
      </c>
      <c r="G9" s="43">
        <v>420</v>
      </c>
      <c r="H9" s="43">
        <v>10</v>
      </c>
      <c r="I9" s="43">
        <v>340</v>
      </c>
      <c r="J9" s="44">
        <v>0</v>
      </c>
    </row>
    <row r="10" spans="1:10" x14ac:dyDescent="0.2">
      <c r="A10" s="49" t="s">
        <v>16</v>
      </c>
      <c r="B10" s="50" t="s">
        <v>33</v>
      </c>
      <c r="C10" s="50">
        <v>5</v>
      </c>
      <c r="D10" s="51"/>
      <c r="E10" s="52">
        <v>-90</v>
      </c>
      <c r="F10" s="52">
        <v>225.93799999999999</v>
      </c>
      <c r="G10" s="52">
        <v>435</v>
      </c>
      <c r="H10" s="52">
        <v>0</v>
      </c>
      <c r="I10" s="52">
        <v>375</v>
      </c>
      <c r="J10" s="53">
        <v>0</v>
      </c>
    </row>
    <row r="11" spans="1:10" x14ac:dyDescent="0.2">
      <c r="A11" s="40" t="s">
        <v>16</v>
      </c>
      <c r="B11" s="41" t="s">
        <v>33</v>
      </c>
      <c r="C11" s="41">
        <v>6</v>
      </c>
      <c r="D11" s="42"/>
      <c r="E11" s="43">
        <v>-100</v>
      </c>
      <c r="F11" s="43">
        <v>223.67</v>
      </c>
      <c r="G11" s="43">
        <v>450</v>
      </c>
      <c r="H11" s="43">
        <v>-10</v>
      </c>
      <c r="I11" s="43">
        <v>390</v>
      </c>
      <c r="J11" s="44">
        <v>0</v>
      </c>
    </row>
    <row r="12" spans="1:10" x14ac:dyDescent="0.2">
      <c r="A12" s="40" t="s">
        <v>16</v>
      </c>
      <c r="B12" s="41" t="s">
        <v>33</v>
      </c>
      <c r="C12" s="41">
        <v>7</v>
      </c>
      <c r="D12" s="42"/>
      <c r="E12" s="43">
        <v>-110</v>
      </c>
      <c r="F12" s="43">
        <v>218.404</v>
      </c>
      <c r="G12" s="43">
        <v>465</v>
      </c>
      <c r="H12" s="43">
        <v>-20</v>
      </c>
      <c r="I12" s="43">
        <v>405</v>
      </c>
      <c r="J12" s="44">
        <v>0</v>
      </c>
    </row>
    <row r="13" spans="1:10" x14ac:dyDescent="0.2">
      <c r="A13" s="40" t="s">
        <v>16</v>
      </c>
      <c r="B13" s="41" t="s">
        <v>33</v>
      </c>
      <c r="C13" s="41">
        <v>8</v>
      </c>
      <c r="D13" s="42"/>
      <c r="E13" s="43">
        <v>-120</v>
      </c>
      <c r="F13" s="43">
        <v>210.55199999999999</v>
      </c>
      <c r="G13" s="43">
        <v>480</v>
      </c>
      <c r="H13" s="43">
        <v>-30</v>
      </c>
      <c r="I13" s="43">
        <v>420</v>
      </c>
      <c r="J13" s="44">
        <v>0</v>
      </c>
    </row>
    <row r="14" spans="1:10" ht="21" x14ac:dyDescent="0.2">
      <c r="A14" s="40" t="s">
        <v>22</v>
      </c>
      <c r="B14" s="41" t="s">
        <v>34</v>
      </c>
      <c r="C14" s="41">
        <v>1</v>
      </c>
      <c r="D14" s="42"/>
      <c r="E14" s="41">
        <v>0</v>
      </c>
      <c r="F14" s="41">
        <v>1.6843999999999999</v>
      </c>
      <c r="G14" s="41">
        <v>10</v>
      </c>
      <c r="H14" s="41">
        <v>0</v>
      </c>
      <c r="I14" s="41">
        <v>6</v>
      </c>
      <c r="J14" s="44">
        <v>0</v>
      </c>
    </row>
    <row r="15" spans="1:10" ht="21" x14ac:dyDescent="0.2">
      <c r="A15" s="40" t="s">
        <v>22</v>
      </c>
      <c r="B15" s="41" t="s">
        <v>34</v>
      </c>
      <c r="C15" s="41">
        <v>2</v>
      </c>
      <c r="D15" s="42"/>
      <c r="E15" s="41">
        <v>0</v>
      </c>
      <c r="F15" s="41">
        <v>0.99480000000000002</v>
      </c>
      <c r="G15" s="41">
        <v>9</v>
      </c>
      <c r="H15" s="41">
        <v>0</v>
      </c>
      <c r="I15" s="41">
        <v>4</v>
      </c>
      <c r="J15" s="44">
        <v>0</v>
      </c>
    </row>
    <row r="16" spans="1:10" ht="21" x14ac:dyDescent="0.2">
      <c r="A16" s="40" t="s">
        <v>22</v>
      </c>
      <c r="B16" s="41" t="s">
        <v>34</v>
      </c>
      <c r="C16" s="41">
        <v>3</v>
      </c>
      <c r="D16" s="42"/>
      <c r="E16" s="41">
        <v>0</v>
      </c>
      <c r="F16" s="41">
        <v>0.52539999999999998</v>
      </c>
      <c r="G16" s="41">
        <v>8</v>
      </c>
      <c r="H16" s="41">
        <v>0</v>
      </c>
      <c r="I16" s="41">
        <v>3</v>
      </c>
      <c r="J16" s="44">
        <v>0</v>
      </c>
    </row>
    <row r="17" spans="1:10" ht="21" x14ac:dyDescent="0.2">
      <c r="A17" s="40" t="s">
        <v>22</v>
      </c>
      <c r="B17" s="41" t="s">
        <v>34</v>
      </c>
      <c r="C17" s="41">
        <v>4</v>
      </c>
      <c r="D17" s="42"/>
      <c r="E17" s="41">
        <v>0</v>
      </c>
      <c r="F17" s="41">
        <v>0.23880000000000001</v>
      </c>
      <c r="G17" s="41">
        <v>7</v>
      </c>
      <c r="H17" s="41">
        <v>0</v>
      </c>
      <c r="I17" s="41">
        <v>2</v>
      </c>
      <c r="J17" s="44">
        <v>0</v>
      </c>
    </row>
    <row r="18" spans="1:10" ht="21" x14ac:dyDescent="0.2">
      <c r="A18" s="49" t="s">
        <v>22</v>
      </c>
      <c r="B18" s="50" t="s">
        <v>34</v>
      </c>
      <c r="C18" s="50">
        <v>5</v>
      </c>
      <c r="D18" s="51"/>
      <c r="E18" s="50">
        <v>0</v>
      </c>
      <c r="F18" s="50">
        <v>9.5600000000000004E-2</v>
      </c>
      <c r="G18" s="50">
        <v>6</v>
      </c>
      <c r="H18" s="50">
        <v>0</v>
      </c>
      <c r="I18" s="50">
        <v>1</v>
      </c>
      <c r="J18" s="53">
        <v>0</v>
      </c>
    </row>
    <row r="19" spans="1:10" ht="21" x14ac:dyDescent="0.2">
      <c r="A19" s="40" t="s">
        <v>22</v>
      </c>
      <c r="B19" s="41" t="s">
        <v>34</v>
      </c>
      <c r="C19" s="41">
        <v>6</v>
      </c>
      <c r="D19" s="42"/>
      <c r="E19" s="41">
        <v>0</v>
      </c>
      <c r="F19" s="41">
        <v>3.4000000000000002E-2</v>
      </c>
      <c r="G19" s="41">
        <v>5</v>
      </c>
      <c r="H19" s="41">
        <v>0</v>
      </c>
      <c r="I19" s="41">
        <v>0</v>
      </c>
      <c r="J19" s="44">
        <v>0</v>
      </c>
    </row>
    <row r="20" spans="1:10" ht="21" x14ac:dyDescent="0.2">
      <c r="A20" s="40" t="s">
        <v>22</v>
      </c>
      <c r="B20" s="41" t="s">
        <v>34</v>
      </c>
      <c r="C20" s="41">
        <v>7</v>
      </c>
      <c r="D20" s="42"/>
      <c r="E20" s="41">
        <v>0</v>
      </c>
      <c r="F20" s="41">
        <v>9.7999999999999997E-3</v>
      </c>
      <c r="G20" s="41">
        <v>3</v>
      </c>
      <c r="H20" s="41">
        <v>0</v>
      </c>
      <c r="I20" s="41">
        <v>0</v>
      </c>
      <c r="J20" s="44">
        <v>0</v>
      </c>
    </row>
    <row r="21" spans="1:10" ht="21.75" thickBot="1" x14ac:dyDescent="0.25">
      <c r="A21" s="45" t="s">
        <v>22</v>
      </c>
      <c r="B21" s="46" t="s">
        <v>34</v>
      </c>
      <c r="C21" s="46">
        <v>8</v>
      </c>
      <c r="D21" s="47"/>
      <c r="E21" s="46">
        <v>0</v>
      </c>
      <c r="F21" s="46">
        <v>2.3999999999999998E-3</v>
      </c>
      <c r="G21" s="46">
        <v>2</v>
      </c>
      <c r="H21" s="46">
        <v>0</v>
      </c>
      <c r="I21" s="46">
        <v>0</v>
      </c>
      <c r="J21" s="4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Formulas</vt:lpstr>
      <vt:lpstr>Output</vt:lpstr>
    </vt:vector>
  </TitlesOfParts>
  <Company>Rutgers University - FOM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Levin</dc:creator>
  <cp:lastModifiedBy>Levin,  Yuri G</cp:lastModifiedBy>
  <cp:lastPrinted>2003-01-02T21:46:56Z</cp:lastPrinted>
  <dcterms:created xsi:type="dcterms:W3CDTF">1998-11-17T19:11:58Z</dcterms:created>
  <dcterms:modified xsi:type="dcterms:W3CDTF">2013-03-07T20:53:28Z</dcterms:modified>
</cp:coreProperties>
</file>