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35" yWindow="-195" windowWidth="8100" windowHeight="4455" firstSheet="1" activeTab="1"/>
  </bookViews>
  <sheets>
    <sheet name="Recovered_Sheet1" sheetId="3" state="veryHidden" r:id="rId1"/>
    <sheet name="Values" sheetId="1" r:id="rId2"/>
    <sheet name="Formulas" sheetId="5" r:id="rId3"/>
    <sheet name="Output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"4FPAJH5TMGUS13WQUXIL9VJ8"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7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able" localSheetId="2">Formulas!$E$5:$G$8</definedName>
    <definedName name="Table">Values!$E$5:$G$8</definedName>
  </definedNames>
  <calcPr calcId="145621"/>
</workbook>
</file>

<file path=xl/calcChain.xml><?xml version="1.0" encoding="utf-8"?>
<calcChain xmlns="http://schemas.openxmlformats.org/spreadsheetml/2006/main">
  <c r="B19" i="5" l="1"/>
  <c r="B19" i="1"/>
  <c r="C30" i="5"/>
  <c r="C24" i="1"/>
  <c r="C40" i="1"/>
  <c r="C33" i="5"/>
  <c r="C14" i="5"/>
  <c r="C33" i="1"/>
  <c r="C32" i="5"/>
  <c r="C13" i="5"/>
  <c r="C34" i="1"/>
  <c r="C35" i="5"/>
  <c r="C19" i="5"/>
  <c r="D19" i="5" s="1"/>
  <c r="C31" i="1"/>
  <c r="C37" i="1"/>
  <c r="C42" i="5"/>
  <c r="C26" i="5"/>
  <c r="C28" i="1"/>
  <c r="C14" i="1"/>
  <c r="C29" i="5"/>
  <c r="C21" i="1"/>
  <c r="C41" i="1"/>
  <c r="C28" i="5"/>
  <c r="C22" i="1"/>
  <c r="C38" i="1"/>
  <c r="C31" i="5"/>
  <c r="C19" i="1"/>
  <c r="D19" i="1" s="1"/>
  <c r="H19" i="1" s="1"/>
  <c r="C35" i="1"/>
  <c r="C38" i="5"/>
  <c r="C22" i="5"/>
  <c r="C32" i="1"/>
  <c r="C41" i="5"/>
  <c r="C25" i="5"/>
  <c r="C25" i="1"/>
  <c r="C40" i="5"/>
  <c r="C24" i="5"/>
  <c r="C26" i="1"/>
  <c r="C42" i="1"/>
  <c r="C27" i="5"/>
  <c r="C23" i="1"/>
  <c r="C39" i="1"/>
  <c r="C34" i="5"/>
  <c r="C20" i="1"/>
  <c r="C36" i="1"/>
  <c r="C37" i="5"/>
  <c r="C21" i="5"/>
  <c r="C29" i="1"/>
  <c r="C36" i="5"/>
  <c r="C20" i="5"/>
  <c r="C30" i="1"/>
  <c r="C39" i="5"/>
  <c r="C23" i="5"/>
  <c r="C27" i="1"/>
  <c r="C13" i="1"/>
  <c r="J19" i="1"/>
  <c r="J19" i="5" l="1"/>
  <c r="E19" i="5"/>
  <c r="H19" i="5"/>
  <c r="E19" i="1"/>
  <c r="I19" i="5" l="1"/>
  <c r="F19" i="5"/>
  <c r="G19" i="5" s="1"/>
  <c r="I19" i="1"/>
  <c r="F19" i="1"/>
  <c r="G19" i="1" s="1"/>
  <c r="B20" i="5" l="1"/>
  <c r="J20" i="5" s="1"/>
  <c r="B20" i="1"/>
  <c r="D20" i="5"/>
  <c r="H20" i="5" s="1"/>
  <c r="D20" i="1" l="1"/>
  <c r="H20" i="1" s="1"/>
  <c r="J20" i="1"/>
  <c r="E20" i="5"/>
  <c r="E20" i="1" l="1"/>
  <c r="F20" i="1" s="1"/>
  <c r="G20" i="1" s="1"/>
  <c r="I20" i="5"/>
  <c r="F20" i="5"/>
  <c r="G20" i="5" s="1"/>
  <c r="I20" i="1"/>
  <c r="B21" i="5" l="1"/>
  <c r="B21" i="1"/>
  <c r="D21" i="1" l="1"/>
  <c r="H21" i="1" s="1"/>
  <c r="J21" i="1"/>
  <c r="D21" i="5"/>
  <c r="H21" i="5" s="1"/>
  <c r="J21" i="5"/>
  <c r="E21" i="1" l="1"/>
  <c r="E21" i="5"/>
  <c r="I21" i="5" s="1"/>
  <c r="F21" i="1" l="1"/>
  <c r="G21" i="1" s="1"/>
  <c r="I21" i="1"/>
  <c r="F21" i="5"/>
  <c r="G21" i="5" s="1"/>
  <c r="D22" i="1"/>
  <c r="H22" i="1" s="1"/>
  <c r="B22" i="1" l="1"/>
  <c r="J22" i="1" s="1"/>
  <c r="B22" i="5"/>
  <c r="J22" i="5" s="1"/>
  <c r="E22" i="1" l="1"/>
  <c r="I22" i="1" s="1"/>
  <c r="D22" i="5"/>
  <c r="H22" i="5" s="1"/>
  <c r="E22" i="5" l="1"/>
  <c r="I22" i="5" s="1"/>
  <c r="F22" i="1"/>
  <c r="G22" i="1" s="1"/>
  <c r="B23" i="1" l="1"/>
  <c r="J23" i="1" s="1"/>
  <c r="F22" i="5"/>
  <c r="G22" i="5" s="1"/>
  <c r="D23" i="1"/>
  <c r="H23" i="1" s="1"/>
  <c r="E23" i="1" l="1"/>
  <c r="F23" i="1" s="1"/>
  <c r="G23" i="1" s="1"/>
  <c r="B23" i="5"/>
  <c r="J23" i="5" s="1"/>
  <c r="D23" i="5"/>
  <c r="H23" i="5" s="1"/>
  <c r="I23" i="1" l="1"/>
  <c r="B24" i="1"/>
  <c r="J24" i="1" s="1"/>
  <c r="D24" i="1"/>
  <c r="H24" i="1" s="1"/>
  <c r="E23" i="5"/>
  <c r="F23" i="5" l="1"/>
  <c r="G23" i="5" s="1"/>
  <c r="I23" i="5"/>
  <c r="E24" i="1"/>
  <c r="B24" i="5" l="1"/>
  <c r="I24" i="1"/>
  <c r="F24" i="1"/>
  <c r="G24" i="1" s="1"/>
  <c r="B25" i="1" l="1"/>
  <c r="D24" i="5"/>
  <c r="H24" i="5" s="1"/>
  <c r="J24" i="5"/>
  <c r="E24" i="5" l="1"/>
  <c r="J25" i="1"/>
  <c r="D25" i="1"/>
  <c r="H25" i="1" s="1"/>
  <c r="I24" i="5" l="1"/>
  <c r="F24" i="5"/>
  <c r="G24" i="5" s="1"/>
  <c r="E25" i="1"/>
  <c r="B25" i="5" l="1"/>
  <c r="I25" i="1"/>
  <c r="F25" i="1"/>
  <c r="G25" i="1" s="1"/>
  <c r="B26" i="1" l="1"/>
  <c r="J26" i="1" s="1"/>
  <c r="J25" i="5"/>
  <c r="D25" i="5"/>
  <c r="H25" i="5" s="1"/>
  <c r="D26" i="1" l="1"/>
  <c r="H26" i="1" s="1"/>
  <c r="E25" i="5"/>
  <c r="F25" i="5" s="1"/>
  <c r="G25" i="5" s="1"/>
  <c r="I25" i="5" l="1"/>
  <c r="E26" i="1"/>
  <c r="F26" i="1" s="1"/>
  <c r="G26" i="1" s="1"/>
  <c r="B26" i="5"/>
  <c r="I26" i="1" l="1"/>
  <c r="B27" i="1"/>
  <c r="J26" i="5"/>
  <c r="D26" i="5"/>
  <c r="H26" i="5" s="1"/>
  <c r="E26" i="5" l="1"/>
  <c r="I26" i="5" s="1"/>
  <c r="J27" i="1"/>
  <c r="D27" i="1"/>
  <c r="H27" i="1" s="1"/>
  <c r="F26" i="5" l="1"/>
  <c r="G26" i="5" s="1"/>
  <c r="E27" i="1"/>
  <c r="B27" i="5" l="1"/>
  <c r="E27" i="5" s="1"/>
  <c r="D27" i="5"/>
  <c r="H27" i="5" s="1"/>
  <c r="I27" i="1"/>
  <c r="F27" i="1"/>
  <c r="G27" i="1" s="1"/>
  <c r="B28" i="1" l="1"/>
  <c r="J28" i="1" s="1"/>
  <c r="J27" i="5"/>
  <c r="D28" i="1"/>
  <c r="H28" i="1" s="1"/>
  <c r="I27" i="5"/>
  <c r="F27" i="5"/>
  <c r="G27" i="5" s="1"/>
  <c r="B28" i="5" l="1"/>
  <c r="E28" i="1"/>
  <c r="I28" i="1" l="1"/>
  <c r="F28" i="1"/>
  <c r="G28" i="1" s="1"/>
  <c r="B29" i="1"/>
  <c r="J28" i="5"/>
  <c r="D28" i="5"/>
  <c r="H28" i="5" s="1"/>
  <c r="E28" i="5" l="1"/>
  <c r="J29" i="1"/>
  <c r="D29" i="1"/>
  <c r="H29" i="1" s="1"/>
  <c r="E29" i="1" l="1"/>
  <c r="F28" i="5"/>
  <c r="G28" i="5" s="1"/>
  <c r="I28" i="5"/>
  <c r="B29" i="5" l="1"/>
  <c r="I29" i="1"/>
  <c r="F29" i="1"/>
  <c r="G29" i="1" s="1"/>
  <c r="B30" i="1" l="1"/>
  <c r="J30" i="1" s="1"/>
  <c r="D30" i="1"/>
  <c r="H30" i="1" s="1"/>
  <c r="J29" i="5"/>
  <c r="D29" i="5"/>
  <c r="H29" i="5" s="1"/>
  <c r="E29" i="5" l="1"/>
  <c r="E30" i="1"/>
  <c r="I30" i="1" s="1"/>
  <c r="I29" i="5"/>
  <c r="F29" i="5"/>
  <c r="G29" i="5" s="1"/>
  <c r="F30" i="1" l="1"/>
  <c r="G30" i="1" s="1"/>
  <c r="B30" i="5"/>
  <c r="B31" i="1" l="1"/>
  <c r="D30" i="5"/>
  <c r="H30" i="5" s="1"/>
  <c r="J30" i="5"/>
  <c r="D31" i="1" l="1"/>
  <c r="H31" i="1" s="1"/>
  <c r="J31" i="1"/>
  <c r="E30" i="5"/>
  <c r="E31" i="1" l="1"/>
  <c r="F31" i="1" s="1"/>
  <c r="G31" i="1" s="1"/>
  <c r="I30" i="5"/>
  <c r="F30" i="5"/>
  <c r="G30" i="5" s="1"/>
  <c r="B32" i="1" l="1"/>
  <c r="B31" i="5"/>
  <c r="J31" i="5" s="1"/>
  <c r="I31" i="1"/>
  <c r="D31" i="5"/>
  <c r="H31" i="5" s="1"/>
  <c r="D32" i="1"/>
  <c r="H32" i="1" s="1"/>
  <c r="J32" i="1"/>
  <c r="E31" i="5" l="1"/>
  <c r="E32" i="1"/>
  <c r="F31" i="5" l="1"/>
  <c r="G31" i="5" s="1"/>
  <c r="I31" i="5"/>
  <c r="I32" i="1"/>
  <c r="F32" i="1"/>
  <c r="G32" i="1" s="1"/>
  <c r="B32" i="5" l="1"/>
  <c r="J32" i="5" s="1"/>
  <c r="B33" i="1"/>
  <c r="D32" i="5"/>
  <c r="H32" i="5" s="1"/>
  <c r="E32" i="5" l="1"/>
  <c r="J33" i="1"/>
  <c r="D33" i="1"/>
  <c r="H33" i="1" s="1"/>
  <c r="F32" i="5" l="1"/>
  <c r="G32" i="5" s="1"/>
  <c r="I32" i="5"/>
  <c r="E33" i="1"/>
  <c r="B33" i="5" l="1"/>
  <c r="I33" i="1"/>
  <c r="F33" i="1"/>
  <c r="G33" i="1" s="1"/>
  <c r="D33" i="5" l="1"/>
  <c r="H33" i="5" s="1"/>
  <c r="J33" i="5"/>
  <c r="B34" i="1"/>
  <c r="E33" i="5" l="1"/>
  <c r="J34" i="1"/>
  <c r="D34" i="1"/>
  <c r="H34" i="1" s="1"/>
  <c r="F33" i="5"/>
  <c r="G33" i="5" s="1"/>
  <c r="B34" i="5" l="1"/>
  <c r="I33" i="5"/>
  <c r="D34" i="5"/>
  <c r="H34" i="5" s="1"/>
  <c r="J34" i="5"/>
  <c r="E34" i="1"/>
  <c r="E34" i="5" l="1"/>
  <c r="I34" i="1"/>
  <c r="F34" i="1"/>
  <c r="G34" i="1" s="1"/>
  <c r="B35" i="1" l="1"/>
  <c r="D35" i="1" s="1"/>
  <c r="H35" i="1" s="1"/>
  <c r="I34" i="5"/>
  <c r="F34" i="5"/>
  <c r="G34" i="5" s="1"/>
  <c r="E35" i="1" l="1"/>
  <c r="F35" i="1" s="1"/>
  <c r="G35" i="1" s="1"/>
  <c r="J35" i="1"/>
  <c r="B35" i="5"/>
  <c r="I35" i="1" l="1"/>
  <c r="B36" i="1"/>
  <c r="J35" i="5"/>
  <c r="D35" i="5"/>
  <c r="H35" i="5" s="1"/>
  <c r="E35" i="5" l="1"/>
  <c r="F35" i="5" s="1"/>
  <c r="G35" i="5" s="1"/>
  <c r="D36" i="1"/>
  <c r="H36" i="1" s="1"/>
  <c r="J36" i="1"/>
  <c r="E36" i="1" l="1"/>
  <c r="I36" i="1" s="1"/>
  <c r="B36" i="5"/>
  <c r="D36" i="5" s="1"/>
  <c r="H36" i="5" s="1"/>
  <c r="I35" i="5"/>
  <c r="F36" i="1"/>
  <c r="G36" i="1" s="1"/>
  <c r="J36" i="5" l="1"/>
  <c r="E36" i="5"/>
  <c r="B37" i="1"/>
  <c r="J37" i="1" l="1"/>
  <c r="D37" i="1"/>
  <c r="H37" i="1" s="1"/>
  <c r="I36" i="5"/>
  <c r="F36" i="5"/>
  <c r="G36" i="5" s="1"/>
  <c r="E37" i="1" l="1"/>
  <c r="B37" i="5"/>
  <c r="J37" i="5" l="1"/>
  <c r="D37" i="5"/>
  <c r="H37" i="5" s="1"/>
  <c r="I37" i="1"/>
  <c r="F37" i="1"/>
  <c r="G37" i="1" s="1"/>
  <c r="E37" i="5" l="1"/>
  <c r="B38" i="1"/>
  <c r="J38" i="1" l="1"/>
  <c r="D38" i="1"/>
  <c r="H38" i="1" s="1"/>
  <c r="F37" i="5"/>
  <c r="G37" i="5" s="1"/>
  <c r="I37" i="5"/>
  <c r="B38" i="5" l="1"/>
  <c r="J38" i="5" s="1"/>
  <c r="E38" i="1"/>
  <c r="D38" i="5" l="1"/>
  <c r="H38" i="5" s="1"/>
  <c r="I38" i="1"/>
  <c r="F38" i="1"/>
  <c r="G38" i="1" s="1"/>
  <c r="E38" i="5" l="1"/>
  <c r="F38" i="5" s="1"/>
  <c r="G38" i="5" s="1"/>
  <c r="B39" i="1"/>
  <c r="I38" i="5" l="1"/>
  <c r="B39" i="5"/>
  <c r="J39" i="5"/>
  <c r="D39" i="5"/>
  <c r="H39" i="5" s="1"/>
  <c r="D39" i="1"/>
  <c r="H39" i="1" s="1"/>
  <c r="J39" i="1"/>
  <c r="E39" i="5" l="1"/>
  <c r="E39" i="1"/>
  <c r="F39" i="1" l="1"/>
  <c r="G39" i="1" s="1"/>
  <c r="I39" i="1"/>
  <c r="F39" i="5"/>
  <c r="G39" i="5" s="1"/>
  <c r="I39" i="5"/>
  <c r="B40" i="5" l="1"/>
  <c r="J40" i="5" s="1"/>
  <c r="B40" i="1"/>
  <c r="J40" i="1" s="1"/>
  <c r="D40" i="5"/>
  <c r="H40" i="5" s="1"/>
  <c r="D40" i="1" l="1"/>
  <c r="H40" i="1" s="1"/>
  <c r="E40" i="5"/>
  <c r="E40" i="1" l="1"/>
  <c r="F40" i="1" s="1"/>
  <c r="G40" i="1" s="1"/>
  <c r="F40" i="5"/>
  <c r="G40" i="5" s="1"/>
  <c r="I40" i="5"/>
  <c r="I40" i="1" l="1"/>
  <c r="B41" i="1"/>
  <c r="J41" i="1" s="1"/>
  <c r="D41" i="1"/>
  <c r="H41" i="1" s="1"/>
  <c r="B41" i="5"/>
  <c r="E41" i="1" l="1"/>
  <c r="J41" i="5"/>
  <c r="D41" i="5"/>
  <c r="H41" i="5" s="1"/>
  <c r="E41" i="5" l="1"/>
  <c r="I41" i="5" s="1"/>
  <c r="I41" i="1"/>
  <c r="F41" i="1"/>
  <c r="G41" i="1" s="1"/>
  <c r="F41" i="5" l="1"/>
  <c r="G41" i="5" s="1"/>
  <c r="B42" i="1"/>
  <c r="B42" i="5" l="1"/>
  <c r="D42" i="5" s="1"/>
  <c r="H42" i="5" s="1"/>
  <c r="H43" i="5" s="1"/>
  <c r="D42" i="1"/>
  <c r="H42" i="1" s="1"/>
  <c r="H43" i="1" s="1"/>
  <c r="J42" i="1"/>
  <c r="D46" i="1" s="1"/>
  <c r="E42" i="1" l="1"/>
  <c r="J42" i="5"/>
  <c r="D46" i="5" s="1"/>
  <c r="F42" i="1"/>
  <c r="G42" i="1" s="1"/>
  <c r="G43" i="1" s="1"/>
  <c r="I42" i="1"/>
  <c r="I43" i="1" s="1"/>
  <c r="E42" i="5"/>
  <c r="I42" i="5" l="1"/>
  <c r="I43" i="5" s="1"/>
  <c r="F42" i="5"/>
  <c r="G42" i="5" s="1"/>
  <c r="G43" i="5" s="1"/>
  <c r="B44" i="1"/>
  <c r="B46" i="1" s="1"/>
  <c r="B44" i="5" l="1"/>
  <c r="B46" i="5" s="1"/>
</calcChain>
</file>

<file path=xl/sharedStrings.xml><?xml version="1.0" encoding="utf-8"?>
<sst xmlns="http://schemas.openxmlformats.org/spreadsheetml/2006/main" count="97" uniqueCount="41">
  <si>
    <t>Parameters of ordering policies</t>
  </si>
  <si>
    <t>Policy</t>
  </si>
  <si>
    <t>Reord pt</t>
  </si>
  <si>
    <t>Ord quan</t>
  </si>
  <si>
    <t>Fixed order cost</t>
  </si>
  <si>
    <t>Sales price</t>
  </si>
  <si>
    <t>Holding cost</t>
  </si>
  <si>
    <t>Salvage value</t>
  </si>
  <si>
    <t>Beginning inventory</t>
  </si>
  <si>
    <t>Reorder point</t>
  </si>
  <si>
    <t>Reorder quantity</t>
  </si>
  <si>
    <t>Simulation of 24-month period</t>
  </si>
  <si>
    <t>Month</t>
  </si>
  <si>
    <t>Demand</t>
  </si>
  <si>
    <t>Sales rev</t>
  </si>
  <si>
    <t>Totals</t>
  </si>
  <si>
    <t>Total profit</t>
  </si>
  <si>
    <t>Beginning
Inv</t>
  </si>
  <si>
    <t>Inventory Simulation</t>
  </si>
  <si>
    <t>Units
Sold</t>
  </si>
  <si>
    <t>End
Inv</t>
  </si>
  <si>
    <t>Order
Size</t>
  </si>
  <si>
    <t>Order
Cost</t>
  </si>
  <si>
    <t>Holding
Cost</t>
  </si>
  <si>
    <t>Mean demand</t>
  </si>
  <si>
    <t>Unit cost</t>
  </si>
  <si>
    <t>Stockout?</t>
  </si>
  <si>
    <t>Any stockouts?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</si>
  <si>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</si>
  <si>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Levin,  Yuri G</t>
    </r>
  </si>
  <si>
    <r>
      <t>Date:</t>
    </r>
    <r>
      <rPr>
        <sz val="8"/>
        <color theme="1"/>
        <rFont val="Tahoma"/>
        <family val="2"/>
      </rPr>
      <t xml:space="preserve"> March-03-13 2:51:43 PM</t>
    </r>
  </si>
  <si>
    <t>Name</t>
  </si>
  <si>
    <t>Cell</t>
  </si>
  <si>
    <t>Sim#</t>
  </si>
  <si>
    <t>Graph</t>
  </si>
  <si>
    <t>Min</t>
  </si>
  <si>
    <t>Mean</t>
  </si>
  <si>
    <t>Max</t>
  </si>
  <si>
    <t>Errors</t>
  </si>
  <si>
    <t>B46</t>
  </si>
  <si>
    <t>D46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</si>
</sst>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0.00_)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.2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0"/>
    <xf numFmtId="10" fontId="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11" fontId="0" fillId="0" borderId="0" xfId="0" applyNumberFormat="1"/>
    <xf numFmtId="0" fontId="0" fillId="0" borderId="0" xfId="0" applyFill="1"/>
    <xf numFmtId="0" fontId="0" fillId="0" borderId="0" xfId="0" quotePrefix="1" applyFill="1" applyAlignment="1">
      <alignment horizontal="left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4" xfId="1" applyNumberFormat="1" applyFont="1" applyFill="1" applyBorder="1"/>
    <xf numFmtId="0" fontId="0" fillId="0" borderId="0" xfId="0" applyFill="1" applyAlignment="1">
      <alignment horizontal="right"/>
    </xf>
    <xf numFmtId="165" fontId="0" fillId="0" borderId="0" xfId="1" applyNumberFormat="1" applyFont="1" applyFill="1" applyBorder="1"/>
    <xf numFmtId="0" fontId="0" fillId="0" borderId="5" xfId="0" applyFill="1" applyBorder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1" xfId="0" applyNumberFormat="1" applyBorder="1"/>
    <xf numFmtId="0" fontId="0" fillId="0" borderId="6" xfId="0" applyBorder="1"/>
    <xf numFmtId="1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" fontId="0" fillId="0" borderId="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0" fontId="0" fillId="0" borderId="11" xfId="0" applyBorder="1"/>
    <xf numFmtId="1" fontId="0" fillId="0" borderId="12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5" fillId="4" borderId="20" xfId="0" applyFont="1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5" borderId="0" xfId="0" quotePrefix="1" applyFont="1" applyFill="1" applyBorder="1"/>
    <xf numFmtId="0" fontId="7" fillId="5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8" fillId="5" borderId="24" xfId="0" applyFont="1" applyFill="1" applyBorder="1"/>
    <xf numFmtId="0" fontId="9" fillId="5" borderId="24" xfId="0" applyFont="1" applyFill="1" applyBorder="1"/>
    <xf numFmtId="43" fontId="10" fillId="0" borderId="25" xfId="6" applyFont="1" applyFill="1" applyBorder="1" applyAlignment="1">
      <alignment vertical="top"/>
    </xf>
    <xf numFmtId="43" fontId="10" fillId="0" borderId="26" xfId="6" applyFont="1" applyFill="1" applyBorder="1" applyAlignment="1">
      <alignment vertical="top"/>
    </xf>
    <xf numFmtId="43" fontId="10" fillId="0" borderId="26" xfId="6" applyFont="1" applyFill="1" applyBorder="1" applyAlignment="1">
      <alignment horizontal="left" vertical="center"/>
    </xf>
    <xf numFmtId="9" fontId="10" fillId="0" borderId="26" xfId="6" applyNumberFormat="1" applyFont="1" applyFill="1" applyBorder="1" applyAlignment="1">
      <alignment vertical="top"/>
    </xf>
    <xf numFmtId="43" fontId="10" fillId="0" borderId="27" xfId="6" applyFont="1" applyFill="1" applyBorder="1" applyAlignment="1">
      <alignment vertical="top"/>
    </xf>
    <xf numFmtId="0" fontId="10" fillId="0" borderId="31" xfId="6" applyNumberFormat="1" applyFont="1" applyFill="1" applyBorder="1" applyAlignment="1">
      <alignment horizontal="left" vertical="center" wrapText="1"/>
    </xf>
    <xf numFmtId="0" fontId="10" fillId="0" borderId="32" xfId="6" applyNumberFormat="1" applyFont="1" applyFill="1" applyBorder="1" applyAlignment="1">
      <alignment horizontal="left" vertical="center" wrapText="1"/>
    </xf>
    <xf numFmtId="0" fontId="2" fillId="0" borderId="32" xfId="6" applyNumberFormat="1" applyFont="1" applyFill="1" applyBorder="1" applyAlignment="1">
      <alignment horizontal="left" vertical="center"/>
    </xf>
    <xf numFmtId="165" fontId="10" fillId="0" borderId="32" xfId="6" applyNumberFormat="1" applyFont="1" applyFill="1" applyBorder="1" applyAlignment="1">
      <alignment horizontal="left" vertical="center" wrapText="1"/>
    </xf>
    <xf numFmtId="0" fontId="10" fillId="0" borderId="33" xfId="6" applyNumberFormat="1" applyFont="1" applyFill="1" applyBorder="1" applyAlignment="1">
      <alignment horizontal="left" vertical="center" wrapText="1"/>
    </xf>
    <xf numFmtId="0" fontId="10" fillId="0" borderId="34" xfId="6" applyNumberFormat="1" applyFont="1" applyFill="1" applyBorder="1" applyAlignment="1">
      <alignment horizontal="left" vertical="center" wrapText="1"/>
    </xf>
    <xf numFmtId="0" fontId="10" fillId="0" borderId="35" xfId="6" applyNumberFormat="1" applyFont="1" applyFill="1" applyBorder="1" applyAlignment="1">
      <alignment horizontal="left" vertical="center" wrapText="1"/>
    </xf>
    <xf numFmtId="0" fontId="2" fillId="0" borderId="35" xfId="6" applyNumberFormat="1" applyFont="1" applyFill="1" applyBorder="1" applyAlignment="1">
      <alignment horizontal="left" vertical="center"/>
    </xf>
    <xf numFmtId="0" fontId="10" fillId="0" borderId="36" xfId="6" applyNumberFormat="1" applyFont="1" applyFill="1" applyBorder="1" applyAlignment="1">
      <alignment horizontal="left" vertical="center" wrapText="1"/>
    </xf>
    <xf numFmtId="0" fontId="10" fillId="6" borderId="28" xfId="6" applyNumberFormat="1" applyFont="1" applyFill="1" applyBorder="1" applyAlignment="1">
      <alignment horizontal="left" vertical="center" wrapText="1"/>
    </xf>
    <xf numFmtId="0" fontId="10" fillId="6" borderId="29" xfId="6" applyNumberFormat="1" applyFont="1" applyFill="1" applyBorder="1" applyAlignment="1">
      <alignment horizontal="left" vertical="center" wrapText="1"/>
    </xf>
    <xf numFmtId="0" fontId="2" fillId="6" borderId="29" xfId="6" applyNumberFormat="1" applyFont="1" applyFill="1" applyBorder="1" applyAlignment="1">
      <alignment horizontal="left" vertical="center"/>
    </xf>
    <xf numFmtId="165" fontId="10" fillId="6" borderId="29" xfId="6" applyNumberFormat="1" applyFont="1" applyFill="1" applyBorder="1" applyAlignment="1">
      <alignment horizontal="left" vertical="center" wrapText="1"/>
    </xf>
    <xf numFmtId="0" fontId="10" fillId="6" borderId="30" xfId="6" applyNumberFormat="1" applyFont="1" applyFill="1" applyBorder="1" applyAlignment="1">
      <alignment horizontal="left" vertical="center" wrapText="1"/>
    </xf>
    <xf numFmtId="0" fontId="10" fillId="6" borderId="31" xfId="6" applyNumberFormat="1" applyFont="1" applyFill="1" applyBorder="1" applyAlignment="1">
      <alignment horizontal="left" vertical="center" wrapText="1"/>
    </xf>
    <xf numFmtId="0" fontId="10" fillId="6" borderId="32" xfId="6" applyNumberFormat="1" applyFont="1" applyFill="1" applyBorder="1" applyAlignment="1">
      <alignment horizontal="left" vertical="center" wrapText="1"/>
    </xf>
    <xf numFmtId="0" fontId="2" fillId="6" borderId="32" xfId="6" applyNumberFormat="1" applyFont="1" applyFill="1" applyBorder="1" applyAlignment="1">
      <alignment horizontal="left" vertical="center"/>
    </xf>
    <xf numFmtId="0" fontId="10" fillId="6" borderId="33" xfId="6" applyNumberFormat="1" applyFont="1" applyFill="1" applyBorder="1" applyAlignment="1">
      <alignment horizontal="left" vertical="center" wrapText="1"/>
    </xf>
  </cellXfs>
  <cellStyles count="7">
    <cellStyle name="Comma" xfId="6" builtinId="3"/>
    <cellStyle name="Currency" xfId="1" builtinId="4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16" name="Picture 1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66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3</xdr:col>
      <xdr:colOff>990600</xdr:colOff>
      <xdr:row>6</xdr:row>
      <xdr:rowOff>495300</xdr:rowOff>
    </xdr:to>
    <xdr:pic>
      <xdr:nvPicPr>
        <xdr:cNvPr id="17" name="Picture 1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6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3</xdr:col>
      <xdr:colOff>990600</xdr:colOff>
      <xdr:row>7</xdr:row>
      <xdr:rowOff>495300</xdr:rowOff>
    </xdr:to>
    <xdr:pic>
      <xdr:nvPicPr>
        <xdr:cNvPr id="18" name="Picture 17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64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3</xdr:col>
      <xdr:colOff>990600</xdr:colOff>
      <xdr:row>8</xdr:row>
      <xdr:rowOff>495300</xdr:rowOff>
    </xdr:to>
    <xdr:pic>
      <xdr:nvPicPr>
        <xdr:cNvPr id="19" name="Picture 18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3812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3</xdr:col>
      <xdr:colOff>990600</xdr:colOff>
      <xdr:row>9</xdr:row>
      <xdr:rowOff>495300</xdr:rowOff>
    </xdr:to>
    <xdr:pic>
      <xdr:nvPicPr>
        <xdr:cNvPr id="20" name="Picture 19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8860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10</xdr:row>
      <xdr:rowOff>9525</xdr:rowOff>
    </xdr:from>
    <xdr:to>
      <xdr:col>3</xdr:col>
      <xdr:colOff>990600</xdr:colOff>
      <xdr:row>10</xdr:row>
      <xdr:rowOff>495300</xdr:rowOff>
    </xdr:to>
    <xdr:pic>
      <xdr:nvPicPr>
        <xdr:cNvPr id="21" name="Picture 20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3909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11</xdr:row>
      <xdr:rowOff>9525</xdr:rowOff>
    </xdr:from>
    <xdr:to>
      <xdr:col>3</xdr:col>
      <xdr:colOff>990600</xdr:colOff>
      <xdr:row>11</xdr:row>
      <xdr:rowOff>495300</xdr:rowOff>
    </xdr:to>
    <xdr:pic>
      <xdr:nvPicPr>
        <xdr:cNvPr id="22" name="Picture 2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8957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12</xdr:row>
      <xdr:rowOff>9525</xdr:rowOff>
    </xdr:from>
    <xdr:to>
      <xdr:col>3</xdr:col>
      <xdr:colOff>990600</xdr:colOff>
      <xdr:row>12</xdr:row>
      <xdr:rowOff>495300</xdr:rowOff>
    </xdr:to>
    <xdr:pic>
      <xdr:nvPicPr>
        <xdr:cNvPr id="23" name="Picture 2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4005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13</xdr:row>
      <xdr:rowOff>9525</xdr:rowOff>
    </xdr:from>
    <xdr:to>
      <xdr:col>3</xdr:col>
      <xdr:colOff>990600</xdr:colOff>
      <xdr:row>13</xdr:row>
      <xdr:rowOff>495300</xdr:rowOff>
    </xdr:to>
    <xdr:pic>
      <xdr:nvPicPr>
        <xdr:cNvPr id="24" name="Picture 2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9053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14</xdr:row>
      <xdr:rowOff>9525</xdr:rowOff>
    </xdr:from>
    <xdr:to>
      <xdr:col>3</xdr:col>
      <xdr:colOff>990600</xdr:colOff>
      <xdr:row>14</xdr:row>
      <xdr:rowOff>495300</xdr:rowOff>
    </xdr:to>
    <xdr:pic>
      <xdr:nvPicPr>
        <xdr:cNvPr id="25" name="Picture 2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4102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15</xdr:row>
      <xdr:rowOff>9525</xdr:rowOff>
    </xdr:from>
    <xdr:to>
      <xdr:col>3</xdr:col>
      <xdr:colOff>990600</xdr:colOff>
      <xdr:row>15</xdr:row>
      <xdr:rowOff>495300</xdr:rowOff>
    </xdr:to>
    <xdr:pic>
      <xdr:nvPicPr>
        <xdr:cNvPr id="26" name="Picture 2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9150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16</xdr:row>
      <xdr:rowOff>9525</xdr:rowOff>
    </xdr:from>
    <xdr:to>
      <xdr:col>3</xdr:col>
      <xdr:colOff>990600</xdr:colOff>
      <xdr:row>16</xdr:row>
      <xdr:rowOff>495300</xdr:rowOff>
    </xdr:to>
    <xdr:pic>
      <xdr:nvPicPr>
        <xdr:cNvPr id="27" name="Picture 2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4198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17</xdr:row>
      <xdr:rowOff>9525</xdr:rowOff>
    </xdr:from>
    <xdr:to>
      <xdr:col>3</xdr:col>
      <xdr:colOff>990600</xdr:colOff>
      <xdr:row>17</xdr:row>
      <xdr:rowOff>495300</xdr:rowOff>
    </xdr:to>
    <xdr:pic>
      <xdr:nvPicPr>
        <xdr:cNvPr id="28" name="Picture 27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9246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18</xdr:row>
      <xdr:rowOff>9525</xdr:rowOff>
    </xdr:from>
    <xdr:to>
      <xdr:col>3</xdr:col>
      <xdr:colOff>990600</xdr:colOff>
      <xdr:row>18</xdr:row>
      <xdr:rowOff>495300</xdr:rowOff>
    </xdr:to>
    <xdr:pic>
      <xdr:nvPicPr>
        <xdr:cNvPr id="29" name="Picture 28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74295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32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8"/>
  <sheetViews>
    <sheetView tabSelected="1" topLeftCell="A34" workbookViewId="0">
      <selection activeCell="B46" sqref="B46"/>
    </sheetView>
  </sheetViews>
  <sheetFormatPr defaultRowHeight="12.75" x14ac:dyDescent="0.2"/>
  <cols>
    <col min="1" max="1" width="12.42578125" customWidth="1"/>
    <col min="2" max="2" width="11.140625" bestFit="1" customWidth="1"/>
    <col min="3" max="3" width="7.42578125" bestFit="1" customWidth="1"/>
    <col min="4" max="4" width="5.85546875" customWidth="1"/>
    <col min="5" max="5" width="5.5703125" customWidth="1"/>
    <col min="6" max="6" width="7.7109375" customWidth="1"/>
    <col min="7" max="7" width="10.85546875" bestFit="1" customWidth="1"/>
    <col min="8" max="8" width="11.140625" bestFit="1" customWidth="1"/>
    <col min="9" max="9" width="8.42578125" bestFit="1" customWidth="1"/>
    <col min="10" max="10" width="9.42578125" style="32" bestFit="1" customWidth="1"/>
    <col min="11" max="11" width="12.140625" bestFit="1" customWidth="1"/>
  </cols>
  <sheetData>
    <row r="1" spans="1:9" x14ac:dyDescent="0.2">
      <c r="A1" s="1" t="s">
        <v>18</v>
      </c>
    </row>
    <row r="2" spans="1:9" ht="13.5" thickBot="1" x14ac:dyDescent="0.25">
      <c r="A2" s="2"/>
    </row>
    <row r="3" spans="1:9" ht="13.5" thickBot="1" x14ac:dyDescent="0.25">
      <c r="A3" s="4" t="s">
        <v>24</v>
      </c>
      <c r="C3" s="11">
        <v>400</v>
      </c>
      <c r="E3" s="1" t="s">
        <v>0</v>
      </c>
    </row>
    <row r="4" spans="1:9" ht="13.5" thickBot="1" x14ac:dyDescent="0.25">
      <c r="E4" s="9" t="s">
        <v>1</v>
      </c>
      <c r="F4" s="9" t="s">
        <v>2</v>
      </c>
      <c r="G4" s="9" t="s">
        <v>3</v>
      </c>
    </row>
    <row r="5" spans="1:9" x14ac:dyDescent="0.2">
      <c r="A5" s="4" t="s">
        <v>4</v>
      </c>
      <c r="C5" s="6">
        <v>600</v>
      </c>
      <c r="E5" s="4">
        <v>1</v>
      </c>
      <c r="F5" s="35">
        <v>400</v>
      </c>
      <c r="G5" s="36">
        <v>800</v>
      </c>
    </row>
    <row r="6" spans="1:9" x14ac:dyDescent="0.2">
      <c r="A6" s="4" t="s">
        <v>25</v>
      </c>
      <c r="C6" s="7">
        <v>1500</v>
      </c>
      <c r="E6" s="4">
        <v>2</v>
      </c>
      <c r="F6" s="37">
        <v>400</v>
      </c>
      <c r="G6" s="38">
        <v>1000</v>
      </c>
    </row>
    <row r="7" spans="1:9" x14ac:dyDescent="0.2">
      <c r="A7" s="4" t="s">
        <v>5</v>
      </c>
      <c r="C7" s="7">
        <v>2800</v>
      </c>
      <c r="E7" s="4">
        <v>3</v>
      </c>
      <c r="F7" s="37">
        <v>400</v>
      </c>
      <c r="G7" s="38">
        <v>1200</v>
      </c>
    </row>
    <row r="8" spans="1:9" x14ac:dyDescent="0.2">
      <c r="A8" s="5" t="s">
        <v>6</v>
      </c>
      <c r="C8" s="7">
        <v>10</v>
      </c>
      <c r="E8" s="4">
        <v>4</v>
      </c>
      <c r="F8" s="37">
        <v>500</v>
      </c>
      <c r="G8" s="38">
        <v>1000</v>
      </c>
    </row>
    <row r="9" spans="1:9" ht="13.5" thickBot="1" x14ac:dyDescent="0.25">
      <c r="A9" s="4" t="s">
        <v>7</v>
      </c>
      <c r="C9" s="8">
        <v>1500</v>
      </c>
      <c r="E9">
        <v>5</v>
      </c>
      <c r="F9" s="37">
        <v>500</v>
      </c>
      <c r="G9" s="38">
        <v>1200</v>
      </c>
    </row>
    <row r="10" spans="1:9" ht="13.5" thickBot="1" x14ac:dyDescent="0.25">
      <c r="A10" s="4"/>
      <c r="C10" s="10"/>
      <c r="E10">
        <v>6</v>
      </c>
      <c r="F10" s="37">
        <v>600</v>
      </c>
      <c r="G10" s="39">
        <v>1000</v>
      </c>
      <c r="H10" s="1"/>
      <c r="I10" s="1"/>
    </row>
    <row r="11" spans="1:9" ht="13.5" thickBot="1" x14ac:dyDescent="0.25">
      <c r="A11" s="4" t="s">
        <v>8</v>
      </c>
      <c r="C11" s="11">
        <v>700</v>
      </c>
      <c r="E11" s="4">
        <v>7</v>
      </c>
      <c r="F11" s="40">
        <v>600</v>
      </c>
      <c r="G11" s="41">
        <v>1200</v>
      </c>
    </row>
    <row r="12" spans="1:9" x14ac:dyDescent="0.2">
      <c r="A12" s="4"/>
      <c r="C12" s="10"/>
      <c r="D12" s="4"/>
      <c r="E12" s="4"/>
    </row>
    <row r="13" spans="1:9" x14ac:dyDescent="0.2">
      <c r="A13" s="4" t="s">
        <v>9</v>
      </c>
      <c r="C13" s="33" t="e">
        <f ca="1">_xll.RiskSimtable(F5:F11)</f>
        <v>#VALUE!</v>
      </c>
      <c r="D13" s="4"/>
      <c r="E13" s="4"/>
    </row>
    <row r="14" spans="1:9" x14ac:dyDescent="0.2">
      <c r="A14" s="4" t="s">
        <v>10</v>
      </c>
      <c r="C14" s="34" t="e">
        <f ca="1">_xll.RiskSimtable(G5:G11)</f>
        <v>#VALUE!</v>
      </c>
      <c r="D14" s="4"/>
      <c r="E14" s="4"/>
    </row>
    <row r="15" spans="1:9" x14ac:dyDescent="0.2">
      <c r="C15" s="4"/>
      <c r="D15" s="4"/>
      <c r="E15" s="4"/>
    </row>
    <row r="16" spans="1:9" x14ac:dyDescent="0.2">
      <c r="C16" s="4"/>
      <c r="D16" s="4"/>
      <c r="E16" s="4"/>
      <c r="F16" s="4"/>
      <c r="G16" s="4"/>
    </row>
    <row r="17" spans="1:10" x14ac:dyDescent="0.2">
      <c r="A17" s="1" t="s">
        <v>11</v>
      </c>
      <c r="F17" s="4"/>
      <c r="G17" s="4"/>
    </row>
    <row r="18" spans="1:10" ht="26.25" customHeight="1" x14ac:dyDescent="0.2">
      <c r="A18" s="12" t="s">
        <v>12</v>
      </c>
      <c r="B18" s="31" t="s">
        <v>17</v>
      </c>
      <c r="C18" s="12" t="s">
        <v>13</v>
      </c>
      <c r="D18" s="31" t="s">
        <v>19</v>
      </c>
      <c r="E18" s="31" t="s">
        <v>20</v>
      </c>
      <c r="F18" s="31" t="s">
        <v>21</v>
      </c>
      <c r="G18" s="31" t="s">
        <v>22</v>
      </c>
      <c r="H18" s="12" t="s">
        <v>14</v>
      </c>
      <c r="I18" s="31" t="s">
        <v>23</v>
      </c>
      <c r="J18" s="42" t="s">
        <v>26</v>
      </c>
    </row>
    <row r="19" spans="1:10" x14ac:dyDescent="0.2">
      <c r="A19" s="17">
        <v>1</v>
      </c>
      <c r="B19" s="18">
        <f>C11</f>
        <v>700</v>
      </c>
      <c r="C19" s="18" t="e">
        <f ca="1">_xll.RiskPoisson(C$3)</f>
        <v>#VALUE!</v>
      </c>
      <c r="D19" s="18" t="e">
        <f t="shared" ref="D19:D42" ca="1" si="0">MIN(C19,B19)</f>
        <v>#VALUE!</v>
      </c>
      <c r="E19" s="18" t="e">
        <f t="shared" ref="E19:E42" ca="1" si="1">B19-D19</f>
        <v>#VALUE!</v>
      </c>
      <c r="F19" s="18" t="e">
        <f t="shared" ref="F19:F42" ca="1" si="2">IF(E19&lt;=$C$13,$C$14,0)</f>
        <v>#VALUE!</v>
      </c>
      <c r="G19" s="19" t="e">
        <f t="shared" ref="G19:G42" ca="1" si="3">IF(F19&gt;0,$C$5+$C$6*F19,0)</f>
        <v>#VALUE!</v>
      </c>
      <c r="H19" s="19" t="e">
        <f t="shared" ref="H19:H42" ca="1" si="4">D19*$C$7</f>
        <v>#VALUE!</v>
      </c>
      <c r="I19" s="20" t="e">
        <f t="shared" ref="I19:I42" ca="1" si="5">$C$8*E19</f>
        <v>#VALUE!</v>
      </c>
      <c r="J19" s="44" t="e">
        <f ca="1">IF(C19&gt;B19,1,0)</f>
        <v>#VALUE!</v>
      </c>
    </row>
    <row r="20" spans="1:10" x14ac:dyDescent="0.2">
      <c r="A20" s="21">
        <v>2</v>
      </c>
      <c r="B20" s="22" t="e">
        <f t="shared" ref="B20:B42" ca="1" si="6">E19+F19</f>
        <v>#VALUE!</v>
      </c>
      <c r="C20" s="22" t="e">
        <f ca="1">_xll.RiskPoisson(C$3)</f>
        <v>#VALUE!</v>
      </c>
      <c r="D20" s="22" t="e">
        <f t="shared" ca="1" si="0"/>
        <v>#VALUE!</v>
      </c>
      <c r="E20" s="22" t="e">
        <f t="shared" ca="1" si="1"/>
        <v>#VALUE!</v>
      </c>
      <c r="F20" s="22" t="e">
        <f t="shared" ca="1" si="2"/>
        <v>#VALUE!</v>
      </c>
      <c r="G20" s="23" t="e">
        <f t="shared" ca="1" si="3"/>
        <v>#VALUE!</v>
      </c>
      <c r="H20" s="23" t="e">
        <f t="shared" ca="1" si="4"/>
        <v>#VALUE!</v>
      </c>
      <c r="I20" s="24" t="e">
        <f t="shared" ca="1" si="5"/>
        <v>#VALUE!</v>
      </c>
      <c r="J20" s="45" t="e">
        <f t="shared" ref="J20:J42" ca="1" si="7">IF(C20&gt;B20,1,0)</f>
        <v>#VALUE!</v>
      </c>
    </row>
    <row r="21" spans="1:10" x14ac:dyDescent="0.2">
      <c r="A21" s="21">
        <v>3</v>
      </c>
      <c r="B21" s="22" t="e">
        <f t="shared" ca="1" si="6"/>
        <v>#VALUE!</v>
      </c>
      <c r="C21" s="22" t="e">
        <f ca="1">_xll.RiskPoisson(C$3)</f>
        <v>#VALUE!</v>
      </c>
      <c r="D21" s="22" t="e">
        <f t="shared" ca="1" si="0"/>
        <v>#VALUE!</v>
      </c>
      <c r="E21" s="22" t="e">
        <f t="shared" ca="1" si="1"/>
        <v>#VALUE!</v>
      </c>
      <c r="F21" s="22" t="e">
        <f t="shared" ca="1" si="2"/>
        <v>#VALUE!</v>
      </c>
      <c r="G21" s="23" t="e">
        <f t="shared" ca="1" si="3"/>
        <v>#VALUE!</v>
      </c>
      <c r="H21" s="23" t="e">
        <f t="shared" ca="1" si="4"/>
        <v>#VALUE!</v>
      </c>
      <c r="I21" s="24" t="e">
        <f t="shared" ca="1" si="5"/>
        <v>#VALUE!</v>
      </c>
      <c r="J21" s="45" t="e">
        <f t="shared" ca="1" si="7"/>
        <v>#VALUE!</v>
      </c>
    </row>
    <row r="22" spans="1:10" x14ac:dyDescent="0.2">
      <c r="A22" s="21">
        <v>4</v>
      </c>
      <c r="B22" s="22" t="e">
        <f t="shared" ca="1" si="6"/>
        <v>#VALUE!</v>
      </c>
      <c r="C22" s="22" t="e">
        <f ca="1">_xll.RiskPoisson(C$3)</f>
        <v>#VALUE!</v>
      </c>
      <c r="D22" s="22" t="e">
        <f t="shared" ca="1" si="0"/>
        <v>#VALUE!</v>
      </c>
      <c r="E22" s="22" t="e">
        <f t="shared" ca="1" si="1"/>
        <v>#VALUE!</v>
      </c>
      <c r="F22" s="22" t="e">
        <f t="shared" ca="1" si="2"/>
        <v>#VALUE!</v>
      </c>
      <c r="G22" s="23" t="e">
        <f t="shared" ca="1" si="3"/>
        <v>#VALUE!</v>
      </c>
      <c r="H22" s="23" t="e">
        <f t="shared" ca="1" si="4"/>
        <v>#VALUE!</v>
      </c>
      <c r="I22" s="24" t="e">
        <f t="shared" ca="1" si="5"/>
        <v>#VALUE!</v>
      </c>
      <c r="J22" s="45" t="e">
        <f t="shared" ca="1" si="7"/>
        <v>#VALUE!</v>
      </c>
    </row>
    <row r="23" spans="1:10" x14ac:dyDescent="0.2">
      <c r="A23" s="21">
        <v>5</v>
      </c>
      <c r="B23" s="22" t="e">
        <f t="shared" ca="1" si="6"/>
        <v>#VALUE!</v>
      </c>
      <c r="C23" s="22" t="e">
        <f ca="1">_xll.RiskPoisson(C$3)</f>
        <v>#VALUE!</v>
      </c>
      <c r="D23" s="22" t="e">
        <f t="shared" ca="1" si="0"/>
        <v>#VALUE!</v>
      </c>
      <c r="E23" s="22" t="e">
        <f t="shared" ca="1" si="1"/>
        <v>#VALUE!</v>
      </c>
      <c r="F23" s="22" t="e">
        <f t="shared" ca="1" si="2"/>
        <v>#VALUE!</v>
      </c>
      <c r="G23" s="23" t="e">
        <f t="shared" ca="1" si="3"/>
        <v>#VALUE!</v>
      </c>
      <c r="H23" s="23" t="e">
        <f t="shared" ca="1" si="4"/>
        <v>#VALUE!</v>
      </c>
      <c r="I23" s="24" t="e">
        <f t="shared" ca="1" si="5"/>
        <v>#VALUE!</v>
      </c>
      <c r="J23" s="45" t="e">
        <f t="shared" ca="1" si="7"/>
        <v>#VALUE!</v>
      </c>
    </row>
    <row r="24" spans="1:10" x14ac:dyDescent="0.2">
      <c r="A24" s="21">
        <v>6</v>
      </c>
      <c r="B24" s="22" t="e">
        <f t="shared" ca="1" si="6"/>
        <v>#VALUE!</v>
      </c>
      <c r="C24" s="22" t="e">
        <f ca="1">_xll.RiskPoisson(C$3)</f>
        <v>#VALUE!</v>
      </c>
      <c r="D24" s="22" t="e">
        <f t="shared" ca="1" si="0"/>
        <v>#VALUE!</v>
      </c>
      <c r="E24" s="22" t="e">
        <f t="shared" ca="1" si="1"/>
        <v>#VALUE!</v>
      </c>
      <c r="F24" s="22" t="e">
        <f t="shared" ca="1" si="2"/>
        <v>#VALUE!</v>
      </c>
      <c r="G24" s="23" t="e">
        <f t="shared" ca="1" si="3"/>
        <v>#VALUE!</v>
      </c>
      <c r="H24" s="23" t="e">
        <f t="shared" ca="1" si="4"/>
        <v>#VALUE!</v>
      </c>
      <c r="I24" s="24" t="e">
        <f t="shared" ca="1" si="5"/>
        <v>#VALUE!</v>
      </c>
      <c r="J24" s="45" t="e">
        <f t="shared" ca="1" si="7"/>
        <v>#VALUE!</v>
      </c>
    </row>
    <row r="25" spans="1:10" x14ac:dyDescent="0.2">
      <c r="A25" s="21">
        <v>7</v>
      </c>
      <c r="B25" s="22" t="e">
        <f t="shared" ca="1" si="6"/>
        <v>#VALUE!</v>
      </c>
      <c r="C25" s="22" t="e">
        <f ca="1">_xll.RiskPoisson(C$3)</f>
        <v>#VALUE!</v>
      </c>
      <c r="D25" s="22" t="e">
        <f t="shared" ca="1" si="0"/>
        <v>#VALUE!</v>
      </c>
      <c r="E25" s="22" t="e">
        <f t="shared" ca="1" si="1"/>
        <v>#VALUE!</v>
      </c>
      <c r="F25" s="22" t="e">
        <f t="shared" ca="1" si="2"/>
        <v>#VALUE!</v>
      </c>
      <c r="G25" s="23" t="e">
        <f t="shared" ca="1" si="3"/>
        <v>#VALUE!</v>
      </c>
      <c r="H25" s="23" t="e">
        <f t="shared" ca="1" si="4"/>
        <v>#VALUE!</v>
      </c>
      <c r="I25" s="24" t="e">
        <f t="shared" ca="1" si="5"/>
        <v>#VALUE!</v>
      </c>
      <c r="J25" s="45" t="e">
        <f t="shared" ca="1" si="7"/>
        <v>#VALUE!</v>
      </c>
    </row>
    <row r="26" spans="1:10" x14ac:dyDescent="0.2">
      <c r="A26" s="21">
        <v>8</v>
      </c>
      <c r="B26" s="22" t="e">
        <f t="shared" ca="1" si="6"/>
        <v>#VALUE!</v>
      </c>
      <c r="C26" s="22" t="e">
        <f ca="1">_xll.RiskPoisson(C$3)</f>
        <v>#VALUE!</v>
      </c>
      <c r="D26" s="22" t="e">
        <f t="shared" ca="1" si="0"/>
        <v>#VALUE!</v>
      </c>
      <c r="E26" s="22" t="e">
        <f t="shared" ca="1" si="1"/>
        <v>#VALUE!</v>
      </c>
      <c r="F26" s="22" t="e">
        <f t="shared" ca="1" si="2"/>
        <v>#VALUE!</v>
      </c>
      <c r="G26" s="23" t="e">
        <f t="shared" ca="1" si="3"/>
        <v>#VALUE!</v>
      </c>
      <c r="H26" s="23" t="e">
        <f t="shared" ca="1" si="4"/>
        <v>#VALUE!</v>
      </c>
      <c r="I26" s="24" t="e">
        <f t="shared" ca="1" si="5"/>
        <v>#VALUE!</v>
      </c>
      <c r="J26" s="45" t="e">
        <f t="shared" ca="1" si="7"/>
        <v>#VALUE!</v>
      </c>
    </row>
    <row r="27" spans="1:10" x14ac:dyDescent="0.2">
      <c r="A27" s="21">
        <v>9</v>
      </c>
      <c r="B27" s="22" t="e">
        <f t="shared" ca="1" si="6"/>
        <v>#VALUE!</v>
      </c>
      <c r="C27" s="22" t="e">
        <f ca="1">_xll.RiskPoisson(C$3)</f>
        <v>#VALUE!</v>
      </c>
      <c r="D27" s="22" t="e">
        <f t="shared" ca="1" si="0"/>
        <v>#VALUE!</v>
      </c>
      <c r="E27" s="22" t="e">
        <f t="shared" ca="1" si="1"/>
        <v>#VALUE!</v>
      </c>
      <c r="F27" s="22" t="e">
        <f t="shared" ca="1" si="2"/>
        <v>#VALUE!</v>
      </c>
      <c r="G27" s="23" t="e">
        <f t="shared" ca="1" si="3"/>
        <v>#VALUE!</v>
      </c>
      <c r="H27" s="23" t="e">
        <f t="shared" ca="1" si="4"/>
        <v>#VALUE!</v>
      </c>
      <c r="I27" s="24" t="e">
        <f t="shared" ca="1" si="5"/>
        <v>#VALUE!</v>
      </c>
      <c r="J27" s="45" t="e">
        <f t="shared" ca="1" si="7"/>
        <v>#VALUE!</v>
      </c>
    </row>
    <row r="28" spans="1:10" x14ac:dyDescent="0.2">
      <c r="A28" s="21">
        <v>10</v>
      </c>
      <c r="B28" s="22" t="e">
        <f t="shared" ca="1" si="6"/>
        <v>#VALUE!</v>
      </c>
      <c r="C28" s="22" t="e">
        <f ca="1">_xll.RiskPoisson(C$3)</f>
        <v>#VALUE!</v>
      </c>
      <c r="D28" s="22" t="e">
        <f t="shared" ca="1" si="0"/>
        <v>#VALUE!</v>
      </c>
      <c r="E28" s="22" t="e">
        <f t="shared" ca="1" si="1"/>
        <v>#VALUE!</v>
      </c>
      <c r="F28" s="22" t="e">
        <f t="shared" ca="1" si="2"/>
        <v>#VALUE!</v>
      </c>
      <c r="G28" s="23" t="e">
        <f t="shared" ca="1" si="3"/>
        <v>#VALUE!</v>
      </c>
      <c r="H28" s="23" t="e">
        <f t="shared" ca="1" si="4"/>
        <v>#VALUE!</v>
      </c>
      <c r="I28" s="24" t="e">
        <f t="shared" ca="1" si="5"/>
        <v>#VALUE!</v>
      </c>
      <c r="J28" s="45" t="e">
        <f t="shared" ca="1" si="7"/>
        <v>#VALUE!</v>
      </c>
    </row>
    <row r="29" spans="1:10" x14ac:dyDescent="0.2">
      <c r="A29" s="21">
        <v>11</v>
      </c>
      <c r="B29" s="22" t="e">
        <f t="shared" ca="1" si="6"/>
        <v>#VALUE!</v>
      </c>
      <c r="C29" s="22" t="e">
        <f ca="1">_xll.RiskPoisson(C$3)</f>
        <v>#VALUE!</v>
      </c>
      <c r="D29" s="22" t="e">
        <f t="shared" ca="1" si="0"/>
        <v>#VALUE!</v>
      </c>
      <c r="E29" s="22" t="e">
        <f t="shared" ca="1" si="1"/>
        <v>#VALUE!</v>
      </c>
      <c r="F29" s="22" t="e">
        <f t="shared" ca="1" si="2"/>
        <v>#VALUE!</v>
      </c>
      <c r="G29" s="23" t="e">
        <f t="shared" ca="1" si="3"/>
        <v>#VALUE!</v>
      </c>
      <c r="H29" s="23" t="e">
        <f t="shared" ca="1" si="4"/>
        <v>#VALUE!</v>
      </c>
      <c r="I29" s="24" t="e">
        <f t="shared" ca="1" si="5"/>
        <v>#VALUE!</v>
      </c>
      <c r="J29" s="45" t="e">
        <f t="shared" ca="1" si="7"/>
        <v>#VALUE!</v>
      </c>
    </row>
    <row r="30" spans="1:10" x14ac:dyDescent="0.2">
      <c r="A30" s="21">
        <v>12</v>
      </c>
      <c r="B30" s="22" t="e">
        <f t="shared" ca="1" si="6"/>
        <v>#VALUE!</v>
      </c>
      <c r="C30" s="22" t="e">
        <f ca="1">_xll.RiskPoisson(C$3)</f>
        <v>#VALUE!</v>
      </c>
      <c r="D30" s="22" t="e">
        <f t="shared" ca="1" si="0"/>
        <v>#VALUE!</v>
      </c>
      <c r="E30" s="22" t="e">
        <f t="shared" ca="1" si="1"/>
        <v>#VALUE!</v>
      </c>
      <c r="F30" s="22" t="e">
        <f t="shared" ca="1" si="2"/>
        <v>#VALUE!</v>
      </c>
      <c r="G30" s="23" t="e">
        <f t="shared" ca="1" si="3"/>
        <v>#VALUE!</v>
      </c>
      <c r="H30" s="23" t="e">
        <f t="shared" ca="1" si="4"/>
        <v>#VALUE!</v>
      </c>
      <c r="I30" s="24" t="e">
        <f t="shared" ca="1" si="5"/>
        <v>#VALUE!</v>
      </c>
      <c r="J30" s="45" t="e">
        <f t="shared" ca="1" si="7"/>
        <v>#VALUE!</v>
      </c>
    </row>
    <row r="31" spans="1:10" x14ac:dyDescent="0.2">
      <c r="A31" s="21">
        <v>13</v>
      </c>
      <c r="B31" s="22" t="e">
        <f t="shared" ca="1" si="6"/>
        <v>#VALUE!</v>
      </c>
      <c r="C31" s="22" t="e">
        <f ca="1">_xll.RiskPoisson(C$3)</f>
        <v>#VALUE!</v>
      </c>
      <c r="D31" s="22" t="e">
        <f t="shared" ca="1" si="0"/>
        <v>#VALUE!</v>
      </c>
      <c r="E31" s="22" t="e">
        <f t="shared" ca="1" si="1"/>
        <v>#VALUE!</v>
      </c>
      <c r="F31" s="22" t="e">
        <f t="shared" ca="1" si="2"/>
        <v>#VALUE!</v>
      </c>
      <c r="G31" s="23" t="e">
        <f t="shared" ca="1" si="3"/>
        <v>#VALUE!</v>
      </c>
      <c r="H31" s="23" t="e">
        <f t="shared" ca="1" si="4"/>
        <v>#VALUE!</v>
      </c>
      <c r="I31" s="24" t="e">
        <f t="shared" ca="1" si="5"/>
        <v>#VALUE!</v>
      </c>
      <c r="J31" s="45" t="e">
        <f t="shared" ca="1" si="7"/>
        <v>#VALUE!</v>
      </c>
    </row>
    <row r="32" spans="1:10" x14ac:dyDescent="0.2">
      <c r="A32" s="21">
        <v>14</v>
      </c>
      <c r="B32" s="22" t="e">
        <f t="shared" ca="1" si="6"/>
        <v>#VALUE!</v>
      </c>
      <c r="C32" s="22" t="e">
        <f ca="1">_xll.RiskPoisson(C$3)</f>
        <v>#VALUE!</v>
      </c>
      <c r="D32" s="22" t="e">
        <f t="shared" ca="1" si="0"/>
        <v>#VALUE!</v>
      </c>
      <c r="E32" s="22" t="e">
        <f t="shared" ca="1" si="1"/>
        <v>#VALUE!</v>
      </c>
      <c r="F32" s="22" t="e">
        <f t="shared" ca="1" si="2"/>
        <v>#VALUE!</v>
      </c>
      <c r="G32" s="23" t="e">
        <f t="shared" ca="1" si="3"/>
        <v>#VALUE!</v>
      </c>
      <c r="H32" s="23" t="e">
        <f t="shared" ca="1" si="4"/>
        <v>#VALUE!</v>
      </c>
      <c r="I32" s="24" t="e">
        <f t="shared" ca="1" si="5"/>
        <v>#VALUE!</v>
      </c>
      <c r="J32" s="45" t="e">
        <f t="shared" ca="1" si="7"/>
        <v>#VALUE!</v>
      </c>
    </row>
    <row r="33" spans="1:11" x14ac:dyDescent="0.2">
      <c r="A33" s="21">
        <v>15</v>
      </c>
      <c r="B33" s="22" t="e">
        <f t="shared" ca="1" si="6"/>
        <v>#VALUE!</v>
      </c>
      <c r="C33" s="22" t="e">
        <f ca="1">_xll.RiskPoisson(C$3)</f>
        <v>#VALUE!</v>
      </c>
      <c r="D33" s="22" t="e">
        <f t="shared" ca="1" si="0"/>
        <v>#VALUE!</v>
      </c>
      <c r="E33" s="22" t="e">
        <f t="shared" ca="1" si="1"/>
        <v>#VALUE!</v>
      </c>
      <c r="F33" s="22" t="e">
        <f t="shared" ca="1" si="2"/>
        <v>#VALUE!</v>
      </c>
      <c r="G33" s="23" t="e">
        <f t="shared" ca="1" si="3"/>
        <v>#VALUE!</v>
      </c>
      <c r="H33" s="23" t="e">
        <f t="shared" ca="1" si="4"/>
        <v>#VALUE!</v>
      </c>
      <c r="I33" s="24" t="e">
        <f t="shared" ca="1" si="5"/>
        <v>#VALUE!</v>
      </c>
      <c r="J33" s="45" t="e">
        <f t="shared" ca="1" si="7"/>
        <v>#VALUE!</v>
      </c>
    </row>
    <row r="34" spans="1:11" x14ac:dyDescent="0.2">
      <c r="A34" s="21">
        <v>16</v>
      </c>
      <c r="B34" s="22" t="e">
        <f t="shared" ca="1" si="6"/>
        <v>#VALUE!</v>
      </c>
      <c r="C34" s="22" t="e">
        <f ca="1">_xll.RiskPoisson(C$3)</f>
        <v>#VALUE!</v>
      </c>
      <c r="D34" s="22" t="e">
        <f t="shared" ca="1" si="0"/>
        <v>#VALUE!</v>
      </c>
      <c r="E34" s="22" t="e">
        <f t="shared" ca="1" si="1"/>
        <v>#VALUE!</v>
      </c>
      <c r="F34" s="22" t="e">
        <f t="shared" ca="1" si="2"/>
        <v>#VALUE!</v>
      </c>
      <c r="G34" s="23" t="e">
        <f t="shared" ca="1" si="3"/>
        <v>#VALUE!</v>
      </c>
      <c r="H34" s="23" t="e">
        <f t="shared" ca="1" si="4"/>
        <v>#VALUE!</v>
      </c>
      <c r="I34" s="24" t="e">
        <f t="shared" ca="1" si="5"/>
        <v>#VALUE!</v>
      </c>
      <c r="J34" s="45" t="e">
        <f t="shared" ca="1" si="7"/>
        <v>#VALUE!</v>
      </c>
    </row>
    <row r="35" spans="1:11" x14ac:dyDescent="0.2">
      <c r="A35" s="21">
        <v>17</v>
      </c>
      <c r="B35" s="22" t="e">
        <f t="shared" ca="1" si="6"/>
        <v>#VALUE!</v>
      </c>
      <c r="C35" s="22" t="e">
        <f ca="1">_xll.RiskPoisson(C$3)</f>
        <v>#VALUE!</v>
      </c>
      <c r="D35" s="22" t="e">
        <f t="shared" ca="1" si="0"/>
        <v>#VALUE!</v>
      </c>
      <c r="E35" s="22" t="e">
        <f t="shared" ca="1" si="1"/>
        <v>#VALUE!</v>
      </c>
      <c r="F35" s="22" t="e">
        <f t="shared" ca="1" si="2"/>
        <v>#VALUE!</v>
      </c>
      <c r="G35" s="23" t="e">
        <f t="shared" ca="1" si="3"/>
        <v>#VALUE!</v>
      </c>
      <c r="H35" s="23" t="e">
        <f t="shared" ca="1" si="4"/>
        <v>#VALUE!</v>
      </c>
      <c r="I35" s="24" t="e">
        <f t="shared" ca="1" si="5"/>
        <v>#VALUE!</v>
      </c>
      <c r="J35" s="45" t="e">
        <f t="shared" ca="1" si="7"/>
        <v>#VALUE!</v>
      </c>
    </row>
    <row r="36" spans="1:11" x14ac:dyDescent="0.2">
      <c r="A36" s="21">
        <v>18</v>
      </c>
      <c r="B36" s="22" t="e">
        <f t="shared" ca="1" si="6"/>
        <v>#VALUE!</v>
      </c>
      <c r="C36" s="22" t="e">
        <f ca="1">_xll.RiskPoisson(C$3)</f>
        <v>#VALUE!</v>
      </c>
      <c r="D36" s="22" t="e">
        <f t="shared" ca="1" si="0"/>
        <v>#VALUE!</v>
      </c>
      <c r="E36" s="22" t="e">
        <f t="shared" ca="1" si="1"/>
        <v>#VALUE!</v>
      </c>
      <c r="F36" s="22" t="e">
        <f t="shared" ca="1" si="2"/>
        <v>#VALUE!</v>
      </c>
      <c r="G36" s="23" t="e">
        <f t="shared" ca="1" si="3"/>
        <v>#VALUE!</v>
      </c>
      <c r="H36" s="23" t="e">
        <f t="shared" ca="1" si="4"/>
        <v>#VALUE!</v>
      </c>
      <c r="I36" s="24" t="e">
        <f t="shared" ca="1" si="5"/>
        <v>#VALUE!</v>
      </c>
      <c r="J36" s="45" t="e">
        <f t="shared" ca="1" si="7"/>
        <v>#VALUE!</v>
      </c>
    </row>
    <row r="37" spans="1:11" x14ac:dyDescent="0.2">
      <c r="A37" s="21">
        <v>19</v>
      </c>
      <c r="B37" s="22" t="e">
        <f t="shared" ca="1" si="6"/>
        <v>#VALUE!</v>
      </c>
      <c r="C37" s="22" t="e">
        <f ca="1">_xll.RiskPoisson(C$3)</f>
        <v>#VALUE!</v>
      </c>
      <c r="D37" s="22" t="e">
        <f t="shared" ca="1" si="0"/>
        <v>#VALUE!</v>
      </c>
      <c r="E37" s="22" t="e">
        <f t="shared" ca="1" si="1"/>
        <v>#VALUE!</v>
      </c>
      <c r="F37" s="22" t="e">
        <f t="shared" ca="1" si="2"/>
        <v>#VALUE!</v>
      </c>
      <c r="G37" s="23" t="e">
        <f t="shared" ca="1" si="3"/>
        <v>#VALUE!</v>
      </c>
      <c r="H37" s="23" t="e">
        <f t="shared" ca="1" si="4"/>
        <v>#VALUE!</v>
      </c>
      <c r="I37" s="24" t="e">
        <f t="shared" ca="1" si="5"/>
        <v>#VALUE!</v>
      </c>
      <c r="J37" s="45" t="e">
        <f t="shared" ca="1" si="7"/>
        <v>#VALUE!</v>
      </c>
    </row>
    <row r="38" spans="1:11" x14ac:dyDescent="0.2">
      <c r="A38" s="21">
        <v>20</v>
      </c>
      <c r="B38" s="22" t="e">
        <f t="shared" ca="1" si="6"/>
        <v>#VALUE!</v>
      </c>
      <c r="C38" s="22" t="e">
        <f ca="1">_xll.RiskPoisson(C$3)</f>
        <v>#VALUE!</v>
      </c>
      <c r="D38" s="22" t="e">
        <f t="shared" ca="1" si="0"/>
        <v>#VALUE!</v>
      </c>
      <c r="E38" s="22" t="e">
        <f t="shared" ca="1" si="1"/>
        <v>#VALUE!</v>
      </c>
      <c r="F38" s="22" t="e">
        <f t="shared" ca="1" si="2"/>
        <v>#VALUE!</v>
      </c>
      <c r="G38" s="23" t="e">
        <f t="shared" ca="1" si="3"/>
        <v>#VALUE!</v>
      </c>
      <c r="H38" s="23" t="e">
        <f t="shared" ca="1" si="4"/>
        <v>#VALUE!</v>
      </c>
      <c r="I38" s="24" t="e">
        <f t="shared" ca="1" si="5"/>
        <v>#VALUE!</v>
      </c>
      <c r="J38" s="45" t="e">
        <f t="shared" ca="1" si="7"/>
        <v>#VALUE!</v>
      </c>
    </row>
    <row r="39" spans="1:11" x14ac:dyDescent="0.2">
      <c r="A39" s="21">
        <v>21</v>
      </c>
      <c r="B39" s="22" t="e">
        <f t="shared" ca="1" si="6"/>
        <v>#VALUE!</v>
      </c>
      <c r="C39" s="22" t="e">
        <f ca="1">_xll.RiskPoisson(C$3)</f>
        <v>#VALUE!</v>
      </c>
      <c r="D39" s="22" t="e">
        <f t="shared" ca="1" si="0"/>
        <v>#VALUE!</v>
      </c>
      <c r="E39" s="22" t="e">
        <f t="shared" ca="1" si="1"/>
        <v>#VALUE!</v>
      </c>
      <c r="F39" s="22" t="e">
        <f t="shared" ca="1" si="2"/>
        <v>#VALUE!</v>
      </c>
      <c r="G39" s="23" t="e">
        <f t="shared" ca="1" si="3"/>
        <v>#VALUE!</v>
      </c>
      <c r="H39" s="23" t="e">
        <f t="shared" ca="1" si="4"/>
        <v>#VALUE!</v>
      </c>
      <c r="I39" s="24" t="e">
        <f t="shared" ca="1" si="5"/>
        <v>#VALUE!</v>
      </c>
      <c r="J39" s="45" t="e">
        <f t="shared" ca="1" si="7"/>
        <v>#VALUE!</v>
      </c>
    </row>
    <row r="40" spans="1:11" x14ac:dyDescent="0.2">
      <c r="A40" s="21">
        <v>22</v>
      </c>
      <c r="B40" s="22" t="e">
        <f t="shared" ca="1" si="6"/>
        <v>#VALUE!</v>
      </c>
      <c r="C40" s="22" t="e">
        <f ca="1">_xll.RiskPoisson(C$3)</f>
        <v>#VALUE!</v>
      </c>
      <c r="D40" s="22" t="e">
        <f t="shared" ca="1" si="0"/>
        <v>#VALUE!</v>
      </c>
      <c r="E40" s="22" t="e">
        <f t="shared" ca="1" si="1"/>
        <v>#VALUE!</v>
      </c>
      <c r="F40" s="22" t="e">
        <f t="shared" ca="1" si="2"/>
        <v>#VALUE!</v>
      </c>
      <c r="G40" s="23" t="e">
        <f t="shared" ca="1" si="3"/>
        <v>#VALUE!</v>
      </c>
      <c r="H40" s="23" t="e">
        <f t="shared" ca="1" si="4"/>
        <v>#VALUE!</v>
      </c>
      <c r="I40" s="24" t="e">
        <f t="shared" ca="1" si="5"/>
        <v>#VALUE!</v>
      </c>
      <c r="J40" s="45" t="e">
        <f t="shared" ca="1" si="7"/>
        <v>#VALUE!</v>
      </c>
    </row>
    <row r="41" spans="1:11" x14ac:dyDescent="0.2">
      <c r="A41" s="21">
        <v>23</v>
      </c>
      <c r="B41" s="22" t="e">
        <f t="shared" ca="1" si="6"/>
        <v>#VALUE!</v>
      </c>
      <c r="C41" s="22" t="e">
        <f ca="1">_xll.RiskPoisson(C$3)</f>
        <v>#VALUE!</v>
      </c>
      <c r="D41" s="22" t="e">
        <f t="shared" ca="1" si="0"/>
        <v>#VALUE!</v>
      </c>
      <c r="E41" s="22" t="e">
        <f t="shared" ca="1" si="1"/>
        <v>#VALUE!</v>
      </c>
      <c r="F41" s="22" t="e">
        <f t="shared" ca="1" si="2"/>
        <v>#VALUE!</v>
      </c>
      <c r="G41" s="23" t="e">
        <f t="shared" ca="1" si="3"/>
        <v>#VALUE!</v>
      </c>
      <c r="H41" s="23" t="e">
        <f t="shared" ca="1" si="4"/>
        <v>#VALUE!</v>
      </c>
      <c r="I41" s="24" t="e">
        <f t="shared" ca="1" si="5"/>
        <v>#VALUE!</v>
      </c>
      <c r="J41" s="45" t="e">
        <f t="shared" ca="1" si="7"/>
        <v>#VALUE!</v>
      </c>
    </row>
    <row r="42" spans="1:11" x14ac:dyDescent="0.2">
      <c r="A42" s="25">
        <v>24</v>
      </c>
      <c r="B42" s="26" t="e">
        <f t="shared" ca="1" si="6"/>
        <v>#VALUE!</v>
      </c>
      <c r="C42" s="26" t="e">
        <f ca="1">_xll.RiskPoisson(C$3)</f>
        <v>#VALUE!</v>
      </c>
      <c r="D42" s="26" t="e">
        <f t="shared" ca="1" si="0"/>
        <v>#VALUE!</v>
      </c>
      <c r="E42" s="26" t="e">
        <f t="shared" ca="1" si="1"/>
        <v>#VALUE!</v>
      </c>
      <c r="F42" s="26" t="e">
        <f t="shared" ca="1" si="2"/>
        <v>#VALUE!</v>
      </c>
      <c r="G42" s="27" t="e">
        <f t="shared" ca="1" si="3"/>
        <v>#VALUE!</v>
      </c>
      <c r="H42" s="27" t="e">
        <f t="shared" ca="1" si="4"/>
        <v>#VALUE!</v>
      </c>
      <c r="I42" s="28" t="e">
        <f t="shared" ca="1" si="5"/>
        <v>#VALUE!</v>
      </c>
      <c r="J42" s="46" t="e">
        <f t="shared" ca="1" si="7"/>
        <v>#VALUE!</v>
      </c>
    </row>
    <row r="43" spans="1:11" x14ac:dyDescent="0.2">
      <c r="B43" s="13"/>
      <c r="C43" s="13"/>
      <c r="D43" s="13"/>
      <c r="E43" s="13"/>
      <c r="F43" s="15" t="s">
        <v>15</v>
      </c>
      <c r="G43" s="30" t="e">
        <f ca="1">SUM(G19:G42)</f>
        <v>#VALUE!</v>
      </c>
      <c r="H43" s="29" t="e">
        <f ca="1">SUM(H19:H42)</f>
        <v>#VALUE!</v>
      </c>
      <c r="I43" s="29" t="e">
        <f ca="1">SUM(I19:I42)</f>
        <v>#VALUE!</v>
      </c>
    </row>
    <row r="44" spans="1:11" x14ac:dyDescent="0.2">
      <c r="A44" t="s">
        <v>7</v>
      </c>
      <c r="B44" s="16" t="e">
        <f ca="1">$C$9*(E42+F42)</f>
        <v>#VALUE!</v>
      </c>
      <c r="C44" s="13"/>
      <c r="D44" s="13"/>
      <c r="E44" s="13"/>
      <c r="F44" s="13"/>
      <c r="G44" s="13"/>
      <c r="H44" s="14"/>
      <c r="I44" s="14"/>
      <c r="J44" s="43"/>
      <c r="K44" s="14"/>
    </row>
    <row r="45" spans="1:11" x14ac:dyDescent="0.2">
      <c r="B45" s="13"/>
      <c r="D45" s="32" t="s">
        <v>27</v>
      </c>
      <c r="K45" s="14"/>
    </row>
    <row r="46" spans="1:11" x14ac:dyDescent="0.2">
      <c r="A46" t="s">
        <v>16</v>
      </c>
      <c r="B46" s="16" t="e">
        <f ca="1">_xll.RiskOutput("Total profit")+H43+B44-G43-I43</f>
        <v>#VALUE!</v>
      </c>
      <c r="D46" s="47" t="e">
        <f ca="1">_xll.RiskOutput("Any stockouts?")+IF(SUM(J19:J42)&gt;0,1,0)</f>
        <v>#VALUE!</v>
      </c>
    </row>
    <row r="56" spans="11:11" hidden="1" x14ac:dyDescent="0.2"/>
    <row r="57" spans="11:11" hidden="1" x14ac:dyDescent="0.2"/>
    <row r="58" spans="11:11" hidden="1" x14ac:dyDescent="0.2"/>
    <row r="59" spans="11:11" hidden="1" x14ac:dyDescent="0.2"/>
    <row r="60" spans="11:11" hidden="1" x14ac:dyDescent="0.2"/>
    <row r="61" spans="11:11" hidden="1" x14ac:dyDescent="0.2"/>
    <row r="62" spans="11:11" hidden="1" x14ac:dyDescent="0.2"/>
    <row r="63" spans="11:11" hidden="1" x14ac:dyDescent="0.2">
      <c r="K63" s="3"/>
    </row>
    <row r="64" spans="11:11" hidden="1" x14ac:dyDescent="0.2">
      <c r="K64" s="3"/>
    </row>
    <row r="65" spans="11:11" hidden="1" x14ac:dyDescent="0.2">
      <c r="K65" s="3"/>
    </row>
    <row r="66" spans="11:11" hidden="1" x14ac:dyDescent="0.2">
      <c r="K66" s="3"/>
    </row>
    <row r="67" spans="11:11" hidden="1" x14ac:dyDescent="0.2"/>
    <row r="68" spans="11:11" hidden="1" x14ac:dyDescent="0.2"/>
    <row r="69" spans="11:11" hidden="1" x14ac:dyDescent="0.2"/>
    <row r="70" spans="11:11" hidden="1" x14ac:dyDescent="0.2"/>
    <row r="71" spans="11:11" hidden="1" x14ac:dyDescent="0.2"/>
    <row r="72" spans="11:11" hidden="1" x14ac:dyDescent="0.2"/>
    <row r="73" spans="11:11" hidden="1" x14ac:dyDescent="0.2"/>
    <row r="74" spans="11:11" hidden="1" x14ac:dyDescent="0.2"/>
    <row r="75" spans="11:11" hidden="1" x14ac:dyDescent="0.2"/>
    <row r="76" spans="11:11" hidden="1" x14ac:dyDescent="0.2"/>
    <row r="77" spans="11:11" hidden="1" x14ac:dyDescent="0.2"/>
    <row r="78" spans="11:11" hidden="1" x14ac:dyDescent="0.2"/>
    <row r="79" spans="11:11" hidden="1" x14ac:dyDescent="0.2"/>
    <row r="80" spans="11:11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</sheetData>
  <phoneticPr fontId="0" type="noConversion"/>
  <printOptions horizontalCentered="1" verticalCentered="1" headings="1" gridLines="1" gridLinesSet="0"/>
  <pageMargins left="0.25" right="0.25" top="1" bottom="1" header="0.5" footer="0.5"/>
  <pageSetup orientation="portrait" horizontalDpi="4294967292" r:id="rId1"/>
  <headerFooter alignWithMargins="0"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8"/>
  <sheetViews>
    <sheetView showFormulas="1" workbookViewId="0">
      <selection activeCell="B9" sqref="B9"/>
    </sheetView>
  </sheetViews>
  <sheetFormatPr defaultRowHeight="12.75" x14ac:dyDescent="0.2"/>
  <cols>
    <col min="1" max="1" width="14.5703125" bestFit="1" customWidth="1"/>
    <col min="2" max="2" width="7" customWidth="1"/>
    <col min="3" max="3" width="10.5703125" bestFit="1" customWidth="1"/>
    <col min="4" max="4" width="8.42578125" customWidth="1"/>
    <col min="5" max="5" width="7.42578125" customWidth="1"/>
    <col min="6" max="6" width="11.85546875" bestFit="1" customWidth="1"/>
    <col min="7" max="7" width="10.85546875" bestFit="1" customWidth="1"/>
    <col min="8" max="8" width="7.42578125" bestFit="1" customWidth="1"/>
    <col min="9" max="9" width="6.5703125" bestFit="1" customWidth="1"/>
    <col min="10" max="10" width="8" style="32" bestFit="1" customWidth="1"/>
    <col min="11" max="11" width="12.140625" bestFit="1" customWidth="1"/>
  </cols>
  <sheetData>
    <row r="1" spans="1:9" x14ac:dyDescent="0.2">
      <c r="A1" s="1" t="s">
        <v>18</v>
      </c>
    </row>
    <row r="2" spans="1:9" ht="13.5" thickBot="1" x14ac:dyDescent="0.25">
      <c r="A2" s="2"/>
    </row>
    <row r="3" spans="1:9" ht="13.5" thickBot="1" x14ac:dyDescent="0.25">
      <c r="A3" s="4" t="s">
        <v>24</v>
      </c>
      <c r="C3" s="11">
        <v>400</v>
      </c>
      <c r="E3" s="1" t="s">
        <v>0</v>
      </c>
    </row>
    <row r="4" spans="1:9" ht="13.5" thickBot="1" x14ac:dyDescent="0.25">
      <c r="E4" s="9" t="s">
        <v>1</v>
      </c>
      <c r="F4" s="9" t="s">
        <v>2</v>
      </c>
      <c r="G4" s="9" t="s">
        <v>3</v>
      </c>
    </row>
    <row r="5" spans="1:9" x14ac:dyDescent="0.2">
      <c r="A5" s="4" t="s">
        <v>4</v>
      </c>
      <c r="C5" s="6">
        <v>600</v>
      </c>
      <c r="E5" s="4">
        <v>1</v>
      </c>
      <c r="F5" s="35">
        <v>400</v>
      </c>
      <c r="G5" s="36">
        <v>800</v>
      </c>
    </row>
    <row r="6" spans="1:9" x14ac:dyDescent="0.2">
      <c r="A6" s="4" t="s">
        <v>25</v>
      </c>
      <c r="C6" s="7">
        <v>1500</v>
      </c>
      <c r="E6" s="4">
        <v>2</v>
      </c>
      <c r="F6" s="37">
        <v>400</v>
      </c>
      <c r="G6" s="38">
        <v>1000</v>
      </c>
    </row>
    <row r="7" spans="1:9" x14ac:dyDescent="0.2">
      <c r="A7" s="4" t="s">
        <v>5</v>
      </c>
      <c r="C7" s="7">
        <v>2800</v>
      </c>
      <c r="E7" s="4">
        <v>3</v>
      </c>
      <c r="F7" s="37">
        <v>400</v>
      </c>
      <c r="G7" s="38">
        <v>1200</v>
      </c>
    </row>
    <row r="8" spans="1:9" x14ac:dyDescent="0.2">
      <c r="A8" s="5" t="s">
        <v>6</v>
      </c>
      <c r="C8" s="7">
        <v>10</v>
      </c>
      <c r="E8" s="4">
        <v>4</v>
      </c>
      <c r="F8" s="37">
        <v>500</v>
      </c>
      <c r="G8" s="38">
        <v>1000</v>
      </c>
    </row>
    <row r="9" spans="1:9" ht="13.5" thickBot="1" x14ac:dyDescent="0.25">
      <c r="A9" s="4" t="s">
        <v>7</v>
      </c>
      <c r="C9" s="8">
        <v>1500</v>
      </c>
      <c r="E9">
        <v>5</v>
      </c>
      <c r="F9" s="37">
        <v>500</v>
      </c>
      <c r="G9" s="38">
        <v>1200</v>
      </c>
    </row>
    <row r="10" spans="1:9" ht="13.5" thickBot="1" x14ac:dyDescent="0.25">
      <c r="A10" s="4"/>
      <c r="C10" s="10"/>
      <c r="E10">
        <v>6</v>
      </c>
      <c r="F10" s="37">
        <v>600</v>
      </c>
      <c r="G10" s="39">
        <v>1000</v>
      </c>
      <c r="H10" s="1"/>
      <c r="I10" s="1"/>
    </row>
    <row r="11" spans="1:9" ht="13.5" thickBot="1" x14ac:dyDescent="0.25">
      <c r="A11" s="4" t="s">
        <v>8</v>
      </c>
      <c r="C11" s="11">
        <v>700</v>
      </c>
      <c r="E11" s="4">
        <v>7</v>
      </c>
      <c r="F11" s="40">
        <v>600</v>
      </c>
      <c r="G11" s="41">
        <v>1200</v>
      </c>
    </row>
    <row r="12" spans="1:9" x14ac:dyDescent="0.2">
      <c r="A12" s="4"/>
      <c r="C12" s="10"/>
      <c r="D12" s="4"/>
      <c r="E12" s="4"/>
    </row>
    <row r="13" spans="1:9" x14ac:dyDescent="0.2">
      <c r="A13" s="4" t="s">
        <v>9</v>
      </c>
      <c r="C13" s="33" t="e">
        <f ca="1">_xll.RiskSimtable(F5:F11)</f>
        <v>#VALUE!</v>
      </c>
      <c r="D13" s="4"/>
      <c r="E13" s="4"/>
    </row>
    <row r="14" spans="1:9" x14ac:dyDescent="0.2">
      <c r="A14" s="4" t="s">
        <v>10</v>
      </c>
      <c r="C14" s="34" t="e">
        <f ca="1">_xll.RiskSimtable(G5:G11)</f>
        <v>#VALUE!</v>
      </c>
      <c r="D14" s="4"/>
      <c r="E14" s="4"/>
    </row>
    <row r="15" spans="1:9" x14ac:dyDescent="0.2">
      <c r="C15" s="4"/>
      <c r="D15" s="4"/>
      <c r="E15" s="4"/>
    </row>
    <row r="16" spans="1:9" x14ac:dyDescent="0.2">
      <c r="C16" s="4"/>
      <c r="D16" s="4"/>
      <c r="E16" s="4"/>
      <c r="F16" s="4"/>
      <c r="G16" s="4"/>
    </row>
    <row r="17" spans="1:10" x14ac:dyDescent="0.2">
      <c r="A17" s="1" t="s">
        <v>11</v>
      </c>
      <c r="F17" s="4"/>
      <c r="G17" s="4"/>
    </row>
    <row r="18" spans="1:10" ht="26.25" customHeight="1" x14ac:dyDescent="0.2">
      <c r="A18" s="12" t="s">
        <v>12</v>
      </c>
      <c r="B18" s="31" t="s">
        <v>17</v>
      </c>
      <c r="C18" s="12" t="s">
        <v>13</v>
      </c>
      <c r="D18" s="31" t="s">
        <v>19</v>
      </c>
      <c r="E18" s="31" t="s">
        <v>20</v>
      </c>
      <c r="F18" s="31" t="s">
        <v>21</v>
      </c>
      <c r="G18" s="31" t="s">
        <v>22</v>
      </c>
      <c r="H18" s="12" t="s">
        <v>14</v>
      </c>
      <c r="I18" s="31" t="s">
        <v>23</v>
      </c>
      <c r="J18" s="42" t="s">
        <v>26</v>
      </c>
    </row>
    <row r="19" spans="1:10" x14ac:dyDescent="0.2">
      <c r="A19" s="17">
        <v>1</v>
      </c>
      <c r="B19" s="18">
        <f>C11</f>
        <v>700</v>
      </c>
      <c r="C19" s="18" t="e">
        <f ca="1">_xll.RiskPoisson(C$3)</f>
        <v>#VALUE!</v>
      </c>
      <c r="D19" s="18" t="e">
        <f t="shared" ref="D19:D42" ca="1" si="0">MIN(C19,B19)</f>
        <v>#VALUE!</v>
      </c>
      <c r="E19" s="18" t="e">
        <f t="shared" ref="E19:E42" ca="1" si="1">B19-D19</f>
        <v>#VALUE!</v>
      </c>
      <c r="F19" s="18" t="e">
        <f t="shared" ref="F19:F42" ca="1" si="2">IF(E19&lt;=$C$13,$C$14,0)</f>
        <v>#VALUE!</v>
      </c>
      <c r="G19" s="19" t="e">
        <f t="shared" ref="G19:G42" ca="1" si="3">IF(F19&gt;0,$C$5+$C$6*F19,0)</f>
        <v>#VALUE!</v>
      </c>
      <c r="H19" s="19" t="e">
        <f t="shared" ref="H19:H42" ca="1" si="4">D19*$C$7</f>
        <v>#VALUE!</v>
      </c>
      <c r="I19" s="20" t="e">
        <f t="shared" ref="I19:I42" ca="1" si="5">$C$8*E19</f>
        <v>#VALUE!</v>
      </c>
      <c r="J19" s="44" t="e">
        <f ca="1">IF(C19&gt;B19,1,0)</f>
        <v>#VALUE!</v>
      </c>
    </row>
    <row r="20" spans="1:10" x14ac:dyDescent="0.2">
      <c r="A20" s="21">
        <v>2</v>
      </c>
      <c r="B20" s="22" t="e">
        <f t="shared" ref="B20:B42" ca="1" si="6">E19+F19</f>
        <v>#VALUE!</v>
      </c>
      <c r="C20" s="22" t="e">
        <f ca="1">_xll.RiskPoisson(C$3)</f>
        <v>#VALUE!</v>
      </c>
      <c r="D20" s="22" t="e">
        <f t="shared" ca="1" si="0"/>
        <v>#VALUE!</v>
      </c>
      <c r="E20" s="22" t="e">
        <f t="shared" ca="1" si="1"/>
        <v>#VALUE!</v>
      </c>
      <c r="F20" s="22" t="e">
        <f t="shared" ca="1" si="2"/>
        <v>#VALUE!</v>
      </c>
      <c r="G20" s="23" t="e">
        <f t="shared" ca="1" si="3"/>
        <v>#VALUE!</v>
      </c>
      <c r="H20" s="23" t="e">
        <f t="shared" ca="1" si="4"/>
        <v>#VALUE!</v>
      </c>
      <c r="I20" s="24" t="e">
        <f t="shared" ca="1" si="5"/>
        <v>#VALUE!</v>
      </c>
      <c r="J20" s="45" t="e">
        <f t="shared" ref="J20:J42" ca="1" si="7">IF(C20&gt;B20,1,0)</f>
        <v>#VALUE!</v>
      </c>
    </row>
    <row r="21" spans="1:10" x14ac:dyDescent="0.2">
      <c r="A21" s="21">
        <v>3</v>
      </c>
      <c r="B21" s="22" t="e">
        <f t="shared" ca="1" si="6"/>
        <v>#VALUE!</v>
      </c>
      <c r="C21" s="22" t="e">
        <f ca="1">_xll.RiskPoisson(C$3)</f>
        <v>#VALUE!</v>
      </c>
      <c r="D21" s="22" t="e">
        <f t="shared" ca="1" si="0"/>
        <v>#VALUE!</v>
      </c>
      <c r="E21" s="22" t="e">
        <f t="shared" ca="1" si="1"/>
        <v>#VALUE!</v>
      </c>
      <c r="F21" s="22" t="e">
        <f t="shared" ca="1" si="2"/>
        <v>#VALUE!</v>
      </c>
      <c r="G21" s="23" t="e">
        <f t="shared" ca="1" si="3"/>
        <v>#VALUE!</v>
      </c>
      <c r="H21" s="23" t="e">
        <f t="shared" ca="1" si="4"/>
        <v>#VALUE!</v>
      </c>
      <c r="I21" s="24" t="e">
        <f t="shared" ca="1" si="5"/>
        <v>#VALUE!</v>
      </c>
      <c r="J21" s="45" t="e">
        <f t="shared" ca="1" si="7"/>
        <v>#VALUE!</v>
      </c>
    </row>
    <row r="22" spans="1:10" x14ac:dyDescent="0.2">
      <c r="A22" s="21">
        <v>4</v>
      </c>
      <c r="B22" s="22" t="e">
        <f t="shared" ca="1" si="6"/>
        <v>#VALUE!</v>
      </c>
      <c r="C22" s="22" t="e">
        <f ca="1">_xll.RiskPoisson(C$3)</f>
        <v>#VALUE!</v>
      </c>
      <c r="D22" s="22" t="e">
        <f t="shared" ca="1" si="0"/>
        <v>#VALUE!</v>
      </c>
      <c r="E22" s="22" t="e">
        <f t="shared" ca="1" si="1"/>
        <v>#VALUE!</v>
      </c>
      <c r="F22" s="22" t="e">
        <f t="shared" ca="1" si="2"/>
        <v>#VALUE!</v>
      </c>
      <c r="G22" s="23" t="e">
        <f t="shared" ca="1" si="3"/>
        <v>#VALUE!</v>
      </c>
      <c r="H22" s="23" t="e">
        <f t="shared" ca="1" si="4"/>
        <v>#VALUE!</v>
      </c>
      <c r="I22" s="24" t="e">
        <f t="shared" ca="1" si="5"/>
        <v>#VALUE!</v>
      </c>
      <c r="J22" s="45" t="e">
        <f t="shared" ca="1" si="7"/>
        <v>#VALUE!</v>
      </c>
    </row>
    <row r="23" spans="1:10" x14ac:dyDescent="0.2">
      <c r="A23" s="21">
        <v>5</v>
      </c>
      <c r="B23" s="22" t="e">
        <f t="shared" ca="1" si="6"/>
        <v>#VALUE!</v>
      </c>
      <c r="C23" s="22" t="e">
        <f ca="1">_xll.RiskPoisson(C$3)</f>
        <v>#VALUE!</v>
      </c>
      <c r="D23" s="22" t="e">
        <f t="shared" ca="1" si="0"/>
        <v>#VALUE!</v>
      </c>
      <c r="E23" s="22" t="e">
        <f t="shared" ca="1" si="1"/>
        <v>#VALUE!</v>
      </c>
      <c r="F23" s="22" t="e">
        <f t="shared" ca="1" si="2"/>
        <v>#VALUE!</v>
      </c>
      <c r="G23" s="23" t="e">
        <f t="shared" ca="1" si="3"/>
        <v>#VALUE!</v>
      </c>
      <c r="H23" s="23" t="e">
        <f t="shared" ca="1" si="4"/>
        <v>#VALUE!</v>
      </c>
      <c r="I23" s="24" t="e">
        <f t="shared" ca="1" si="5"/>
        <v>#VALUE!</v>
      </c>
      <c r="J23" s="45" t="e">
        <f t="shared" ca="1" si="7"/>
        <v>#VALUE!</v>
      </c>
    </row>
    <row r="24" spans="1:10" x14ac:dyDescent="0.2">
      <c r="A24" s="21">
        <v>6</v>
      </c>
      <c r="B24" s="22" t="e">
        <f t="shared" ca="1" si="6"/>
        <v>#VALUE!</v>
      </c>
      <c r="C24" s="22" t="e">
        <f ca="1">_xll.RiskPoisson(C$3)</f>
        <v>#VALUE!</v>
      </c>
      <c r="D24" s="22" t="e">
        <f t="shared" ca="1" si="0"/>
        <v>#VALUE!</v>
      </c>
      <c r="E24" s="22" t="e">
        <f t="shared" ca="1" si="1"/>
        <v>#VALUE!</v>
      </c>
      <c r="F24" s="22" t="e">
        <f t="shared" ca="1" si="2"/>
        <v>#VALUE!</v>
      </c>
      <c r="G24" s="23" t="e">
        <f t="shared" ca="1" si="3"/>
        <v>#VALUE!</v>
      </c>
      <c r="H24" s="23" t="e">
        <f t="shared" ca="1" si="4"/>
        <v>#VALUE!</v>
      </c>
      <c r="I24" s="24" t="e">
        <f t="shared" ca="1" si="5"/>
        <v>#VALUE!</v>
      </c>
      <c r="J24" s="45" t="e">
        <f t="shared" ca="1" si="7"/>
        <v>#VALUE!</v>
      </c>
    </row>
    <row r="25" spans="1:10" x14ac:dyDescent="0.2">
      <c r="A25" s="21">
        <v>7</v>
      </c>
      <c r="B25" s="22" t="e">
        <f t="shared" ca="1" si="6"/>
        <v>#VALUE!</v>
      </c>
      <c r="C25" s="22" t="e">
        <f ca="1">_xll.RiskPoisson(C$3)</f>
        <v>#VALUE!</v>
      </c>
      <c r="D25" s="22" t="e">
        <f t="shared" ca="1" si="0"/>
        <v>#VALUE!</v>
      </c>
      <c r="E25" s="22" t="e">
        <f t="shared" ca="1" si="1"/>
        <v>#VALUE!</v>
      </c>
      <c r="F25" s="22" t="e">
        <f t="shared" ca="1" si="2"/>
        <v>#VALUE!</v>
      </c>
      <c r="G25" s="23" t="e">
        <f t="shared" ca="1" si="3"/>
        <v>#VALUE!</v>
      </c>
      <c r="H25" s="23" t="e">
        <f t="shared" ca="1" si="4"/>
        <v>#VALUE!</v>
      </c>
      <c r="I25" s="24" t="e">
        <f t="shared" ca="1" si="5"/>
        <v>#VALUE!</v>
      </c>
      <c r="J25" s="45" t="e">
        <f t="shared" ca="1" si="7"/>
        <v>#VALUE!</v>
      </c>
    </row>
    <row r="26" spans="1:10" x14ac:dyDescent="0.2">
      <c r="A26" s="21">
        <v>8</v>
      </c>
      <c r="B26" s="22" t="e">
        <f t="shared" ca="1" si="6"/>
        <v>#VALUE!</v>
      </c>
      <c r="C26" s="22" t="e">
        <f ca="1">_xll.RiskPoisson(C$3)</f>
        <v>#VALUE!</v>
      </c>
      <c r="D26" s="22" t="e">
        <f t="shared" ca="1" si="0"/>
        <v>#VALUE!</v>
      </c>
      <c r="E26" s="22" t="e">
        <f t="shared" ca="1" si="1"/>
        <v>#VALUE!</v>
      </c>
      <c r="F26" s="22" t="e">
        <f t="shared" ca="1" si="2"/>
        <v>#VALUE!</v>
      </c>
      <c r="G26" s="23" t="e">
        <f t="shared" ca="1" si="3"/>
        <v>#VALUE!</v>
      </c>
      <c r="H26" s="23" t="e">
        <f t="shared" ca="1" si="4"/>
        <v>#VALUE!</v>
      </c>
      <c r="I26" s="24" t="e">
        <f t="shared" ca="1" si="5"/>
        <v>#VALUE!</v>
      </c>
      <c r="J26" s="45" t="e">
        <f t="shared" ca="1" si="7"/>
        <v>#VALUE!</v>
      </c>
    </row>
    <row r="27" spans="1:10" x14ac:dyDescent="0.2">
      <c r="A27" s="21">
        <v>9</v>
      </c>
      <c r="B27" s="22" t="e">
        <f t="shared" ca="1" si="6"/>
        <v>#VALUE!</v>
      </c>
      <c r="C27" s="22" t="e">
        <f ca="1">_xll.RiskPoisson(C$3)</f>
        <v>#VALUE!</v>
      </c>
      <c r="D27" s="22" t="e">
        <f t="shared" ca="1" si="0"/>
        <v>#VALUE!</v>
      </c>
      <c r="E27" s="22" t="e">
        <f t="shared" ca="1" si="1"/>
        <v>#VALUE!</v>
      </c>
      <c r="F27" s="22" t="e">
        <f t="shared" ca="1" si="2"/>
        <v>#VALUE!</v>
      </c>
      <c r="G27" s="23" t="e">
        <f t="shared" ca="1" si="3"/>
        <v>#VALUE!</v>
      </c>
      <c r="H27" s="23" t="e">
        <f t="shared" ca="1" si="4"/>
        <v>#VALUE!</v>
      </c>
      <c r="I27" s="24" t="e">
        <f t="shared" ca="1" si="5"/>
        <v>#VALUE!</v>
      </c>
      <c r="J27" s="45" t="e">
        <f t="shared" ca="1" si="7"/>
        <v>#VALUE!</v>
      </c>
    </row>
    <row r="28" spans="1:10" x14ac:dyDescent="0.2">
      <c r="A28" s="21">
        <v>10</v>
      </c>
      <c r="B28" s="22" t="e">
        <f t="shared" ca="1" si="6"/>
        <v>#VALUE!</v>
      </c>
      <c r="C28" s="22" t="e">
        <f ca="1">_xll.RiskPoisson(C$3)</f>
        <v>#VALUE!</v>
      </c>
      <c r="D28" s="22" t="e">
        <f t="shared" ca="1" si="0"/>
        <v>#VALUE!</v>
      </c>
      <c r="E28" s="22" t="e">
        <f t="shared" ca="1" si="1"/>
        <v>#VALUE!</v>
      </c>
      <c r="F28" s="22" t="e">
        <f t="shared" ca="1" si="2"/>
        <v>#VALUE!</v>
      </c>
      <c r="G28" s="23" t="e">
        <f t="shared" ca="1" si="3"/>
        <v>#VALUE!</v>
      </c>
      <c r="H28" s="23" t="e">
        <f t="shared" ca="1" si="4"/>
        <v>#VALUE!</v>
      </c>
      <c r="I28" s="24" t="e">
        <f t="shared" ca="1" si="5"/>
        <v>#VALUE!</v>
      </c>
      <c r="J28" s="45" t="e">
        <f t="shared" ca="1" si="7"/>
        <v>#VALUE!</v>
      </c>
    </row>
    <row r="29" spans="1:10" x14ac:dyDescent="0.2">
      <c r="A29" s="21">
        <v>11</v>
      </c>
      <c r="B29" s="22" t="e">
        <f t="shared" ca="1" si="6"/>
        <v>#VALUE!</v>
      </c>
      <c r="C29" s="22" t="e">
        <f ca="1">_xll.RiskPoisson(C$3)</f>
        <v>#VALUE!</v>
      </c>
      <c r="D29" s="22" t="e">
        <f t="shared" ca="1" si="0"/>
        <v>#VALUE!</v>
      </c>
      <c r="E29" s="22" t="e">
        <f t="shared" ca="1" si="1"/>
        <v>#VALUE!</v>
      </c>
      <c r="F29" s="22" t="e">
        <f t="shared" ca="1" si="2"/>
        <v>#VALUE!</v>
      </c>
      <c r="G29" s="23" t="e">
        <f t="shared" ca="1" si="3"/>
        <v>#VALUE!</v>
      </c>
      <c r="H29" s="23" t="e">
        <f t="shared" ca="1" si="4"/>
        <v>#VALUE!</v>
      </c>
      <c r="I29" s="24" t="e">
        <f t="shared" ca="1" si="5"/>
        <v>#VALUE!</v>
      </c>
      <c r="J29" s="45" t="e">
        <f t="shared" ca="1" si="7"/>
        <v>#VALUE!</v>
      </c>
    </row>
    <row r="30" spans="1:10" x14ac:dyDescent="0.2">
      <c r="A30" s="21">
        <v>12</v>
      </c>
      <c r="B30" s="22" t="e">
        <f t="shared" ca="1" si="6"/>
        <v>#VALUE!</v>
      </c>
      <c r="C30" s="22" t="e">
        <f ca="1">_xll.RiskPoisson(C$3)</f>
        <v>#VALUE!</v>
      </c>
      <c r="D30" s="22" t="e">
        <f t="shared" ca="1" si="0"/>
        <v>#VALUE!</v>
      </c>
      <c r="E30" s="22" t="e">
        <f t="shared" ca="1" si="1"/>
        <v>#VALUE!</v>
      </c>
      <c r="F30" s="22" t="e">
        <f t="shared" ca="1" si="2"/>
        <v>#VALUE!</v>
      </c>
      <c r="G30" s="23" t="e">
        <f t="shared" ca="1" si="3"/>
        <v>#VALUE!</v>
      </c>
      <c r="H30" s="23" t="e">
        <f t="shared" ca="1" si="4"/>
        <v>#VALUE!</v>
      </c>
      <c r="I30" s="24" t="e">
        <f t="shared" ca="1" si="5"/>
        <v>#VALUE!</v>
      </c>
      <c r="J30" s="45" t="e">
        <f t="shared" ca="1" si="7"/>
        <v>#VALUE!</v>
      </c>
    </row>
    <row r="31" spans="1:10" x14ac:dyDescent="0.2">
      <c r="A31" s="21">
        <v>13</v>
      </c>
      <c r="B31" s="22" t="e">
        <f t="shared" ca="1" si="6"/>
        <v>#VALUE!</v>
      </c>
      <c r="C31" s="22" t="e">
        <f ca="1">_xll.RiskPoisson(C$3)</f>
        <v>#VALUE!</v>
      </c>
      <c r="D31" s="22" t="e">
        <f t="shared" ca="1" si="0"/>
        <v>#VALUE!</v>
      </c>
      <c r="E31" s="22" t="e">
        <f t="shared" ca="1" si="1"/>
        <v>#VALUE!</v>
      </c>
      <c r="F31" s="22" t="e">
        <f t="shared" ca="1" si="2"/>
        <v>#VALUE!</v>
      </c>
      <c r="G31" s="23" t="e">
        <f t="shared" ca="1" si="3"/>
        <v>#VALUE!</v>
      </c>
      <c r="H31" s="23" t="e">
        <f t="shared" ca="1" si="4"/>
        <v>#VALUE!</v>
      </c>
      <c r="I31" s="24" t="e">
        <f t="shared" ca="1" si="5"/>
        <v>#VALUE!</v>
      </c>
      <c r="J31" s="45" t="e">
        <f t="shared" ca="1" si="7"/>
        <v>#VALUE!</v>
      </c>
    </row>
    <row r="32" spans="1:10" x14ac:dyDescent="0.2">
      <c r="A32" s="21">
        <v>14</v>
      </c>
      <c r="B32" s="22" t="e">
        <f t="shared" ca="1" si="6"/>
        <v>#VALUE!</v>
      </c>
      <c r="C32" s="22" t="e">
        <f ca="1">_xll.RiskPoisson(C$3)</f>
        <v>#VALUE!</v>
      </c>
      <c r="D32" s="22" t="e">
        <f t="shared" ca="1" si="0"/>
        <v>#VALUE!</v>
      </c>
      <c r="E32" s="22" t="e">
        <f t="shared" ca="1" si="1"/>
        <v>#VALUE!</v>
      </c>
      <c r="F32" s="22" t="e">
        <f t="shared" ca="1" si="2"/>
        <v>#VALUE!</v>
      </c>
      <c r="G32" s="23" t="e">
        <f t="shared" ca="1" si="3"/>
        <v>#VALUE!</v>
      </c>
      <c r="H32" s="23" t="e">
        <f t="shared" ca="1" si="4"/>
        <v>#VALUE!</v>
      </c>
      <c r="I32" s="24" t="e">
        <f t="shared" ca="1" si="5"/>
        <v>#VALUE!</v>
      </c>
      <c r="J32" s="45" t="e">
        <f t="shared" ca="1" si="7"/>
        <v>#VALUE!</v>
      </c>
    </row>
    <row r="33" spans="1:11" x14ac:dyDescent="0.2">
      <c r="A33" s="21">
        <v>15</v>
      </c>
      <c r="B33" s="22" t="e">
        <f t="shared" ca="1" si="6"/>
        <v>#VALUE!</v>
      </c>
      <c r="C33" s="22" t="e">
        <f ca="1">_xll.RiskPoisson(C$3)</f>
        <v>#VALUE!</v>
      </c>
      <c r="D33" s="22" t="e">
        <f t="shared" ca="1" si="0"/>
        <v>#VALUE!</v>
      </c>
      <c r="E33" s="22" t="e">
        <f t="shared" ca="1" si="1"/>
        <v>#VALUE!</v>
      </c>
      <c r="F33" s="22" t="e">
        <f t="shared" ca="1" si="2"/>
        <v>#VALUE!</v>
      </c>
      <c r="G33" s="23" t="e">
        <f t="shared" ca="1" si="3"/>
        <v>#VALUE!</v>
      </c>
      <c r="H33" s="23" t="e">
        <f t="shared" ca="1" si="4"/>
        <v>#VALUE!</v>
      </c>
      <c r="I33" s="24" t="e">
        <f t="shared" ca="1" si="5"/>
        <v>#VALUE!</v>
      </c>
      <c r="J33" s="45" t="e">
        <f t="shared" ca="1" si="7"/>
        <v>#VALUE!</v>
      </c>
    </row>
    <row r="34" spans="1:11" x14ac:dyDescent="0.2">
      <c r="A34" s="21">
        <v>16</v>
      </c>
      <c r="B34" s="22" t="e">
        <f t="shared" ca="1" si="6"/>
        <v>#VALUE!</v>
      </c>
      <c r="C34" s="22" t="e">
        <f ca="1">_xll.RiskPoisson(C$3)</f>
        <v>#VALUE!</v>
      </c>
      <c r="D34" s="22" t="e">
        <f t="shared" ca="1" si="0"/>
        <v>#VALUE!</v>
      </c>
      <c r="E34" s="22" t="e">
        <f t="shared" ca="1" si="1"/>
        <v>#VALUE!</v>
      </c>
      <c r="F34" s="22" t="e">
        <f t="shared" ca="1" si="2"/>
        <v>#VALUE!</v>
      </c>
      <c r="G34" s="23" t="e">
        <f t="shared" ca="1" si="3"/>
        <v>#VALUE!</v>
      </c>
      <c r="H34" s="23" t="e">
        <f t="shared" ca="1" si="4"/>
        <v>#VALUE!</v>
      </c>
      <c r="I34" s="24" t="e">
        <f t="shared" ca="1" si="5"/>
        <v>#VALUE!</v>
      </c>
      <c r="J34" s="45" t="e">
        <f t="shared" ca="1" si="7"/>
        <v>#VALUE!</v>
      </c>
    </row>
    <row r="35" spans="1:11" x14ac:dyDescent="0.2">
      <c r="A35" s="21">
        <v>17</v>
      </c>
      <c r="B35" s="22" t="e">
        <f t="shared" ca="1" si="6"/>
        <v>#VALUE!</v>
      </c>
      <c r="C35" s="22" t="e">
        <f ca="1">_xll.RiskPoisson(C$3)</f>
        <v>#VALUE!</v>
      </c>
      <c r="D35" s="22" t="e">
        <f t="shared" ca="1" si="0"/>
        <v>#VALUE!</v>
      </c>
      <c r="E35" s="22" t="e">
        <f t="shared" ca="1" si="1"/>
        <v>#VALUE!</v>
      </c>
      <c r="F35" s="22" t="e">
        <f t="shared" ca="1" si="2"/>
        <v>#VALUE!</v>
      </c>
      <c r="G35" s="23" t="e">
        <f t="shared" ca="1" si="3"/>
        <v>#VALUE!</v>
      </c>
      <c r="H35" s="23" t="e">
        <f t="shared" ca="1" si="4"/>
        <v>#VALUE!</v>
      </c>
      <c r="I35" s="24" t="e">
        <f t="shared" ca="1" si="5"/>
        <v>#VALUE!</v>
      </c>
      <c r="J35" s="45" t="e">
        <f t="shared" ca="1" si="7"/>
        <v>#VALUE!</v>
      </c>
    </row>
    <row r="36" spans="1:11" x14ac:dyDescent="0.2">
      <c r="A36" s="21">
        <v>18</v>
      </c>
      <c r="B36" s="22" t="e">
        <f t="shared" ca="1" si="6"/>
        <v>#VALUE!</v>
      </c>
      <c r="C36" s="22" t="e">
        <f ca="1">_xll.RiskPoisson(C$3)</f>
        <v>#VALUE!</v>
      </c>
      <c r="D36" s="22" t="e">
        <f t="shared" ca="1" si="0"/>
        <v>#VALUE!</v>
      </c>
      <c r="E36" s="22" t="e">
        <f t="shared" ca="1" si="1"/>
        <v>#VALUE!</v>
      </c>
      <c r="F36" s="22" t="e">
        <f t="shared" ca="1" si="2"/>
        <v>#VALUE!</v>
      </c>
      <c r="G36" s="23" t="e">
        <f t="shared" ca="1" si="3"/>
        <v>#VALUE!</v>
      </c>
      <c r="H36" s="23" t="e">
        <f t="shared" ca="1" si="4"/>
        <v>#VALUE!</v>
      </c>
      <c r="I36" s="24" t="e">
        <f t="shared" ca="1" si="5"/>
        <v>#VALUE!</v>
      </c>
      <c r="J36" s="45" t="e">
        <f t="shared" ca="1" si="7"/>
        <v>#VALUE!</v>
      </c>
    </row>
    <row r="37" spans="1:11" x14ac:dyDescent="0.2">
      <c r="A37" s="21">
        <v>19</v>
      </c>
      <c r="B37" s="22" t="e">
        <f t="shared" ca="1" si="6"/>
        <v>#VALUE!</v>
      </c>
      <c r="C37" s="22" t="e">
        <f ca="1">_xll.RiskPoisson(C$3)</f>
        <v>#VALUE!</v>
      </c>
      <c r="D37" s="22" t="e">
        <f t="shared" ca="1" si="0"/>
        <v>#VALUE!</v>
      </c>
      <c r="E37" s="22" t="e">
        <f t="shared" ca="1" si="1"/>
        <v>#VALUE!</v>
      </c>
      <c r="F37" s="22" t="e">
        <f t="shared" ca="1" si="2"/>
        <v>#VALUE!</v>
      </c>
      <c r="G37" s="23" t="e">
        <f t="shared" ca="1" si="3"/>
        <v>#VALUE!</v>
      </c>
      <c r="H37" s="23" t="e">
        <f t="shared" ca="1" si="4"/>
        <v>#VALUE!</v>
      </c>
      <c r="I37" s="24" t="e">
        <f t="shared" ca="1" si="5"/>
        <v>#VALUE!</v>
      </c>
      <c r="J37" s="45" t="e">
        <f t="shared" ca="1" si="7"/>
        <v>#VALUE!</v>
      </c>
    </row>
    <row r="38" spans="1:11" x14ac:dyDescent="0.2">
      <c r="A38" s="21">
        <v>20</v>
      </c>
      <c r="B38" s="22" t="e">
        <f t="shared" ca="1" si="6"/>
        <v>#VALUE!</v>
      </c>
      <c r="C38" s="22" t="e">
        <f ca="1">_xll.RiskPoisson(C$3)</f>
        <v>#VALUE!</v>
      </c>
      <c r="D38" s="22" t="e">
        <f t="shared" ca="1" si="0"/>
        <v>#VALUE!</v>
      </c>
      <c r="E38" s="22" t="e">
        <f t="shared" ca="1" si="1"/>
        <v>#VALUE!</v>
      </c>
      <c r="F38" s="22" t="e">
        <f t="shared" ca="1" si="2"/>
        <v>#VALUE!</v>
      </c>
      <c r="G38" s="23" t="e">
        <f t="shared" ca="1" si="3"/>
        <v>#VALUE!</v>
      </c>
      <c r="H38" s="23" t="e">
        <f t="shared" ca="1" si="4"/>
        <v>#VALUE!</v>
      </c>
      <c r="I38" s="24" t="e">
        <f t="shared" ca="1" si="5"/>
        <v>#VALUE!</v>
      </c>
      <c r="J38" s="45" t="e">
        <f t="shared" ca="1" si="7"/>
        <v>#VALUE!</v>
      </c>
    </row>
    <row r="39" spans="1:11" x14ac:dyDescent="0.2">
      <c r="A39" s="21">
        <v>21</v>
      </c>
      <c r="B39" s="22" t="e">
        <f t="shared" ca="1" si="6"/>
        <v>#VALUE!</v>
      </c>
      <c r="C39" s="22" t="e">
        <f ca="1">_xll.RiskPoisson(C$3)</f>
        <v>#VALUE!</v>
      </c>
      <c r="D39" s="22" t="e">
        <f t="shared" ca="1" si="0"/>
        <v>#VALUE!</v>
      </c>
      <c r="E39" s="22" t="e">
        <f t="shared" ca="1" si="1"/>
        <v>#VALUE!</v>
      </c>
      <c r="F39" s="22" t="e">
        <f t="shared" ca="1" si="2"/>
        <v>#VALUE!</v>
      </c>
      <c r="G39" s="23" t="e">
        <f t="shared" ca="1" si="3"/>
        <v>#VALUE!</v>
      </c>
      <c r="H39" s="23" t="e">
        <f t="shared" ca="1" si="4"/>
        <v>#VALUE!</v>
      </c>
      <c r="I39" s="24" t="e">
        <f t="shared" ca="1" si="5"/>
        <v>#VALUE!</v>
      </c>
      <c r="J39" s="45" t="e">
        <f t="shared" ca="1" si="7"/>
        <v>#VALUE!</v>
      </c>
    </row>
    <row r="40" spans="1:11" x14ac:dyDescent="0.2">
      <c r="A40" s="21">
        <v>22</v>
      </c>
      <c r="B40" s="22" t="e">
        <f t="shared" ca="1" si="6"/>
        <v>#VALUE!</v>
      </c>
      <c r="C40" s="22" t="e">
        <f ca="1">_xll.RiskPoisson(C$3)</f>
        <v>#VALUE!</v>
      </c>
      <c r="D40" s="22" t="e">
        <f t="shared" ca="1" si="0"/>
        <v>#VALUE!</v>
      </c>
      <c r="E40" s="22" t="e">
        <f t="shared" ca="1" si="1"/>
        <v>#VALUE!</v>
      </c>
      <c r="F40" s="22" t="e">
        <f t="shared" ca="1" si="2"/>
        <v>#VALUE!</v>
      </c>
      <c r="G40" s="23" t="e">
        <f t="shared" ca="1" si="3"/>
        <v>#VALUE!</v>
      </c>
      <c r="H40" s="23" t="e">
        <f t="shared" ca="1" si="4"/>
        <v>#VALUE!</v>
      </c>
      <c r="I40" s="24" t="e">
        <f t="shared" ca="1" si="5"/>
        <v>#VALUE!</v>
      </c>
      <c r="J40" s="45" t="e">
        <f t="shared" ca="1" si="7"/>
        <v>#VALUE!</v>
      </c>
    </row>
    <row r="41" spans="1:11" x14ac:dyDescent="0.2">
      <c r="A41" s="21">
        <v>23</v>
      </c>
      <c r="B41" s="22" t="e">
        <f t="shared" ca="1" si="6"/>
        <v>#VALUE!</v>
      </c>
      <c r="C41" s="22" t="e">
        <f ca="1">_xll.RiskPoisson(C$3)</f>
        <v>#VALUE!</v>
      </c>
      <c r="D41" s="22" t="e">
        <f t="shared" ca="1" si="0"/>
        <v>#VALUE!</v>
      </c>
      <c r="E41" s="22" t="e">
        <f t="shared" ca="1" si="1"/>
        <v>#VALUE!</v>
      </c>
      <c r="F41" s="22" t="e">
        <f t="shared" ca="1" si="2"/>
        <v>#VALUE!</v>
      </c>
      <c r="G41" s="23" t="e">
        <f t="shared" ca="1" si="3"/>
        <v>#VALUE!</v>
      </c>
      <c r="H41" s="23" t="e">
        <f t="shared" ca="1" si="4"/>
        <v>#VALUE!</v>
      </c>
      <c r="I41" s="24" t="e">
        <f t="shared" ca="1" si="5"/>
        <v>#VALUE!</v>
      </c>
      <c r="J41" s="45" t="e">
        <f t="shared" ca="1" si="7"/>
        <v>#VALUE!</v>
      </c>
    </row>
    <row r="42" spans="1:11" x14ac:dyDescent="0.2">
      <c r="A42" s="25">
        <v>24</v>
      </c>
      <c r="B42" s="26" t="e">
        <f t="shared" ca="1" si="6"/>
        <v>#VALUE!</v>
      </c>
      <c r="C42" s="26" t="e">
        <f ca="1">_xll.RiskPoisson(C$3)</f>
        <v>#VALUE!</v>
      </c>
      <c r="D42" s="26" t="e">
        <f t="shared" ca="1" si="0"/>
        <v>#VALUE!</v>
      </c>
      <c r="E42" s="26" t="e">
        <f t="shared" ca="1" si="1"/>
        <v>#VALUE!</v>
      </c>
      <c r="F42" s="26" t="e">
        <f t="shared" ca="1" si="2"/>
        <v>#VALUE!</v>
      </c>
      <c r="G42" s="27" t="e">
        <f t="shared" ca="1" si="3"/>
        <v>#VALUE!</v>
      </c>
      <c r="H42" s="27" t="e">
        <f t="shared" ca="1" si="4"/>
        <v>#VALUE!</v>
      </c>
      <c r="I42" s="28" t="e">
        <f t="shared" ca="1" si="5"/>
        <v>#VALUE!</v>
      </c>
      <c r="J42" s="46" t="e">
        <f t="shared" ca="1" si="7"/>
        <v>#VALUE!</v>
      </c>
    </row>
    <row r="43" spans="1:11" x14ac:dyDescent="0.2">
      <c r="B43" s="13"/>
      <c r="C43" s="13"/>
      <c r="D43" s="13"/>
      <c r="E43" s="13"/>
      <c r="F43" s="15" t="s">
        <v>15</v>
      </c>
      <c r="G43" s="30" t="e">
        <f ca="1">SUM(G19:G42)</f>
        <v>#VALUE!</v>
      </c>
      <c r="H43" s="29" t="e">
        <f ca="1">SUM(H19:H42)</f>
        <v>#VALUE!</v>
      </c>
      <c r="I43" s="29" t="e">
        <f ca="1">SUM(I19:I42)</f>
        <v>#VALUE!</v>
      </c>
    </row>
    <row r="44" spans="1:11" x14ac:dyDescent="0.2">
      <c r="A44" t="s">
        <v>7</v>
      </c>
      <c r="B44" s="16" t="e">
        <f ca="1">$C$9*(E42+F42)</f>
        <v>#VALUE!</v>
      </c>
      <c r="C44" s="13"/>
      <c r="D44" s="13"/>
      <c r="E44" s="13"/>
      <c r="F44" s="13"/>
      <c r="G44" s="13"/>
      <c r="H44" s="14"/>
      <c r="I44" s="14"/>
      <c r="J44" s="43"/>
      <c r="K44" s="14"/>
    </row>
    <row r="45" spans="1:11" x14ac:dyDescent="0.2">
      <c r="B45" s="13"/>
      <c r="D45" s="32" t="s">
        <v>27</v>
      </c>
      <c r="K45" s="14"/>
    </row>
    <row r="46" spans="1:11" x14ac:dyDescent="0.2">
      <c r="A46" t="s">
        <v>16</v>
      </c>
      <c r="B46" s="16" t="e">
        <f ca="1">_xll.RiskOutput("Total profit")+H43+B44-G43-I43</f>
        <v>#VALUE!</v>
      </c>
      <c r="D46" s="47" t="e">
        <f ca="1">_xll.RiskOutput("Any stockouts?")+IF(SUM(J19:J42)&gt;0,1,0)</f>
        <v>#VALUE!</v>
      </c>
    </row>
    <row r="56" spans="11:11" hidden="1" x14ac:dyDescent="0.2"/>
    <row r="57" spans="11:11" hidden="1" x14ac:dyDescent="0.2"/>
    <row r="58" spans="11:11" hidden="1" x14ac:dyDescent="0.2"/>
    <row r="59" spans="11:11" hidden="1" x14ac:dyDescent="0.2"/>
    <row r="60" spans="11:11" hidden="1" x14ac:dyDescent="0.2"/>
    <row r="61" spans="11:11" hidden="1" x14ac:dyDescent="0.2"/>
    <row r="62" spans="11:11" hidden="1" x14ac:dyDescent="0.2"/>
    <row r="63" spans="11:11" hidden="1" x14ac:dyDescent="0.2">
      <c r="K63" s="3"/>
    </row>
    <row r="64" spans="11:11" hidden="1" x14ac:dyDescent="0.2">
      <c r="K64" s="3"/>
    </row>
    <row r="65" spans="11:11" hidden="1" x14ac:dyDescent="0.2">
      <c r="K65" s="3"/>
    </row>
    <row r="66" spans="11:11" hidden="1" x14ac:dyDescent="0.2">
      <c r="K66" s="3"/>
    </row>
    <row r="67" spans="11:11" hidden="1" x14ac:dyDescent="0.2"/>
    <row r="68" spans="11:11" hidden="1" x14ac:dyDescent="0.2"/>
    <row r="69" spans="11:11" hidden="1" x14ac:dyDescent="0.2"/>
    <row r="70" spans="11:11" hidden="1" x14ac:dyDescent="0.2"/>
    <row r="71" spans="11:11" hidden="1" x14ac:dyDescent="0.2"/>
    <row r="72" spans="11:11" hidden="1" x14ac:dyDescent="0.2"/>
    <row r="73" spans="11:11" hidden="1" x14ac:dyDescent="0.2"/>
    <row r="74" spans="11:11" hidden="1" x14ac:dyDescent="0.2"/>
    <row r="75" spans="11:11" hidden="1" x14ac:dyDescent="0.2"/>
    <row r="76" spans="11:11" hidden="1" x14ac:dyDescent="0.2"/>
    <row r="77" spans="11:11" hidden="1" x14ac:dyDescent="0.2"/>
    <row r="78" spans="11:11" hidden="1" x14ac:dyDescent="0.2"/>
    <row r="79" spans="11:11" hidden="1" x14ac:dyDescent="0.2"/>
    <row r="80" spans="11:11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</sheetData>
  <printOptions horizontalCentered="1" verticalCentered="1" headings="1" gridLines="1" gridLinesSet="0"/>
  <pageMargins left="0.25" right="0.25" top="1" bottom="1" header="0.5" footer="0.5"/>
  <pageSetup scale="54" orientation="portrait" horizontalDpi="4294967292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8" sqref="L8"/>
    </sheetView>
  </sheetViews>
  <sheetFormatPr defaultRowHeight="12.75" x14ac:dyDescent="0.2"/>
  <cols>
    <col min="3" max="3" width="5.5703125" bestFit="1" customWidth="1"/>
    <col min="5" max="9" width="9.85546875" bestFit="1" customWidth="1"/>
    <col min="10" max="10" width="6.28515625" bestFit="1" customWidth="1"/>
  </cols>
  <sheetData>
    <row r="1" spans="1:10" ht="18" x14ac:dyDescent="0.25">
      <c r="A1" s="48" t="s">
        <v>28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">
      <c r="A2" s="50" t="s">
        <v>29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x14ac:dyDescent="0.2">
      <c r="A3" s="52" t="s">
        <v>30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ht="13.5" thickBot="1" x14ac:dyDescent="0.25"/>
    <row r="5" spans="1:10" x14ac:dyDescent="0.2">
      <c r="A5" s="54" t="s">
        <v>31</v>
      </c>
      <c r="B5" s="55" t="s">
        <v>32</v>
      </c>
      <c r="C5" s="55" t="s">
        <v>33</v>
      </c>
      <c r="D5" s="56" t="s">
        <v>34</v>
      </c>
      <c r="E5" s="55" t="s">
        <v>35</v>
      </c>
      <c r="F5" s="55" t="s">
        <v>36</v>
      </c>
      <c r="G5" s="55" t="s">
        <v>37</v>
      </c>
      <c r="H5" s="57">
        <v>0.05</v>
      </c>
      <c r="I5" s="57">
        <v>0.95</v>
      </c>
      <c r="J5" s="58" t="s">
        <v>38</v>
      </c>
    </row>
    <row r="6" spans="1:10" x14ac:dyDescent="0.2">
      <c r="A6" s="68" t="s">
        <v>16</v>
      </c>
      <c r="B6" s="69" t="s">
        <v>39</v>
      </c>
      <c r="C6" s="69">
        <v>1</v>
      </c>
      <c r="D6" s="70"/>
      <c r="E6" s="71">
        <v>13024160</v>
      </c>
      <c r="F6" s="71">
        <v>13407610</v>
      </c>
      <c r="G6" s="71">
        <v>13894690</v>
      </c>
      <c r="H6" s="71">
        <v>13203570</v>
      </c>
      <c r="I6" s="71">
        <v>13626430</v>
      </c>
      <c r="J6" s="72">
        <v>0</v>
      </c>
    </row>
    <row r="7" spans="1:10" x14ac:dyDescent="0.2">
      <c r="A7" s="59" t="s">
        <v>16</v>
      </c>
      <c r="B7" s="60" t="s">
        <v>39</v>
      </c>
      <c r="C7" s="60">
        <v>2</v>
      </c>
      <c r="D7" s="61"/>
      <c r="E7" s="62">
        <v>12985960</v>
      </c>
      <c r="F7" s="62">
        <v>13402950</v>
      </c>
      <c r="G7" s="62">
        <v>13884730</v>
      </c>
      <c r="H7" s="62">
        <v>13185530</v>
      </c>
      <c r="I7" s="62">
        <v>13603800</v>
      </c>
      <c r="J7" s="63">
        <v>0</v>
      </c>
    </row>
    <row r="8" spans="1:10" x14ac:dyDescent="0.2">
      <c r="A8" s="59" t="s">
        <v>16</v>
      </c>
      <c r="B8" s="60" t="s">
        <v>39</v>
      </c>
      <c r="C8" s="60">
        <v>3</v>
      </c>
      <c r="D8" s="61"/>
      <c r="E8" s="62">
        <v>12978560</v>
      </c>
      <c r="F8" s="62">
        <v>13362580</v>
      </c>
      <c r="G8" s="62">
        <v>13866530</v>
      </c>
      <c r="H8" s="62">
        <v>13155460</v>
      </c>
      <c r="I8" s="62">
        <v>13580830</v>
      </c>
      <c r="J8" s="63">
        <v>0</v>
      </c>
    </row>
    <row r="9" spans="1:10" x14ac:dyDescent="0.2">
      <c r="A9" s="59" t="s">
        <v>16</v>
      </c>
      <c r="B9" s="60" t="s">
        <v>39</v>
      </c>
      <c r="C9" s="60">
        <v>4</v>
      </c>
      <c r="D9" s="61"/>
      <c r="E9" s="62">
        <v>12965360</v>
      </c>
      <c r="F9" s="62">
        <v>13380720</v>
      </c>
      <c r="G9" s="62">
        <v>13854730</v>
      </c>
      <c r="H9" s="62">
        <v>13162880</v>
      </c>
      <c r="I9" s="62">
        <v>13587140</v>
      </c>
      <c r="J9" s="63">
        <v>0</v>
      </c>
    </row>
    <row r="10" spans="1:10" x14ac:dyDescent="0.2">
      <c r="A10" s="59" t="s">
        <v>16</v>
      </c>
      <c r="B10" s="60" t="s">
        <v>39</v>
      </c>
      <c r="C10" s="60">
        <v>5</v>
      </c>
      <c r="D10" s="61"/>
      <c r="E10" s="62">
        <v>12930560</v>
      </c>
      <c r="F10" s="62">
        <v>13356940</v>
      </c>
      <c r="G10" s="62">
        <v>13825330</v>
      </c>
      <c r="H10" s="62">
        <v>13116730</v>
      </c>
      <c r="I10" s="62">
        <v>13580830</v>
      </c>
      <c r="J10" s="63">
        <v>0</v>
      </c>
    </row>
    <row r="11" spans="1:10" x14ac:dyDescent="0.2">
      <c r="A11" s="59" t="s">
        <v>16</v>
      </c>
      <c r="B11" s="60" t="s">
        <v>39</v>
      </c>
      <c r="C11" s="60">
        <v>6</v>
      </c>
      <c r="D11" s="61"/>
      <c r="E11" s="62">
        <v>12945360</v>
      </c>
      <c r="F11" s="62">
        <v>13356890</v>
      </c>
      <c r="G11" s="62">
        <v>13834730</v>
      </c>
      <c r="H11" s="62">
        <v>13137290</v>
      </c>
      <c r="I11" s="62">
        <v>13572870</v>
      </c>
      <c r="J11" s="63">
        <v>0</v>
      </c>
    </row>
    <row r="12" spans="1:10" x14ac:dyDescent="0.2">
      <c r="A12" s="59" t="s">
        <v>16</v>
      </c>
      <c r="B12" s="60" t="s">
        <v>39</v>
      </c>
      <c r="C12" s="60">
        <v>7</v>
      </c>
      <c r="D12" s="61"/>
      <c r="E12" s="62">
        <v>12918560</v>
      </c>
      <c r="F12" s="62">
        <v>13350730</v>
      </c>
      <c r="G12" s="62">
        <v>13813330</v>
      </c>
      <c r="H12" s="62">
        <v>13116730</v>
      </c>
      <c r="I12" s="62">
        <v>13559580</v>
      </c>
      <c r="J12" s="63">
        <v>0</v>
      </c>
    </row>
    <row r="13" spans="1:10" ht="21" x14ac:dyDescent="0.2">
      <c r="A13" s="73" t="s">
        <v>27</v>
      </c>
      <c r="B13" s="74" t="s">
        <v>40</v>
      </c>
      <c r="C13" s="74">
        <v>1</v>
      </c>
      <c r="D13" s="75"/>
      <c r="E13" s="74">
        <v>0</v>
      </c>
      <c r="F13" s="74">
        <v>0.104</v>
      </c>
      <c r="G13" s="74">
        <v>1</v>
      </c>
      <c r="H13" s="74">
        <v>0</v>
      </c>
      <c r="I13" s="74">
        <v>1</v>
      </c>
      <c r="J13" s="76">
        <v>0</v>
      </c>
    </row>
    <row r="14" spans="1:10" ht="21" x14ac:dyDescent="0.2">
      <c r="A14" s="59" t="s">
        <v>27</v>
      </c>
      <c r="B14" s="60" t="s">
        <v>40</v>
      </c>
      <c r="C14" s="60">
        <v>2</v>
      </c>
      <c r="D14" s="61"/>
      <c r="E14" s="60">
        <v>0</v>
      </c>
      <c r="F14" s="60">
        <v>0.13100000000000001</v>
      </c>
      <c r="G14" s="60">
        <v>1</v>
      </c>
      <c r="H14" s="60">
        <v>0</v>
      </c>
      <c r="I14" s="60">
        <v>1</v>
      </c>
      <c r="J14" s="63">
        <v>0</v>
      </c>
    </row>
    <row r="15" spans="1:10" ht="21" x14ac:dyDescent="0.2">
      <c r="A15" s="59" t="s">
        <v>27</v>
      </c>
      <c r="B15" s="60" t="s">
        <v>40</v>
      </c>
      <c r="C15" s="60">
        <v>3</v>
      </c>
      <c r="D15" s="61"/>
      <c r="E15" s="60">
        <v>0</v>
      </c>
      <c r="F15" s="60">
        <v>6.0999999999999999E-2</v>
      </c>
      <c r="G15" s="60">
        <v>1</v>
      </c>
      <c r="H15" s="60">
        <v>0</v>
      </c>
      <c r="I15" s="60">
        <v>1</v>
      </c>
      <c r="J15" s="63">
        <v>0</v>
      </c>
    </row>
    <row r="16" spans="1:10" ht="21" x14ac:dyDescent="0.2">
      <c r="A16" s="59" t="s">
        <v>27</v>
      </c>
      <c r="B16" s="60" t="s">
        <v>40</v>
      </c>
      <c r="C16" s="60">
        <v>4</v>
      </c>
      <c r="D16" s="61"/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3">
        <v>0</v>
      </c>
    </row>
    <row r="17" spans="1:10" ht="21" x14ac:dyDescent="0.2">
      <c r="A17" s="59" t="s">
        <v>27</v>
      </c>
      <c r="B17" s="60" t="s">
        <v>40</v>
      </c>
      <c r="C17" s="60">
        <v>5</v>
      </c>
      <c r="D17" s="61"/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3">
        <v>0</v>
      </c>
    </row>
    <row r="18" spans="1:10" ht="21" x14ac:dyDescent="0.2">
      <c r="A18" s="59" t="s">
        <v>27</v>
      </c>
      <c r="B18" s="60" t="s">
        <v>40</v>
      </c>
      <c r="C18" s="60">
        <v>6</v>
      </c>
      <c r="D18" s="61"/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3">
        <v>0</v>
      </c>
    </row>
    <row r="19" spans="1:10" ht="21.75" thickBot="1" x14ac:dyDescent="0.25">
      <c r="A19" s="64" t="s">
        <v>27</v>
      </c>
      <c r="B19" s="65" t="s">
        <v>40</v>
      </c>
      <c r="C19" s="65">
        <v>7</v>
      </c>
      <c r="D19" s="66"/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Values</vt:lpstr>
      <vt:lpstr>Formulas</vt:lpstr>
      <vt:lpstr>Output</vt:lpstr>
      <vt:lpstr>Formulas!Table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Levin,  Yuri G</cp:lastModifiedBy>
  <cp:lastPrinted>2003-01-02T22:24:35Z</cp:lastPrinted>
  <dcterms:created xsi:type="dcterms:W3CDTF">1996-07-07T21:00:02Z</dcterms:created>
  <dcterms:modified xsi:type="dcterms:W3CDTF">2013-03-17T10:14:14Z</dcterms:modified>
</cp:coreProperties>
</file>