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1Analytical Decision Making/Assignment1/"/>
    </mc:Choice>
  </mc:AlternateContent>
  <xr:revisionPtr revIDLastSave="373" documentId="8_{7C25CA32-3111-9A46-BC87-5300992E3BBE}" xr6:coauthVersionLast="47" xr6:coauthVersionMax="47" xr10:uidLastSave="{69FB58D4-BF5F-A94C-9EB8-498BE05BD346}"/>
  <bookViews>
    <workbookView xWindow="0" yWindow="760" windowWidth="30240" windowHeight="17940" tabRatio="1000" activeTab="2" xr2:uid="{D1BCADEF-EC67-9043-A5D4-D8A1983E1BA2}"/>
  </bookViews>
  <sheets>
    <sheet name="Question 3 Values " sheetId="48" r:id="rId1"/>
    <sheet name="Question 3 Values" sheetId="45" state="hidden" r:id="rId2"/>
    <sheet name="Question 3 Formula" sheetId="19" r:id="rId3"/>
    <sheet name="Question 4 Values" sheetId="25" r:id="rId4"/>
    <sheet name="Question 4 Formulas" sheetId="46" r:id="rId5"/>
  </sheets>
  <definedNames>
    <definedName name="solver_adj" localSheetId="2" hidden="1">'Question 3 Formula'!$B$11:$E$11,'Question 3 Formula'!$B$12:$E$12,'Question 3 Formula'!$B$13:$E$13,'Question 3 Formula'!$B$14:$E$14,'Question 3 Formula'!$G$20:$G$23</definedName>
    <definedName name="solver_adj" localSheetId="1" hidden="1">'Question 3 Values'!$B$11:$E$11,'Question 3 Values'!$B$12:$E$12,'Question 3 Values'!$B$13:$E$13,'Question 3 Values'!$B$14:$E$14,'Question 3 Values'!$G$20:$G$23</definedName>
    <definedName name="solver_adj" localSheetId="0" hidden="1">'Question 3 Values '!$B$11:$E$11,'Question 3 Values '!$B$12:$E$12,'Question 3 Values '!$B$13:$E$13,'Question 3 Values '!$B$14:$E$14,'Question 3 Values '!$G$20:$G$23</definedName>
    <definedName name="solver_adj" localSheetId="4" hidden="1">'Question 4 Formulas'!$B$8:$E$8,'Question 4 Formulas'!$B$8:$C$8,'Question 4 Formulas'!$D$8:$E$8</definedName>
    <definedName name="solver_adj" localSheetId="3" hidden="1">'Question 4 Values'!$B$8:$E$8,'Question 4 Values'!$B$8:$C$8,'Question 4 Values'!$D$8:$E$8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ng" localSheetId="4" hidden="1">2</definedName>
    <definedName name="solver_eng" localSheetId="3" hidden="1">2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lhs1" localSheetId="2" hidden="1">'Question 3 Formula'!$B$11:$B$14</definedName>
    <definedName name="solver_lhs1" localSheetId="1" hidden="1">'Question 3 Values'!$B$11:$B$14</definedName>
    <definedName name="solver_lhs1" localSheetId="0" hidden="1">'Question 3 Values '!$B$11:$B$14</definedName>
    <definedName name="solver_lhs1" localSheetId="4" hidden="1">'Question 4 Formulas'!$B$15:$C$15</definedName>
    <definedName name="solver_lhs1" localSheetId="3" hidden="1">'Question 4 Values'!$B$15:$C$15</definedName>
    <definedName name="solver_lhs10" localSheetId="2" hidden="1">'Question 3 Formula'!$G$20:$G$23</definedName>
    <definedName name="solver_lhs10" localSheetId="1" hidden="1">'Question 3 Values'!$G$20:$G$23</definedName>
    <definedName name="solver_lhs10" localSheetId="0" hidden="1">'Question 3 Values '!$G$20:$G$23</definedName>
    <definedName name="solver_lhs11" localSheetId="2" hidden="1">'Question 3 Formula'!$D$15</definedName>
    <definedName name="solver_lhs11" localSheetId="1" hidden="1">'Question 3 Values'!$G$20:$G$23</definedName>
    <definedName name="solver_lhs11" localSheetId="0" hidden="1">'Question 3 Values '!$D$15</definedName>
    <definedName name="solver_lhs12" localSheetId="2" hidden="1">'Question 3 Formula'!$E$15</definedName>
    <definedName name="solver_lhs12" localSheetId="1" hidden="1">'Question 3 Values'!$E$15</definedName>
    <definedName name="solver_lhs12" localSheetId="0" hidden="1">'Question 3 Values '!$E$15</definedName>
    <definedName name="solver_lhs2" localSheetId="2" hidden="1">'Question 3 Formula'!$B$15</definedName>
    <definedName name="solver_lhs2" localSheetId="1" hidden="1">'Question 3 Values'!$B$15</definedName>
    <definedName name="solver_lhs2" localSheetId="0" hidden="1">'Question 3 Values '!$B$15</definedName>
    <definedName name="solver_lhs2" localSheetId="4" hidden="1">'Question 4 Formulas'!$B$18:$C$18</definedName>
    <definedName name="solver_lhs2" localSheetId="3" hidden="1">'Question 4 Values'!$B$18:$C$18</definedName>
    <definedName name="solver_lhs3" localSheetId="2" hidden="1">'Question 3 Formula'!$C$11:$C$14</definedName>
    <definedName name="solver_lhs3" localSheetId="1" hidden="1">'Question 3 Values'!$C$11:$C$14</definedName>
    <definedName name="solver_lhs3" localSheetId="0" hidden="1">'Question 3 Values '!$C$11:$C$14</definedName>
    <definedName name="solver_lhs3" localSheetId="4" hidden="1">'Question 4 Formulas'!$B$8</definedName>
    <definedName name="solver_lhs3" localSheetId="3" hidden="1">'Question 4 Values'!$B$8</definedName>
    <definedName name="solver_lhs4" localSheetId="2" hidden="1">'Question 3 Formula'!$C$15</definedName>
    <definedName name="solver_lhs4" localSheetId="1" hidden="1">'Question 3 Values'!$C$15</definedName>
    <definedName name="solver_lhs4" localSheetId="0" hidden="1">'Question 3 Values '!$C$15</definedName>
    <definedName name="solver_lhs4" localSheetId="4" hidden="1">'Question 4 Formulas'!$B$8:$E$8</definedName>
    <definedName name="solver_lhs4" localSheetId="3" hidden="1">'Question 4 Values'!$B$8:$E$8</definedName>
    <definedName name="solver_lhs5" localSheetId="2" hidden="1">'Question 3 Formula'!$D$11:$D$14</definedName>
    <definedName name="solver_lhs5" localSheetId="1" hidden="1">'Question 3 Values'!$D$11:$D$14</definedName>
    <definedName name="solver_lhs5" localSheetId="0" hidden="1">'Question 3 Values '!$D$11:$D$14</definedName>
    <definedName name="solver_lhs5" localSheetId="4" hidden="1">'Question 4 Formulas'!$C$8</definedName>
    <definedName name="solver_lhs5" localSheetId="3" hidden="1">'Question 4 Values'!$C$8</definedName>
    <definedName name="solver_lhs6" localSheetId="2" hidden="1">'Question 3 Formula'!$D$15</definedName>
    <definedName name="solver_lhs6" localSheetId="1" hidden="1">'Question 3 Values'!$D$15</definedName>
    <definedName name="solver_lhs6" localSheetId="0" hidden="1">'Question 3 Values '!$D$15</definedName>
    <definedName name="solver_lhs6" localSheetId="4" hidden="1">'Question 4 Formulas'!$D$8</definedName>
    <definedName name="solver_lhs6" localSheetId="3" hidden="1">'Question 4 Values'!$D$8</definedName>
    <definedName name="solver_lhs7" localSheetId="2" hidden="1">'Question 3 Formula'!$E$11:$E$14</definedName>
    <definedName name="solver_lhs7" localSheetId="1" hidden="1">'Question 3 Values'!$E$11:$E$14</definedName>
    <definedName name="solver_lhs7" localSheetId="0" hidden="1">'Question 3 Values '!$E$11:$E$14</definedName>
    <definedName name="solver_lhs8" localSheetId="2" hidden="1">'Question 3 Formula'!$E$15</definedName>
    <definedName name="solver_lhs8" localSheetId="1" hidden="1">'Question 3 Values'!$E$15</definedName>
    <definedName name="solver_lhs8" localSheetId="0" hidden="1">'Question 3 Values '!$E$15</definedName>
    <definedName name="solver_lhs9" localSheetId="2" hidden="1">'Question 3 Formula'!$G$20:$G$23</definedName>
    <definedName name="solver_lhs9" localSheetId="1" hidden="1">'Question 3 Values'!$G$20:$G$23</definedName>
    <definedName name="solver_lhs9" localSheetId="0" hidden="1">'Question 3 Values '!$G$20:$G$23</definedName>
    <definedName name="solver_lin" localSheetId="2" hidden="1">1</definedName>
    <definedName name="solver_lin" localSheetId="1" hidden="1">1</definedName>
    <definedName name="solver_lin" localSheetId="0" hidden="1">1</definedName>
    <definedName name="solver_lin" localSheetId="4" hidden="1">1</definedName>
    <definedName name="solver_lin" localSheetId="3" hidden="1">1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2" hidden="1">10</definedName>
    <definedName name="solver_num" localSheetId="1" hidden="1">10</definedName>
    <definedName name="solver_num" localSheetId="0" hidden="1">10</definedName>
    <definedName name="solver_num" localSheetId="4" hidden="1">6</definedName>
    <definedName name="solver_num" localSheetId="3" hidden="1">6</definedName>
    <definedName name="solver_opt" localSheetId="2" hidden="1">'Question 3 Formula'!$H$15</definedName>
    <definedName name="solver_opt" localSheetId="1" hidden="1">'Question 3 Values'!$C$15</definedName>
    <definedName name="solver_opt" localSheetId="0" hidden="1">'Question 3 Values '!$H$15</definedName>
    <definedName name="solver_opt" localSheetId="4" hidden="1">'Question 4 Formulas'!$B$25</definedName>
    <definedName name="solver_opt" localSheetId="3" hidden="1">'Question 4 Values'!$B$25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el1" localSheetId="2" hidden="1">4</definedName>
    <definedName name="solver_rel1" localSheetId="1" hidden="1">4</definedName>
    <definedName name="solver_rel1" localSheetId="0" hidden="1">4</definedName>
    <definedName name="solver_rel1" localSheetId="4" hidden="1">1</definedName>
    <definedName name="solver_rel1" localSheetId="3" hidden="1">1</definedName>
    <definedName name="solver_rel10" localSheetId="2" hidden="1">3</definedName>
    <definedName name="solver_rel10" localSheetId="1" hidden="1">3</definedName>
    <definedName name="solver_rel10" localSheetId="0" hidden="1">3</definedName>
    <definedName name="solver_rel11" localSheetId="2" hidden="1">3</definedName>
    <definedName name="solver_rel11" localSheetId="1" hidden="1">3</definedName>
    <definedName name="solver_rel11" localSheetId="0" hidden="1">3</definedName>
    <definedName name="solver_rel12" localSheetId="2" hidden="1">3</definedName>
    <definedName name="solver_rel12" localSheetId="1" hidden="1">3</definedName>
    <definedName name="solver_rel12" localSheetId="0" hidden="1">3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el2" localSheetId="4" hidden="1">1</definedName>
    <definedName name="solver_rel2" localSheetId="3" hidden="1">1</definedName>
    <definedName name="solver_rel3" localSheetId="2" hidden="1">4</definedName>
    <definedName name="solver_rel3" localSheetId="1" hidden="1">4</definedName>
    <definedName name="solver_rel3" localSheetId="0" hidden="1">4</definedName>
    <definedName name="solver_rel3" localSheetId="4" hidden="1">1</definedName>
    <definedName name="solver_rel3" localSheetId="3" hidden="1">1</definedName>
    <definedName name="solver_rel4" localSheetId="2" hidden="1">3</definedName>
    <definedName name="solver_rel4" localSheetId="1" hidden="1">3</definedName>
    <definedName name="solver_rel4" localSheetId="0" hidden="1">3</definedName>
    <definedName name="solver_rel4" localSheetId="4" hidden="1">3</definedName>
    <definedName name="solver_rel4" localSheetId="3" hidden="1">3</definedName>
    <definedName name="solver_rel5" localSheetId="2" hidden="1">4</definedName>
    <definedName name="solver_rel5" localSheetId="1" hidden="1">4</definedName>
    <definedName name="solver_rel5" localSheetId="0" hidden="1">4</definedName>
    <definedName name="solver_rel5" localSheetId="4" hidden="1">1</definedName>
    <definedName name="solver_rel5" localSheetId="3" hidden="1">1</definedName>
    <definedName name="solver_rel6" localSheetId="2" hidden="1">3</definedName>
    <definedName name="solver_rel6" localSheetId="1" hidden="1">3</definedName>
    <definedName name="solver_rel6" localSheetId="0" hidden="1">3</definedName>
    <definedName name="solver_rel6" localSheetId="4" hidden="1">3</definedName>
    <definedName name="solver_rel6" localSheetId="3" hidden="1">3</definedName>
    <definedName name="solver_rel7" localSheetId="2" hidden="1">4</definedName>
    <definedName name="solver_rel7" localSheetId="1" hidden="1">4</definedName>
    <definedName name="solver_rel7" localSheetId="0" hidden="1">4</definedName>
    <definedName name="solver_rel8" localSheetId="2" hidden="1">3</definedName>
    <definedName name="solver_rel8" localSheetId="1" hidden="1">3</definedName>
    <definedName name="solver_rel8" localSheetId="0" hidden="1">3</definedName>
    <definedName name="solver_rel9" localSheetId="2" hidden="1">4</definedName>
    <definedName name="solver_rel9" localSheetId="1" hidden="1">4</definedName>
    <definedName name="solver_rel9" localSheetId="0" hidden="1">4</definedName>
    <definedName name="solver_rhs1" localSheetId="2" hidden="1">"integer"</definedName>
    <definedName name="solver_rhs1" localSheetId="1" hidden="1">"integer"</definedName>
    <definedName name="solver_rhs1" localSheetId="0" hidden="1">"integer"</definedName>
    <definedName name="solver_rhs1" localSheetId="4" hidden="1">'Question 4 Formulas'!$D$15:$E$15</definedName>
    <definedName name="solver_rhs1" localSheetId="3" hidden="1">'Question 4 Values'!$D$15:$E$15</definedName>
    <definedName name="solver_rhs10" localSheetId="2" hidden="1">'Question 3 Formula'!$F$20:$F$23</definedName>
    <definedName name="solver_rhs10" localSheetId="1" hidden="1">'Question 3 Values'!$F$20:$F$23</definedName>
    <definedName name="solver_rhs10" localSheetId="0" hidden="1">'Question 3 Values '!$F$20:$F$23</definedName>
    <definedName name="solver_rhs11" localSheetId="2" hidden="1">'Question 3 Formula'!$H$7</definedName>
    <definedName name="solver_rhs11" localSheetId="1" hidden="1">'Question 3 Values'!$F$20:$F$23</definedName>
    <definedName name="solver_rhs11" localSheetId="0" hidden="1">'Question 3 Values '!$H$7</definedName>
    <definedName name="solver_rhs12" localSheetId="2" hidden="1">'Question 3 Formula'!$H$8</definedName>
    <definedName name="solver_rhs12" localSheetId="1" hidden="1">'Question 3 Values'!$H$8</definedName>
    <definedName name="solver_rhs12" localSheetId="0" hidden="1">'Question 3 Values '!$H$8</definedName>
    <definedName name="solver_rhs2" localSheetId="2" hidden="1">'Question 3 Formula'!$H$5</definedName>
    <definedName name="solver_rhs2" localSheetId="1" hidden="1">'Question 3 Values'!$H$5</definedName>
    <definedName name="solver_rhs2" localSheetId="0" hidden="1">'Question 3 Values '!$H$5</definedName>
    <definedName name="solver_rhs2" localSheetId="4" hidden="1">'Question 4 Formulas'!$D$18:$E$18</definedName>
    <definedName name="solver_rhs2" localSheetId="3" hidden="1">'Question 4 Values'!$D$18:$E$18</definedName>
    <definedName name="solver_rhs3" localSheetId="2" hidden="1">"integer"</definedName>
    <definedName name="solver_rhs3" localSheetId="1" hidden="1">"integer"</definedName>
    <definedName name="solver_rhs3" localSheetId="0" hidden="1">"integer"</definedName>
    <definedName name="solver_rhs3" localSheetId="4" hidden="1">'Question 4 Formulas'!$B$20</definedName>
    <definedName name="solver_rhs3" localSheetId="3" hidden="1">'Question 4 Values'!$B$20</definedName>
    <definedName name="solver_rhs4" localSheetId="2" hidden="1">'Question 3 Formula'!$H$6</definedName>
    <definedName name="solver_rhs4" localSheetId="1" hidden="1">'Question 3 Values'!$H$6</definedName>
    <definedName name="solver_rhs4" localSheetId="0" hidden="1">'Question 3 Values '!$H$6</definedName>
    <definedName name="solver_rhs4" localSheetId="4" hidden="1">0</definedName>
    <definedName name="solver_rhs4" localSheetId="3" hidden="1">0</definedName>
    <definedName name="solver_rhs5" localSheetId="2" hidden="1">"integer"</definedName>
    <definedName name="solver_rhs5" localSheetId="1" hidden="1">"integer"</definedName>
    <definedName name="solver_rhs5" localSheetId="0" hidden="1">"integer"</definedName>
    <definedName name="solver_rhs5" localSheetId="4" hidden="1">'Question 4 Formulas'!$C$20</definedName>
    <definedName name="solver_rhs5" localSheetId="3" hidden="1">'Question 4 Values'!$C$20</definedName>
    <definedName name="solver_rhs6" localSheetId="2" hidden="1">'Question 3 Formula'!$H$7</definedName>
    <definedName name="solver_rhs6" localSheetId="1" hidden="1">'Question 3 Values'!$H$7</definedName>
    <definedName name="solver_rhs6" localSheetId="0" hidden="1">'Question 3 Values '!$H$7</definedName>
    <definedName name="solver_rhs6" localSheetId="4" hidden="1">'Question 4 Formulas'!$D$21</definedName>
    <definedName name="solver_rhs6" localSheetId="3" hidden="1">'Question 4 Values'!$D$21</definedName>
    <definedName name="solver_rhs7" localSheetId="2" hidden="1">"integer"</definedName>
    <definedName name="solver_rhs7" localSheetId="1" hidden="1">"integer"</definedName>
    <definedName name="solver_rhs7" localSheetId="0" hidden="1">"integer"</definedName>
    <definedName name="solver_rhs8" localSheetId="2" hidden="1">'Question 3 Formula'!$H$8</definedName>
    <definedName name="solver_rhs8" localSheetId="1" hidden="1">'Question 3 Values'!$H$8</definedName>
    <definedName name="solver_rhs8" localSheetId="0" hidden="1">'Question 3 Values '!$H$8</definedName>
    <definedName name="solver_rhs9" localSheetId="2" hidden="1">"integer"</definedName>
    <definedName name="solver_rhs9" localSheetId="1" hidden="1">"integer"</definedName>
    <definedName name="solver_rhs9" localSheetId="0" hidden="1">"integer"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4" hidden="1">1</definedName>
    <definedName name="solver_rlx" localSheetId="3" hidden="1">1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1" hidden="1">2</definedName>
    <definedName name="solver_ver" localSheetId="0" hidden="1">2</definedName>
    <definedName name="solver_ver" localSheetId="4" hidden="1">2</definedName>
    <definedName name="solver_ver" localSheetId="3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8" l="1"/>
  <c r="D23" i="48"/>
  <c r="C23" i="48"/>
  <c r="B23" i="48"/>
  <c r="E22" i="48"/>
  <c r="D22" i="48"/>
  <c r="C22" i="48"/>
  <c r="B22" i="48"/>
  <c r="E21" i="48"/>
  <c r="D21" i="48"/>
  <c r="C21" i="48"/>
  <c r="F21" i="48" s="1"/>
  <c r="B21" i="48"/>
  <c r="E20" i="48"/>
  <c r="D20" i="48"/>
  <c r="C20" i="48"/>
  <c r="B20" i="48"/>
  <c r="E15" i="48"/>
  <c r="D15" i="48"/>
  <c r="C15" i="48"/>
  <c r="B15" i="48"/>
  <c r="H14" i="48"/>
  <c r="H13" i="48"/>
  <c r="H15" i="48" s="1"/>
  <c r="C24" i="48" l="1"/>
  <c r="E24" i="48"/>
  <c r="F22" i="48"/>
  <c r="D24" i="48"/>
  <c r="F23" i="48"/>
  <c r="F20" i="48"/>
  <c r="B24" i="48"/>
  <c r="D14" i="25" l="1"/>
  <c r="B24" i="46" l="1"/>
  <c r="B23" i="46"/>
  <c r="B25" i="46" s="1"/>
  <c r="E17" i="46"/>
  <c r="D17" i="46"/>
  <c r="C17" i="46"/>
  <c r="B17" i="46"/>
  <c r="E14" i="46"/>
  <c r="D14" i="46"/>
  <c r="D15" i="46" s="1"/>
  <c r="C14" i="46"/>
  <c r="B14" i="46"/>
  <c r="B15" i="46" s="1"/>
  <c r="B18" i="46" l="1"/>
  <c r="D18" i="46"/>
  <c r="E23" i="45" l="1"/>
  <c r="D23" i="45"/>
  <c r="C23" i="45"/>
  <c r="B23" i="45"/>
  <c r="E22" i="45"/>
  <c r="D22" i="45"/>
  <c r="C22" i="45"/>
  <c r="B22" i="45"/>
  <c r="E21" i="45"/>
  <c r="D21" i="45"/>
  <c r="C21" i="45"/>
  <c r="B21" i="45"/>
  <c r="E20" i="45"/>
  <c r="D20" i="45"/>
  <c r="C20" i="45"/>
  <c r="B20" i="45"/>
  <c r="E15" i="45"/>
  <c r="D15" i="45"/>
  <c r="C15" i="45"/>
  <c r="B15" i="45"/>
  <c r="H14" i="45"/>
  <c r="H13" i="45"/>
  <c r="H13" i="19"/>
  <c r="B20" i="19"/>
  <c r="C20" i="19"/>
  <c r="D20" i="19"/>
  <c r="E20" i="19"/>
  <c r="B21" i="19"/>
  <c r="C21" i="19"/>
  <c r="D21" i="19"/>
  <c r="E21" i="19"/>
  <c r="B22" i="19"/>
  <c r="C22" i="19"/>
  <c r="D22" i="19"/>
  <c r="E22" i="19"/>
  <c r="B23" i="19"/>
  <c r="C23" i="19"/>
  <c r="D23" i="19"/>
  <c r="E23" i="19"/>
  <c r="B15" i="19"/>
  <c r="D17" i="25"/>
  <c r="E17" i="25"/>
  <c r="D18" i="25" s="1"/>
  <c r="B17" i="25"/>
  <c r="C17" i="25"/>
  <c r="C14" i="25"/>
  <c r="E14" i="25"/>
  <c r="B14" i="25"/>
  <c r="B23" i="25"/>
  <c r="B24" i="25"/>
  <c r="H14" i="19"/>
  <c r="E15" i="19"/>
  <c r="D15" i="19"/>
  <c r="C15" i="19"/>
  <c r="B24" i="45" l="1"/>
  <c r="D24" i="45"/>
  <c r="E24" i="45"/>
  <c r="F21" i="45"/>
  <c r="F20" i="45"/>
  <c r="H15" i="45"/>
  <c r="D15" i="25"/>
  <c r="B18" i="25"/>
  <c r="B15" i="25"/>
  <c r="B25" i="25"/>
  <c r="C24" i="45"/>
  <c r="F22" i="45"/>
  <c r="F23" i="45"/>
  <c r="D24" i="19"/>
  <c r="F22" i="19"/>
  <c r="B24" i="19"/>
  <c r="F23" i="19"/>
  <c r="E24" i="19"/>
  <c r="H15" i="19"/>
  <c r="C24" i="19"/>
  <c r="F21" i="19"/>
  <c r="F20" i="19"/>
  <c r="G24" i="45" l="1"/>
  <c r="G24" i="48"/>
  <c r="G24" i="19"/>
</calcChain>
</file>

<file path=xl/sharedStrings.xml><?xml version="1.0" encoding="utf-8"?>
<sst xmlns="http://schemas.openxmlformats.org/spreadsheetml/2006/main" count="141" uniqueCount="47">
  <si>
    <t>Cost</t>
  </si>
  <si>
    <t xml:space="preserve">Rep’s Base District </t>
  </si>
  <si>
    <t xml:space="preserve">Number of calls </t>
  </si>
  <si>
    <t xml:space="preserve">District 1 </t>
  </si>
  <si>
    <t xml:space="preserve">District 2 </t>
  </si>
  <si>
    <t xml:space="preserve">District 3 </t>
  </si>
  <si>
    <t xml:space="preserve">District 4 </t>
  </si>
  <si>
    <t>Rep's Base District</t>
  </si>
  <si>
    <t>Actual Sales Call District in Hours</t>
  </si>
  <si>
    <t>Number of Hours Per District</t>
  </si>
  <si>
    <t>Total Cost</t>
  </si>
  <si>
    <t>80000(n)</t>
  </si>
  <si>
    <t>Total Hours</t>
  </si>
  <si>
    <t>Cutlet 1 (x1)</t>
  </si>
  <si>
    <t>Cutlet 2 (x2)</t>
  </si>
  <si>
    <t>Turkey 1 (y1)</t>
  </si>
  <si>
    <t>Turkey 2 (y2)</t>
  </si>
  <si>
    <t>2. Dark Meat</t>
  </si>
  <si>
    <t>Profit</t>
  </si>
  <si>
    <t>Revenue</t>
  </si>
  <si>
    <t>Produce</t>
  </si>
  <si>
    <t>1.White Meat</t>
  </si>
  <si>
    <t>3. Limit</t>
  </si>
  <si>
    <t>4. Sell at least</t>
  </si>
  <si>
    <t>Calls from District 1</t>
  </si>
  <si>
    <t>Calls from District 2</t>
  </si>
  <si>
    <t>Calls from District 3</t>
  </si>
  <si>
    <t>Calls from District 4</t>
  </si>
  <si>
    <t>Number of employees</t>
  </si>
  <si>
    <t>Total</t>
  </si>
  <si>
    <t xml:space="preserve"> Problem: Call Centre</t>
  </si>
  <si>
    <t>Objective, Minimize</t>
  </si>
  <si>
    <t>Cost Per Representative</t>
  </si>
  <si>
    <t>Cost per district if &gt;= 1</t>
  </si>
  <si>
    <t>Must meet number of calls for district (left chart)</t>
  </si>
  <si>
    <t>Each rep will work 160 hours</t>
  </si>
  <si>
    <t>Number of employees mus be an integer</t>
  </si>
  <si>
    <t>Constraint Sell at least</t>
  </si>
  <si>
    <t>Constraint Limit</t>
  </si>
  <si>
    <t>Constraint Dark Meat</t>
  </si>
  <si>
    <t>Constraint White Meat</t>
  </si>
  <si>
    <t>C1+C2 &lt; y1+y2</t>
  </si>
  <si>
    <t>Legend</t>
  </si>
  <si>
    <t>Decision</t>
  </si>
  <si>
    <t>Constraint</t>
  </si>
  <si>
    <t>Turkey Cutlet Problem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</si>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</sst>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</font>
    <font>
      <i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" fillId="0" borderId="0"/>
  </cellStyleXfs>
  <cellXfs count="60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0" applyFont="1"/>
    <xf numFmtId="0" fontId="0" fillId="0" borderId="2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44" fontId="0" fillId="2" borderId="4" xfId="1" applyFont="1" applyFill="1" applyBorder="1"/>
    <xf numFmtId="44" fontId="0" fillId="2" borderId="5" xfId="1" applyFont="1" applyFill="1" applyBorder="1"/>
    <xf numFmtId="44" fontId="0" fillId="2" borderId="6" xfId="1" applyFont="1" applyFill="1" applyBorder="1"/>
    <xf numFmtId="44" fontId="0" fillId="2" borderId="3" xfId="1" applyFont="1" applyFill="1" applyBorder="1"/>
    <xf numFmtId="44" fontId="0" fillId="2" borderId="7" xfId="1" applyFont="1" applyFill="1" applyBorder="1"/>
    <xf numFmtId="44" fontId="0" fillId="2" borderId="8" xfId="1" applyFont="1" applyFill="1" applyBorder="1"/>
    <xf numFmtId="0" fontId="0" fillId="0" borderId="0" xfId="0" applyAlignment="1">
      <alignment horizontal="right"/>
    </xf>
    <xf numFmtId="0" fontId="0" fillId="3" borderId="10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44" fontId="0" fillId="2" borderId="2" xfId="1" applyFont="1" applyFill="1" applyBorder="1"/>
    <xf numFmtId="0" fontId="0" fillId="3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0" fillId="0" borderId="2" xfId="2" applyBorder="1"/>
    <xf numFmtId="0" fontId="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3" borderId="9" xfId="0" applyNumberFormat="1" applyFill="1" applyBorder="1"/>
    <xf numFmtId="1" fontId="0" fillId="3" borderId="10" xfId="0" applyNumberFormat="1" applyFill="1" applyBorder="1"/>
    <xf numFmtId="0" fontId="2" fillId="0" borderId="0" xfId="3" quotePrefix="1" applyFont="1" applyAlignment="1">
      <alignment horizontal="left"/>
    </xf>
    <xf numFmtId="0" fontId="1" fillId="0" borderId="0" xfId="3"/>
    <xf numFmtId="0" fontId="4" fillId="0" borderId="2" xfId="3" applyFont="1" applyBorder="1" applyAlignment="1">
      <alignment horizontal="center"/>
    </xf>
    <xf numFmtId="0" fontId="1" fillId="0" borderId="2" xfId="3" applyBorder="1" applyAlignment="1">
      <alignment horizontal="center"/>
    </xf>
    <xf numFmtId="0" fontId="8" fillId="0" borderId="2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left" vertical="center" wrapText="1"/>
    </xf>
    <xf numFmtId="0" fontId="6" fillId="0" borderId="0" xfId="3" applyFont="1" applyAlignment="1">
      <alignment vertical="center"/>
    </xf>
    <xf numFmtId="0" fontId="1" fillId="3" borderId="2" xfId="3" applyFill="1" applyBorder="1" applyAlignment="1">
      <alignment horizontal="center"/>
    </xf>
    <xf numFmtId="0" fontId="7" fillId="0" borderId="0" xfId="3" applyFont="1" applyAlignment="1">
      <alignment vertical="center"/>
    </xf>
    <xf numFmtId="0" fontId="1" fillId="0" borderId="2" xfId="3" applyBorder="1"/>
    <xf numFmtId="0" fontId="1" fillId="0" borderId="2" xfId="3" applyBorder="1" applyAlignment="1">
      <alignment horizontal="center" wrapText="1"/>
    </xf>
    <xf numFmtId="0" fontId="1" fillId="4" borderId="2" xfId="3" applyFill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4" fillId="0" borderId="9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EC2C826C-53AD-6D48-B367-7B4D097D0D42}"/>
    <cellStyle name="Normal 3" xfId="3" xr:uid="{A97338BA-AB09-E44F-AB0C-233F0D1E0EA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15</xdr:row>
      <xdr:rowOff>-1</xdr:rowOff>
    </xdr:from>
    <xdr:to>
      <xdr:col>8</xdr:col>
      <xdr:colOff>640879</xdr:colOff>
      <xdr:row>16</xdr:row>
      <xdr:rowOff>117592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6CBF7F5F-01FB-8847-99AD-ECE560B3A7D8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4554200" y="3098799"/>
          <a:ext cx="3161358" cy="29539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1551539</xdr:colOff>
      <xdr:row>13</xdr:row>
      <xdr:rowOff>128426</xdr:rowOff>
    </xdr:from>
    <xdr:to>
      <xdr:col>8</xdr:col>
      <xdr:colOff>488008</xdr:colOff>
      <xdr:row>14</xdr:row>
      <xdr:rowOff>105834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33F8F565-30E4-FD4D-886F-EBD381AB3761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20894838" y="2715463"/>
          <a:ext cx="977383" cy="1773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2818</xdr:colOff>
      <xdr:row>12</xdr:row>
      <xdr:rowOff>128425</xdr:rowOff>
    </xdr:from>
    <xdr:to>
      <xdr:col>8</xdr:col>
      <xdr:colOff>579255</xdr:colOff>
      <xdr:row>13</xdr:row>
      <xdr:rowOff>116335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54CE8E95-E834-3647-8547-4FE6B85F14F3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20912163" y="2576326"/>
          <a:ext cx="1152874" cy="152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1189266</xdr:colOff>
      <xdr:row>7</xdr:row>
      <xdr:rowOff>13956</xdr:rowOff>
    </xdr:from>
    <xdr:to>
      <xdr:col>5</xdr:col>
      <xdr:colOff>795494</xdr:colOff>
      <xdr:row>14</xdr:row>
      <xdr:rowOff>78194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6D7B8C78-549F-CB45-AF48-9712C84EAC7D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11798863" y="1521209"/>
          <a:ext cx="1598938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631024</xdr:colOff>
      <xdr:row>7</xdr:row>
      <xdr:rowOff>27912</xdr:rowOff>
    </xdr:from>
    <xdr:to>
      <xdr:col>5</xdr:col>
      <xdr:colOff>795494</xdr:colOff>
      <xdr:row>14</xdr:row>
      <xdr:rowOff>50282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707A0478-B2F5-B74D-98AB-1F2BA61144D1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8295894" y="1535165"/>
          <a:ext cx="5101908" cy="14040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672891</xdr:colOff>
      <xdr:row>7</xdr:row>
      <xdr:rowOff>41868</xdr:rowOff>
    </xdr:from>
    <xdr:to>
      <xdr:col>5</xdr:col>
      <xdr:colOff>781538</xdr:colOff>
      <xdr:row>14</xdr:row>
      <xdr:rowOff>106106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487F817-ABCB-414F-ADA9-F75F45855657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5993146" y="1549121"/>
          <a:ext cx="7376743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491462</xdr:colOff>
      <xdr:row>7</xdr:row>
      <xdr:rowOff>13956</xdr:rowOff>
    </xdr:from>
    <xdr:to>
      <xdr:col>5</xdr:col>
      <xdr:colOff>802472</xdr:colOff>
      <xdr:row>14</xdr:row>
      <xdr:rowOff>161930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D874C927-13F5-9E49-91C0-CBB67887CEBE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3648529" y="1521209"/>
          <a:ext cx="9763228" cy="152962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1189266</xdr:colOff>
      <xdr:row>7</xdr:row>
      <xdr:rowOff>13956</xdr:rowOff>
    </xdr:from>
    <xdr:to>
      <xdr:col>5</xdr:col>
      <xdr:colOff>795494</xdr:colOff>
      <xdr:row>14</xdr:row>
      <xdr:rowOff>78194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4004ED51-1682-844E-8C59-606524161C14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11798863" y="1521209"/>
          <a:ext cx="1598939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456574</xdr:colOff>
      <xdr:row>22</xdr:row>
      <xdr:rowOff>120062</xdr:rowOff>
    </xdr:from>
    <xdr:to>
      <xdr:col>5</xdr:col>
      <xdr:colOff>990879</xdr:colOff>
      <xdr:row>26</xdr:row>
      <xdr:rowOff>125604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69E07ED7-7E89-D647-A26A-980FE7FF9BFE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19961" y="4432480"/>
          <a:ext cx="1068610" cy="6754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470530</xdr:colOff>
      <xdr:row>21</xdr:row>
      <xdr:rowOff>72651</xdr:rowOff>
    </xdr:from>
    <xdr:to>
      <xdr:col>5</xdr:col>
      <xdr:colOff>1018791</xdr:colOff>
      <xdr:row>26</xdr:row>
      <xdr:rowOff>167471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F6D1A0BE-DFA3-C24F-BF5C-47BEBB5D5836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47873" y="4217596"/>
          <a:ext cx="1096523" cy="93218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481483</xdr:colOff>
      <xdr:row>20</xdr:row>
      <xdr:rowOff>69780</xdr:rowOff>
    </xdr:from>
    <xdr:to>
      <xdr:col>5</xdr:col>
      <xdr:colOff>1011813</xdr:colOff>
      <xdr:row>26</xdr:row>
      <xdr:rowOff>83735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5D728475-C254-C64D-B492-8EB683B5388F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69780" y="4047253"/>
          <a:ext cx="1060659" cy="1018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516373</xdr:colOff>
      <xdr:row>19</xdr:row>
      <xdr:rowOff>83736</xdr:rowOff>
    </xdr:from>
    <xdr:to>
      <xdr:col>5</xdr:col>
      <xdr:colOff>990878</xdr:colOff>
      <xdr:row>26</xdr:row>
      <xdr:rowOff>97692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EECFF62E-8022-0049-A920-3ABA1B0C6B9A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839559" y="3893736"/>
          <a:ext cx="949011" cy="118626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107114</xdr:colOff>
      <xdr:row>22</xdr:row>
      <xdr:rowOff>104989</xdr:rowOff>
    </xdr:from>
    <xdr:to>
      <xdr:col>6</xdr:col>
      <xdr:colOff>641419</xdr:colOff>
      <xdr:row>26</xdr:row>
      <xdr:rowOff>110531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12C0F5AF-76CF-D446-8E3C-FE6B4B2ECE9B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44887" y="4417407"/>
          <a:ext cx="1068611" cy="6754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121070</xdr:colOff>
      <xdr:row>21</xdr:row>
      <xdr:rowOff>57578</xdr:rowOff>
    </xdr:from>
    <xdr:to>
      <xdr:col>6</xdr:col>
      <xdr:colOff>669331</xdr:colOff>
      <xdr:row>26</xdr:row>
      <xdr:rowOff>152398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29EA65D9-992E-3243-9A90-4ADE242AA5B5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72799" y="4202523"/>
          <a:ext cx="1096523" cy="93218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132023</xdr:colOff>
      <xdr:row>20</xdr:row>
      <xdr:rowOff>54707</xdr:rowOff>
    </xdr:from>
    <xdr:to>
      <xdr:col>6</xdr:col>
      <xdr:colOff>662353</xdr:colOff>
      <xdr:row>26</xdr:row>
      <xdr:rowOff>68662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4834B48E-C5AD-8F4B-9264-7C3807C55503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94705" y="4032180"/>
          <a:ext cx="1060661" cy="1018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166913</xdr:colOff>
      <xdr:row>19</xdr:row>
      <xdr:rowOff>68663</xdr:rowOff>
    </xdr:from>
    <xdr:to>
      <xdr:col>6</xdr:col>
      <xdr:colOff>641418</xdr:colOff>
      <xdr:row>26</xdr:row>
      <xdr:rowOff>82619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451AF274-2CB0-9046-A965-AB3A4617851F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364485" y="3878663"/>
          <a:ext cx="949011" cy="118626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383139</xdr:colOff>
      <xdr:row>24</xdr:row>
      <xdr:rowOff>153826</xdr:rowOff>
    </xdr:from>
    <xdr:to>
      <xdr:col>2</xdr:col>
      <xdr:colOff>749300</xdr:colOff>
      <xdr:row>25</xdr:row>
      <xdr:rowOff>88900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F60217E-D8CD-5E4E-8002-B579D65CC4F0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3026878" y="4116226"/>
          <a:ext cx="2688122" cy="13827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971550</xdr:colOff>
      <xdr:row>23</xdr:row>
      <xdr:rowOff>101599</xdr:rowOff>
    </xdr:from>
    <xdr:to>
      <xdr:col>2</xdr:col>
      <xdr:colOff>741409</xdr:colOff>
      <xdr:row>24</xdr:row>
      <xdr:rowOff>92192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DE10AD2B-B9C3-9F45-8242-BD5E51E35E57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4203700" y="3898899"/>
          <a:ext cx="1495518" cy="15569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971550</xdr:colOff>
      <xdr:row>22</xdr:row>
      <xdr:rowOff>88899</xdr:rowOff>
    </xdr:from>
    <xdr:to>
      <xdr:col>2</xdr:col>
      <xdr:colOff>741409</xdr:colOff>
      <xdr:row>23</xdr:row>
      <xdr:rowOff>117592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4564F1C8-0356-B841-9C38-D64F93B4FF65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4203700" y="3721099"/>
          <a:ext cx="1495518" cy="19379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552450</xdr:colOff>
      <xdr:row>11</xdr:row>
      <xdr:rowOff>88900</xdr:rowOff>
    </xdr:from>
    <xdr:to>
      <xdr:col>1</xdr:col>
      <xdr:colOff>25400</xdr:colOff>
      <xdr:row>14</xdr:row>
      <xdr:rowOff>114300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901C1B27-C385-5F4B-8981-451357604466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104900" y="1905000"/>
          <a:ext cx="120650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552450</xdr:colOff>
      <xdr:row>11</xdr:row>
      <xdr:rowOff>76200</xdr:rowOff>
    </xdr:from>
    <xdr:to>
      <xdr:col>3</xdr:col>
      <xdr:colOff>0</xdr:colOff>
      <xdr:row>14</xdr:row>
      <xdr:rowOff>101600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DA1B865F-CC4B-984C-B80A-12AE8A863989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104900" y="1892300"/>
          <a:ext cx="476250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711200</xdr:colOff>
      <xdr:row>15</xdr:row>
      <xdr:rowOff>114300</xdr:rowOff>
    </xdr:from>
    <xdr:to>
      <xdr:col>1</xdr:col>
      <xdr:colOff>25400</xdr:colOff>
      <xdr:row>17</xdr:row>
      <xdr:rowOff>88900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59199A77-61D2-0649-9480-CBE9E9C12221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422400" y="2590800"/>
          <a:ext cx="8890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742950</xdr:colOff>
      <xdr:row>15</xdr:row>
      <xdr:rowOff>127000</xdr:rowOff>
    </xdr:from>
    <xdr:to>
      <xdr:col>3</xdr:col>
      <xdr:colOff>0</xdr:colOff>
      <xdr:row>17</xdr:row>
      <xdr:rowOff>76200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4149C87C-AE13-BB40-A8B6-12749780503D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485900" y="2603500"/>
          <a:ext cx="438150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18</xdr:row>
      <xdr:rowOff>63500</xdr:rowOff>
    </xdr:from>
    <xdr:to>
      <xdr:col>1</xdr:col>
      <xdr:colOff>6350</xdr:colOff>
      <xdr:row>19</xdr:row>
      <xdr:rowOff>76200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C3226367-E2BA-E045-B4BF-ACD5762D251B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092200" y="3035300"/>
          <a:ext cx="1181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577850</xdr:colOff>
      <xdr:row>18</xdr:row>
      <xdr:rowOff>76200</xdr:rowOff>
    </xdr:from>
    <xdr:to>
      <xdr:col>2</xdr:col>
      <xdr:colOff>19050</xdr:colOff>
      <xdr:row>19</xdr:row>
      <xdr:rowOff>38100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EECA7722-6ACA-D544-B350-2028528C1150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>
          <a:off x="1155700" y="3048000"/>
          <a:ext cx="309880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21</xdr:row>
      <xdr:rowOff>12698</xdr:rowOff>
    </xdr:from>
    <xdr:to>
      <xdr:col>4</xdr:col>
      <xdr:colOff>876300</xdr:colOff>
      <xdr:row>23</xdr:row>
      <xdr:rowOff>76199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5737D49E-7A35-A04E-89B2-6D9C8F7B8D7A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6172200" y="3479798"/>
          <a:ext cx="3251200" cy="39370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E6C1-77A1-9544-A645-6A4D094CECDA}">
  <sheetPr>
    <pageSetUpPr fitToPage="1"/>
  </sheetPr>
  <dimension ref="A1:K24"/>
  <sheetViews>
    <sheetView zoomScale="108" workbookViewId="0">
      <selection activeCell="I14" sqref="I14"/>
    </sheetView>
  </sheetViews>
  <sheetFormatPr baseColWidth="10" defaultColWidth="10.83203125" defaultRowHeight="13" x14ac:dyDescent="0.15"/>
  <cols>
    <col min="1" max="1" width="17.5" style="43" customWidth="1"/>
    <col min="2" max="5" width="15.6640625" style="43" bestFit="1" customWidth="1"/>
    <col min="6" max="6" width="21.1640625" style="43" bestFit="1" customWidth="1"/>
    <col min="7" max="7" width="18.1640625" style="43" bestFit="1" customWidth="1"/>
    <col min="8" max="8" width="20.33203125" style="43" customWidth="1"/>
    <col min="9" max="9" width="18.1640625" style="43" customWidth="1"/>
    <col min="10" max="10" width="20.1640625" style="43" bestFit="1" customWidth="1"/>
    <col min="11" max="16384" width="10.83203125" style="43"/>
  </cols>
  <sheetData>
    <row r="1" spans="1:11" ht="16" x14ac:dyDescent="0.2">
      <c r="A1" s="42" t="s">
        <v>30</v>
      </c>
    </row>
    <row r="2" spans="1:11" ht="23" customHeight="1" x14ac:dyDescent="0.15"/>
    <row r="3" spans="1:11" ht="15" x14ac:dyDescent="0.2">
      <c r="B3" s="44" t="s">
        <v>8</v>
      </c>
      <c r="C3" s="44"/>
      <c r="D3" s="44"/>
      <c r="E3" s="44"/>
      <c r="J3" s="34" t="s">
        <v>42</v>
      </c>
      <c r="K3" s="34"/>
    </row>
    <row r="4" spans="1:11" ht="16" customHeight="1" x14ac:dyDescent="0.2">
      <c r="A4" s="45" t="s">
        <v>1</v>
      </c>
      <c r="B4" s="46">
        <v>1</v>
      </c>
      <c r="C4" s="46">
        <v>2</v>
      </c>
      <c r="D4" s="46">
        <v>3</v>
      </c>
      <c r="E4" s="46">
        <v>4</v>
      </c>
      <c r="G4" s="47" t="s">
        <v>2</v>
      </c>
      <c r="H4" s="48"/>
      <c r="J4" s="34" t="s">
        <v>43</v>
      </c>
      <c r="K4" s="23"/>
    </row>
    <row r="5" spans="1:11" ht="16" customHeight="1" x14ac:dyDescent="0.2">
      <c r="A5" s="45">
        <v>1</v>
      </c>
      <c r="B5" s="49">
        <v>1</v>
      </c>
      <c r="C5" s="49">
        <v>4</v>
      </c>
      <c r="D5" s="49">
        <v>5</v>
      </c>
      <c r="E5" s="49">
        <v>7</v>
      </c>
      <c r="G5" s="50" t="s">
        <v>3</v>
      </c>
      <c r="H5" s="50">
        <v>50</v>
      </c>
      <c r="J5" s="34" t="s">
        <v>44</v>
      </c>
      <c r="K5" s="19"/>
    </row>
    <row r="6" spans="1:11" ht="16" customHeight="1" x14ac:dyDescent="0.2">
      <c r="A6" s="45">
        <v>2</v>
      </c>
      <c r="B6" s="49">
        <v>4</v>
      </c>
      <c r="C6" s="49">
        <v>1</v>
      </c>
      <c r="D6" s="49">
        <v>3</v>
      </c>
      <c r="E6" s="49">
        <v>5</v>
      </c>
      <c r="G6" s="50" t="s">
        <v>4</v>
      </c>
      <c r="H6" s="50">
        <v>80</v>
      </c>
      <c r="J6" s="34" t="s">
        <v>0</v>
      </c>
      <c r="K6" s="22"/>
    </row>
    <row r="7" spans="1:11" ht="16" customHeight="1" x14ac:dyDescent="0.15">
      <c r="A7" s="45">
        <v>3</v>
      </c>
      <c r="B7" s="49">
        <v>5</v>
      </c>
      <c r="C7" s="49">
        <v>3</v>
      </c>
      <c r="D7" s="49">
        <v>1</v>
      </c>
      <c r="E7" s="49">
        <v>2</v>
      </c>
      <c r="G7" s="50" t="s">
        <v>5</v>
      </c>
      <c r="H7" s="50">
        <v>100</v>
      </c>
    </row>
    <row r="8" spans="1:11" ht="16" customHeight="1" x14ac:dyDescent="0.15">
      <c r="A8" s="45">
        <v>4</v>
      </c>
      <c r="B8" s="49">
        <v>7</v>
      </c>
      <c r="C8" s="49">
        <v>5</v>
      </c>
      <c r="D8" s="49">
        <v>2</v>
      </c>
      <c r="E8" s="49">
        <v>1</v>
      </c>
      <c r="G8" s="50" t="s">
        <v>6</v>
      </c>
      <c r="H8" s="50">
        <v>60</v>
      </c>
      <c r="J8" s="51"/>
    </row>
    <row r="9" spans="1:11" ht="15" x14ac:dyDescent="0.15">
      <c r="J9" s="51"/>
    </row>
    <row r="10" spans="1:11" ht="15" x14ac:dyDescent="0.15">
      <c r="A10" s="45" t="s">
        <v>7</v>
      </c>
      <c r="B10" s="45" t="s">
        <v>24</v>
      </c>
      <c r="C10" s="45" t="s">
        <v>25</v>
      </c>
      <c r="D10" s="45" t="s">
        <v>26</v>
      </c>
      <c r="E10" s="45" t="s">
        <v>27</v>
      </c>
      <c r="J10" s="51"/>
    </row>
    <row r="11" spans="1:11" ht="15" x14ac:dyDescent="0.15">
      <c r="A11" s="45">
        <v>1</v>
      </c>
      <c r="B11" s="52">
        <v>55</v>
      </c>
      <c r="C11" s="52">
        <v>0</v>
      </c>
      <c r="D11" s="52">
        <v>0</v>
      </c>
      <c r="E11" s="52">
        <v>15</v>
      </c>
      <c r="J11" s="51"/>
    </row>
    <row r="12" spans="1:11" ht="16" x14ac:dyDescent="0.15">
      <c r="A12" s="45">
        <v>2</v>
      </c>
      <c r="B12" s="52">
        <v>0</v>
      </c>
      <c r="C12" s="52">
        <v>85</v>
      </c>
      <c r="D12" s="52">
        <v>0</v>
      </c>
      <c r="E12" s="52">
        <v>15</v>
      </c>
      <c r="G12" s="57" t="s">
        <v>0</v>
      </c>
      <c r="H12" s="59"/>
      <c r="J12" s="53"/>
    </row>
    <row r="13" spans="1:11" x14ac:dyDescent="0.15">
      <c r="A13" s="45">
        <v>3</v>
      </c>
      <c r="B13" s="52">
        <v>0</v>
      </c>
      <c r="C13" s="52">
        <v>0</v>
      </c>
      <c r="D13" s="52">
        <v>100</v>
      </c>
      <c r="E13" s="52">
        <v>30</v>
      </c>
      <c r="G13" s="45">
        <v>88000</v>
      </c>
      <c r="H13" s="22">
        <f>88000*SUM(G20+G21+G22+G23)</f>
        <v>264000</v>
      </c>
    </row>
    <row r="14" spans="1:11" x14ac:dyDescent="0.15">
      <c r="A14" s="45">
        <v>4</v>
      </c>
      <c r="B14" s="52">
        <v>0</v>
      </c>
      <c r="C14" s="52">
        <v>0</v>
      </c>
      <c r="D14" s="52">
        <v>0</v>
      </c>
      <c r="E14" s="52">
        <v>0</v>
      </c>
      <c r="G14" s="45" t="s">
        <v>11</v>
      </c>
      <c r="H14" s="22">
        <f>80000*SUM(G20+G21+G22+G23)</f>
        <v>240000</v>
      </c>
    </row>
    <row r="15" spans="1:11" ht="14" x14ac:dyDescent="0.15">
      <c r="A15" s="54" t="s">
        <v>12</v>
      </c>
      <c r="B15" s="45">
        <f>SUM(B11:B14)</f>
        <v>55</v>
      </c>
      <c r="C15" s="45">
        <f t="shared" ref="C15:E15" si="0">SUM(C11:C14)</f>
        <v>85</v>
      </c>
      <c r="D15" s="45">
        <f t="shared" si="0"/>
        <v>100</v>
      </c>
      <c r="E15" s="45">
        <f t="shared" si="0"/>
        <v>60</v>
      </c>
      <c r="G15" s="55" t="s">
        <v>10</v>
      </c>
      <c r="H15" s="22">
        <f>SUM(H13:H14)</f>
        <v>504000</v>
      </c>
    </row>
    <row r="18" spans="1:7" x14ac:dyDescent="0.15">
      <c r="B18" s="57" t="s">
        <v>9</v>
      </c>
      <c r="C18" s="58"/>
      <c r="D18" s="58"/>
      <c r="E18" s="59"/>
    </row>
    <row r="19" spans="1:7" x14ac:dyDescent="0.15">
      <c r="A19" s="45" t="s">
        <v>7</v>
      </c>
      <c r="B19" s="45">
        <v>1</v>
      </c>
      <c r="C19" s="45">
        <v>2</v>
      </c>
      <c r="D19" s="45">
        <v>3</v>
      </c>
      <c r="E19" s="45">
        <v>4</v>
      </c>
      <c r="F19" s="45" t="s">
        <v>29</v>
      </c>
      <c r="G19" s="45" t="s">
        <v>28</v>
      </c>
    </row>
    <row r="20" spans="1:7" x14ac:dyDescent="0.15">
      <c r="A20" s="45">
        <v>1</v>
      </c>
      <c r="B20" s="56">
        <f>(B5/160)*B11</f>
        <v>0.34375</v>
      </c>
      <c r="C20" s="56">
        <f t="shared" ref="C20:E20" si="1">(C5/160)*C11</f>
        <v>0</v>
      </c>
      <c r="D20" s="56">
        <f t="shared" si="1"/>
        <v>0</v>
      </c>
      <c r="E20" s="56">
        <f t="shared" si="1"/>
        <v>0.65625</v>
      </c>
      <c r="F20" s="56">
        <f>SUM(B20:E20)</f>
        <v>1</v>
      </c>
      <c r="G20" s="56">
        <v>1</v>
      </c>
    </row>
    <row r="21" spans="1:7" x14ac:dyDescent="0.15">
      <c r="A21" s="45">
        <v>2</v>
      </c>
      <c r="B21" s="56">
        <f t="shared" ref="B21:E23" si="2">(B6/160)*B12</f>
        <v>0</v>
      </c>
      <c r="C21" s="56">
        <f t="shared" si="2"/>
        <v>0.53125</v>
      </c>
      <c r="D21" s="56">
        <f t="shared" si="2"/>
        <v>0</v>
      </c>
      <c r="E21" s="56">
        <f t="shared" si="2"/>
        <v>0.46875</v>
      </c>
      <c r="F21" s="56">
        <f t="shared" ref="F21:F23" si="3">SUM(B21:E21)</f>
        <v>1</v>
      </c>
      <c r="G21" s="56">
        <v>1</v>
      </c>
    </row>
    <row r="22" spans="1:7" x14ac:dyDescent="0.15">
      <c r="A22" s="45">
        <v>3</v>
      </c>
      <c r="B22" s="56">
        <f t="shared" si="2"/>
        <v>0</v>
      </c>
      <c r="C22" s="56">
        <f t="shared" si="2"/>
        <v>0</v>
      </c>
      <c r="D22" s="56">
        <f t="shared" si="2"/>
        <v>0.625</v>
      </c>
      <c r="E22" s="56">
        <f t="shared" si="2"/>
        <v>0.375</v>
      </c>
      <c r="F22" s="56">
        <f t="shared" si="3"/>
        <v>1</v>
      </c>
      <c r="G22" s="56">
        <v>1</v>
      </c>
    </row>
    <row r="23" spans="1:7" x14ac:dyDescent="0.15">
      <c r="A23" s="45">
        <v>4</v>
      </c>
      <c r="B23" s="56">
        <f t="shared" si="2"/>
        <v>0</v>
      </c>
      <c r="C23" s="56">
        <f t="shared" si="2"/>
        <v>0</v>
      </c>
      <c r="D23" s="56">
        <f t="shared" si="2"/>
        <v>0</v>
      </c>
      <c r="E23" s="56">
        <f t="shared" si="2"/>
        <v>0</v>
      </c>
      <c r="F23" s="56">
        <f t="shared" si="3"/>
        <v>0</v>
      </c>
      <c r="G23" s="56">
        <v>0</v>
      </c>
    </row>
    <row r="24" spans="1:7" x14ac:dyDescent="0.15">
      <c r="A24" s="54"/>
      <c r="B24" s="45">
        <f t="shared" ref="B24:E24" si="4">SUM(B20:B23)</f>
        <v>0.34375</v>
      </c>
      <c r="C24" s="45">
        <f t="shared" si="4"/>
        <v>0.53125</v>
      </c>
      <c r="D24" s="45">
        <f t="shared" si="4"/>
        <v>0.625</v>
      </c>
      <c r="E24" s="45">
        <f t="shared" si="4"/>
        <v>1.5</v>
      </c>
      <c r="F24" s="45"/>
      <c r="G24" s="45">
        <f ca="1">SUM(G19:G24)</f>
        <v>3</v>
      </c>
    </row>
  </sheetData>
  <mergeCells count="4">
    <mergeCell ref="B3:E3"/>
    <mergeCell ref="G4:H4"/>
    <mergeCell ref="G12:H12"/>
    <mergeCell ref="B18:E18"/>
  </mergeCells>
  <printOptions headings="1" gridLines="1"/>
  <pageMargins left="0.7" right="0.7" top="0.75" bottom="0.75" header="0.3" footer="0.3"/>
  <pageSetup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8E72-3695-574C-B419-BC97FDDE7D23}">
  <sheetPr>
    <pageSetUpPr fitToPage="1"/>
  </sheetPr>
  <dimension ref="A1:K24"/>
  <sheetViews>
    <sheetView zoomScale="108" workbookViewId="0">
      <selection activeCell="B11" sqref="B11:B14"/>
    </sheetView>
  </sheetViews>
  <sheetFormatPr baseColWidth="10" defaultColWidth="10.83203125" defaultRowHeight="13" x14ac:dyDescent="0.15"/>
  <cols>
    <col min="1" max="1" width="17.5" customWidth="1"/>
    <col min="2" max="5" width="15.6640625" bestFit="1" customWidth="1"/>
    <col min="6" max="6" width="21.1640625" bestFit="1" customWidth="1"/>
    <col min="7" max="7" width="18.1640625" bestFit="1" customWidth="1"/>
    <col min="8" max="8" width="20.33203125" customWidth="1"/>
    <col min="9" max="9" width="18.1640625" customWidth="1"/>
    <col min="10" max="10" width="20.1640625" bestFit="1" customWidth="1"/>
  </cols>
  <sheetData>
    <row r="1" spans="1:11" ht="16" x14ac:dyDescent="0.2">
      <c r="A1" s="1" t="s">
        <v>30</v>
      </c>
    </row>
    <row r="2" spans="1:11" ht="23" customHeight="1" x14ac:dyDescent="0.15"/>
    <row r="3" spans="1:11" ht="15" x14ac:dyDescent="0.2">
      <c r="B3" s="35" t="s">
        <v>8</v>
      </c>
      <c r="C3" s="35"/>
      <c r="D3" s="35"/>
      <c r="E3" s="35"/>
      <c r="J3" s="34" t="s">
        <v>42</v>
      </c>
      <c r="K3" s="34"/>
    </row>
    <row r="4" spans="1:11" ht="16" customHeight="1" x14ac:dyDescent="0.2">
      <c r="A4" s="24" t="s">
        <v>1</v>
      </c>
      <c r="B4" s="25">
        <v>1</v>
      </c>
      <c r="C4" s="25">
        <v>2</v>
      </c>
      <c r="D4" s="25">
        <v>3</v>
      </c>
      <c r="E4" s="25">
        <v>4</v>
      </c>
      <c r="G4" s="36" t="s">
        <v>2</v>
      </c>
      <c r="H4" s="37"/>
      <c r="J4" s="34" t="s">
        <v>43</v>
      </c>
      <c r="K4" s="23"/>
    </row>
    <row r="5" spans="1:11" ht="16" customHeight="1" x14ac:dyDescent="0.2">
      <c r="A5" s="24">
        <v>1</v>
      </c>
      <c r="B5" s="26">
        <v>1</v>
      </c>
      <c r="C5" s="26">
        <v>4</v>
      </c>
      <c r="D5" s="26">
        <v>5</v>
      </c>
      <c r="E5" s="26">
        <v>7</v>
      </c>
      <c r="G5" s="29" t="s">
        <v>3</v>
      </c>
      <c r="H5" s="29">
        <v>50</v>
      </c>
      <c r="J5" s="34" t="s">
        <v>44</v>
      </c>
      <c r="K5" s="19"/>
    </row>
    <row r="6" spans="1:11" ht="16" customHeight="1" x14ac:dyDescent="0.2">
      <c r="A6" s="24">
        <v>2</v>
      </c>
      <c r="B6" s="26">
        <v>4</v>
      </c>
      <c r="C6" s="26">
        <v>1</v>
      </c>
      <c r="D6" s="26">
        <v>3</v>
      </c>
      <c r="E6" s="26">
        <v>5</v>
      </c>
      <c r="G6" s="29" t="s">
        <v>4</v>
      </c>
      <c r="H6" s="29">
        <v>80</v>
      </c>
      <c r="J6" s="34" t="s">
        <v>0</v>
      </c>
      <c r="K6" s="22"/>
    </row>
    <row r="7" spans="1:11" ht="16" customHeight="1" x14ac:dyDescent="0.15">
      <c r="A7" s="24">
        <v>3</v>
      </c>
      <c r="B7" s="26">
        <v>5</v>
      </c>
      <c r="C7" s="26">
        <v>3</v>
      </c>
      <c r="D7" s="26">
        <v>1</v>
      </c>
      <c r="E7" s="26">
        <v>2</v>
      </c>
      <c r="G7" s="29" t="s">
        <v>5</v>
      </c>
      <c r="H7" s="29">
        <v>100</v>
      </c>
    </row>
    <row r="8" spans="1:11" ht="16" customHeight="1" x14ac:dyDescent="0.15">
      <c r="A8" s="24">
        <v>4</v>
      </c>
      <c r="B8" s="26">
        <v>7</v>
      </c>
      <c r="C8" s="26">
        <v>5</v>
      </c>
      <c r="D8" s="26">
        <v>2</v>
      </c>
      <c r="E8" s="26">
        <v>1</v>
      </c>
      <c r="G8" s="29" t="s">
        <v>6</v>
      </c>
      <c r="H8" s="29">
        <v>60</v>
      </c>
      <c r="J8" s="4"/>
    </row>
    <row r="9" spans="1:11" ht="15" x14ac:dyDescent="0.15">
      <c r="J9" s="4"/>
    </row>
    <row r="10" spans="1:11" ht="15" x14ac:dyDescent="0.15">
      <c r="A10" s="24" t="s">
        <v>7</v>
      </c>
      <c r="B10" s="24" t="s">
        <v>24</v>
      </c>
      <c r="C10" s="24" t="s">
        <v>25</v>
      </c>
      <c r="D10" s="24" t="s">
        <v>26</v>
      </c>
      <c r="E10" s="24" t="s">
        <v>27</v>
      </c>
      <c r="J10" s="4"/>
    </row>
    <row r="11" spans="1:11" ht="15" x14ac:dyDescent="0.15">
      <c r="A11" s="21">
        <v>1</v>
      </c>
      <c r="B11" s="23">
        <v>50</v>
      </c>
      <c r="C11" s="23">
        <v>0</v>
      </c>
      <c r="D11" s="23">
        <v>0</v>
      </c>
      <c r="E11" s="23">
        <v>15.714285714285719</v>
      </c>
      <c r="J11" s="4"/>
    </row>
    <row r="12" spans="1:11" ht="16" x14ac:dyDescent="0.15">
      <c r="A12" s="21">
        <v>2</v>
      </c>
      <c r="B12" s="23">
        <v>0</v>
      </c>
      <c r="C12" s="23">
        <v>88.571428571428569</v>
      </c>
      <c r="D12" s="23">
        <v>0</v>
      </c>
      <c r="E12" s="23">
        <v>14.285714285714292</v>
      </c>
      <c r="G12" s="35" t="s">
        <v>0</v>
      </c>
      <c r="H12" s="35"/>
      <c r="J12" s="5"/>
    </row>
    <row r="13" spans="1:11" x14ac:dyDescent="0.15">
      <c r="A13" s="21">
        <v>3</v>
      </c>
      <c r="B13" s="23">
        <v>0</v>
      </c>
      <c r="C13" s="23">
        <v>0</v>
      </c>
      <c r="D13" s="23">
        <v>100.00000000000001</v>
      </c>
      <c r="E13" s="23">
        <v>29.999999999999989</v>
      </c>
      <c r="G13" s="24">
        <v>88000</v>
      </c>
      <c r="H13" s="22">
        <f>88000*SUM(G20+G21+G22+G23)</f>
        <v>264000</v>
      </c>
    </row>
    <row r="14" spans="1:11" x14ac:dyDescent="0.15">
      <c r="A14" s="21">
        <v>4</v>
      </c>
      <c r="B14" s="23">
        <v>0</v>
      </c>
      <c r="C14" s="23">
        <v>0</v>
      </c>
      <c r="D14" s="23">
        <v>0</v>
      </c>
      <c r="E14" s="23">
        <v>0</v>
      </c>
      <c r="G14" s="24" t="s">
        <v>11</v>
      </c>
      <c r="H14" s="22">
        <f>80000*SUM(G20+G21+G22+G23)</f>
        <v>240000</v>
      </c>
    </row>
    <row r="15" spans="1:11" ht="14" x14ac:dyDescent="0.15">
      <c r="A15" s="27" t="s">
        <v>12</v>
      </c>
      <c r="B15" s="21">
        <f>SUM(B11:B14)</f>
        <v>50</v>
      </c>
      <c r="C15" s="21">
        <f t="shared" ref="C15:E15" si="0">SUM(C11:C14)</f>
        <v>88.571428571428569</v>
      </c>
      <c r="D15" s="21">
        <f t="shared" si="0"/>
        <v>100.00000000000001</v>
      </c>
      <c r="E15" s="21">
        <f t="shared" si="0"/>
        <v>60</v>
      </c>
      <c r="G15" s="28" t="s">
        <v>10</v>
      </c>
      <c r="H15" s="22">
        <f>SUM(H13:H14)</f>
        <v>504000</v>
      </c>
    </row>
    <row r="18" spans="1:7" x14ac:dyDescent="0.15">
      <c r="A18" s="6"/>
      <c r="B18" s="35" t="s">
        <v>9</v>
      </c>
      <c r="C18" s="35"/>
      <c r="D18" s="35"/>
      <c r="E18" s="35"/>
    </row>
    <row r="19" spans="1:7" x14ac:dyDescent="0.15">
      <c r="A19" s="24" t="s">
        <v>7</v>
      </c>
      <c r="B19" s="24">
        <v>1</v>
      </c>
      <c r="C19" s="21">
        <v>2</v>
      </c>
      <c r="D19" s="21">
        <v>3</v>
      </c>
      <c r="E19" s="21">
        <v>4</v>
      </c>
      <c r="F19" s="24" t="s">
        <v>29</v>
      </c>
      <c r="G19" s="24" t="s">
        <v>28</v>
      </c>
    </row>
    <row r="20" spans="1:7" x14ac:dyDescent="0.15">
      <c r="A20" s="21">
        <v>1</v>
      </c>
      <c r="B20" s="19">
        <f>(B5/160)*B11</f>
        <v>0.3125</v>
      </c>
      <c r="C20" s="19">
        <f t="shared" ref="C20:E20" si="1">(C5/160)*C11</f>
        <v>0</v>
      </c>
      <c r="D20" s="19">
        <f t="shared" si="1"/>
        <v>0</v>
      </c>
      <c r="E20" s="19">
        <f t="shared" si="1"/>
        <v>0.68750000000000011</v>
      </c>
      <c r="F20" s="19">
        <f>SUM(B20:E20)</f>
        <v>1</v>
      </c>
      <c r="G20" s="19">
        <v>1</v>
      </c>
    </row>
    <row r="21" spans="1:7" x14ac:dyDescent="0.15">
      <c r="A21" s="21">
        <v>2</v>
      </c>
      <c r="B21" s="19">
        <f t="shared" ref="B21:E23" si="2">(B6/160)*B12</f>
        <v>0</v>
      </c>
      <c r="C21" s="19">
        <f t="shared" si="2"/>
        <v>0.5535714285714286</v>
      </c>
      <c r="D21" s="19">
        <f t="shared" si="2"/>
        <v>0</v>
      </c>
      <c r="E21" s="19">
        <f t="shared" si="2"/>
        <v>0.44642857142857162</v>
      </c>
      <c r="F21" s="19">
        <f t="shared" ref="F21:F23" si="3">SUM(B21:E21)</f>
        <v>1.0000000000000002</v>
      </c>
      <c r="G21" s="19">
        <v>1</v>
      </c>
    </row>
    <row r="22" spans="1:7" x14ac:dyDescent="0.15">
      <c r="A22" s="21">
        <v>3</v>
      </c>
      <c r="B22" s="19">
        <f t="shared" si="2"/>
        <v>0</v>
      </c>
      <c r="C22" s="19">
        <f t="shared" si="2"/>
        <v>0</v>
      </c>
      <c r="D22" s="19">
        <f t="shared" si="2"/>
        <v>0.62500000000000011</v>
      </c>
      <c r="E22" s="19">
        <f t="shared" si="2"/>
        <v>0.37499999999999989</v>
      </c>
      <c r="F22" s="19">
        <f t="shared" si="3"/>
        <v>1</v>
      </c>
      <c r="G22" s="19">
        <v>1</v>
      </c>
    </row>
    <row r="23" spans="1:7" x14ac:dyDescent="0.15">
      <c r="A23" s="21">
        <v>4</v>
      </c>
      <c r="B23" s="19">
        <f t="shared" si="2"/>
        <v>0</v>
      </c>
      <c r="C23" s="19">
        <f t="shared" si="2"/>
        <v>0</v>
      </c>
      <c r="D23" s="19">
        <f t="shared" si="2"/>
        <v>0</v>
      </c>
      <c r="E23" s="19">
        <f t="shared" si="2"/>
        <v>0</v>
      </c>
      <c r="F23" s="19">
        <f t="shared" si="3"/>
        <v>0</v>
      </c>
      <c r="G23" s="19">
        <v>0</v>
      </c>
    </row>
    <row r="24" spans="1:7" x14ac:dyDescent="0.15">
      <c r="A24" s="3"/>
      <c r="B24" s="24">
        <f t="shared" ref="B24:E24" si="4">SUM(B20:B23)</f>
        <v>0.3125</v>
      </c>
      <c r="C24" s="24">
        <f t="shared" si="4"/>
        <v>0.5535714285714286</v>
      </c>
      <c r="D24" s="24">
        <f t="shared" si="4"/>
        <v>0.62500000000000011</v>
      </c>
      <c r="E24" s="24">
        <f t="shared" si="4"/>
        <v>1.5089285714285716</v>
      </c>
      <c r="F24" s="24"/>
      <c r="G24" s="24">
        <f ca="1">SUM(G19:G24)</f>
        <v>3</v>
      </c>
    </row>
  </sheetData>
  <mergeCells count="4">
    <mergeCell ref="B3:E3"/>
    <mergeCell ref="G4:H4"/>
    <mergeCell ref="G12:H12"/>
    <mergeCell ref="B18:E18"/>
  </mergeCells>
  <printOptions headings="1" gridLines="1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EA6-A052-624D-8BA6-29747333D366}">
  <sheetPr>
    <pageSetUpPr fitToPage="1"/>
  </sheetPr>
  <dimension ref="A1:L28"/>
  <sheetViews>
    <sheetView showFormulas="1" tabSelected="1" zoomScale="83" workbookViewId="0">
      <selection activeCell="I29" sqref="I29"/>
    </sheetView>
  </sheetViews>
  <sheetFormatPr baseColWidth="10" defaultColWidth="10.83203125" defaultRowHeight="13" x14ac:dyDescent="0.15"/>
  <cols>
    <col min="1" max="1" width="11.33203125" customWidth="1"/>
    <col min="2" max="2" width="9.5" customWidth="1"/>
    <col min="3" max="3" width="11.83203125" customWidth="1"/>
    <col min="4" max="4" width="10.5" customWidth="1"/>
    <col min="5" max="5" width="10" customWidth="1"/>
    <col min="6" max="6" width="21.1640625" bestFit="1" customWidth="1"/>
    <col min="7" max="7" width="13.1640625" customWidth="1"/>
    <col min="8" max="8" width="14.83203125" bestFit="1" customWidth="1"/>
    <col min="9" max="9" width="19.33203125" customWidth="1"/>
    <col min="10" max="10" width="20.1640625" bestFit="1" customWidth="1"/>
  </cols>
  <sheetData>
    <row r="1" spans="1:11" ht="16" x14ac:dyDescent="0.2">
      <c r="A1" s="1" t="s">
        <v>30</v>
      </c>
    </row>
    <row r="2" spans="1:11" ht="23" customHeight="1" x14ac:dyDescent="0.15"/>
    <row r="3" spans="1:11" x14ac:dyDescent="0.15">
      <c r="B3" s="35" t="s">
        <v>8</v>
      </c>
      <c r="C3" s="35"/>
      <c r="D3" s="35"/>
      <c r="E3" s="35"/>
    </row>
    <row r="4" spans="1:11" ht="16" customHeight="1" x14ac:dyDescent="0.2">
      <c r="A4" s="24" t="s">
        <v>1</v>
      </c>
      <c r="B4" s="25">
        <v>1</v>
      </c>
      <c r="C4" s="25">
        <v>2</v>
      </c>
      <c r="D4" s="25">
        <v>3</v>
      </c>
      <c r="E4" s="25">
        <v>4</v>
      </c>
      <c r="G4" s="36" t="s">
        <v>2</v>
      </c>
      <c r="H4" s="37"/>
      <c r="J4" s="34" t="s">
        <v>42</v>
      </c>
      <c r="K4" s="34"/>
    </row>
    <row r="5" spans="1:11" ht="16" customHeight="1" x14ac:dyDescent="0.2">
      <c r="A5" s="24">
        <v>1</v>
      </c>
      <c r="B5" s="26">
        <v>1</v>
      </c>
      <c r="C5" s="26">
        <v>4</v>
      </c>
      <c r="D5" s="26">
        <v>5</v>
      </c>
      <c r="E5" s="26">
        <v>7</v>
      </c>
      <c r="G5" s="29" t="s">
        <v>3</v>
      </c>
      <c r="H5" s="29">
        <v>50</v>
      </c>
      <c r="J5" s="34" t="s">
        <v>43</v>
      </c>
      <c r="K5" s="23"/>
    </row>
    <row r="6" spans="1:11" ht="16" customHeight="1" x14ac:dyDescent="0.2">
      <c r="A6" s="24">
        <v>2</v>
      </c>
      <c r="B6" s="26">
        <v>4</v>
      </c>
      <c r="C6" s="26">
        <v>1</v>
      </c>
      <c r="D6" s="26">
        <v>3</v>
      </c>
      <c r="E6" s="26">
        <v>5</v>
      </c>
      <c r="G6" s="29" t="s">
        <v>4</v>
      </c>
      <c r="H6" s="29">
        <v>80</v>
      </c>
      <c r="J6" s="34" t="s">
        <v>44</v>
      </c>
      <c r="K6" s="19"/>
    </row>
    <row r="7" spans="1:11" ht="16" customHeight="1" x14ac:dyDescent="0.2">
      <c r="A7" s="24">
        <v>3</v>
      </c>
      <c r="B7" s="26">
        <v>5</v>
      </c>
      <c r="C7" s="26">
        <v>3</v>
      </c>
      <c r="D7" s="26">
        <v>1</v>
      </c>
      <c r="E7" s="26">
        <v>2</v>
      </c>
      <c r="F7" s="7" t="s">
        <v>34</v>
      </c>
      <c r="G7" s="29" t="s">
        <v>5</v>
      </c>
      <c r="H7" s="29">
        <v>100</v>
      </c>
      <c r="J7" s="34" t="s">
        <v>0</v>
      </c>
      <c r="K7" s="22"/>
    </row>
    <row r="8" spans="1:11" ht="16" customHeight="1" x14ac:dyDescent="0.15">
      <c r="A8" s="24">
        <v>4</v>
      </c>
      <c r="B8" s="26">
        <v>7</v>
      </c>
      <c r="C8" s="26">
        <v>5</v>
      </c>
      <c r="D8" s="26">
        <v>2</v>
      </c>
      <c r="E8" s="26">
        <v>1</v>
      </c>
      <c r="G8" s="29" t="s">
        <v>6</v>
      </c>
      <c r="H8" s="29">
        <v>60</v>
      </c>
      <c r="J8" s="4"/>
    </row>
    <row r="9" spans="1:11" ht="15" x14ac:dyDescent="0.15">
      <c r="J9" s="4"/>
    </row>
    <row r="10" spans="1:11" ht="15" x14ac:dyDescent="0.15">
      <c r="A10" s="24" t="s">
        <v>7</v>
      </c>
      <c r="B10" s="24" t="s">
        <v>24</v>
      </c>
      <c r="C10" s="24" t="s">
        <v>25</v>
      </c>
      <c r="D10" s="24" t="s">
        <v>26</v>
      </c>
      <c r="E10" s="24" t="s">
        <v>27</v>
      </c>
      <c r="J10" s="4"/>
    </row>
    <row r="11" spans="1:11" ht="15" x14ac:dyDescent="0.15">
      <c r="A11" s="21">
        <v>1</v>
      </c>
      <c r="B11" s="23">
        <v>55</v>
      </c>
      <c r="C11" s="23">
        <v>0</v>
      </c>
      <c r="D11" s="23">
        <v>0</v>
      </c>
      <c r="E11" s="23">
        <v>15</v>
      </c>
      <c r="J11" s="4"/>
    </row>
    <row r="12" spans="1:11" ht="16" x14ac:dyDescent="0.15">
      <c r="A12" s="21">
        <v>2</v>
      </c>
      <c r="B12" s="23">
        <v>0</v>
      </c>
      <c r="C12" s="23">
        <v>85</v>
      </c>
      <c r="D12" s="23">
        <v>0</v>
      </c>
      <c r="E12" s="23">
        <v>15</v>
      </c>
      <c r="G12" s="35" t="s">
        <v>0</v>
      </c>
      <c r="H12" s="35"/>
      <c r="J12" s="5"/>
    </row>
    <row r="13" spans="1:11" x14ac:dyDescent="0.15">
      <c r="A13" s="21">
        <v>3</v>
      </c>
      <c r="B13" s="23">
        <v>0</v>
      </c>
      <c r="C13" s="23">
        <v>0</v>
      </c>
      <c r="D13" s="23">
        <v>100</v>
      </c>
      <c r="E13" s="23">
        <v>30</v>
      </c>
      <c r="G13" s="24">
        <v>88000</v>
      </c>
      <c r="H13" s="22">
        <f>88000*SUM(G20+G21+G22+G23)</f>
        <v>264000</v>
      </c>
    </row>
    <row r="14" spans="1:11" ht="16" x14ac:dyDescent="0.2">
      <c r="A14" s="21">
        <v>4</v>
      </c>
      <c r="B14" s="23">
        <v>0</v>
      </c>
      <c r="C14" s="23">
        <v>0</v>
      </c>
      <c r="D14" s="23">
        <v>0</v>
      </c>
      <c r="E14" s="23">
        <v>0</v>
      </c>
      <c r="G14" s="31" t="s">
        <v>11</v>
      </c>
      <c r="H14" s="22">
        <f>80000*SUM(G20+G21+G22+G23)</f>
        <v>240000</v>
      </c>
      <c r="I14" s="32" t="s">
        <v>33</v>
      </c>
    </row>
    <row r="15" spans="1:11" ht="16" x14ac:dyDescent="0.2">
      <c r="A15" s="27" t="s">
        <v>12</v>
      </c>
      <c r="B15" s="21">
        <f>SUM(B11:B14)</f>
        <v>55</v>
      </c>
      <c r="C15" s="21">
        <f t="shared" ref="C15:E15" si="0">SUM(C11:C14)</f>
        <v>85</v>
      </c>
      <c r="D15" s="21">
        <f t="shared" si="0"/>
        <v>100</v>
      </c>
      <c r="E15" s="21">
        <f t="shared" si="0"/>
        <v>60</v>
      </c>
      <c r="G15" s="28" t="s">
        <v>10</v>
      </c>
      <c r="H15" s="22">
        <f>SUM(H13:H14)</f>
        <v>504000</v>
      </c>
      <c r="I15" s="32" t="s">
        <v>32</v>
      </c>
    </row>
    <row r="16" spans="1:11" x14ac:dyDescent="0.15">
      <c r="I16" s="16"/>
    </row>
    <row r="17" spans="1:12" ht="16" x14ac:dyDescent="0.2">
      <c r="I17" s="32" t="s">
        <v>31</v>
      </c>
    </row>
    <row r="18" spans="1:12" x14ac:dyDescent="0.15">
      <c r="A18" s="6"/>
      <c r="B18" s="35" t="s">
        <v>9</v>
      </c>
      <c r="C18" s="35"/>
      <c r="D18" s="35"/>
      <c r="E18" s="35"/>
    </row>
    <row r="19" spans="1:12" x14ac:dyDescent="0.15">
      <c r="A19" s="24" t="s">
        <v>7</v>
      </c>
      <c r="B19" s="24">
        <v>1</v>
      </c>
      <c r="C19" s="21">
        <v>2</v>
      </c>
      <c r="D19" s="21">
        <v>3</v>
      </c>
      <c r="E19" s="21">
        <v>4</v>
      </c>
      <c r="F19" s="24" t="s">
        <v>29</v>
      </c>
      <c r="G19" s="24" t="s">
        <v>28</v>
      </c>
    </row>
    <row r="20" spans="1:12" x14ac:dyDescent="0.15">
      <c r="A20" s="21">
        <v>1</v>
      </c>
      <c r="B20" s="19">
        <f>(B5/160)*B11</f>
        <v>0.34375</v>
      </c>
      <c r="C20" s="19">
        <f t="shared" ref="C20:E20" si="1">(C5/160)*C11</f>
        <v>0</v>
      </c>
      <c r="D20" s="19">
        <f t="shared" si="1"/>
        <v>0</v>
      </c>
      <c r="E20" s="19">
        <f t="shared" si="1"/>
        <v>0.65625</v>
      </c>
      <c r="F20" s="19">
        <f>SUM(B20:E20)</f>
        <v>1</v>
      </c>
      <c r="G20" s="19">
        <v>1</v>
      </c>
    </row>
    <row r="21" spans="1:12" x14ac:dyDescent="0.15">
      <c r="A21" s="21">
        <v>2</v>
      </c>
      <c r="B21" s="19">
        <f t="shared" ref="B21:E23" si="2">(B6/160)*B12</f>
        <v>0</v>
      </c>
      <c r="C21" s="19">
        <f t="shared" si="2"/>
        <v>0.53125</v>
      </c>
      <c r="D21" s="19">
        <f t="shared" si="2"/>
        <v>0</v>
      </c>
      <c r="E21" s="19">
        <f t="shared" si="2"/>
        <v>0.46875</v>
      </c>
      <c r="F21" s="19">
        <f t="shared" ref="F21:F23" si="3">SUM(B21:E21)</f>
        <v>1</v>
      </c>
      <c r="G21" s="19">
        <v>1</v>
      </c>
    </row>
    <row r="22" spans="1:12" x14ac:dyDescent="0.15">
      <c r="A22" s="21">
        <v>3</v>
      </c>
      <c r="B22" s="19">
        <f t="shared" si="2"/>
        <v>0</v>
      </c>
      <c r="C22" s="19">
        <f t="shared" si="2"/>
        <v>0</v>
      </c>
      <c r="D22" s="19">
        <f t="shared" si="2"/>
        <v>0.625</v>
      </c>
      <c r="E22" s="19">
        <f t="shared" si="2"/>
        <v>0.375</v>
      </c>
      <c r="F22" s="19">
        <f t="shared" si="3"/>
        <v>1</v>
      </c>
      <c r="G22" s="19">
        <v>1</v>
      </c>
    </row>
    <row r="23" spans="1:12" x14ac:dyDescent="0.15">
      <c r="A23" s="21">
        <v>4</v>
      </c>
      <c r="B23" s="19">
        <f t="shared" si="2"/>
        <v>0</v>
      </c>
      <c r="C23" s="19">
        <f t="shared" si="2"/>
        <v>0</v>
      </c>
      <c r="D23" s="19">
        <f t="shared" si="2"/>
        <v>0</v>
      </c>
      <c r="E23" s="19">
        <f t="shared" si="2"/>
        <v>0</v>
      </c>
      <c r="F23" s="19">
        <f t="shared" si="3"/>
        <v>0</v>
      </c>
      <c r="G23" s="19">
        <v>0</v>
      </c>
    </row>
    <row r="24" spans="1:12" x14ac:dyDescent="0.15">
      <c r="A24" s="3"/>
      <c r="B24" s="24">
        <f t="shared" ref="B24:E24" si="4">SUM(B20:B23)</f>
        <v>0.34375</v>
      </c>
      <c r="C24" s="24">
        <f t="shared" si="4"/>
        <v>0.53125</v>
      </c>
      <c r="D24" s="24">
        <f t="shared" si="4"/>
        <v>0.625</v>
      </c>
      <c r="E24" s="24">
        <f t="shared" si="4"/>
        <v>1.5</v>
      </c>
      <c r="F24" s="24"/>
      <c r="G24" s="24">
        <f ca="1">SUM(G19:G24)</f>
        <v>3</v>
      </c>
    </row>
    <row r="27" spans="1:12" x14ac:dyDescent="0.15">
      <c r="L27" s="6" t="s">
        <v>46</v>
      </c>
    </row>
    <row r="28" spans="1:12" x14ac:dyDescent="0.15">
      <c r="F28" s="7" t="s">
        <v>35</v>
      </c>
      <c r="G28" s="6" t="s">
        <v>36</v>
      </c>
    </row>
  </sheetData>
  <mergeCells count="4">
    <mergeCell ref="B3:E3"/>
    <mergeCell ref="B18:E18"/>
    <mergeCell ref="G12:H12"/>
    <mergeCell ref="G4:H4"/>
  </mergeCells>
  <phoneticPr fontId="5" type="noConversion"/>
  <printOptions headings="1" gridLines="1"/>
  <pageMargins left="0.7" right="0.7" top="0.75" bottom="0.75" header="0.3" footer="0.3"/>
  <pageSetup scale="34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163B-69E6-9145-852A-8F65A3A72704}">
  <dimension ref="A1:O25"/>
  <sheetViews>
    <sheetView workbookViewId="0">
      <selection activeCell="B25" sqref="B25"/>
    </sheetView>
  </sheetViews>
  <sheetFormatPr baseColWidth="10" defaultColWidth="10.83203125" defaultRowHeight="13" x14ac:dyDescent="0.15"/>
  <cols>
    <col min="1" max="1" width="14.83203125" bestFit="1" customWidth="1"/>
    <col min="2" max="2" width="12.83203125" bestFit="1" customWidth="1"/>
    <col min="3" max="3" width="10.83203125" bestFit="1" customWidth="1"/>
    <col min="4" max="5" width="11.83203125" bestFit="1" customWidth="1"/>
    <col min="7" max="255" width="8.83203125" customWidth="1"/>
    <col min="256" max="256" width="14.83203125" bestFit="1" customWidth="1"/>
    <col min="257" max="257" width="12.5" bestFit="1" customWidth="1"/>
    <col min="258" max="258" width="8.83203125" customWidth="1"/>
    <col min="260" max="511" width="8.83203125" customWidth="1"/>
    <col min="512" max="512" width="14.83203125" bestFit="1" customWidth="1"/>
    <col min="513" max="513" width="12.5" bestFit="1" customWidth="1"/>
    <col min="514" max="514" width="8.83203125" customWidth="1"/>
    <col min="516" max="767" width="8.83203125" customWidth="1"/>
    <col min="768" max="768" width="14.83203125" bestFit="1" customWidth="1"/>
    <col min="769" max="769" width="12.5" bestFit="1" customWidth="1"/>
    <col min="770" max="770" width="8.83203125" customWidth="1"/>
    <col min="772" max="1023" width="8.83203125" customWidth="1"/>
    <col min="1024" max="1024" width="14.83203125" bestFit="1" customWidth="1"/>
    <col min="1025" max="1025" width="12.5" bestFit="1" customWidth="1"/>
    <col min="1026" max="1026" width="8.83203125" customWidth="1"/>
    <col min="1028" max="1279" width="8.83203125" customWidth="1"/>
    <col min="1280" max="1280" width="14.83203125" bestFit="1" customWidth="1"/>
    <col min="1281" max="1281" width="12.5" bestFit="1" customWidth="1"/>
    <col min="1282" max="1282" width="8.83203125" customWidth="1"/>
    <col min="1284" max="1535" width="8.83203125" customWidth="1"/>
    <col min="1536" max="1536" width="14.83203125" bestFit="1" customWidth="1"/>
    <col min="1537" max="1537" width="12.5" bestFit="1" customWidth="1"/>
    <col min="1538" max="1538" width="8.83203125" customWidth="1"/>
    <col min="1540" max="1791" width="8.83203125" customWidth="1"/>
    <col min="1792" max="1792" width="14.83203125" bestFit="1" customWidth="1"/>
    <col min="1793" max="1793" width="12.5" bestFit="1" customWidth="1"/>
    <col min="1794" max="1794" width="8.83203125" customWidth="1"/>
    <col min="1796" max="2047" width="8.83203125" customWidth="1"/>
    <col min="2048" max="2048" width="14.83203125" bestFit="1" customWidth="1"/>
    <col min="2049" max="2049" width="12.5" bestFit="1" customWidth="1"/>
    <col min="2050" max="2050" width="8.83203125" customWidth="1"/>
    <col min="2052" max="2303" width="8.83203125" customWidth="1"/>
    <col min="2304" max="2304" width="14.83203125" bestFit="1" customWidth="1"/>
    <col min="2305" max="2305" width="12.5" bestFit="1" customWidth="1"/>
    <col min="2306" max="2306" width="8.83203125" customWidth="1"/>
    <col min="2308" max="2559" width="8.83203125" customWidth="1"/>
    <col min="2560" max="2560" width="14.83203125" bestFit="1" customWidth="1"/>
    <col min="2561" max="2561" width="12.5" bestFit="1" customWidth="1"/>
    <col min="2562" max="2562" width="8.83203125" customWidth="1"/>
    <col min="2564" max="2815" width="8.83203125" customWidth="1"/>
    <col min="2816" max="2816" width="14.83203125" bestFit="1" customWidth="1"/>
    <col min="2817" max="2817" width="12.5" bestFit="1" customWidth="1"/>
    <col min="2818" max="2818" width="8.83203125" customWidth="1"/>
    <col min="2820" max="3071" width="8.83203125" customWidth="1"/>
    <col min="3072" max="3072" width="14.83203125" bestFit="1" customWidth="1"/>
    <col min="3073" max="3073" width="12.5" bestFit="1" customWidth="1"/>
    <col min="3074" max="3074" width="8.83203125" customWidth="1"/>
    <col min="3076" max="3327" width="8.83203125" customWidth="1"/>
    <col min="3328" max="3328" width="14.83203125" bestFit="1" customWidth="1"/>
    <col min="3329" max="3329" width="12.5" bestFit="1" customWidth="1"/>
    <col min="3330" max="3330" width="8.83203125" customWidth="1"/>
    <col min="3332" max="3583" width="8.83203125" customWidth="1"/>
    <col min="3584" max="3584" width="14.83203125" bestFit="1" customWidth="1"/>
    <col min="3585" max="3585" width="12.5" bestFit="1" customWidth="1"/>
    <col min="3586" max="3586" width="8.83203125" customWidth="1"/>
    <col min="3588" max="3839" width="8.83203125" customWidth="1"/>
    <col min="3840" max="3840" width="14.83203125" bestFit="1" customWidth="1"/>
    <col min="3841" max="3841" width="12.5" bestFit="1" customWidth="1"/>
    <col min="3842" max="3842" width="8.83203125" customWidth="1"/>
    <col min="3844" max="4095" width="8.83203125" customWidth="1"/>
    <col min="4096" max="4096" width="14.83203125" bestFit="1" customWidth="1"/>
    <col min="4097" max="4097" width="12.5" bestFit="1" customWidth="1"/>
    <col min="4098" max="4098" width="8.83203125" customWidth="1"/>
    <col min="4100" max="4351" width="8.83203125" customWidth="1"/>
    <col min="4352" max="4352" width="14.83203125" bestFit="1" customWidth="1"/>
    <col min="4353" max="4353" width="12.5" bestFit="1" customWidth="1"/>
    <col min="4354" max="4354" width="8.83203125" customWidth="1"/>
    <col min="4356" max="4607" width="8.83203125" customWidth="1"/>
    <col min="4608" max="4608" width="14.83203125" bestFit="1" customWidth="1"/>
    <col min="4609" max="4609" width="12.5" bestFit="1" customWidth="1"/>
    <col min="4610" max="4610" width="8.83203125" customWidth="1"/>
    <col min="4612" max="4863" width="8.83203125" customWidth="1"/>
    <col min="4864" max="4864" width="14.83203125" bestFit="1" customWidth="1"/>
    <col min="4865" max="4865" width="12.5" bestFit="1" customWidth="1"/>
    <col min="4866" max="4866" width="8.83203125" customWidth="1"/>
    <col min="4868" max="5119" width="8.83203125" customWidth="1"/>
    <col min="5120" max="5120" width="14.83203125" bestFit="1" customWidth="1"/>
    <col min="5121" max="5121" width="12.5" bestFit="1" customWidth="1"/>
    <col min="5122" max="5122" width="8.83203125" customWidth="1"/>
    <col min="5124" max="5375" width="8.83203125" customWidth="1"/>
    <col min="5376" max="5376" width="14.83203125" bestFit="1" customWidth="1"/>
    <col min="5377" max="5377" width="12.5" bestFit="1" customWidth="1"/>
    <col min="5378" max="5378" width="8.83203125" customWidth="1"/>
    <col min="5380" max="5631" width="8.83203125" customWidth="1"/>
    <col min="5632" max="5632" width="14.83203125" bestFit="1" customWidth="1"/>
    <col min="5633" max="5633" width="12.5" bestFit="1" customWidth="1"/>
    <col min="5634" max="5634" width="8.83203125" customWidth="1"/>
    <col min="5636" max="5887" width="8.83203125" customWidth="1"/>
    <col min="5888" max="5888" width="14.83203125" bestFit="1" customWidth="1"/>
    <col min="5889" max="5889" width="12.5" bestFit="1" customWidth="1"/>
    <col min="5890" max="5890" width="8.83203125" customWidth="1"/>
    <col min="5892" max="6143" width="8.83203125" customWidth="1"/>
    <col min="6144" max="6144" width="14.83203125" bestFit="1" customWidth="1"/>
    <col min="6145" max="6145" width="12.5" bestFit="1" customWidth="1"/>
    <col min="6146" max="6146" width="8.83203125" customWidth="1"/>
    <col min="6148" max="6399" width="8.83203125" customWidth="1"/>
    <col min="6400" max="6400" width="14.83203125" bestFit="1" customWidth="1"/>
    <col min="6401" max="6401" width="12.5" bestFit="1" customWidth="1"/>
    <col min="6402" max="6402" width="8.83203125" customWidth="1"/>
    <col min="6404" max="6655" width="8.83203125" customWidth="1"/>
    <col min="6656" max="6656" width="14.83203125" bestFit="1" customWidth="1"/>
    <col min="6657" max="6657" width="12.5" bestFit="1" customWidth="1"/>
    <col min="6658" max="6658" width="8.83203125" customWidth="1"/>
    <col min="6660" max="6911" width="8.83203125" customWidth="1"/>
    <col min="6912" max="6912" width="14.83203125" bestFit="1" customWidth="1"/>
    <col min="6913" max="6913" width="12.5" bestFit="1" customWidth="1"/>
    <col min="6914" max="6914" width="8.83203125" customWidth="1"/>
    <col min="6916" max="7167" width="8.83203125" customWidth="1"/>
    <col min="7168" max="7168" width="14.83203125" bestFit="1" customWidth="1"/>
    <col min="7169" max="7169" width="12.5" bestFit="1" customWidth="1"/>
    <col min="7170" max="7170" width="8.83203125" customWidth="1"/>
    <col min="7172" max="7423" width="8.83203125" customWidth="1"/>
    <col min="7424" max="7424" width="14.83203125" bestFit="1" customWidth="1"/>
    <col min="7425" max="7425" width="12.5" bestFit="1" customWidth="1"/>
    <col min="7426" max="7426" width="8.83203125" customWidth="1"/>
    <col min="7428" max="7679" width="8.83203125" customWidth="1"/>
    <col min="7680" max="7680" width="14.83203125" bestFit="1" customWidth="1"/>
    <col min="7681" max="7681" width="12.5" bestFit="1" customWidth="1"/>
    <col min="7682" max="7682" width="8.83203125" customWidth="1"/>
    <col min="7684" max="7935" width="8.83203125" customWidth="1"/>
    <col min="7936" max="7936" width="14.83203125" bestFit="1" customWidth="1"/>
    <col min="7937" max="7937" width="12.5" bestFit="1" customWidth="1"/>
    <col min="7938" max="7938" width="8.83203125" customWidth="1"/>
    <col min="7940" max="8191" width="8.83203125" customWidth="1"/>
    <col min="8192" max="8192" width="14.83203125" bestFit="1" customWidth="1"/>
    <col min="8193" max="8193" width="12.5" bestFit="1" customWidth="1"/>
    <col min="8194" max="8194" width="8.83203125" customWidth="1"/>
    <col min="8196" max="8447" width="8.83203125" customWidth="1"/>
    <col min="8448" max="8448" width="14.83203125" bestFit="1" customWidth="1"/>
    <col min="8449" max="8449" width="12.5" bestFit="1" customWidth="1"/>
    <col min="8450" max="8450" width="8.83203125" customWidth="1"/>
    <col min="8452" max="8703" width="8.83203125" customWidth="1"/>
    <col min="8704" max="8704" width="14.83203125" bestFit="1" customWidth="1"/>
    <col min="8705" max="8705" width="12.5" bestFit="1" customWidth="1"/>
    <col min="8706" max="8706" width="8.83203125" customWidth="1"/>
    <col min="8708" max="8959" width="8.83203125" customWidth="1"/>
    <col min="8960" max="8960" width="14.83203125" bestFit="1" customWidth="1"/>
    <col min="8961" max="8961" width="12.5" bestFit="1" customWidth="1"/>
    <col min="8962" max="8962" width="8.83203125" customWidth="1"/>
    <col min="8964" max="9215" width="8.83203125" customWidth="1"/>
    <col min="9216" max="9216" width="14.83203125" bestFit="1" customWidth="1"/>
    <col min="9217" max="9217" width="12.5" bestFit="1" customWidth="1"/>
    <col min="9218" max="9218" width="8.83203125" customWidth="1"/>
    <col min="9220" max="9471" width="8.83203125" customWidth="1"/>
    <col min="9472" max="9472" width="14.83203125" bestFit="1" customWidth="1"/>
    <col min="9473" max="9473" width="12.5" bestFit="1" customWidth="1"/>
    <col min="9474" max="9474" width="8.83203125" customWidth="1"/>
    <col min="9476" max="9727" width="8.83203125" customWidth="1"/>
    <col min="9728" max="9728" width="14.83203125" bestFit="1" customWidth="1"/>
    <col min="9729" max="9729" width="12.5" bestFit="1" customWidth="1"/>
    <col min="9730" max="9730" width="8.83203125" customWidth="1"/>
    <col min="9732" max="9983" width="8.83203125" customWidth="1"/>
    <col min="9984" max="9984" width="14.83203125" bestFit="1" customWidth="1"/>
    <col min="9985" max="9985" width="12.5" bestFit="1" customWidth="1"/>
    <col min="9986" max="9986" width="8.83203125" customWidth="1"/>
    <col min="9988" max="10239" width="8.83203125" customWidth="1"/>
    <col min="10240" max="10240" width="14.83203125" bestFit="1" customWidth="1"/>
    <col min="10241" max="10241" width="12.5" bestFit="1" customWidth="1"/>
    <col min="10242" max="10242" width="8.83203125" customWidth="1"/>
    <col min="10244" max="10495" width="8.83203125" customWidth="1"/>
    <col min="10496" max="10496" width="14.83203125" bestFit="1" customWidth="1"/>
    <col min="10497" max="10497" width="12.5" bestFit="1" customWidth="1"/>
    <col min="10498" max="10498" width="8.83203125" customWidth="1"/>
    <col min="10500" max="10751" width="8.83203125" customWidth="1"/>
    <col min="10752" max="10752" width="14.83203125" bestFit="1" customWidth="1"/>
    <col min="10753" max="10753" width="12.5" bestFit="1" customWidth="1"/>
    <col min="10754" max="10754" width="8.83203125" customWidth="1"/>
    <col min="10756" max="11007" width="8.83203125" customWidth="1"/>
    <col min="11008" max="11008" width="14.83203125" bestFit="1" customWidth="1"/>
    <col min="11009" max="11009" width="12.5" bestFit="1" customWidth="1"/>
    <col min="11010" max="11010" width="8.83203125" customWidth="1"/>
    <col min="11012" max="11263" width="8.83203125" customWidth="1"/>
    <col min="11264" max="11264" width="14.83203125" bestFit="1" customWidth="1"/>
    <col min="11265" max="11265" width="12.5" bestFit="1" customWidth="1"/>
    <col min="11266" max="11266" width="8.83203125" customWidth="1"/>
    <col min="11268" max="11519" width="8.83203125" customWidth="1"/>
    <col min="11520" max="11520" width="14.83203125" bestFit="1" customWidth="1"/>
    <col min="11521" max="11521" width="12.5" bestFit="1" customWidth="1"/>
    <col min="11522" max="11522" width="8.83203125" customWidth="1"/>
    <col min="11524" max="11775" width="8.83203125" customWidth="1"/>
    <col min="11776" max="11776" width="14.83203125" bestFit="1" customWidth="1"/>
    <col min="11777" max="11777" width="12.5" bestFit="1" customWidth="1"/>
    <col min="11778" max="11778" width="8.83203125" customWidth="1"/>
    <col min="11780" max="12031" width="8.83203125" customWidth="1"/>
    <col min="12032" max="12032" width="14.83203125" bestFit="1" customWidth="1"/>
    <col min="12033" max="12033" width="12.5" bestFit="1" customWidth="1"/>
    <col min="12034" max="12034" width="8.83203125" customWidth="1"/>
    <col min="12036" max="12287" width="8.83203125" customWidth="1"/>
    <col min="12288" max="12288" width="14.83203125" bestFit="1" customWidth="1"/>
    <col min="12289" max="12289" width="12.5" bestFit="1" customWidth="1"/>
    <col min="12290" max="12290" width="8.83203125" customWidth="1"/>
    <col min="12292" max="12543" width="8.83203125" customWidth="1"/>
    <col min="12544" max="12544" width="14.83203125" bestFit="1" customWidth="1"/>
    <col min="12545" max="12545" width="12.5" bestFit="1" customWidth="1"/>
    <col min="12546" max="12546" width="8.83203125" customWidth="1"/>
    <col min="12548" max="12799" width="8.83203125" customWidth="1"/>
    <col min="12800" max="12800" width="14.83203125" bestFit="1" customWidth="1"/>
    <col min="12801" max="12801" width="12.5" bestFit="1" customWidth="1"/>
    <col min="12802" max="12802" width="8.83203125" customWidth="1"/>
    <col min="12804" max="13055" width="8.83203125" customWidth="1"/>
    <col min="13056" max="13056" width="14.83203125" bestFit="1" customWidth="1"/>
    <col min="13057" max="13057" width="12.5" bestFit="1" customWidth="1"/>
    <col min="13058" max="13058" width="8.83203125" customWidth="1"/>
    <col min="13060" max="13311" width="8.83203125" customWidth="1"/>
    <col min="13312" max="13312" width="14.83203125" bestFit="1" customWidth="1"/>
    <col min="13313" max="13313" width="12.5" bestFit="1" customWidth="1"/>
    <col min="13314" max="13314" width="8.83203125" customWidth="1"/>
    <col min="13316" max="13567" width="8.83203125" customWidth="1"/>
    <col min="13568" max="13568" width="14.83203125" bestFit="1" customWidth="1"/>
    <col min="13569" max="13569" width="12.5" bestFit="1" customWidth="1"/>
    <col min="13570" max="13570" width="8.83203125" customWidth="1"/>
    <col min="13572" max="13823" width="8.83203125" customWidth="1"/>
    <col min="13824" max="13824" width="14.83203125" bestFit="1" customWidth="1"/>
    <col min="13825" max="13825" width="12.5" bestFit="1" customWidth="1"/>
    <col min="13826" max="13826" width="8.83203125" customWidth="1"/>
    <col min="13828" max="14079" width="8.83203125" customWidth="1"/>
    <col min="14080" max="14080" width="14.83203125" bestFit="1" customWidth="1"/>
    <col min="14081" max="14081" width="12.5" bestFit="1" customWidth="1"/>
    <col min="14082" max="14082" width="8.83203125" customWidth="1"/>
    <col min="14084" max="14335" width="8.83203125" customWidth="1"/>
    <col min="14336" max="14336" width="14.83203125" bestFit="1" customWidth="1"/>
    <col min="14337" max="14337" width="12.5" bestFit="1" customWidth="1"/>
    <col min="14338" max="14338" width="8.83203125" customWidth="1"/>
    <col min="14340" max="14591" width="8.83203125" customWidth="1"/>
    <col min="14592" max="14592" width="14.83203125" bestFit="1" customWidth="1"/>
    <col min="14593" max="14593" width="12.5" bestFit="1" customWidth="1"/>
    <col min="14594" max="14594" width="8.83203125" customWidth="1"/>
    <col min="14596" max="14847" width="8.83203125" customWidth="1"/>
    <col min="14848" max="14848" width="14.83203125" bestFit="1" customWidth="1"/>
    <col min="14849" max="14849" width="12.5" bestFit="1" customWidth="1"/>
    <col min="14850" max="14850" width="8.83203125" customWidth="1"/>
    <col min="14852" max="15103" width="8.83203125" customWidth="1"/>
    <col min="15104" max="15104" width="14.83203125" bestFit="1" customWidth="1"/>
    <col min="15105" max="15105" width="12.5" bestFit="1" customWidth="1"/>
    <col min="15106" max="15106" width="8.83203125" customWidth="1"/>
    <col min="15108" max="15359" width="8.83203125" customWidth="1"/>
    <col min="15360" max="15360" width="14.83203125" bestFit="1" customWidth="1"/>
    <col min="15361" max="15361" width="12.5" bestFit="1" customWidth="1"/>
    <col min="15362" max="15362" width="8.83203125" customWidth="1"/>
    <col min="15364" max="15615" width="8.83203125" customWidth="1"/>
    <col min="15616" max="15616" width="14.83203125" bestFit="1" customWidth="1"/>
    <col min="15617" max="15617" width="12.5" bestFit="1" customWidth="1"/>
    <col min="15618" max="15618" width="8.83203125" customWidth="1"/>
    <col min="15620" max="15871" width="8.83203125" customWidth="1"/>
    <col min="15872" max="15872" width="14.83203125" bestFit="1" customWidth="1"/>
    <col min="15873" max="15873" width="12.5" bestFit="1" customWidth="1"/>
    <col min="15874" max="15874" width="8.83203125" customWidth="1"/>
    <col min="15876" max="16127" width="8.83203125" customWidth="1"/>
    <col min="16128" max="16128" width="14.83203125" bestFit="1" customWidth="1"/>
    <col min="16129" max="16129" width="12.5" bestFit="1" customWidth="1"/>
    <col min="16130" max="16130" width="8.83203125" customWidth="1"/>
    <col min="16132" max="16384" width="8.83203125" customWidth="1"/>
  </cols>
  <sheetData>
    <row r="1" spans="1:8" x14ac:dyDescent="0.15">
      <c r="A1" s="2" t="s">
        <v>45</v>
      </c>
    </row>
    <row r="3" spans="1:8" ht="15" x14ac:dyDescent="0.2">
      <c r="B3" s="9" t="s">
        <v>13</v>
      </c>
      <c r="C3" s="9" t="s">
        <v>14</v>
      </c>
      <c r="D3" s="9" t="s">
        <v>15</v>
      </c>
      <c r="E3" s="9" t="s">
        <v>16</v>
      </c>
      <c r="G3" s="34" t="s">
        <v>42</v>
      </c>
      <c r="H3" s="34"/>
    </row>
    <row r="4" spans="1:8" ht="15" x14ac:dyDescent="0.2">
      <c r="A4" s="9" t="s">
        <v>0</v>
      </c>
      <c r="B4" s="10">
        <v>0</v>
      </c>
      <c r="C4" s="11">
        <v>0</v>
      </c>
      <c r="D4" s="12">
        <v>10</v>
      </c>
      <c r="E4" s="12">
        <v>8</v>
      </c>
      <c r="G4" s="34" t="s">
        <v>43</v>
      </c>
      <c r="H4" s="23"/>
    </row>
    <row r="5" spans="1:8" ht="15" x14ac:dyDescent="0.2">
      <c r="A5" s="9" t="s">
        <v>19</v>
      </c>
      <c r="B5" s="13">
        <v>4</v>
      </c>
      <c r="C5" s="14">
        <v>3</v>
      </c>
      <c r="D5" s="15">
        <v>0</v>
      </c>
      <c r="E5" s="15">
        <v>0</v>
      </c>
      <c r="G5" s="34" t="s">
        <v>44</v>
      </c>
      <c r="H5" s="19"/>
    </row>
    <row r="6" spans="1:8" ht="15" x14ac:dyDescent="0.2">
      <c r="A6" s="16"/>
      <c r="G6" s="34" t="s">
        <v>0</v>
      </c>
      <c r="H6" s="22"/>
    </row>
    <row r="7" spans="1:8" x14ac:dyDescent="0.15">
      <c r="A7" s="16"/>
      <c r="B7" s="9" t="s">
        <v>13</v>
      </c>
      <c r="C7" s="9" t="s">
        <v>14</v>
      </c>
      <c r="D7" s="9" t="s">
        <v>15</v>
      </c>
      <c r="E7" s="9" t="s">
        <v>16</v>
      </c>
    </row>
    <row r="8" spans="1:8" x14ac:dyDescent="0.15">
      <c r="A8" s="9" t="s">
        <v>20</v>
      </c>
      <c r="B8" s="17">
        <v>5000</v>
      </c>
      <c r="C8" s="17">
        <v>3000</v>
      </c>
      <c r="D8" s="40">
        <v>866.6666666666664</v>
      </c>
      <c r="E8" s="41">
        <v>322.22222222222229</v>
      </c>
    </row>
    <row r="12" spans="1:8" x14ac:dyDescent="0.15">
      <c r="B12" s="9" t="s">
        <v>13</v>
      </c>
      <c r="C12" s="9" t="s">
        <v>14</v>
      </c>
      <c r="D12" s="9" t="s">
        <v>15</v>
      </c>
      <c r="E12" s="9" t="s">
        <v>16</v>
      </c>
    </row>
    <row r="13" spans="1:8" x14ac:dyDescent="0.15">
      <c r="B13" s="8">
        <v>0.7</v>
      </c>
      <c r="C13" s="8">
        <v>0.6</v>
      </c>
      <c r="D13" s="8">
        <v>5</v>
      </c>
      <c r="E13" s="8">
        <v>3</v>
      </c>
    </row>
    <row r="14" spans="1:8" x14ac:dyDescent="0.15">
      <c r="A14" s="20" t="s">
        <v>21</v>
      </c>
      <c r="B14" s="18">
        <f>B8*B13</f>
        <v>3500</v>
      </c>
      <c r="C14" s="18">
        <f>C8*C13</f>
        <v>1800</v>
      </c>
      <c r="D14" s="18">
        <f>D8*D13</f>
        <v>4333.3333333333321</v>
      </c>
      <c r="E14" s="19">
        <f>E8*E13</f>
        <v>966.66666666666686</v>
      </c>
    </row>
    <row r="15" spans="1:8" x14ac:dyDescent="0.15">
      <c r="A15" s="20"/>
      <c r="B15" s="38">
        <f>SUM(B14:C14)</f>
        <v>5300</v>
      </c>
      <c r="C15" s="39"/>
      <c r="D15" s="38">
        <f>SUM(D14:E14)</f>
        <v>5299.9999999999991</v>
      </c>
      <c r="E15" s="39"/>
      <c r="F15" s="6"/>
      <c r="G15" s="6"/>
    </row>
    <row r="16" spans="1:8" x14ac:dyDescent="0.15">
      <c r="A16" s="20"/>
      <c r="B16" s="8">
        <v>0.3</v>
      </c>
      <c r="C16" s="8">
        <v>0.4</v>
      </c>
      <c r="D16" s="8">
        <v>2</v>
      </c>
      <c r="E16" s="8">
        <v>3</v>
      </c>
    </row>
    <row r="17" spans="1:15" x14ac:dyDescent="0.15">
      <c r="A17" s="20" t="s">
        <v>17</v>
      </c>
      <c r="B17" s="18">
        <f>B16*B8</f>
        <v>1500</v>
      </c>
      <c r="C17" s="18">
        <f>C16*C8</f>
        <v>1200</v>
      </c>
      <c r="D17" s="18">
        <f t="shared" ref="D17:E17" si="0">D16*D8</f>
        <v>1733.3333333333328</v>
      </c>
      <c r="E17" s="19">
        <f t="shared" si="0"/>
        <v>966.66666666666686</v>
      </c>
    </row>
    <row r="18" spans="1:15" x14ac:dyDescent="0.15">
      <c r="A18" s="20"/>
      <c r="B18" s="38">
        <f>SUM(B17:C17)</f>
        <v>2700</v>
      </c>
      <c r="C18" s="39"/>
      <c r="D18" s="38">
        <f>SUM(D17:E17)</f>
        <v>2699.9999999999995</v>
      </c>
      <c r="E18" s="39"/>
    </row>
    <row r="19" spans="1:15" x14ac:dyDescent="0.15">
      <c r="A19" s="20"/>
      <c r="B19" s="8"/>
      <c r="C19" s="8"/>
      <c r="D19" s="8"/>
      <c r="E19" s="8"/>
    </row>
    <row r="20" spans="1:15" x14ac:dyDescent="0.15">
      <c r="A20" s="20" t="s">
        <v>22</v>
      </c>
      <c r="B20" s="18">
        <v>5000</v>
      </c>
      <c r="C20" s="18">
        <v>3000</v>
      </c>
      <c r="D20" s="18">
        <v>0</v>
      </c>
      <c r="E20" s="19">
        <v>0</v>
      </c>
    </row>
    <row r="21" spans="1:15" x14ac:dyDescent="0.15">
      <c r="A21" s="20" t="s">
        <v>23</v>
      </c>
      <c r="B21" s="18">
        <v>0</v>
      </c>
      <c r="C21" s="18">
        <v>0</v>
      </c>
      <c r="D21" s="18">
        <v>100</v>
      </c>
      <c r="E21" s="19">
        <v>0</v>
      </c>
    </row>
    <row r="23" spans="1:15" x14ac:dyDescent="0.15">
      <c r="A23" t="s">
        <v>19</v>
      </c>
      <c r="B23" s="22">
        <f>SUMPRODUCT(B5:E5,B8:E8)</f>
        <v>29000</v>
      </c>
      <c r="O23" s="7"/>
    </row>
    <row r="24" spans="1:15" x14ac:dyDescent="0.15">
      <c r="A24" t="s">
        <v>0</v>
      </c>
      <c r="B24" s="22">
        <f>SUMPRODUCT(B4:E4,B8:E8)</f>
        <v>11244.444444444442</v>
      </c>
      <c r="O24" s="7"/>
    </row>
    <row r="25" spans="1:15" x14ac:dyDescent="0.15">
      <c r="A25" t="s">
        <v>18</v>
      </c>
      <c r="B25" s="22">
        <f>B23-B24</f>
        <v>17755.555555555558</v>
      </c>
    </row>
  </sheetData>
  <mergeCells count="4">
    <mergeCell ref="D18:E18"/>
    <mergeCell ref="B18:C18"/>
    <mergeCell ref="B15:C15"/>
    <mergeCell ref="D15:E15"/>
  </mergeCells>
  <printOptions headings="1" gridLines="1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A5CE-0CB7-E241-9A27-17EF0A8763D0}">
  <sheetPr>
    <pageSetUpPr fitToPage="1"/>
  </sheetPr>
  <dimension ref="A1:O29"/>
  <sheetViews>
    <sheetView showFormulas="1" workbookViewId="0">
      <selection activeCell="D46" sqref="D46"/>
    </sheetView>
  </sheetViews>
  <sheetFormatPr baseColWidth="10" defaultColWidth="10.83203125" defaultRowHeight="13" x14ac:dyDescent="0.15"/>
  <cols>
    <col min="1" max="1" width="22" bestFit="1" customWidth="1"/>
    <col min="2" max="2" width="12.83203125" bestFit="1" customWidth="1"/>
    <col min="3" max="3" width="10.83203125" bestFit="1" customWidth="1"/>
    <col min="4" max="5" width="11.83203125" bestFit="1" customWidth="1"/>
    <col min="7" max="255" width="8.83203125" customWidth="1"/>
    <col min="256" max="256" width="14.83203125" bestFit="1" customWidth="1"/>
    <col min="257" max="257" width="12.5" bestFit="1" customWidth="1"/>
    <col min="258" max="258" width="8.83203125" customWidth="1"/>
    <col min="260" max="511" width="8.83203125" customWidth="1"/>
    <col min="512" max="512" width="14.83203125" bestFit="1" customWidth="1"/>
    <col min="513" max="513" width="12.5" bestFit="1" customWidth="1"/>
    <col min="514" max="514" width="8.83203125" customWidth="1"/>
    <col min="516" max="767" width="8.83203125" customWidth="1"/>
    <col min="768" max="768" width="14.83203125" bestFit="1" customWidth="1"/>
    <col min="769" max="769" width="12.5" bestFit="1" customWidth="1"/>
    <col min="770" max="770" width="8.83203125" customWidth="1"/>
    <col min="772" max="1023" width="8.83203125" customWidth="1"/>
    <col min="1024" max="1024" width="14.83203125" bestFit="1" customWidth="1"/>
    <col min="1025" max="1025" width="12.5" bestFit="1" customWidth="1"/>
    <col min="1026" max="1026" width="8.83203125" customWidth="1"/>
    <col min="1028" max="1279" width="8.83203125" customWidth="1"/>
    <col min="1280" max="1280" width="14.83203125" bestFit="1" customWidth="1"/>
    <col min="1281" max="1281" width="12.5" bestFit="1" customWidth="1"/>
    <col min="1282" max="1282" width="8.83203125" customWidth="1"/>
    <col min="1284" max="1535" width="8.83203125" customWidth="1"/>
    <col min="1536" max="1536" width="14.83203125" bestFit="1" customWidth="1"/>
    <col min="1537" max="1537" width="12.5" bestFit="1" customWidth="1"/>
    <col min="1538" max="1538" width="8.83203125" customWidth="1"/>
    <col min="1540" max="1791" width="8.83203125" customWidth="1"/>
    <col min="1792" max="1792" width="14.83203125" bestFit="1" customWidth="1"/>
    <col min="1793" max="1793" width="12.5" bestFit="1" customWidth="1"/>
    <col min="1794" max="1794" width="8.83203125" customWidth="1"/>
    <col min="1796" max="2047" width="8.83203125" customWidth="1"/>
    <col min="2048" max="2048" width="14.83203125" bestFit="1" customWidth="1"/>
    <col min="2049" max="2049" width="12.5" bestFit="1" customWidth="1"/>
    <col min="2050" max="2050" width="8.83203125" customWidth="1"/>
    <col min="2052" max="2303" width="8.83203125" customWidth="1"/>
    <col min="2304" max="2304" width="14.83203125" bestFit="1" customWidth="1"/>
    <col min="2305" max="2305" width="12.5" bestFit="1" customWidth="1"/>
    <col min="2306" max="2306" width="8.83203125" customWidth="1"/>
    <col min="2308" max="2559" width="8.83203125" customWidth="1"/>
    <col min="2560" max="2560" width="14.83203125" bestFit="1" customWidth="1"/>
    <col min="2561" max="2561" width="12.5" bestFit="1" customWidth="1"/>
    <col min="2562" max="2562" width="8.83203125" customWidth="1"/>
    <col min="2564" max="2815" width="8.83203125" customWidth="1"/>
    <col min="2816" max="2816" width="14.83203125" bestFit="1" customWidth="1"/>
    <col min="2817" max="2817" width="12.5" bestFit="1" customWidth="1"/>
    <col min="2818" max="2818" width="8.83203125" customWidth="1"/>
    <col min="2820" max="3071" width="8.83203125" customWidth="1"/>
    <col min="3072" max="3072" width="14.83203125" bestFit="1" customWidth="1"/>
    <col min="3073" max="3073" width="12.5" bestFit="1" customWidth="1"/>
    <col min="3074" max="3074" width="8.83203125" customWidth="1"/>
    <col min="3076" max="3327" width="8.83203125" customWidth="1"/>
    <col min="3328" max="3328" width="14.83203125" bestFit="1" customWidth="1"/>
    <col min="3329" max="3329" width="12.5" bestFit="1" customWidth="1"/>
    <col min="3330" max="3330" width="8.83203125" customWidth="1"/>
    <col min="3332" max="3583" width="8.83203125" customWidth="1"/>
    <col min="3584" max="3584" width="14.83203125" bestFit="1" customWidth="1"/>
    <col min="3585" max="3585" width="12.5" bestFit="1" customWidth="1"/>
    <col min="3586" max="3586" width="8.83203125" customWidth="1"/>
    <col min="3588" max="3839" width="8.83203125" customWidth="1"/>
    <col min="3840" max="3840" width="14.83203125" bestFit="1" customWidth="1"/>
    <col min="3841" max="3841" width="12.5" bestFit="1" customWidth="1"/>
    <col min="3842" max="3842" width="8.83203125" customWidth="1"/>
    <col min="3844" max="4095" width="8.83203125" customWidth="1"/>
    <col min="4096" max="4096" width="14.83203125" bestFit="1" customWidth="1"/>
    <col min="4097" max="4097" width="12.5" bestFit="1" customWidth="1"/>
    <col min="4098" max="4098" width="8.83203125" customWidth="1"/>
    <col min="4100" max="4351" width="8.83203125" customWidth="1"/>
    <col min="4352" max="4352" width="14.83203125" bestFit="1" customWidth="1"/>
    <col min="4353" max="4353" width="12.5" bestFit="1" customWidth="1"/>
    <col min="4354" max="4354" width="8.83203125" customWidth="1"/>
    <col min="4356" max="4607" width="8.83203125" customWidth="1"/>
    <col min="4608" max="4608" width="14.83203125" bestFit="1" customWidth="1"/>
    <col min="4609" max="4609" width="12.5" bestFit="1" customWidth="1"/>
    <col min="4610" max="4610" width="8.83203125" customWidth="1"/>
    <col min="4612" max="4863" width="8.83203125" customWidth="1"/>
    <col min="4864" max="4864" width="14.83203125" bestFit="1" customWidth="1"/>
    <col min="4865" max="4865" width="12.5" bestFit="1" customWidth="1"/>
    <col min="4866" max="4866" width="8.83203125" customWidth="1"/>
    <col min="4868" max="5119" width="8.83203125" customWidth="1"/>
    <col min="5120" max="5120" width="14.83203125" bestFit="1" customWidth="1"/>
    <col min="5121" max="5121" width="12.5" bestFit="1" customWidth="1"/>
    <col min="5122" max="5122" width="8.83203125" customWidth="1"/>
    <col min="5124" max="5375" width="8.83203125" customWidth="1"/>
    <col min="5376" max="5376" width="14.83203125" bestFit="1" customWidth="1"/>
    <col min="5377" max="5377" width="12.5" bestFit="1" customWidth="1"/>
    <col min="5378" max="5378" width="8.83203125" customWidth="1"/>
    <col min="5380" max="5631" width="8.83203125" customWidth="1"/>
    <col min="5632" max="5632" width="14.83203125" bestFit="1" customWidth="1"/>
    <col min="5633" max="5633" width="12.5" bestFit="1" customWidth="1"/>
    <col min="5634" max="5634" width="8.83203125" customWidth="1"/>
    <col min="5636" max="5887" width="8.83203125" customWidth="1"/>
    <col min="5888" max="5888" width="14.83203125" bestFit="1" customWidth="1"/>
    <col min="5889" max="5889" width="12.5" bestFit="1" customWidth="1"/>
    <col min="5890" max="5890" width="8.83203125" customWidth="1"/>
    <col min="5892" max="6143" width="8.83203125" customWidth="1"/>
    <col min="6144" max="6144" width="14.83203125" bestFit="1" customWidth="1"/>
    <col min="6145" max="6145" width="12.5" bestFit="1" customWidth="1"/>
    <col min="6146" max="6146" width="8.83203125" customWidth="1"/>
    <col min="6148" max="6399" width="8.83203125" customWidth="1"/>
    <col min="6400" max="6400" width="14.83203125" bestFit="1" customWidth="1"/>
    <col min="6401" max="6401" width="12.5" bestFit="1" customWidth="1"/>
    <col min="6402" max="6402" width="8.83203125" customWidth="1"/>
    <col min="6404" max="6655" width="8.83203125" customWidth="1"/>
    <col min="6656" max="6656" width="14.83203125" bestFit="1" customWidth="1"/>
    <col min="6657" max="6657" width="12.5" bestFit="1" customWidth="1"/>
    <col min="6658" max="6658" width="8.83203125" customWidth="1"/>
    <col min="6660" max="6911" width="8.83203125" customWidth="1"/>
    <col min="6912" max="6912" width="14.83203125" bestFit="1" customWidth="1"/>
    <col min="6913" max="6913" width="12.5" bestFit="1" customWidth="1"/>
    <col min="6914" max="6914" width="8.83203125" customWidth="1"/>
    <col min="6916" max="7167" width="8.83203125" customWidth="1"/>
    <col min="7168" max="7168" width="14.83203125" bestFit="1" customWidth="1"/>
    <col min="7169" max="7169" width="12.5" bestFit="1" customWidth="1"/>
    <col min="7170" max="7170" width="8.83203125" customWidth="1"/>
    <col min="7172" max="7423" width="8.83203125" customWidth="1"/>
    <col min="7424" max="7424" width="14.83203125" bestFit="1" customWidth="1"/>
    <col min="7425" max="7425" width="12.5" bestFit="1" customWidth="1"/>
    <col min="7426" max="7426" width="8.83203125" customWidth="1"/>
    <col min="7428" max="7679" width="8.83203125" customWidth="1"/>
    <col min="7680" max="7680" width="14.83203125" bestFit="1" customWidth="1"/>
    <col min="7681" max="7681" width="12.5" bestFit="1" customWidth="1"/>
    <col min="7682" max="7682" width="8.83203125" customWidth="1"/>
    <col min="7684" max="7935" width="8.83203125" customWidth="1"/>
    <col min="7936" max="7936" width="14.83203125" bestFit="1" customWidth="1"/>
    <col min="7937" max="7937" width="12.5" bestFit="1" customWidth="1"/>
    <col min="7938" max="7938" width="8.83203125" customWidth="1"/>
    <col min="7940" max="8191" width="8.83203125" customWidth="1"/>
    <col min="8192" max="8192" width="14.83203125" bestFit="1" customWidth="1"/>
    <col min="8193" max="8193" width="12.5" bestFit="1" customWidth="1"/>
    <col min="8194" max="8194" width="8.83203125" customWidth="1"/>
    <col min="8196" max="8447" width="8.83203125" customWidth="1"/>
    <col min="8448" max="8448" width="14.83203125" bestFit="1" customWidth="1"/>
    <col min="8449" max="8449" width="12.5" bestFit="1" customWidth="1"/>
    <col min="8450" max="8450" width="8.83203125" customWidth="1"/>
    <col min="8452" max="8703" width="8.83203125" customWidth="1"/>
    <col min="8704" max="8704" width="14.83203125" bestFit="1" customWidth="1"/>
    <col min="8705" max="8705" width="12.5" bestFit="1" customWidth="1"/>
    <col min="8706" max="8706" width="8.83203125" customWidth="1"/>
    <col min="8708" max="8959" width="8.83203125" customWidth="1"/>
    <col min="8960" max="8960" width="14.83203125" bestFit="1" customWidth="1"/>
    <col min="8961" max="8961" width="12.5" bestFit="1" customWidth="1"/>
    <col min="8962" max="8962" width="8.83203125" customWidth="1"/>
    <col min="8964" max="9215" width="8.83203125" customWidth="1"/>
    <col min="9216" max="9216" width="14.83203125" bestFit="1" customWidth="1"/>
    <col min="9217" max="9217" width="12.5" bestFit="1" customWidth="1"/>
    <col min="9218" max="9218" width="8.83203125" customWidth="1"/>
    <col min="9220" max="9471" width="8.83203125" customWidth="1"/>
    <col min="9472" max="9472" width="14.83203125" bestFit="1" customWidth="1"/>
    <col min="9473" max="9473" width="12.5" bestFit="1" customWidth="1"/>
    <col min="9474" max="9474" width="8.83203125" customWidth="1"/>
    <col min="9476" max="9727" width="8.83203125" customWidth="1"/>
    <col min="9728" max="9728" width="14.83203125" bestFit="1" customWidth="1"/>
    <col min="9729" max="9729" width="12.5" bestFit="1" customWidth="1"/>
    <col min="9730" max="9730" width="8.83203125" customWidth="1"/>
    <col min="9732" max="9983" width="8.83203125" customWidth="1"/>
    <col min="9984" max="9984" width="14.83203125" bestFit="1" customWidth="1"/>
    <col min="9985" max="9985" width="12.5" bestFit="1" customWidth="1"/>
    <col min="9986" max="9986" width="8.83203125" customWidth="1"/>
    <col min="9988" max="10239" width="8.83203125" customWidth="1"/>
    <col min="10240" max="10240" width="14.83203125" bestFit="1" customWidth="1"/>
    <col min="10241" max="10241" width="12.5" bestFit="1" customWidth="1"/>
    <col min="10242" max="10242" width="8.83203125" customWidth="1"/>
    <col min="10244" max="10495" width="8.83203125" customWidth="1"/>
    <col min="10496" max="10496" width="14.83203125" bestFit="1" customWidth="1"/>
    <col min="10497" max="10497" width="12.5" bestFit="1" customWidth="1"/>
    <col min="10498" max="10498" width="8.83203125" customWidth="1"/>
    <col min="10500" max="10751" width="8.83203125" customWidth="1"/>
    <col min="10752" max="10752" width="14.83203125" bestFit="1" customWidth="1"/>
    <col min="10753" max="10753" width="12.5" bestFit="1" customWidth="1"/>
    <col min="10754" max="10754" width="8.83203125" customWidth="1"/>
    <col min="10756" max="11007" width="8.83203125" customWidth="1"/>
    <col min="11008" max="11008" width="14.83203125" bestFit="1" customWidth="1"/>
    <col min="11009" max="11009" width="12.5" bestFit="1" customWidth="1"/>
    <col min="11010" max="11010" width="8.83203125" customWidth="1"/>
    <col min="11012" max="11263" width="8.83203125" customWidth="1"/>
    <col min="11264" max="11264" width="14.83203125" bestFit="1" customWidth="1"/>
    <col min="11265" max="11265" width="12.5" bestFit="1" customWidth="1"/>
    <col min="11266" max="11266" width="8.83203125" customWidth="1"/>
    <col min="11268" max="11519" width="8.83203125" customWidth="1"/>
    <col min="11520" max="11520" width="14.83203125" bestFit="1" customWidth="1"/>
    <col min="11521" max="11521" width="12.5" bestFit="1" customWidth="1"/>
    <col min="11522" max="11522" width="8.83203125" customWidth="1"/>
    <col min="11524" max="11775" width="8.83203125" customWidth="1"/>
    <col min="11776" max="11776" width="14.83203125" bestFit="1" customWidth="1"/>
    <col min="11777" max="11777" width="12.5" bestFit="1" customWidth="1"/>
    <col min="11778" max="11778" width="8.83203125" customWidth="1"/>
    <col min="11780" max="12031" width="8.83203125" customWidth="1"/>
    <col min="12032" max="12032" width="14.83203125" bestFit="1" customWidth="1"/>
    <col min="12033" max="12033" width="12.5" bestFit="1" customWidth="1"/>
    <col min="12034" max="12034" width="8.83203125" customWidth="1"/>
    <col min="12036" max="12287" width="8.83203125" customWidth="1"/>
    <col min="12288" max="12288" width="14.83203125" bestFit="1" customWidth="1"/>
    <col min="12289" max="12289" width="12.5" bestFit="1" customWidth="1"/>
    <col min="12290" max="12290" width="8.83203125" customWidth="1"/>
    <col min="12292" max="12543" width="8.83203125" customWidth="1"/>
    <col min="12544" max="12544" width="14.83203125" bestFit="1" customWidth="1"/>
    <col min="12545" max="12545" width="12.5" bestFit="1" customWidth="1"/>
    <col min="12546" max="12546" width="8.83203125" customWidth="1"/>
    <col min="12548" max="12799" width="8.83203125" customWidth="1"/>
    <col min="12800" max="12800" width="14.83203125" bestFit="1" customWidth="1"/>
    <col min="12801" max="12801" width="12.5" bestFit="1" customWidth="1"/>
    <col min="12802" max="12802" width="8.83203125" customWidth="1"/>
    <col min="12804" max="13055" width="8.83203125" customWidth="1"/>
    <col min="13056" max="13056" width="14.83203125" bestFit="1" customWidth="1"/>
    <col min="13057" max="13057" width="12.5" bestFit="1" customWidth="1"/>
    <col min="13058" max="13058" width="8.83203125" customWidth="1"/>
    <col min="13060" max="13311" width="8.83203125" customWidth="1"/>
    <col min="13312" max="13312" width="14.83203125" bestFit="1" customWidth="1"/>
    <col min="13313" max="13313" width="12.5" bestFit="1" customWidth="1"/>
    <col min="13314" max="13314" width="8.83203125" customWidth="1"/>
    <col min="13316" max="13567" width="8.83203125" customWidth="1"/>
    <col min="13568" max="13568" width="14.83203125" bestFit="1" customWidth="1"/>
    <col min="13569" max="13569" width="12.5" bestFit="1" customWidth="1"/>
    <col min="13570" max="13570" width="8.83203125" customWidth="1"/>
    <col min="13572" max="13823" width="8.83203125" customWidth="1"/>
    <col min="13824" max="13824" width="14.83203125" bestFit="1" customWidth="1"/>
    <col min="13825" max="13825" width="12.5" bestFit="1" customWidth="1"/>
    <col min="13826" max="13826" width="8.83203125" customWidth="1"/>
    <col min="13828" max="14079" width="8.83203125" customWidth="1"/>
    <col min="14080" max="14080" width="14.83203125" bestFit="1" customWidth="1"/>
    <col min="14081" max="14081" width="12.5" bestFit="1" customWidth="1"/>
    <col min="14082" max="14082" width="8.83203125" customWidth="1"/>
    <col min="14084" max="14335" width="8.83203125" customWidth="1"/>
    <col min="14336" max="14336" width="14.83203125" bestFit="1" customWidth="1"/>
    <col min="14337" max="14337" width="12.5" bestFit="1" customWidth="1"/>
    <col min="14338" max="14338" width="8.83203125" customWidth="1"/>
    <col min="14340" max="14591" width="8.83203125" customWidth="1"/>
    <col min="14592" max="14592" width="14.83203125" bestFit="1" customWidth="1"/>
    <col min="14593" max="14593" width="12.5" bestFit="1" customWidth="1"/>
    <col min="14594" max="14594" width="8.83203125" customWidth="1"/>
    <col min="14596" max="14847" width="8.83203125" customWidth="1"/>
    <col min="14848" max="14848" width="14.83203125" bestFit="1" customWidth="1"/>
    <col min="14849" max="14849" width="12.5" bestFit="1" customWidth="1"/>
    <col min="14850" max="14850" width="8.83203125" customWidth="1"/>
    <col min="14852" max="15103" width="8.83203125" customWidth="1"/>
    <col min="15104" max="15104" width="14.83203125" bestFit="1" customWidth="1"/>
    <col min="15105" max="15105" width="12.5" bestFit="1" customWidth="1"/>
    <col min="15106" max="15106" width="8.83203125" customWidth="1"/>
    <col min="15108" max="15359" width="8.83203125" customWidth="1"/>
    <col min="15360" max="15360" width="14.83203125" bestFit="1" customWidth="1"/>
    <col min="15361" max="15361" width="12.5" bestFit="1" customWidth="1"/>
    <col min="15362" max="15362" width="8.83203125" customWidth="1"/>
    <col min="15364" max="15615" width="8.83203125" customWidth="1"/>
    <col min="15616" max="15616" width="14.83203125" bestFit="1" customWidth="1"/>
    <col min="15617" max="15617" width="12.5" bestFit="1" customWidth="1"/>
    <col min="15618" max="15618" width="8.83203125" customWidth="1"/>
    <col min="15620" max="15871" width="8.83203125" customWidth="1"/>
    <col min="15872" max="15872" width="14.83203125" bestFit="1" customWidth="1"/>
    <col min="15873" max="15873" width="12.5" bestFit="1" customWidth="1"/>
    <col min="15874" max="15874" width="8.83203125" customWidth="1"/>
    <col min="15876" max="16127" width="8.83203125" customWidth="1"/>
    <col min="16128" max="16128" width="14.83203125" bestFit="1" customWidth="1"/>
    <col min="16129" max="16129" width="12.5" bestFit="1" customWidth="1"/>
    <col min="16130" max="16130" width="8.83203125" customWidth="1"/>
    <col min="16132" max="16384" width="8.83203125" customWidth="1"/>
  </cols>
  <sheetData>
    <row r="1" spans="1:8" x14ac:dyDescent="0.15">
      <c r="A1" s="2" t="s">
        <v>45</v>
      </c>
    </row>
    <row r="3" spans="1:8" x14ac:dyDescent="0.15">
      <c r="B3" s="9" t="s">
        <v>13</v>
      </c>
      <c r="C3" s="9" t="s">
        <v>14</v>
      </c>
      <c r="D3" s="9" t="s">
        <v>15</v>
      </c>
      <c r="E3" s="9" t="s">
        <v>16</v>
      </c>
    </row>
    <row r="4" spans="1:8" ht="15" x14ac:dyDescent="0.2">
      <c r="A4" s="9" t="s">
        <v>0</v>
      </c>
      <c r="B4" s="10">
        <v>0</v>
      </c>
      <c r="C4" s="11">
        <v>0</v>
      </c>
      <c r="D4" s="12">
        <v>10</v>
      </c>
      <c r="E4" s="12">
        <v>8</v>
      </c>
      <c r="G4" s="34" t="s">
        <v>42</v>
      </c>
      <c r="H4" s="34"/>
    </row>
    <row r="5" spans="1:8" ht="15" x14ac:dyDescent="0.2">
      <c r="A5" s="9" t="s">
        <v>19</v>
      </c>
      <c r="B5" s="13">
        <v>4</v>
      </c>
      <c r="C5" s="14">
        <v>3</v>
      </c>
      <c r="D5" s="15">
        <v>0</v>
      </c>
      <c r="E5" s="15">
        <v>0</v>
      </c>
      <c r="G5" s="34" t="s">
        <v>43</v>
      </c>
      <c r="H5" s="23"/>
    </row>
    <row r="6" spans="1:8" ht="15" x14ac:dyDescent="0.2">
      <c r="A6" s="16"/>
      <c r="G6" s="34" t="s">
        <v>44</v>
      </c>
      <c r="H6" s="19"/>
    </row>
    <row r="7" spans="1:8" ht="15" x14ac:dyDescent="0.2">
      <c r="A7" s="16"/>
      <c r="B7" s="9" t="s">
        <v>13</v>
      </c>
      <c r="C7" s="9" t="s">
        <v>14</v>
      </c>
      <c r="D7" s="9" t="s">
        <v>15</v>
      </c>
      <c r="E7" s="9" t="s">
        <v>16</v>
      </c>
      <c r="G7" s="34" t="s">
        <v>0</v>
      </c>
      <c r="H7" s="22"/>
    </row>
    <row r="8" spans="1:8" x14ac:dyDescent="0.15">
      <c r="A8" s="9" t="s">
        <v>20</v>
      </c>
      <c r="B8" s="17">
        <v>5000</v>
      </c>
      <c r="C8" s="17">
        <v>3000</v>
      </c>
      <c r="D8" s="40">
        <v>867</v>
      </c>
      <c r="E8" s="41">
        <v>322</v>
      </c>
    </row>
    <row r="11" spans="1:8" x14ac:dyDescent="0.15">
      <c r="A11" s="33" t="s">
        <v>40</v>
      </c>
    </row>
    <row r="12" spans="1:8" x14ac:dyDescent="0.15">
      <c r="A12" s="33" t="s">
        <v>41</v>
      </c>
      <c r="B12" s="9" t="s">
        <v>13</v>
      </c>
      <c r="C12" s="9" t="s">
        <v>14</v>
      </c>
      <c r="D12" s="9" t="s">
        <v>15</v>
      </c>
      <c r="E12" s="9" t="s">
        <v>16</v>
      </c>
    </row>
    <row r="13" spans="1:8" x14ac:dyDescent="0.15">
      <c r="B13" s="8">
        <v>0.7</v>
      </c>
      <c r="C13" s="8">
        <v>0.6</v>
      </c>
      <c r="D13" s="8">
        <v>5</v>
      </c>
      <c r="E13" s="8">
        <v>3</v>
      </c>
    </row>
    <row r="14" spans="1:8" x14ac:dyDescent="0.15">
      <c r="B14" s="18">
        <f>B8*B13</f>
        <v>3500</v>
      </c>
      <c r="C14" s="18">
        <f>C8*C13</f>
        <v>1800</v>
      </c>
      <c r="D14" s="18">
        <f>D8*D13</f>
        <v>4335</v>
      </c>
      <c r="E14" s="19">
        <f>E8*E13</f>
        <v>966</v>
      </c>
    </row>
    <row r="15" spans="1:8" x14ac:dyDescent="0.15">
      <c r="B15" s="38">
        <f>SUM(B14:C14)</f>
        <v>5300</v>
      </c>
      <c r="C15" s="39"/>
      <c r="D15" s="38">
        <f>SUM(D14:E14)</f>
        <v>5301</v>
      </c>
      <c r="E15" s="39"/>
      <c r="F15" s="6"/>
      <c r="G15" s="6"/>
    </row>
    <row r="16" spans="1:8" x14ac:dyDescent="0.15">
      <c r="A16" s="33" t="s">
        <v>39</v>
      </c>
      <c r="B16" s="8">
        <v>0.3</v>
      </c>
      <c r="C16" s="8">
        <v>0.4</v>
      </c>
      <c r="D16" s="8">
        <v>2</v>
      </c>
      <c r="E16" s="8">
        <v>3</v>
      </c>
    </row>
    <row r="17" spans="1:15" x14ac:dyDescent="0.15">
      <c r="A17" s="33" t="s">
        <v>41</v>
      </c>
      <c r="B17" s="18">
        <f>B16*B8</f>
        <v>1500</v>
      </c>
      <c r="C17" s="18">
        <f>C16*C8</f>
        <v>1200</v>
      </c>
      <c r="D17" s="18">
        <f t="shared" ref="D17:E17" si="0">D16*D8</f>
        <v>1734</v>
      </c>
      <c r="E17" s="19">
        <f t="shared" si="0"/>
        <v>966</v>
      </c>
    </row>
    <row r="18" spans="1:15" x14ac:dyDescent="0.15">
      <c r="B18" s="38">
        <f>SUM(B17:C17)</f>
        <v>2700</v>
      </c>
      <c r="C18" s="39"/>
      <c r="D18" s="38">
        <f>SUM(D17:E17)</f>
        <v>2700</v>
      </c>
      <c r="E18" s="39"/>
    </row>
    <row r="19" spans="1:15" x14ac:dyDescent="0.15">
      <c r="A19" s="33" t="s">
        <v>38</v>
      </c>
      <c r="B19" s="8"/>
      <c r="C19" s="8"/>
      <c r="D19" s="8"/>
      <c r="E19" s="8"/>
    </row>
    <row r="20" spans="1:15" x14ac:dyDescent="0.15">
      <c r="B20" s="18">
        <v>5000</v>
      </c>
      <c r="C20" s="18">
        <v>3000</v>
      </c>
      <c r="D20" s="18">
        <v>0</v>
      </c>
      <c r="E20" s="19">
        <v>0</v>
      </c>
    </row>
    <row r="21" spans="1:15" x14ac:dyDescent="0.15">
      <c r="B21" s="18">
        <v>0</v>
      </c>
      <c r="C21" s="18">
        <v>0</v>
      </c>
      <c r="D21" s="18">
        <v>100</v>
      </c>
      <c r="E21" s="19">
        <v>0</v>
      </c>
    </row>
    <row r="23" spans="1:15" x14ac:dyDescent="0.15">
      <c r="A23" t="s">
        <v>19</v>
      </c>
      <c r="B23" s="22">
        <f>SUMPRODUCT(B5:E5,B8:E8)</f>
        <v>29000</v>
      </c>
      <c r="O23" s="7"/>
    </row>
    <row r="24" spans="1:15" ht="16" x14ac:dyDescent="0.2">
      <c r="A24" t="s">
        <v>0</v>
      </c>
      <c r="B24" s="22">
        <f>SUMPRODUCT(B4:E4,B8:E8)</f>
        <v>11246</v>
      </c>
      <c r="D24" s="30" t="s">
        <v>19</v>
      </c>
      <c r="F24" s="33" t="s">
        <v>37</v>
      </c>
      <c r="O24" s="7"/>
    </row>
    <row r="25" spans="1:15" ht="16" x14ac:dyDescent="0.2">
      <c r="A25" t="s">
        <v>18</v>
      </c>
      <c r="B25" s="22">
        <f>B23-B24</f>
        <v>17754</v>
      </c>
      <c r="D25" s="30" t="s">
        <v>0</v>
      </c>
    </row>
    <row r="26" spans="1:15" ht="16" x14ac:dyDescent="0.2">
      <c r="D26" s="30" t="s">
        <v>31</v>
      </c>
    </row>
    <row r="29" spans="1:15" ht="16" x14ac:dyDescent="0.2">
      <c r="E29" s="32"/>
    </row>
  </sheetData>
  <mergeCells count="4">
    <mergeCell ref="B15:C15"/>
    <mergeCell ref="D15:E15"/>
    <mergeCell ref="B18:C18"/>
    <mergeCell ref="D18:E18"/>
  </mergeCells>
  <printOptions headings="1" gridLines="1"/>
  <pageMargins left="0.7" right="0.7" top="0.75" bottom="0.75" header="0.3" footer="0.3"/>
  <pageSetup scale="5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3 Values </vt:lpstr>
      <vt:lpstr>Question 3 Values</vt:lpstr>
      <vt:lpstr>Question 3 Formula</vt:lpstr>
      <vt:lpstr>Question 4 Values</vt:lpstr>
      <vt:lpstr>Question 4 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Business/FOM - New Br</dc:creator>
  <cp:keywords/>
  <dc:description/>
  <cp:lastModifiedBy>Anthony Ramelo</cp:lastModifiedBy>
  <cp:revision/>
  <cp:lastPrinted>2024-06-22T01:12:25Z</cp:lastPrinted>
  <dcterms:created xsi:type="dcterms:W3CDTF">2024-06-11T23:06:19Z</dcterms:created>
  <dcterms:modified xsi:type="dcterms:W3CDTF">2024-06-22T01:33:04Z</dcterms:modified>
  <cp:category/>
  <cp:contentStatus/>
</cp:coreProperties>
</file>