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41Ops and Supply Chain Analytics/A2/"/>
    </mc:Choice>
  </mc:AlternateContent>
  <xr:revisionPtr revIDLastSave="271" documentId="11_4A64C48CE5F76FFC05FC9890E22D62B1B038C7C5" xr6:coauthVersionLast="47" xr6:coauthVersionMax="47" xr10:uidLastSave="{F3C180A7-52EB-6143-8DA3-E13D6A0A12DA}"/>
  <bookViews>
    <workbookView xWindow="30240" yWindow="500" windowWidth="38400" windowHeight="21100" xr2:uid="{00000000-000D-0000-FFFF-FFFF00000000}"/>
  </bookViews>
  <sheets>
    <sheet name="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B25" i="1"/>
  <c r="C22" i="1"/>
  <c r="D22" i="1"/>
  <c r="E22" i="1"/>
  <c r="E21" i="1"/>
  <c r="D21" i="1"/>
  <c r="B21" i="1"/>
  <c r="B22" i="1" s="1"/>
  <c r="C7" i="1"/>
  <c r="D7" i="1"/>
  <c r="E7" i="1"/>
  <c r="E13" i="1" s="1"/>
  <c r="F7" i="1"/>
  <c r="F13" i="1" s="1"/>
  <c r="G7" i="1"/>
  <c r="G13" i="1" s="1"/>
  <c r="B7" i="1"/>
  <c r="B13" i="1" s="1"/>
  <c r="C13" i="1"/>
  <c r="D13" i="1"/>
  <c r="C21" i="1" l="1"/>
  <c r="F21" i="1"/>
  <c r="F22" i="1" s="1"/>
  <c r="A14" i="1"/>
  <c r="G21" i="1" l="1"/>
  <c r="G22" i="1" s="1"/>
</calcChain>
</file>

<file path=xl/sharedStrings.xml><?xml version="1.0" encoding="utf-8"?>
<sst xmlns="http://schemas.openxmlformats.org/spreadsheetml/2006/main" count="33" uniqueCount="19">
  <si>
    <t>Number of Employees</t>
  </si>
  <si>
    <t>Hours per Day</t>
  </si>
  <si>
    <t>Clerk</t>
  </si>
  <si>
    <t>Residential Review (&lt;$1K)</t>
  </si>
  <si>
    <t>Residential Review (&gt;$1K)</t>
  </si>
  <si>
    <t>Electrician</t>
  </si>
  <si>
    <t>Approval</t>
  </si>
  <si>
    <t>Residential</t>
  </si>
  <si>
    <t>Capacity (Applications/day) Capacity = (Number of Emplyees/Hours per day*60(for the hour)) / Processing Time (min)</t>
  </si>
  <si>
    <t>Applications</t>
  </si>
  <si>
    <t>Flow Rate</t>
  </si>
  <si>
    <t>Commercial Applications</t>
  </si>
  <si>
    <t>Rate of rejection</t>
  </si>
  <si>
    <t>Accepted Applications</t>
  </si>
  <si>
    <t>Bottleneck</t>
  </si>
  <si>
    <t>Application Processing Time (minutes)</t>
  </si>
  <si>
    <t>Utilization = Flow Rate of Electricians (Before Rejection) / Electrician Capacity</t>
  </si>
  <si>
    <t xml:space="preserve">For utilization we will need to look at the number of applications reaching the electrician stage before rejection. </t>
  </si>
  <si>
    <t>This means that the demand exceeds capacity and electricians are over utilized and could cause a backlog of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</si>
</sst>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24</xdr:row>
      <xdr:rowOff>25400</xdr:rowOff>
    </xdr:from>
    <xdr:to>
      <xdr:col>5</xdr:col>
      <xdr:colOff>1219200</xdr:colOff>
      <xdr:row>39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049EF-4B04-B6F4-0159-E76488426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1800" y="4813300"/>
          <a:ext cx="5435600" cy="323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R32" sqref="R32"/>
    </sheetView>
  </sheetViews>
  <sheetFormatPr baseColWidth="10" defaultColWidth="8.83203125" defaultRowHeight="15" x14ac:dyDescent="0.2"/>
  <cols>
    <col min="1" max="1" width="92.33203125" bestFit="1" customWidth="1"/>
    <col min="2" max="2" width="21.1640625" bestFit="1" customWidth="1"/>
    <col min="3" max="3" width="20.5" bestFit="1" customWidth="1"/>
    <col min="4" max="4" width="21.5" bestFit="1" customWidth="1"/>
    <col min="5" max="5" width="22.1640625" bestFit="1" customWidth="1"/>
    <col min="6" max="6" width="20.33203125" bestFit="1" customWidth="1"/>
  </cols>
  <sheetData>
    <row r="1" spans="1:7" x14ac:dyDescent="0.2">
      <c r="C1" s="7" t="s">
        <v>7</v>
      </c>
      <c r="D1" s="7"/>
    </row>
    <row r="2" spans="1:7" x14ac:dyDescent="0.2">
      <c r="B2" s="5" t="s">
        <v>2</v>
      </c>
      <c r="C2" s="5" t="s">
        <v>3</v>
      </c>
      <c r="D2" s="5" t="s">
        <v>4</v>
      </c>
      <c r="E2" s="5" t="s">
        <v>11</v>
      </c>
      <c r="F2" s="5" t="s">
        <v>5</v>
      </c>
      <c r="G2" s="5" t="s">
        <v>6</v>
      </c>
    </row>
    <row r="3" spans="1:7" x14ac:dyDescent="0.2">
      <c r="A3" s="1" t="s">
        <v>0</v>
      </c>
      <c r="B3" s="6">
        <v>5</v>
      </c>
      <c r="C3" s="6">
        <v>12</v>
      </c>
      <c r="D3" s="6">
        <v>15</v>
      </c>
      <c r="E3" s="6">
        <v>20</v>
      </c>
      <c r="F3" s="6">
        <v>24</v>
      </c>
      <c r="G3" s="6">
        <v>8</v>
      </c>
    </row>
    <row r="4" spans="1:7" x14ac:dyDescent="0.2">
      <c r="A4" s="1" t="s">
        <v>15</v>
      </c>
      <c r="B4" s="6">
        <v>10</v>
      </c>
      <c r="C4" s="6">
        <v>30</v>
      </c>
      <c r="D4" s="6">
        <v>45</v>
      </c>
      <c r="E4" s="6">
        <v>90</v>
      </c>
      <c r="F4" s="6">
        <v>60</v>
      </c>
      <c r="G4" s="6">
        <v>10</v>
      </c>
    </row>
    <row r="5" spans="1:7" x14ac:dyDescent="0.2">
      <c r="A5" s="1" t="s">
        <v>1</v>
      </c>
      <c r="B5" s="6">
        <v>8</v>
      </c>
      <c r="C5" s="6">
        <v>8</v>
      </c>
      <c r="D5" s="6">
        <v>8</v>
      </c>
      <c r="E5" s="6">
        <v>4</v>
      </c>
      <c r="F5" s="6">
        <v>5</v>
      </c>
      <c r="G5" s="6">
        <v>3</v>
      </c>
    </row>
    <row r="6" spans="1:7" x14ac:dyDescent="0.2">
      <c r="A6" s="1" t="s">
        <v>12</v>
      </c>
      <c r="B6" s="9">
        <v>0.1</v>
      </c>
      <c r="C6" s="9">
        <v>0.6</v>
      </c>
      <c r="D6" s="9">
        <v>0.5</v>
      </c>
      <c r="E6" s="9">
        <v>0.1</v>
      </c>
      <c r="F6" s="9">
        <v>0.15</v>
      </c>
      <c r="G6" s="9">
        <v>0.05</v>
      </c>
    </row>
    <row r="7" spans="1:7" x14ac:dyDescent="0.2">
      <c r="A7" s="1" t="s">
        <v>8</v>
      </c>
      <c r="B7" s="6">
        <f>(((B3*B5*60)/B4)*1)</f>
        <v>240</v>
      </c>
      <c r="C7" s="6">
        <f>(((C3*C5*60)/C4)*1)</f>
        <v>192</v>
      </c>
      <c r="D7" s="6">
        <f t="shared" ref="D7:G7" si="0">(((D3*D5*60)/D4)*1)</f>
        <v>160</v>
      </c>
      <c r="E7" s="6">
        <f t="shared" si="0"/>
        <v>53.333333333333336</v>
      </c>
      <c r="F7" s="6">
        <f t="shared" si="0"/>
        <v>120</v>
      </c>
      <c r="G7" s="6">
        <f t="shared" si="0"/>
        <v>144</v>
      </c>
    </row>
    <row r="11" spans="1:7" x14ac:dyDescent="0.2">
      <c r="C11" s="10" t="s">
        <v>7</v>
      </c>
      <c r="D11" s="11"/>
    </row>
    <row r="12" spans="1:7" x14ac:dyDescent="0.2">
      <c r="B12" s="5" t="s">
        <v>2</v>
      </c>
      <c r="C12" s="5" t="s">
        <v>3</v>
      </c>
      <c r="D12" s="5" t="s">
        <v>4</v>
      </c>
      <c r="E12" s="5" t="s">
        <v>11</v>
      </c>
      <c r="F12" s="5" t="s">
        <v>5</v>
      </c>
      <c r="G12" s="5" t="s">
        <v>6</v>
      </c>
    </row>
    <row r="13" spans="1:7" x14ac:dyDescent="0.2">
      <c r="A13" s="2" t="s">
        <v>14</v>
      </c>
      <c r="B13" s="6">
        <f>B7</f>
        <v>240</v>
      </c>
      <c r="C13" s="6">
        <f>C7</f>
        <v>192</v>
      </c>
      <c r="D13" s="6">
        <f>D7</f>
        <v>160</v>
      </c>
      <c r="E13" s="6">
        <f>E7</f>
        <v>53.333333333333336</v>
      </c>
      <c r="F13" s="6">
        <f>F7</f>
        <v>120</v>
      </c>
      <c r="G13" s="6">
        <f>G7</f>
        <v>144</v>
      </c>
    </row>
    <row r="14" spans="1:7" ht="32" x14ac:dyDescent="0.2">
      <c r="A14" s="3" t="str">
        <f>"Our solution suggests there is a bottleneck for the whole process. Consequently, the firm’s capacity is "&amp;ROUNDUP(MIN(B7:G7),0) &amp;" contracts per day."</f>
        <v>Our solution suggests there is a bottleneck for the whole process. Consequently, the firm’s capacity is 54 contracts per day.</v>
      </c>
    </row>
    <row r="17" spans="1:7" x14ac:dyDescent="0.2">
      <c r="A17" s="2" t="s">
        <v>9</v>
      </c>
      <c r="B17" s="4">
        <v>200</v>
      </c>
    </row>
    <row r="19" spans="1:7" x14ac:dyDescent="0.2">
      <c r="C19" s="7" t="s">
        <v>7</v>
      </c>
      <c r="D19" s="7"/>
    </row>
    <row r="20" spans="1:7" x14ac:dyDescent="0.2">
      <c r="B20" s="5" t="s">
        <v>2</v>
      </c>
      <c r="C20" s="5" t="s">
        <v>3</v>
      </c>
      <c r="D20" s="5" t="s">
        <v>4</v>
      </c>
      <c r="E20" s="5" t="s">
        <v>11</v>
      </c>
      <c r="F20" s="5" t="s">
        <v>5</v>
      </c>
      <c r="G20" s="5" t="s">
        <v>6</v>
      </c>
    </row>
    <row r="21" spans="1:7" x14ac:dyDescent="0.2">
      <c r="A21" s="8" t="s">
        <v>10</v>
      </c>
      <c r="B21" s="6">
        <f>$B$17</f>
        <v>200</v>
      </c>
      <c r="C21" s="6">
        <f>$B$21*0.36</f>
        <v>72</v>
      </c>
      <c r="D21" s="6">
        <f>$B$21*0.24</f>
        <v>48</v>
      </c>
      <c r="E21" s="6">
        <f>$B$21*0.4</f>
        <v>80</v>
      </c>
      <c r="F21" s="6">
        <f>SUM(C22:E22)</f>
        <v>124.80000000000001</v>
      </c>
      <c r="G21" s="6">
        <f>F22</f>
        <v>106.08000000000001</v>
      </c>
    </row>
    <row r="22" spans="1:7" x14ac:dyDescent="0.2">
      <c r="A22" s="6" t="s">
        <v>13</v>
      </c>
      <c r="B22" s="6">
        <f>B21-(B21*B6)</f>
        <v>180</v>
      </c>
      <c r="C22" s="6">
        <f>C21-(C21*C6)</f>
        <v>28.800000000000004</v>
      </c>
      <c r="D22" s="6">
        <f t="shared" ref="C22:G22" si="1">D21-(D21*D6)</f>
        <v>24</v>
      </c>
      <c r="E22" s="6">
        <f t="shared" si="1"/>
        <v>72</v>
      </c>
      <c r="F22" s="6">
        <f t="shared" si="1"/>
        <v>106.08000000000001</v>
      </c>
      <c r="G22" s="6">
        <f t="shared" si="1"/>
        <v>100.77600000000001</v>
      </c>
    </row>
    <row r="25" spans="1:7" x14ac:dyDescent="0.2">
      <c r="A25" s="2" t="s">
        <v>16</v>
      </c>
      <c r="B25" s="12">
        <f>F21/F13</f>
        <v>1.04</v>
      </c>
    </row>
    <row r="27" spans="1:7" x14ac:dyDescent="0.2">
      <c r="A27" t="s">
        <v>17</v>
      </c>
    </row>
    <row r="28" spans="1:7" ht="32" x14ac:dyDescent="0.2">
      <c r="A28" s="3" t="str">
        <f>"Utilization is based on how much work the electricians are tasked to handle relative to their capacity. In this case, the utilization of electrician is "&amp;B25</f>
        <v>Utilization is based on how much work the electricians are tasked to handle relative to their capacity. In this case, the utilization of electrician is 1.04</v>
      </c>
    </row>
    <row r="29" spans="1:7" ht="16" x14ac:dyDescent="0.2">
      <c r="A29" s="3" t="s">
        <v>18</v>
      </c>
    </row>
  </sheetData>
  <mergeCells count="3">
    <mergeCell ref="C1:D1"/>
    <mergeCell ref="C19:D19"/>
    <mergeCell ref="C11:D11"/>
  </mergeCells>
  <conditionalFormatting sqref="B13:G13">
    <cfRule type="top10" dxfId="0" priority="10" stopIfTrue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Ramelo</cp:lastModifiedBy>
  <dcterms:created xsi:type="dcterms:W3CDTF">2024-08-25T19:06:23Z</dcterms:created>
  <dcterms:modified xsi:type="dcterms:W3CDTF">2024-08-26T01:16:01Z</dcterms:modified>
</cp:coreProperties>
</file>