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Ramendra Priyanshu\OneDrive\Documents\Downloads\"/>
    </mc:Choice>
  </mc:AlternateContent>
  <xr:revisionPtr revIDLastSave="0" documentId="8_{6A7FAE6D-83E0-4914-9A8F-2CEAEFF2A3D6}" xr6:coauthVersionLast="47" xr6:coauthVersionMax="47" xr10:uidLastSave="{00000000-0000-0000-0000-000000000000}"/>
  <bookViews>
    <workbookView xWindow="-108" yWindow="-108" windowWidth="23256" windowHeight="13176" firstSheet="2" activeTab="11" xr2:uid="{00000000-000D-0000-FFFF-FFFF00000000}"/>
  </bookViews>
  <sheets>
    <sheet name="Clean Data" sheetId="22" r:id="rId1"/>
    <sheet name="Sheet1" sheetId="24" state="hidden" r:id="rId2"/>
    <sheet name="Statistics" sheetId="5" r:id="rId3"/>
    <sheet name="Sales (by city)" sheetId="21" r:id="rId4"/>
    <sheet name="Top Product (by city)" sheetId="18" r:id="rId5"/>
    <sheet name="Anomaly" sheetId="9" state="hidden" r:id="rId6"/>
    <sheet name="Franchise" sheetId="10" r:id="rId7"/>
    <sheet name="EDA" sheetId="6" r:id="rId8"/>
    <sheet name="Dynamic Report" sheetId="12" r:id="rId9"/>
    <sheet name="Delivery" sheetId="19" state="hidden" r:id="rId10"/>
    <sheet name="Payment" sheetId="13" state="hidden" r:id="rId11"/>
    <sheet name="Dashboard" sheetId="23" r:id="rId12"/>
    <sheet name="Sheet2" sheetId="25" state="hidden" r:id="rId13"/>
  </sheets>
  <definedNames>
    <definedName name="_xlchart.v1.0" hidden="1">Anomaly!$H$2:$H$26</definedName>
    <definedName name="_xlchart.v1.1" hidden="1">Anomaly!$I$1</definedName>
    <definedName name="_xlchart.v1.2" hidden="1">Anomaly!$I$2:$I$26</definedName>
    <definedName name="_xlchart.v1.3" hidden="1">Anomaly!$H$2:$H$26</definedName>
    <definedName name="_xlchart.v1.4" hidden="1">Anomaly!$I$1</definedName>
    <definedName name="_xlchart.v1.5" hidden="1">Anomaly!$I$2:$I$26</definedName>
    <definedName name="_xlcn.WorksheetConnection_SalesAnalysis.xlsxTable21" hidden="1">Table2</definedName>
    <definedName name="Slicer_Store_Location">#N/A</definedName>
  </definedNames>
  <calcPr calcId="191028"/>
  <pivotCaches>
    <pivotCache cacheId="0" r:id="rId14"/>
    <pivotCache cacheId="1" r:id="rId15"/>
    <pivotCache cacheId="2" r:id="rId16"/>
  </pivotCaches>
  <extLst>
    <ext xmlns:x14="http://schemas.microsoft.com/office/spreadsheetml/2009/9/main" uri="{876F7934-8845-4945-9796-88D515C7AA90}">
      <x14:pivotCaches>
        <pivotCache cacheId="3"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Sales Analysis.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12" l="1"/>
  <c r="D10" i="12"/>
  <c r="C10" i="12"/>
  <c r="D9" i="12"/>
  <c r="C9" i="12"/>
  <c r="B10" i="5" l="1"/>
  <c r="B9" i="5"/>
  <c r="B7" i="5"/>
  <c r="B6" i="5"/>
  <c r="B5" i="5"/>
  <c r="B4" i="5"/>
  <c r="B3" i="5"/>
  <c r="B2" i="5"/>
  <c r="G2" i="6"/>
  <c r="G3" i="6"/>
  <c r="G4" i="6"/>
  <c r="G5" i="6"/>
  <c r="G6" i="6"/>
  <c r="G7" i="6"/>
  <c r="G8" i="6"/>
  <c r="G9" i="6"/>
  <c r="G10" i="6"/>
  <c r="G11" i="6"/>
  <c r="G12" i="6"/>
  <c r="G13" i="6"/>
  <c r="G14" i="6"/>
  <c r="G15" i="6"/>
  <c r="G16" i="6"/>
  <c r="G17" i="6"/>
  <c r="G18" i="6"/>
  <c r="G19" i="6"/>
  <c r="G20" i="6"/>
  <c r="G21" i="6"/>
  <c r="G22" i="6"/>
  <c r="G23" i="6"/>
  <c r="G24" i="6"/>
  <c r="G25" i="6"/>
  <c r="G26" i="6"/>
  <c r="B8"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EE4E34-78BE-49C1-9FCA-C46331BDDA0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BC5B732-9998-4226-814A-3FAC01EB93BD}" name="WorksheetConnection_Sales Analysis.xlsx!Table2" type="102" refreshedVersion="8" minRefreshableVersion="5" saveData="1">
    <extLst>
      <ext xmlns:x15="http://schemas.microsoft.com/office/spreadsheetml/2010/11/main" uri="{DE250136-89BD-433C-8126-D09CA5730AF9}">
        <x15:connection id="Table2" autoDelete="1">
          <x15:rangePr sourceName="_xlcn.WorksheetConnection_SalesAnalysis.xlsxTable21"/>
        </x15:connection>
      </ext>
    </extLst>
  </connection>
</connections>
</file>

<file path=xl/sharedStrings.xml><?xml version="1.0" encoding="utf-8"?>
<sst xmlns="http://schemas.openxmlformats.org/spreadsheetml/2006/main" count="421" uniqueCount="105">
  <si>
    <t>Time</t>
  </si>
  <si>
    <t>Store Location</t>
  </si>
  <si>
    <t>Order Type</t>
  </si>
  <si>
    <t>Payment Method</t>
  </si>
  <si>
    <t>Item Name</t>
  </si>
  <si>
    <t>Category</t>
  </si>
  <si>
    <t>Quantity</t>
  </si>
  <si>
    <t>Net Sales</t>
  </si>
  <si>
    <t>Franchise Name</t>
  </si>
  <si>
    <t>Mumbai</t>
  </si>
  <si>
    <t>Delivery</t>
  </si>
  <si>
    <t>Online Payment</t>
  </si>
  <si>
    <t>Margherita Pizza</t>
  </si>
  <si>
    <t>Pizza</t>
  </si>
  <si>
    <t>Kandivali</t>
  </si>
  <si>
    <t>Delhi</t>
  </si>
  <si>
    <t>Takeaway</t>
  </si>
  <si>
    <t>Cash</t>
  </si>
  <si>
    <t>Pepsi</t>
  </si>
  <si>
    <t>Beverage</t>
  </si>
  <si>
    <t>Connaught Place</t>
  </si>
  <si>
    <t>Credit Card</t>
  </si>
  <si>
    <t>Chicken Wings</t>
  </si>
  <si>
    <t>Side</t>
  </si>
  <si>
    <t>Andheri</t>
  </si>
  <si>
    <t>Bangalore</t>
  </si>
  <si>
    <t>Choco Lava Cake</t>
  </si>
  <si>
    <t>Dessert</t>
  </si>
  <si>
    <t>Bagalakunte</t>
  </si>
  <si>
    <t>Veg Extravaganza</t>
  </si>
  <si>
    <t>Paharganj</t>
  </si>
  <si>
    <t>Kolkata</t>
  </si>
  <si>
    <t>Garlic Bread</t>
  </si>
  <si>
    <t>Taltala</t>
  </si>
  <si>
    <t>Chennai</t>
  </si>
  <si>
    <t>Cheese Burst Pizza</t>
  </si>
  <si>
    <t>Adyar</t>
  </si>
  <si>
    <t>Pune</t>
  </si>
  <si>
    <t>Coke</t>
  </si>
  <si>
    <t>Kothrud</t>
  </si>
  <si>
    <t>Hyderabad</t>
  </si>
  <si>
    <t>Farmhouse Pizza</t>
  </si>
  <si>
    <t>Gachibowli</t>
  </si>
  <si>
    <t>Ahmedabad</t>
  </si>
  <si>
    <t>Chicken Dominator</t>
  </si>
  <si>
    <t>Vastral</t>
  </si>
  <si>
    <t>Jaipur</t>
  </si>
  <si>
    <t>Sprite</t>
  </si>
  <si>
    <t>JLN Marg</t>
  </si>
  <si>
    <t>Surat</t>
  </si>
  <si>
    <t>Tandoori Paneer</t>
  </si>
  <si>
    <t>Piplod</t>
  </si>
  <si>
    <t>Cold Coffee</t>
  </si>
  <si>
    <t>Malad</t>
  </si>
  <si>
    <t>Veggie Paradise</t>
  </si>
  <si>
    <t>Malviya Nagar</t>
  </si>
  <si>
    <t>HRBR Layout</t>
  </si>
  <si>
    <t>BBQ Chicken Wings</t>
  </si>
  <si>
    <t>Alipore</t>
  </si>
  <si>
    <t>Mexican Green Wave</t>
  </si>
  <si>
    <t>Vadapalani</t>
  </si>
  <si>
    <t>Garlic Breadsticks</t>
  </si>
  <si>
    <t>Warje</t>
  </si>
  <si>
    <t>Peppy Paneer</t>
  </si>
  <si>
    <t>Malakpet</t>
  </si>
  <si>
    <t>Veggie Supreme</t>
  </si>
  <si>
    <t>Navrangpura</t>
  </si>
  <si>
    <t>Pasta Italiano</t>
  </si>
  <si>
    <t>Ashok Nagar</t>
  </si>
  <si>
    <t>Bharthana</t>
  </si>
  <si>
    <t>Wadala</t>
  </si>
  <si>
    <t>Rajinder Nagar</t>
  </si>
  <si>
    <t>Chicken Supreme</t>
  </si>
  <si>
    <t>Vijaya Nagar</t>
  </si>
  <si>
    <t>Sale Amount</t>
  </si>
  <si>
    <t>Min</t>
  </si>
  <si>
    <t>First Q</t>
  </si>
  <si>
    <t>Median</t>
  </si>
  <si>
    <t>Average</t>
  </si>
  <si>
    <t>Third Q</t>
  </si>
  <si>
    <t>Max</t>
  </si>
  <si>
    <t>Range</t>
  </si>
  <si>
    <t>Total</t>
  </si>
  <si>
    <t>SKUs</t>
  </si>
  <si>
    <t>Above Average?</t>
  </si>
  <si>
    <t>Sum of Sale Amount</t>
  </si>
  <si>
    <t>Sales (per unit)</t>
  </si>
  <si>
    <t>Sum of Net Sales</t>
  </si>
  <si>
    <t>Best Performing Franchise (by city)</t>
  </si>
  <si>
    <t>Pick a city</t>
  </si>
  <si>
    <t>Quick Summary</t>
  </si>
  <si>
    <t>Number of transactions</t>
  </si>
  <si>
    <t>Sales</t>
  </si>
  <si>
    <t>Frequency</t>
  </si>
  <si>
    <t>Order</t>
  </si>
  <si>
    <t>Net</t>
  </si>
  <si>
    <t>Least Performing Franchise (by city)</t>
  </si>
  <si>
    <t>6 to 7</t>
  </si>
  <si>
    <t>7 to 8</t>
  </si>
  <si>
    <t>8 to 9</t>
  </si>
  <si>
    <t>9 to 10</t>
  </si>
  <si>
    <t>10 to 11</t>
  </si>
  <si>
    <t>11 to 12</t>
  </si>
  <si>
    <t>12 to 1</t>
  </si>
  <si>
    <t>ANOMALIES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</si>
</sst>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09]\ #,##0"/>
    <numFmt numFmtId="165" formatCode="[$₹-4009]\ #,##0;[Red][$₹-4009]\ \-#,##0"/>
    <numFmt numFmtId="166" formatCode="&quot;₹&quot;\ #,##0.00"/>
    <numFmt numFmtId="167" formatCode="[$-10409]hh:mm\ AM/PM;@"/>
    <numFmt numFmtId="168" formatCode="&quot;₹&quot;\ #,##0;#,##0\ \-&quot;₹&quot;;&quot;₹&quot;\ #,##0"/>
  </numFmts>
  <fonts count="5" x14ac:knownFonts="1">
    <font>
      <sz val="11"/>
      <color theme="1"/>
      <name val="Aptos Narrow"/>
      <family val="2"/>
      <scheme val="minor"/>
    </font>
    <font>
      <b/>
      <sz val="11"/>
      <color theme="1"/>
      <name val="Aptos Narrow"/>
      <family val="2"/>
      <scheme val="minor"/>
    </font>
    <font>
      <b/>
      <sz val="11"/>
      <color theme="0"/>
      <name val="Aptos Narrow"/>
      <family val="2"/>
      <scheme val="minor"/>
    </font>
    <font>
      <sz val="11"/>
      <color theme="0"/>
      <name val="Aptos Narrow"/>
      <family val="2"/>
      <scheme val="minor"/>
    </font>
    <font>
      <sz val="8"/>
      <name val="Aptos Narrow"/>
      <family val="2"/>
      <scheme val="minor"/>
    </font>
  </fonts>
  <fills count="8">
    <fill>
      <patternFill patternType="none"/>
    </fill>
    <fill>
      <patternFill patternType="gray125"/>
    </fill>
    <fill>
      <patternFill patternType="solid">
        <fgColor theme="0"/>
        <bgColor indexed="64"/>
      </patternFill>
    </fill>
    <fill>
      <patternFill patternType="solid">
        <fgColor theme="7"/>
        <bgColor theme="7"/>
      </patternFill>
    </fill>
    <fill>
      <patternFill patternType="solid">
        <fgColor theme="3" tint="0.89999084444715716"/>
        <bgColor indexed="64"/>
      </patternFill>
    </fill>
    <fill>
      <patternFill patternType="solid">
        <fgColor theme="3" tint="0.249977111117893"/>
        <bgColor indexed="64"/>
      </patternFill>
    </fill>
    <fill>
      <patternFill patternType="solid">
        <fgColor theme="3" tint="0.249977111117893"/>
        <bgColor theme="7"/>
      </patternFill>
    </fill>
    <fill>
      <patternFill patternType="solid">
        <fgColor theme="3" tint="9.9978637043366805E-2"/>
        <bgColor indexed="64"/>
      </patternFill>
    </fill>
  </fills>
  <borders count="47">
    <border>
      <left/>
      <right/>
      <top/>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style="thin">
        <color theme="4" tint="0.59999389629810485"/>
      </left>
      <right style="thin">
        <color theme="4" tint="0.59999389629810485"/>
      </right>
      <top/>
      <bottom style="thin">
        <color theme="4" tint="0.59999389629810485"/>
      </bottom>
      <diagonal/>
    </border>
    <border>
      <left style="thin">
        <color theme="4" tint="0.59999389629810485"/>
      </left>
      <right style="thin">
        <color theme="4" tint="0.59999389629810485"/>
      </right>
      <top style="thin">
        <color theme="4" tint="0.59999389629810485"/>
      </top>
      <bottom/>
      <diagonal/>
    </border>
    <border>
      <left/>
      <right style="thin">
        <color theme="4" tint="0.59999389629810485"/>
      </right>
      <top/>
      <bottom style="thin">
        <color theme="4" tint="0.59999389629810485"/>
      </bottom>
      <diagonal/>
    </border>
    <border>
      <left/>
      <right style="thin">
        <color theme="4" tint="0.59999389629810485"/>
      </right>
      <top style="thin">
        <color theme="4" tint="0.59999389629810485"/>
      </top>
      <bottom style="thin">
        <color theme="4" tint="0.59999389629810485"/>
      </bottom>
      <diagonal/>
    </border>
    <border>
      <left/>
      <right style="thin">
        <color theme="4" tint="0.59999389629810485"/>
      </right>
      <top style="thin">
        <color theme="4" tint="0.59999389629810485"/>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thin">
        <color theme="4" tint="0.59999389629810485"/>
      </top>
      <bottom style="thin">
        <color theme="4" tint="0.59999389629810485"/>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style="thin">
        <color theme="3" tint="0.499984740745262"/>
      </right>
      <top style="thin">
        <color theme="3" tint="0.499984740745262"/>
      </top>
      <bottom/>
      <diagonal/>
    </border>
    <border>
      <left style="thin">
        <color theme="3" tint="0.499984740745262"/>
      </left>
      <right/>
      <top style="thin">
        <color theme="3" tint="0.499984740745262"/>
      </top>
      <bottom/>
      <diagonal/>
    </border>
    <border>
      <left/>
      <right style="thin">
        <color theme="3" tint="0.499984740745262"/>
      </right>
      <top/>
      <bottom style="thin">
        <color theme="3" tint="0.499984740745262"/>
      </bottom>
      <diagonal/>
    </border>
    <border>
      <left style="thin">
        <color theme="3" tint="0.499984740745262"/>
      </left>
      <right style="thin">
        <color theme="3" tint="0.499984740745262"/>
      </right>
      <top/>
      <bottom style="thin">
        <color theme="3" tint="0.499984740745262"/>
      </bottom>
      <diagonal/>
    </border>
    <border>
      <left style="thin">
        <color theme="3" tint="0.499984740745262"/>
      </left>
      <right/>
      <top/>
      <bottom style="thin">
        <color theme="3" tint="0.499984740745262"/>
      </bottom>
      <diagonal/>
    </border>
    <border>
      <left/>
      <right style="thin">
        <color theme="3" tint="0.499984740745262"/>
      </right>
      <top style="thin">
        <color theme="3" tint="0.499984740745262"/>
      </top>
      <bottom/>
      <diagonal/>
    </border>
    <border>
      <left/>
      <right style="thin">
        <color theme="3" tint="0.499984740745262"/>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3" tint="0.499984740745262"/>
      </top>
      <bottom/>
      <diagonal/>
    </border>
    <border>
      <left style="thin">
        <color theme="3" tint="0.499984740745262"/>
      </left>
      <right/>
      <top/>
      <bottom/>
      <diagonal/>
    </border>
    <border>
      <left style="thin">
        <color theme="3" tint="0.499984740745262"/>
      </left>
      <right style="thin">
        <color theme="3" tint="0.499984740745262"/>
      </right>
      <top/>
      <bottom/>
      <diagonal/>
    </border>
    <border>
      <left style="thin">
        <color theme="3" tint="0.249977111117893"/>
      </left>
      <right/>
      <top/>
      <bottom style="thin">
        <color theme="3" tint="0.249977111117893"/>
      </bottom>
      <diagonal/>
    </border>
    <border>
      <left style="thin">
        <color theme="3" tint="0.249977111117893"/>
      </left>
      <right style="thin">
        <color theme="3" tint="0.249977111117893"/>
      </right>
      <top style="thin">
        <color theme="3" tint="0.249977111117893"/>
      </top>
      <bottom/>
      <diagonal/>
    </border>
    <border>
      <left style="thin">
        <color theme="3" tint="0.249977111117893"/>
      </left>
      <right/>
      <top style="thin">
        <color theme="3" tint="0.249977111117893"/>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diagonal/>
    </border>
    <border>
      <left/>
      <right/>
      <top style="thin">
        <color theme="0"/>
      </top>
      <bottom style="thin">
        <color theme="0"/>
      </bottom>
      <diagonal/>
    </border>
    <border>
      <left style="medium">
        <color theme="3" tint="0.499984740745262"/>
      </left>
      <right/>
      <top/>
      <bottom/>
      <diagonal/>
    </border>
    <border>
      <left/>
      <right style="medium">
        <color theme="3" tint="0.499984740745262"/>
      </right>
      <top/>
      <bottom/>
      <diagonal/>
    </border>
    <border>
      <left/>
      <right/>
      <top style="thin">
        <color theme="3" tint="0.499984740745262"/>
      </top>
      <bottom style="thin">
        <color theme="3" tint="0.499984740745262"/>
      </bottom>
      <diagonal/>
    </border>
    <border>
      <left style="medium">
        <color theme="3" tint="0.499984740745262"/>
      </left>
      <right/>
      <top style="medium">
        <color theme="3" tint="0.499984740745262"/>
      </top>
      <bottom style="thin">
        <color theme="3" tint="0.499984740745262"/>
      </bottom>
      <diagonal/>
    </border>
    <border>
      <left/>
      <right/>
      <top style="medium">
        <color theme="3" tint="0.499984740745262"/>
      </top>
      <bottom style="thin">
        <color theme="3" tint="0.499984740745262"/>
      </bottom>
      <diagonal/>
    </border>
    <border>
      <left/>
      <right style="medium">
        <color theme="3" tint="0.499984740745262"/>
      </right>
      <top style="medium">
        <color theme="3" tint="0.499984740745262"/>
      </top>
      <bottom style="thin">
        <color theme="3" tint="0.499984740745262"/>
      </bottom>
      <diagonal/>
    </border>
    <border>
      <left style="medium">
        <color theme="3" tint="0.499984740745262"/>
      </left>
      <right/>
      <top style="thin">
        <color theme="4" tint="0.59999389629810485"/>
      </top>
      <bottom style="thin">
        <color theme="4" tint="0.59999389629810485"/>
      </bottom>
      <diagonal/>
    </border>
    <border>
      <left/>
      <right style="medium">
        <color theme="3" tint="0.499984740745262"/>
      </right>
      <top style="thin">
        <color theme="4" tint="0.59999389629810485"/>
      </top>
      <bottom style="thin">
        <color theme="4" tint="0.59999389629810485"/>
      </bottom>
      <diagonal/>
    </border>
    <border>
      <left style="medium">
        <color theme="3" tint="0.499984740745262"/>
      </left>
      <right/>
      <top style="thin">
        <color theme="3" tint="0.499984740745262"/>
      </top>
      <bottom style="thin">
        <color theme="3" tint="0.499984740745262"/>
      </bottom>
      <diagonal/>
    </border>
    <border>
      <left/>
      <right style="medium">
        <color theme="3" tint="0.499984740745262"/>
      </right>
      <top style="thin">
        <color theme="3" tint="0.499984740745262"/>
      </top>
      <bottom style="thin">
        <color theme="3" tint="0.499984740745262"/>
      </bottom>
      <diagonal/>
    </border>
    <border>
      <left style="medium">
        <color theme="3" tint="0.499984740745262"/>
      </left>
      <right/>
      <top style="thin">
        <color theme="3" tint="0.499984740745262"/>
      </top>
      <bottom style="medium">
        <color theme="3" tint="0.499984740745262"/>
      </bottom>
      <diagonal/>
    </border>
    <border>
      <left/>
      <right/>
      <top style="thin">
        <color theme="3" tint="0.499984740745262"/>
      </top>
      <bottom style="medium">
        <color theme="3" tint="0.499984740745262"/>
      </bottom>
      <diagonal/>
    </border>
    <border>
      <left/>
      <right style="medium">
        <color theme="3" tint="0.499984740745262"/>
      </right>
      <top style="thin">
        <color theme="3" tint="0.499984740745262"/>
      </top>
      <bottom style="medium">
        <color theme="3" tint="0.499984740745262"/>
      </bottom>
      <diagonal/>
    </border>
    <border>
      <left/>
      <right style="thin">
        <color theme="3" tint="0.249977111117893"/>
      </right>
      <top/>
      <bottom/>
      <diagonal/>
    </border>
    <border>
      <left style="thin">
        <color theme="3" tint="0.249977111117893"/>
      </left>
      <right/>
      <top/>
      <bottom/>
      <diagonal/>
    </border>
    <border>
      <left/>
      <right style="thin">
        <color theme="3" tint="0.249977111117893"/>
      </right>
      <top/>
      <bottom style="thin">
        <color theme="3" tint="0.249977111117893"/>
      </bottom>
      <diagonal/>
    </border>
    <border>
      <left/>
      <right style="thin">
        <color theme="3" tint="0.249977111117893"/>
      </right>
      <top style="thin">
        <color theme="3" tint="0.249977111117893"/>
      </top>
      <bottom/>
      <diagonal/>
    </border>
  </borders>
  <cellStyleXfs count="1">
    <xf numFmtId="0" fontId="0" fillId="0" borderId="0"/>
  </cellStyleXfs>
  <cellXfs count="77">
    <xf numFmtId="0" fontId="0" fillId="0" borderId="0" xfId="0"/>
    <xf numFmtId="0" fontId="0" fillId="0" borderId="1" xfId="0" applyBorder="1"/>
    <xf numFmtId="0" fontId="1" fillId="0" borderId="2" xfId="0" applyFont="1" applyBorder="1"/>
    <xf numFmtId="0" fontId="0" fillId="0" borderId="3" xfId="0" applyBorder="1"/>
    <xf numFmtId="0" fontId="1" fillId="0" borderId="4" xfId="0" applyFont="1" applyBorder="1"/>
    <xf numFmtId="0" fontId="2" fillId="3" borderId="1" xfId="0" applyFont="1" applyFill="1" applyBorder="1"/>
    <xf numFmtId="0" fontId="0" fillId="0" borderId="7" xfId="0" applyBorder="1"/>
    <xf numFmtId="0" fontId="0" fillId="4" borderId="5" xfId="0" applyFill="1" applyBorder="1"/>
    <xf numFmtId="0" fontId="0" fillId="4" borderId="1" xfId="0" applyFill="1" applyBorder="1"/>
    <xf numFmtId="164" fontId="0" fillId="4" borderId="1" xfId="0" applyNumberFormat="1" applyFill="1" applyBorder="1"/>
    <xf numFmtId="0" fontId="0" fillId="4" borderId="6" xfId="0" applyFill="1" applyBorder="1"/>
    <xf numFmtId="0" fontId="0" fillId="4" borderId="3" xfId="0" applyFill="1" applyBorder="1"/>
    <xf numFmtId="164" fontId="0" fillId="4" borderId="3" xfId="0" applyNumberFormat="1" applyFill="1" applyBorder="1"/>
    <xf numFmtId="0" fontId="0" fillId="2" borderId="9" xfId="0" applyFill="1" applyBorder="1" applyAlignment="1">
      <alignment horizontal="right"/>
    </xf>
    <xf numFmtId="166" fontId="2" fillId="6" borderId="0" xfId="0" applyNumberFormat="1" applyFont="1" applyFill="1" applyAlignment="1">
      <alignment horizontal="left"/>
    </xf>
    <xf numFmtId="0" fontId="0" fillId="0" borderId="17" xfId="0" applyBorder="1"/>
    <xf numFmtId="0" fontId="0" fillId="0" borderId="18" xfId="0" applyBorder="1"/>
    <xf numFmtId="167" fontId="2" fillId="6" borderId="11" xfId="0" applyNumberFormat="1" applyFont="1" applyFill="1" applyBorder="1" applyAlignment="1">
      <alignment horizontal="left"/>
    </xf>
    <xf numFmtId="0" fontId="2" fillId="6" borderId="19" xfId="0" applyFont="1" applyFill="1" applyBorder="1" applyAlignment="1">
      <alignment horizontal="left"/>
    </xf>
    <xf numFmtId="0" fontId="2" fillId="6" borderId="15" xfId="0" applyFont="1" applyFill="1" applyBorder="1" applyAlignment="1">
      <alignment horizontal="left"/>
    </xf>
    <xf numFmtId="0" fontId="2" fillId="6" borderId="10" xfId="0" applyFont="1" applyFill="1" applyBorder="1" applyAlignment="1">
      <alignment horizontal="left"/>
    </xf>
    <xf numFmtId="164" fontId="0" fillId="0" borderId="17" xfId="0" applyNumberFormat="1" applyBorder="1"/>
    <xf numFmtId="0" fontId="2" fillId="2" borderId="17" xfId="0" applyFont="1" applyFill="1" applyBorder="1"/>
    <xf numFmtId="0" fontId="2" fillId="3" borderId="17" xfId="0" applyFont="1" applyFill="1" applyBorder="1"/>
    <xf numFmtId="0" fontId="0" fillId="0" borderId="25" xfId="0" applyBorder="1"/>
    <xf numFmtId="0" fontId="1" fillId="2" borderId="26" xfId="0" applyFont="1" applyFill="1" applyBorder="1" applyAlignment="1">
      <alignment horizontal="right"/>
    </xf>
    <xf numFmtId="0" fontId="0" fillId="0" borderId="26" xfId="0" applyBorder="1"/>
    <xf numFmtId="0" fontId="2" fillId="5" borderId="9" xfId="0" applyFont="1" applyFill="1" applyBorder="1" applyAlignment="1">
      <alignment horizontal="left"/>
    </xf>
    <xf numFmtId="0" fontId="0" fillId="0" borderId="27" xfId="0" applyBorder="1"/>
    <xf numFmtId="0" fontId="0" fillId="0" borderId="28" xfId="0" applyBorder="1"/>
    <xf numFmtId="0" fontId="0" fillId="2" borderId="21" xfId="0" applyFill="1" applyBorder="1" applyAlignment="1">
      <alignment horizontal="right"/>
    </xf>
    <xf numFmtId="0" fontId="0" fillId="2" borderId="13" xfId="0" applyFill="1" applyBorder="1" applyAlignment="1">
      <alignment horizontal="right"/>
    </xf>
    <xf numFmtId="0" fontId="2" fillId="6" borderId="9" xfId="0" applyFont="1" applyFill="1" applyBorder="1" applyAlignment="1">
      <alignment horizontal="left"/>
    </xf>
    <xf numFmtId="167" fontId="0" fillId="2" borderId="20" xfId="0" applyNumberFormat="1" applyFill="1" applyBorder="1" applyAlignment="1">
      <alignment horizontal="right"/>
    </xf>
    <xf numFmtId="0" fontId="0" fillId="2" borderId="16" xfId="0" applyFill="1" applyBorder="1" applyAlignment="1">
      <alignment horizontal="right"/>
    </xf>
    <xf numFmtId="166" fontId="0" fillId="2" borderId="0" xfId="0" applyNumberFormat="1" applyFill="1" applyAlignment="1">
      <alignment horizontal="right"/>
    </xf>
    <xf numFmtId="167" fontId="0" fillId="2" borderId="14" xfId="0" applyNumberFormat="1" applyFill="1" applyBorder="1" applyAlignment="1">
      <alignment horizontal="right"/>
    </xf>
    <xf numFmtId="0" fontId="0" fillId="2" borderId="12" xfId="0" applyFill="1" applyBorder="1" applyAlignment="1">
      <alignment horizontal="right"/>
    </xf>
    <xf numFmtId="165" fontId="0" fillId="2" borderId="9" xfId="0" applyNumberFormat="1" applyFill="1" applyBorder="1" applyAlignment="1">
      <alignment horizontal="right"/>
    </xf>
    <xf numFmtId="164" fontId="0" fillId="2" borderId="9" xfId="0" applyNumberFormat="1" applyFill="1" applyBorder="1" applyAlignment="1">
      <alignment horizontal="right"/>
    </xf>
    <xf numFmtId="0" fontId="0" fillId="2" borderId="9" xfId="0" applyFill="1" applyBorder="1" applyAlignment="1">
      <alignment horizontal="center"/>
    </xf>
    <xf numFmtId="0" fontId="3" fillId="5" borderId="17" xfId="0" applyFont="1" applyFill="1" applyBorder="1"/>
    <xf numFmtId="0" fontId="0" fillId="5" borderId="17" xfId="0" applyFill="1" applyBorder="1"/>
    <xf numFmtId="0" fontId="0" fillId="0" borderId="31" xfId="0" applyBorder="1"/>
    <xf numFmtId="0" fontId="0" fillId="5" borderId="8" xfId="0" applyFill="1" applyBorder="1"/>
    <xf numFmtId="0" fontId="0" fillId="0" borderId="30" xfId="0" applyBorder="1"/>
    <xf numFmtId="0" fontId="3" fillId="5" borderId="36" xfId="0" applyFont="1" applyFill="1" applyBorder="1"/>
    <xf numFmtId="0" fontId="0" fillId="5" borderId="37" xfId="0" applyFill="1" applyBorder="1"/>
    <xf numFmtId="0" fontId="3" fillId="5" borderId="30" xfId="0" applyFont="1" applyFill="1" applyBorder="1"/>
    <xf numFmtId="0" fontId="0" fillId="4" borderId="32" xfId="0" applyFill="1" applyBorder="1"/>
    <xf numFmtId="0" fontId="0" fillId="4" borderId="33" xfId="0" applyFill="1" applyBorder="1"/>
    <xf numFmtId="0" fontId="0" fillId="4" borderId="34" xfId="0" applyFill="1" applyBorder="1"/>
    <xf numFmtId="0" fontId="0" fillId="4" borderId="38" xfId="0" applyFill="1" applyBorder="1"/>
    <xf numFmtId="0" fontId="0" fillId="4" borderId="39" xfId="0" applyFill="1" applyBorder="1"/>
    <xf numFmtId="16" fontId="0" fillId="0" borderId="17" xfId="0" applyNumberFormat="1" applyBorder="1"/>
    <xf numFmtId="0" fontId="0" fillId="0" borderId="44" xfId="0" applyBorder="1" applyAlignment="1">
      <alignment horizontal="left"/>
    </xf>
    <xf numFmtId="0" fontId="0" fillId="0" borderId="44" xfId="0" applyBorder="1" applyAlignment="1">
      <alignment horizontal="left" indent="1"/>
    </xf>
    <xf numFmtId="0" fontId="0" fillId="0" borderId="22" xfId="0" applyBorder="1" applyAlignment="1">
      <alignment horizontal="left" indent="1"/>
    </xf>
    <xf numFmtId="0" fontId="0" fillId="5" borderId="9" xfId="0" applyFill="1" applyBorder="1" applyAlignment="1">
      <alignment horizontal="left"/>
    </xf>
    <xf numFmtId="0" fontId="0" fillId="0" borderId="9" xfId="0" applyBorder="1" applyAlignment="1">
      <alignment horizontal="right"/>
    </xf>
    <xf numFmtId="0" fontId="0" fillId="7" borderId="0" xfId="0" applyFill="1"/>
    <xf numFmtId="168" fontId="0" fillId="0" borderId="9" xfId="0" applyNumberFormat="1" applyBorder="1" applyAlignment="1">
      <alignment horizontal="right"/>
    </xf>
    <xf numFmtId="0" fontId="0" fillId="5" borderId="24" xfId="0" applyFill="1" applyBorder="1" applyAlignment="1">
      <alignment horizontal="left"/>
    </xf>
    <xf numFmtId="0" fontId="0" fillId="5" borderId="46" xfId="0" applyFill="1" applyBorder="1" applyAlignment="1">
      <alignment horizontal="left"/>
    </xf>
    <xf numFmtId="0" fontId="0" fillId="0" borderId="29" xfId="0" applyBorder="1" applyAlignment="1">
      <alignment horizontal="left"/>
    </xf>
    <xf numFmtId="0" fontId="0" fillId="5" borderId="23" xfId="0" applyFill="1" applyBorder="1" applyAlignment="1">
      <alignment horizontal="left"/>
    </xf>
    <xf numFmtId="0" fontId="0" fillId="0" borderId="43" xfId="0" applyBorder="1" applyAlignment="1">
      <alignment horizontal="right"/>
    </xf>
    <xf numFmtId="0" fontId="0" fillId="0" borderId="45" xfId="0" applyBorder="1" applyAlignment="1">
      <alignment horizontal="right"/>
    </xf>
    <xf numFmtId="0" fontId="3" fillId="5" borderId="35" xfId="0" applyFont="1" applyFill="1" applyBorder="1" applyAlignment="1">
      <alignment horizontal="right"/>
    </xf>
    <xf numFmtId="166" fontId="0" fillId="4" borderId="32" xfId="0" applyNumberFormat="1" applyFill="1" applyBorder="1" applyAlignment="1">
      <alignment horizontal="right"/>
    </xf>
    <xf numFmtId="166" fontId="0" fillId="4" borderId="39" xfId="0" applyNumberFormat="1" applyFill="1" applyBorder="1" applyAlignment="1">
      <alignment horizontal="right"/>
    </xf>
    <xf numFmtId="1" fontId="0" fillId="4" borderId="41" xfId="0" applyNumberFormat="1" applyFill="1" applyBorder="1" applyAlignment="1">
      <alignment horizontal="right"/>
    </xf>
    <xf numFmtId="1" fontId="0" fillId="4" borderId="42" xfId="0" applyNumberFormat="1" applyFill="1" applyBorder="1" applyAlignment="1">
      <alignment horizontal="right"/>
    </xf>
    <xf numFmtId="0" fontId="0" fillId="4" borderId="38" xfId="0" applyFill="1" applyBorder="1" applyAlignment="1">
      <alignment horizontal="left"/>
    </xf>
    <xf numFmtId="0" fontId="0" fillId="4" borderId="40" xfId="0" applyFill="1" applyBorder="1" applyAlignment="1">
      <alignment horizontal="left"/>
    </xf>
    <xf numFmtId="0" fontId="3" fillId="5" borderId="0" xfId="0" applyFont="1" applyFill="1" applyAlignment="1">
      <alignment horizontal="right"/>
    </xf>
    <xf numFmtId="0" fontId="3" fillId="5" borderId="31" xfId="0" applyFont="1" applyFill="1" applyBorder="1" applyAlignment="1">
      <alignment horizontal="right"/>
    </xf>
  </cellXfs>
  <cellStyles count="1">
    <cellStyle name="Normal" xfId="0" builtinId="0"/>
  </cellStyles>
  <dxfs count="180">
    <dxf>
      <alignment horizontal="left"/>
    </dxf>
    <dxf>
      <alignment horizontal="right"/>
    </dxf>
    <dxf>
      <alignment horizontal="left"/>
    </dxf>
    <dxf>
      <alignment horizontal="right"/>
    </dxf>
    <dxf>
      <alignment horizontal="right"/>
    </dxf>
    <dxf>
      <alignment horizontal="left"/>
    </dxf>
    <dxf>
      <alignment horizontal="right"/>
    </dxf>
    <dxf>
      <alignment horizontal="left"/>
    </dxf>
    <dxf>
      <alignment horizontal="right"/>
    </dxf>
    <dxf>
      <alignment horizontal="left"/>
    </dxf>
    <dxf>
      <alignment horizontal="right"/>
    </dxf>
    <dxf>
      <alignment horizontal="left"/>
    </dxf>
    <dxf>
      <alignment horizontal="right"/>
    </dxf>
    <dxf>
      <alignment horizontal="left"/>
    </dxf>
    <dxf>
      <alignment horizontal="right"/>
    </dxf>
    <dxf>
      <alignment horizontal="left"/>
    </dxf>
    <dxf>
      <alignment horizontal="right"/>
    </dxf>
    <dxf>
      <alignment horizontal="left"/>
    </dxf>
    <dxf>
      <alignment horizontal="right"/>
    </dxf>
    <dxf>
      <alignment horizontal="left"/>
    </dxf>
    <dxf>
      <alignment horizontal="right"/>
    </dxf>
    <dxf>
      <alignment horizontal="left"/>
    </dxf>
    <dxf>
      <alignment horizontal="right"/>
    </dxf>
    <dxf>
      <alignment horizontal="left"/>
    </dxf>
    <dxf>
      <alignment horizontal="right"/>
    </dxf>
    <dxf>
      <alignment horizontal="left"/>
    </dxf>
    <dxf>
      <alignment horizontal="right"/>
    </dxf>
    <dxf>
      <alignment horizontal="right"/>
    </dxf>
    <dxf>
      <alignment horizontal="left"/>
    </dxf>
    <dxf>
      <alignment horizontal="right"/>
    </dxf>
    <dxf>
      <alignment horizontal="left"/>
    </dxf>
    <dxf>
      <alignment horizontal="right"/>
    </dxf>
    <dxf>
      <alignment horizontal="left"/>
    </dxf>
    <dxf>
      <alignment horizontal="right"/>
    </dxf>
    <dxf>
      <alignment horizontal="left"/>
    </dxf>
    <dxf>
      <alignment horizontal="right"/>
    </dxf>
    <dxf>
      <alignment horizontal="left"/>
    </dxf>
    <dxf>
      <alignment horizontal="right"/>
    </dxf>
    <dxf>
      <alignment horizontal="left"/>
    </dxf>
    <dxf>
      <alignment horizontal="right"/>
    </dxf>
    <dxf>
      <alignment horizontal="left"/>
    </dxf>
    <dxf>
      <alignment horizontal="right"/>
    </dxf>
    <dxf>
      <alignment horizontal="left"/>
    </dxf>
    <dxf>
      <alignment horizontal="right"/>
    </dxf>
    <dxf>
      <alignment horizontal="left"/>
    </dxf>
    <dxf>
      <alignment horizontal="right"/>
    </dxf>
    <dxf>
      <alignment horizontal="left"/>
    </dxf>
    <dxf>
      <alignment horizontal="right"/>
    </dxf>
    <dxf>
      <alignment horizontal="lef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right"/>
    </dxf>
    <dxf>
      <alignment horizontal="right"/>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499984740745262"/>
        </left>
        <right style="thin">
          <color theme="3" tint="0.499984740745262"/>
        </right>
        <top style="thin">
          <color theme="3" tint="0.499984740745262"/>
        </top>
        <bottom style="thin">
          <color theme="3" tint="0.499984740745262"/>
        </bottom>
      </border>
    </dxf>
    <dxf>
      <border>
        <left style="thin">
          <color theme="3" tint="0.499984740745262"/>
        </left>
        <right style="thin">
          <color theme="3" tint="0.499984740745262"/>
        </right>
        <top style="thin">
          <color theme="3" tint="0.499984740745262"/>
        </top>
        <bottom style="thin">
          <color theme="3" tint="0.499984740745262"/>
        </bottom>
      </border>
    </dxf>
    <dxf>
      <border>
        <left style="thin">
          <color theme="3" tint="0.499984740745262"/>
        </left>
        <right style="thin">
          <color theme="3" tint="0.499984740745262"/>
        </right>
        <top style="thin">
          <color theme="3" tint="0.499984740745262"/>
        </top>
        <bottom style="thin">
          <color theme="3" tint="0.499984740745262"/>
        </bottom>
      </border>
    </dxf>
    <dxf>
      <border>
        <left style="thin">
          <color theme="3" tint="0.499984740745262"/>
        </left>
        <right style="thin">
          <color theme="3" tint="0.499984740745262"/>
        </right>
        <top style="thin">
          <color theme="3" tint="0.499984740745262"/>
        </top>
        <bottom style="thin">
          <color theme="3" tint="0.499984740745262"/>
        </bottom>
      </border>
    </dxf>
    <dxf>
      <border>
        <left style="thin">
          <color theme="3" tint="0.499984740745262"/>
        </left>
        <right style="thin">
          <color theme="3" tint="0.499984740745262"/>
        </right>
        <top style="thin">
          <color theme="3" tint="0.499984740745262"/>
        </top>
        <bottom style="thin">
          <color theme="3" tint="0.499984740745262"/>
        </bottom>
      </border>
    </dxf>
    <dxf>
      <border>
        <left style="thin">
          <color theme="3" tint="0.499984740745262"/>
        </left>
        <right style="thin">
          <color theme="3" tint="0.499984740745262"/>
        </right>
        <top style="thin">
          <color theme="3" tint="0.499984740745262"/>
        </top>
        <bottom style="thin">
          <color theme="3" tint="0.499984740745262"/>
        </bottom>
      </border>
    </dxf>
    <dxf>
      <border>
        <left style="thin">
          <color theme="3" tint="0.499984740745262"/>
        </left>
        <right style="thin">
          <color theme="3" tint="0.499984740745262"/>
        </right>
        <top style="thin">
          <color theme="3" tint="0.499984740745262"/>
        </top>
        <bottom style="thin">
          <color theme="3" tint="0.499984740745262"/>
        </bottom>
      </border>
    </dxf>
    <dxf>
      <border>
        <left style="thin">
          <color theme="3" tint="0.499984740745262"/>
        </left>
        <right style="thin">
          <color theme="3" tint="0.499984740745262"/>
        </right>
        <top style="thin">
          <color theme="3" tint="0.499984740745262"/>
        </top>
        <bottom style="thin">
          <color theme="3" tint="0.499984740745262"/>
        </bottom>
      </border>
    </dxf>
    <dxf>
      <border>
        <left style="thin">
          <color theme="3" tint="0.499984740745262"/>
        </left>
        <right style="thin">
          <color theme="3" tint="0.499984740745262"/>
        </right>
        <top style="thin">
          <color theme="3" tint="0.499984740745262"/>
        </top>
        <bottom style="thin">
          <color theme="3" tint="0.499984740745262"/>
        </bottom>
      </border>
    </dxf>
    <dxf>
      <border>
        <left style="thin">
          <color theme="3" tint="0.499984740745262"/>
        </left>
        <right style="thin">
          <color theme="3" tint="0.499984740745262"/>
        </right>
        <top style="thin">
          <color theme="3" tint="0.499984740745262"/>
        </top>
        <bottom style="thin">
          <color theme="3" tint="0.499984740745262"/>
        </bottom>
      </border>
    </dxf>
    <dxf>
      <border>
        <left style="thin">
          <color theme="3" tint="0.499984740745262"/>
        </left>
        <right style="thin">
          <color theme="3" tint="0.499984740745262"/>
        </right>
        <top style="thin">
          <color theme="3" tint="0.499984740745262"/>
        </top>
        <bottom style="thin">
          <color theme="3" tint="0.499984740745262"/>
        </bottom>
      </border>
    </dxf>
    <dxf>
      <border>
        <left style="thin">
          <color theme="3" tint="0.499984740745262"/>
        </left>
        <right style="thin">
          <color theme="3" tint="0.499984740745262"/>
        </right>
        <top style="thin">
          <color theme="3" tint="0.499984740745262"/>
        </top>
        <bottom style="thin">
          <color theme="3" tint="0.499984740745262"/>
        </bottom>
      </border>
    </dxf>
    <dxf>
      <border>
        <left style="thin">
          <color theme="3" tint="0.499984740745262"/>
        </left>
        <right style="thin">
          <color theme="3" tint="0.499984740745262"/>
        </right>
        <top style="thin">
          <color theme="3" tint="0.499984740745262"/>
        </top>
        <bottom style="thin">
          <color theme="3" tint="0.499984740745262"/>
        </bottom>
      </border>
    </dxf>
    <dxf>
      <border>
        <left style="thin">
          <color theme="3" tint="0.499984740745262"/>
        </left>
        <right style="thin">
          <color theme="3" tint="0.499984740745262"/>
        </right>
        <top style="thin">
          <color theme="3" tint="0.499984740745262"/>
        </top>
        <bottom style="thin">
          <color theme="3" tint="0.499984740745262"/>
        </bottom>
      </border>
    </dxf>
    <dxf>
      <border>
        <left style="thin">
          <color theme="3" tint="0.499984740745262"/>
        </left>
        <right style="thin">
          <color theme="3" tint="0.499984740745262"/>
        </right>
        <top style="thin">
          <color theme="3" tint="0.499984740745262"/>
        </top>
        <bottom style="thin">
          <color theme="3" tint="0.499984740745262"/>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499984740745262"/>
        </left>
        <right style="thin">
          <color theme="3" tint="0.499984740745262"/>
        </right>
        <top style="thin">
          <color theme="3" tint="0.499984740745262"/>
        </top>
        <bottom style="thin">
          <color theme="3" tint="0.499984740745262"/>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border>
        <left style="thin">
          <color theme="3" tint="0.249977111117893"/>
        </left>
        <right style="thin">
          <color theme="3" tint="0.249977111117893"/>
        </right>
        <top style="thin">
          <color theme="3" tint="0.249977111117893"/>
        </top>
        <bottom style="thin">
          <color theme="3" tint="0.249977111117893"/>
        </bottom>
      </border>
    </dxf>
    <dxf>
      <fill>
        <patternFill>
          <bgColor theme="3" tint="0.249977111117893"/>
        </patternFill>
      </fill>
    </dxf>
    <dxf>
      <fill>
        <patternFill>
          <bgColor theme="3" tint="0.249977111117893"/>
        </patternFill>
      </fill>
    </dxf>
    <dxf>
      <fill>
        <patternFill patternType="solid">
          <bgColor theme="7"/>
        </patternFill>
      </fill>
    </dxf>
    <dxf>
      <fill>
        <patternFill patternType="solid">
          <bgColor theme="7"/>
        </patternFill>
      </fill>
    </dxf>
    <dxf>
      <fill>
        <patternFill>
          <bgColor theme="3" tint="0.249977111117893"/>
        </patternFill>
      </fill>
    </dxf>
    <dxf>
      <fill>
        <patternFill>
          <bgColor theme="3" tint="0.249977111117893"/>
        </patternFill>
      </fill>
    </dxf>
    <dxf>
      <fill>
        <patternFill patternType="solid">
          <bgColor theme="7"/>
        </patternFill>
      </fill>
    </dxf>
    <dxf>
      <fill>
        <patternFill patternType="solid">
          <bgColor theme="7"/>
        </patternFill>
      </fill>
    </dxf>
    <dxf>
      <border>
        <left style="thin">
          <color theme="3" tint="0.499984740745262"/>
        </left>
        <right style="thin">
          <color theme="3" tint="0.499984740745262"/>
        </right>
        <top style="thin">
          <color theme="3" tint="0.499984740745262"/>
        </top>
        <bottom style="thin">
          <color theme="3" tint="0.499984740745262"/>
        </bottom>
        <vertical style="thin">
          <color theme="3" tint="0.499984740745262"/>
        </vertical>
        <horizontal style="thin">
          <color theme="3" tint="0.499984740745262"/>
        </horizontal>
      </border>
    </dxf>
    <dxf>
      <border>
        <left style="thin">
          <color theme="3" tint="0.499984740745262"/>
        </left>
        <right style="thin">
          <color theme="3" tint="0.499984740745262"/>
        </right>
        <top style="thin">
          <color theme="3" tint="0.499984740745262"/>
        </top>
        <bottom style="thin">
          <color theme="3" tint="0.499984740745262"/>
        </bottom>
        <vertical style="thin">
          <color theme="3" tint="0.499984740745262"/>
        </vertical>
        <horizontal style="thin">
          <color theme="3" tint="0.499984740745262"/>
        </horizontal>
      </border>
    </dxf>
    <dxf>
      <border>
        <left style="thin">
          <color theme="3" tint="0.499984740745262"/>
        </left>
        <right style="thin">
          <color theme="3" tint="0.499984740745262"/>
        </right>
        <top style="thin">
          <color theme="3" tint="0.499984740745262"/>
        </top>
        <bottom style="thin">
          <color theme="3" tint="0.499984740745262"/>
        </bottom>
        <vertical style="thin">
          <color theme="3" tint="0.499984740745262"/>
        </vertical>
        <horizontal style="thin">
          <color theme="3" tint="0.499984740745262"/>
        </horizontal>
      </border>
    </dxf>
    <dxf>
      <border>
        <left style="thin">
          <color theme="3" tint="0.499984740745262"/>
        </left>
        <right style="thin">
          <color theme="3" tint="0.499984740745262"/>
        </right>
        <top style="thin">
          <color theme="3" tint="0.499984740745262"/>
        </top>
        <bottom style="thin">
          <color theme="3" tint="0.499984740745262"/>
        </bottom>
        <vertical style="thin">
          <color theme="3" tint="0.499984740745262"/>
        </vertical>
        <horizontal style="thin">
          <color theme="3" tint="0.499984740745262"/>
        </horizontal>
      </border>
    </dxf>
    <dxf>
      <border>
        <left style="thin">
          <color theme="3" tint="0.499984740745262"/>
        </left>
        <right style="thin">
          <color theme="3" tint="0.499984740745262"/>
        </right>
        <top style="thin">
          <color theme="3" tint="0.499984740745262"/>
        </top>
        <bottom style="thin">
          <color theme="3" tint="0.499984740745262"/>
        </bottom>
        <vertical style="thin">
          <color theme="3" tint="0.499984740745262"/>
        </vertical>
        <horizontal style="thin">
          <color theme="3" tint="0.499984740745262"/>
        </horizontal>
      </border>
    </dxf>
    <dxf>
      <fill>
        <patternFill patternType="solid">
          <bgColor theme="3" tint="0.249977111117893"/>
        </patternFill>
      </fill>
    </dxf>
    <dxf>
      <fill>
        <patternFill patternType="solid">
          <bgColor theme="3" tint="0.249977111117893"/>
        </patternFill>
      </fill>
    </dxf>
    <dxf>
      <border>
        <left style="thin">
          <color theme="3" tint="0.499984740745262"/>
        </left>
        <right style="thin">
          <color theme="3" tint="0.499984740745262"/>
        </right>
        <top style="thin">
          <color theme="3" tint="0.499984740745262"/>
        </top>
        <bottom style="thin">
          <color theme="3" tint="0.499984740745262"/>
        </bottom>
        <vertical style="thin">
          <color theme="3" tint="0.499984740745262"/>
        </vertical>
        <horizontal style="thin">
          <color theme="3" tint="0.499984740745262"/>
        </horizontal>
      </border>
    </dxf>
    <dxf>
      <border>
        <left style="thin">
          <color theme="3" tint="0.499984740745262"/>
        </left>
        <right style="thin">
          <color theme="3" tint="0.499984740745262"/>
        </right>
        <top style="thin">
          <color theme="3" tint="0.499984740745262"/>
        </top>
        <bottom style="thin">
          <color theme="3" tint="0.499984740745262"/>
        </bottom>
        <vertical style="thin">
          <color theme="3" tint="0.499984740745262"/>
        </vertical>
        <horizontal style="thin">
          <color theme="3" tint="0.499984740745262"/>
        </horizontal>
      </border>
    </dxf>
    <dxf>
      <border>
        <left style="thin">
          <color theme="3" tint="0.499984740745262"/>
        </left>
        <right style="thin">
          <color theme="3" tint="0.499984740745262"/>
        </right>
        <top style="thin">
          <color theme="3" tint="0.499984740745262"/>
        </top>
        <bottom style="thin">
          <color theme="3" tint="0.499984740745262"/>
        </bottom>
        <vertical style="thin">
          <color theme="3" tint="0.499984740745262"/>
        </vertical>
        <horizontal style="thin">
          <color theme="3" tint="0.499984740745262"/>
        </horizontal>
      </border>
    </dxf>
    <dxf>
      <border>
        <left style="thin">
          <color theme="3" tint="0.499984740745262"/>
        </left>
        <right style="thin">
          <color theme="3" tint="0.499984740745262"/>
        </right>
        <top style="thin">
          <color theme="3" tint="0.499984740745262"/>
        </top>
        <bottom style="thin">
          <color theme="3" tint="0.499984740745262"/>
        </bottom>
        <vertical style="thin">
          <color theme="3" tint="0.499984740745262"/>
        </vertical>
        <horizontal style="thin">
          <color theme="3" tint="0.499984740745262"/>
        </horizontal>
      </border>
    </dxf>
    <dxf>
      <border>
        <left style="thin">
          <color theme="3" tint="0.499984740745262"/>
        </left>
        <right style="thin">
          <color theme="3" tint="0.499984740745262"/>
        </right>
        <top style="thin">
          <color theme="3" tint="0.499984740745262"/>
        </top>
        <bottom style="thin">
          <color theme="3" tint="0.499984740745262"/>
        </bottom>
        <vertical style="thin">
          <color theme="3" tint="0.499984740745262"/>
        </vertical>
        <horizontal style="thin">
          <color theme="3" tint="0.499984740745262"/>
        </horizontal>
      </border>
    </dxf>
    <dxf>
      <alignment horizontal="left"/>
    </dxf>
    <dxf>
      <alignment horizontal="left"/>
    </dxf>
    <dxf>
      <alignment horizontal="right"/>
    </dxf>
    <dxf>
      <alignment horizontal="right"/>
    </dxf>
    <dxf>
      <fill>
        <patternFill patternType="solid">
          <bgColor theme="3" tint="0.249977111117893"/>
        </patternFill>
      </fill>
    </dxf>
    <dxf>
      <fill>
        <patternFill patternType="solid">
          <bgColor theme="3" tint="0.249977111117893"/>
        </patternFill>
      </fill>
    </dxf>
    <dxf>
      <border>
        <left style="thin">
          <color theme="3" tint="0.249977111117893"/>
        </left>
        <right style="thin">
          <color theme="3" tint="0.249977111117893"/>
        </right>
        <top style="thin">
          <color theme="3" tint="0.249977111117893"/>
        </top>
        <bottom style="thin">
          <color theme="3" tint="0.249977111117893"/>
        </bottom>
        <vertical style="thin">
          <color theme="3" tint="0.249977111117893"/>
        </vertical>
        <horizontal style="thin">
          <color theme="3" tint="0.249977111117893"/>
        </horizontal>
      </border>
    </dxf>
    <dxf>
      <border>
        <left style="thin">
          <color theme="3" tint="0.249977111117893"/>
        </left>
        <right style="thin">
          <color theme="3" tint="0.249977111117893"/>
        </right>
        <top style="thin">
          <color theme="3" tint="0.249977111117893"/>
        </top>
        <bottom style="thin">
          <color theme="3" tint="0.249977111117893"/>
        </bottom>
        <vertical style="thin">
          <color theme="3" tint="0.249977111117893"/>
        </vertical>
        <horizontal style="thin">
          <color theme="3" tint="0.249977111117893"/>
        </horizontal>
      </border>
    </dxf>
    <dxf>
      <border>
        <left style="thin">
          <color theme="3" tint="0.249977111117893"/>
        </left>
        <right style="thin">
          <color theme="3" tint="0.249977111117893"/>
        </right>
        <top style="thin">
          <color theme="3" tint="0.249977111117893"/>
        </top>
        <bottom style="thin">
          <color theme="3" tint="0.249977111117893"/>
        </bottom>
        <vertical style="thin">
          <color theme="3" tint="0.249977111117893"/>
        </vertical>
        <horizontal style="thin">
          <color theme="3" tint="0.249977111117893"/>
        </horizontal>
      </border>
    </dxf>
    <dxf>
      <border>
        <left style="thin">
          <color theme="3" tint="0.249977111117893"/>
        </left>
        <right style="thin">
          <color theme="3" tint="0.249977111117893"/>
        </right>
        <top style="thin">
          <color theme="3" tint="0.249977111117893"/>
        </top>
        <bottom style="thin">
          <color theme="3" tint="0.249977111117893"/>
        </bottom>
        <vertical style="thin">
          <color theme="3" tint="0.249977111117893"/>
        </vertical>
        <horizontal style="thin">
          <color theme="3" tint="0.249977111117893"/>
        </horizontal>
      </border>
    </dxf>
    <dxf>
      <border>
        <left style="thin">
          <color theme="3" tint="0.249977111117893"/>
        </left>
        <right style="thin">
          <color theme="3" tint="0.249977111117893"/>
        </right>
        <top style="thin">
          <color theme="3" tint="0.249977111117893"/>
        </top>
        <bottom style="thin">
          <color theme="3" tint="0.249977111117893"/>
        </bottom>
        <vertical style="thin">
          <color theme="3" tint="0.249977111117893"/>
        </vertical>
        <horizontal style="thin">
          <color theme="3" tint="0.249977111117893"/>
        </horizontal>
      </border>
    </dxf>
    <dxf>
      <font>
        <b val="0"/>
        <i val="0"/>
        <strike val="0"/>
        <condense val="0"/>
        <extend val="0"/>
        <outline val="0"/>
        <shadow val="0"/>
        <u val="none"/>
        <vertAlign val="baseline"/>
        <sz val="11"/>
        <color theme="1"/>
        <name val="Aptos Narrow"/>
        <family val="2"/>
        <scheme val="minor"/>
      </font>
      <numFmt numFmtId="166" formatCode="&quot;₹&quot;\ #,##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patternFill>
      </fill>
      <alignment horizontal="right" vertical="bottom" textRotation="0" wrapText="0" indent="0" justifyLastLine="0" shrinkToFit="0" readingOrder="0"/>
      <border diagonalUp="0" diagonalDown="0" outline="0">
        <left/>
        <right style="thin">
          <color theme="3" tint="0.499984740745262"/>
        </right>
        <top/>
        <bottom/>
      </border>
    </dxf>
    <dxf>
      <font>
        <b val="0"/>
        <i val="0"/>
        <strike val="0"/>
        <condense val="0"/>
        <extend val="0"/>
        <outline val="0"/>
        <shadow val="0"/>
        <u val="none"/>
        <vertAlign val="baseline"/>
        <sz val="11"/>
        <color theme="1"/>
        <name val="Aptos Narrow"/>
        <family val="2"/>
        <scheme val="minor"/>
      </font>
      <fill>
        <patternFill patternType="solid">
          <fgColor indexed="64"/>
          <bgColor theme="0"/>
        </patternFill>
      </fill>
      <alignment horizontal="right" vertical="bottom" textRotation="0" wrapText="0" indent="0" justifyLastLine="0" shrinkToFit="0" readingOrder="0"/>
      <border diagonalUp="0" diagonalDown="0" outline="0">
        <left/>
        <right style="thin">
          <color theme="3" tint="0.499984740745262"/>
        </right>
        <top/>
        <bottom/>
      </border>
    </dxf>
    <dxf>
      <font>
        <b val="0"/>
        <i val="0"/>
        <strike val="0"/>
        <condense val="0"/>
        <extend val="0"/>
        <outline val="0"/>
        <shadow val="0"/>
        <u val="none"/>
        <vertAlign val="baseline"/>
        <sz val="11"/>
        <color theme="1"/>
        <name val="Aptos Narrow"/>
        <family val="2"/>
        <scheme val="minor"/>
      </font>
      <fill>
        <patternFill patternType="solid">
          <fgColor indexed="64"/>
          <bgColor theme="0"/>
        </patternFill>
      </fill>
      <alignment horizontal="right" vertical="bottom" textRotation="0" wrapText="0" indent="0" justifyLastLine="0" shrinkToFit="0" readingOrder="0"/>
      <border diagonalUp="0" diagonalDown="0" outline="0">
        <left/>
        <right style="thin">
          <color theme="3" tint="0.499984740745262"/>
        </right>
        <top/>
        <bottom/>
      </border>
    </dxf>
    <dxf>
      <font>
        <b val="0"/>
        <i val="0"/>
        <strike val="0"/>
        <condense val="0"/>
        <extend val="0"/>
        <outline val="0"/>
        <shadow val="0"/>
        <u val="none"/>
        <vertAlign val="baseline"/>
        <sz val="11"/>
        <color theme="1"/>
        <name val="Aptos Narrow"/>
        <family val="2"/>
        <scheme val="minor"/>
      </font>
      <fill>
        <patternFill patternType="solid">
          <fgColor indexed="64"/>
          <bgColor theme="0"/>
        </patternFill>
      </fill>
      <alignment horizontal="right" vertical="bottom" textRotation="0" wrapText="0" indent="0" justifyLastLine="0" shrinkToFit="0" readingOrder="0"/>
      <border diagonalUp="0" diagonalDown="0" outline="0">
        <left/>
        <right style="thin">
          <color theme="3" tint="0.499984740745262"/>
        </right>
        <top/>
        <bottom/>
      </border>
    </dxf>
    <dxf>
      <font>
        <b val="0"/>
        <i val="0"/>
        <strike val="0"/>
        <condense val="0"/>
        <extend val="0"/>
        <outline val="0"/>
        <shadow val="0"/>
        <u val="none"/>
        <vertAlign val="baseline"/>
        <sz val="11"/>
        <color theme="1"/>
        <name val="Aptos Narrow"/>
        <family val="2"/>
        <scheme val="minor"/>
      </font>
      <fill>
        <patternFill patternType="solid">
          <fgColor indexed="64"/>
          <bgColor theme="0"/>
        </patternFill>
      </fill>
      <alignment horizontal="right" vertical="bottom" textRotation="0" wrapText="0" indent="0" justifyLastLine="0" shrinkToFit="0" readingOrder="0"/>
      <border diagonalUp="0" diagonalDown="0" outline="0">
        <left/>
        <right style="thin">
          <color theme="3" tint="0.499984740745262"/>
        </right>
        <top/>
        <bottom/>
      </border>
    </dxf>
    <dxf>
      <font>
        <b val="0"/>
        <i val="0"/>
        <strike val="0"/>
        <condense val="0"/>
        <extend val="0"/>
        <outline val="0"/>
        <shadow val="0"/>
        <u val="none"/>
        <vertAlign val="baseline"/>
        <sz val="11"/>
        <color theme="1"/>
        <name val="Aptos Narrow"/>
        <family val="2"/>
        <scheme val="minor"/>
      </font>
      <fill>
        <patternFill patternType="solid">
          <fgColor indexed="64"/>
          <bgColor theme="0"/>
        </patternFill>
      </fill>
      <alignment horizontal="right" vertical="bottom" textRotation="0" wrapText="0" indent="0" justifyLastLine="0" shrinkToFit="0" readingOrder="0"/>
      <border diagonalUp="0" diagonalDown="0" outline="0">
        <left style="thin">
          <color theme="3" tint="0.499984740745262"/>
        </left>
        <right style="thin">
          <color theme="3" tint="0.499984740745262"/>
        </right>
        <top/>
        <bottom/>
      </border>
    </dxf>
    <dxf>
      <font>
        <b val="0"/>
        <i val="0"/>
        <strike val="0"/>
        <condense val="0"/>
        <extend val="0"/>
        <outline val="0"/>
        <shadow val="0"/>
        <u val="none"/>
        <vertAlign val="baseline"/>
        <sz val="11"/>
        <color theme="1"/>
        <name val="Aptos Narrow"/>
        <family val="2"/>
        <scheme val="minor"/>
      </font>
      <fill>
        <patternFill patternType="solid">
          <fgColor indexed="64"/>
          <bgColor theme="0"/>
        </patternFill>
      </fill>
      <alignment horizontal="right" vertical="bottom" textRotation="0" wrapText="0" indent="0" justifyLastLine="0" shrinkToFit="0" readingOrder="0"/>
      <border diagonalUp="0" diagonalDown="0" outline="0">
        <left style="thin">
          <color theme="3" tint="0.499984740745262"/>
        </left>
        <right style="thin">
          <color theme="3" tint="0.499984740745262"/>
        </right>
        <top/>
        <bottom/>
      </border>
    </dxf>
    <dxf>
      <font>
        <b val="0"/>
        <i val="0"/>
        <strike val="0"/>
        <condense val="0"/>
        <extend val="0"/>
        <outline val="0"/>
        <shadow val="0"/>
        <u val="none"/>
        <vertAlign val="baseline"/>
        <sz val="11"/>
        <color theme="1"/>
        <name val="Aptos Narrow"/>
        <family val="2"/>
        <scheme val="minor"/>
      </font>
      <numFmt numFmtId="167" formatCode="[$-10409]hh:mm\ AM/PM;@"/>
      <fill>
        <patternFill patternType="solid">
          <fgColor indexed="64"/>
          <bgColor theme="0"/>
        </patternFill>
      </fill>
      <alignment horizontal="right" vertical="bottom" textRotation="0" wrapText="0" indent="0" justifyLastLine="0" shrinkToFit="0" readingOrder="0"/>
      <border diagonalUp="0" diagonalDown="0" outline="0">
        <left style="thin">
          <color theme="3" tint="0.499984740745262"/>
        </left>
        <right/>
        <top/>
        <bottom/>
      </border>
    </dxf>
    <dxf>
      <border outline="0">
        <top style="thin">
          <color theme="3" tint="0.499984740745262"/>
        </top>
      </border>
    </dxf>
    <dxf>
      <border outline="0">
        <left style="thin">
          <color theme="4" tint="0.59999389629810485"/>
        </left>
        <right style="thin">
          <color theme="3" tint="0.499984740745262"/>
        </right>
        <top style="thin">
          <color theme="4" tint="0.59999389629810485"/>
        </top>
        <bottom style="thin">
          <color theme="3" tint="0.499984740745262"/>
        </bottom>
      </border>
    </dxf>
    <dxf>
      <font>
        <b val="0"/>
        <i val="0"/>
        <strike val="0"/>
        <condense val="0"/>
        <extend val="0"/>
        <outline val="0"/>
        <shadow val="0"/>
        <u val="none"/>
        <vertAlign val="baseline"/>
        <sz val="11"/>
        <color theme="1"/>
        <name val="Aptos Narrow"/>
        <family val="2"/>
        <scheme val="minor"/>
      </font>
      <fill>
        <patternFill patternType="solid">
          <fgColor indexed="64"/>
          <bgColor theme="0"/>
        </patternFill>
      </fill>
      <alignment horizontal="right" vertical="bottom" textRotation="0" wrapText="0" indent="0" justifyLastLine="0" shrinkToFit="0" readingOrder="0"/>
    </dxf>
    <dxf>
      <border outline="0">
        <bottom style="thin">
          <color theme="3" tint="0.499984740745262"/>
        </bottom>
      </border>
    </dxf>
    <dxf>
      <font>
        <b/>
        <i val="0"/>
        <strike val="0"/>
        <condense val="0"/>
        <extend val="0"/>
        <outline val="0"/>
        <shadow val="0"/>
        <u val="none"/>
        <vertAlign val="baseline"/>
        <sz val="11"/>
        <color theme="0"/>
        <name val="Aptos Narrow"/>
        <family val="2"/>
        <scheme val="minor"/>
      </font>
      <fill>
        <patternFill patternType="solid">
          <fgColor theme="7"/>
          <bgColor theme="3" tint="0.249977111117893"/>
        </patternFill>
      </fill>
      <alignment horizontal="left" vertical="bottom" textRotation="0" wrapText="0" indent="0" justifyLastLine="0" shrinkToFit="0" readingOrder="0"/>
      <border diagonalUp="0" diagonalDown="0" outline="0">
        <left style="thin">
          <color theme="3" tint="0.499984740745262"/>
        </left>
        <right style="thin">
          <color theme="3" tint="0.499984740745262"/>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IN" b="0" cap="none" spc="0">
                <a:ln w="0"/>
                <a:solidFill>
                  <a:schemeClr val="accent1"/>
                </a:solidFill>
                <a:effectLst>
                  <a:outerShdw blurRad="38100" dist="25400" dir="5400000" algn="ctr" rotWithShape="0">
                    <a:srgbClr val="6E747A">
                      <a:alpha val="43000"/>
                    </a:srgbClr>
                  </a:outerShdw>
                </a:effectLst>
              </a:rPr>
              <a:t>STATISTICS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Statistics!$A$2:$A$7</c:f>
              <c:strCache>
                <c:ptCount val="6"/>
                <c:pt idx="0">
                  <c:v>Min</c:v>
                </c:pt>
                <c:pt idx="1">
                  <c:v>First Q</c:v>
                </c:pt>
                <c:pt idx="2">
                  <c:v>Median</c:v>
                </c:pt>
                <c:pt idx="3">
                  <c:v>Average</c:v>
                </c:pt>
                <c:pt idx="4">
                  <c:v>Third Q</c:v>
                </c:pt>
                <c:pt idx="5">
                  <c:v>Max</c:v>
                </c:pt>
              </c:strCache>
            </c:strRef>
          </c:cat>
          <c:val>
            <c:numRef>
              <c:f>Statistics!$B$2:$B$7</c:f>
              <c:numCache>
                <c:formatCode>[$₹-4009]\ #,##0;[Red][$₹-4009]\ \-#,##0</c:formatCode>
                <c:ptCount val="6"/>
                <c:pt idx="0">
                  <c:v>74</c:v>
                </c:pt>
                <c:pt idx="1">
                  <c:v>120</c:v>
                </c:pt>
                <c:pt idx="2">
                  <c:v>287</c:v>
                </c:pt>
                <c:pt idx="3">
                  <c:v>293.60000000000002</c:v>
                </c:pt>
                <c:pt idx="4">
                  <c:v>391.5</c:v>
                </c:pt>
                <c:pt idx="5">
                  <c:v>778</c:v>
                </c:pt>
              </c:numCache>
            </c:numRef>
          </c:val>
          <c:extLst>
            <c:ext xmlns:c16="http://schemas.microsoft.com/office/drawing/2014/chart" uri="{C3380CC4-5D6E-409C-BE32-E72D297353CC}">
              <c16:uniqueId val="{00000000-45C3-4614-992F-88C7912C9A7C}"/>
            </c:ext>
          </c:extLst>
        </c:ser>
        <c:dLbls>
          <c:showLegendKey val="0"/>
          <c:showVal val="0"/>
          <c:showCatName val="0"/>
          <c:showSerName val="0"/>
          <c:showPercent val="0"/>
          <c:showBubbleSize val="0"/>
        </c:dLbls>
        <c:gapWidth val="219"/>
        <c:overlap val="-27"/>
        <c:axId val="10244096"/>
        <c:axId val="10233536"/>
      </c:barChart>
      <c:catAx>
        <c:axId val="1024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233536"/>
        <c:crosses val="autoZero"/>
        <c:auto val="1"/>
        <c:lblAlgn val="ctr"/>
        <c:lblOffset val="100"/>
        <c:noMultiLvlLbl val="0"/>
      </c:catAx>
      <c:valAx>
        <c:axId val="10233536"/>
        <c:scaling>
          <c:orientation val="minMax"/>
        </c:scaling>
        <c:delete val="0"/>
        <c:axPos val="l"/>
        <c:majorGridlines>
          <c:spPr>
            <a:ln w="9525" cap="flat" cmpd="sng" algn="ctr">
              <a:solidFill>
                <a:schemeClr val="tx1">
                  <a:lumMod val="15000"/>
                  <a:lumOff val="85000"/>
                </a:schemeClr>
              </a:solidFill>
              <a:round/>
            </a:ln>
            <a:effectLst/>
          </c:spPr>
        </c:majorGridlines>
        <c:numFmt formatCode="[$₹-4009]\ #,##0;[Red][$₹-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24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19050" cap="flat" cmpd="sng" algn="ctr">
      <a:solidFill>
        <a:schemeClr val="accent1"/>
      </a:solidFill>
      <a:prstDash val="solid"/>
      <a:miter lim="800000"/>
    </a:ln>
    <a:effectLst>
      <a:softEdge rad="12700"/>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(by city)!PivotTable1</c:name>
    <c:fmtId val="10"/>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IN" sz="1400" b="0" cap="none" spc="0">
                <a:ln w="0"/>
                <a:solidFill>
                  <a:schemeClr val="accent1"/>
                </a:solidFill>
                <a:effectLst>
                  <a:outerShdw blurRad="38100" dist="25400" dir="5400000" algn="ctr" rotWithShape="0">
                    <a:srgbClr val="6E747A">
                      <a:alpha val="43000"/>
                    </a:srgbClr>
                  </a:outerShdw>
                </a:effectLst>
              </a:rPr>
              <a:t>SALES (by city)</a:t>
            </a:r>
          </a:p>
        </c:rich>
      </c:tx>
      <c:layout>
        <c:manualLayout>
          <c:xMode val="edge"/>
          <c:yMode val="edge"/>
          <c:x val="0.32715012475292438"/>
          <c:y val="3.1847133757961783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'Sales (by city)'!$B$1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'Sales (by city)'!$A$2:$A$11</c:f>
              <c:strCache>
                <c:ptCount val="10"/>
                <c:pt idx="0">
                  <c:v>Ahmedabad</c:v>
                </c:pt>
                <c:pt idx="1">
                  <c:v>Bangalore</c:v>
                </c:pt>
                <c:pt idx="2">
                  <c:v>Chennai</c:v>
                </c:pt>
                <c:pt idx="3">
                  <c:v>Delhi</c:v>
                </c:pt>
                <c:pt idx="4">
                  <c:v>Hyderabad</c:v>
                </c:pt>
                <c:pt idx="5">
                  <c:v>Jaipur</c:v>
                </c:pt>
                <c:pt idx="6">
                  <c:v>Kolkata</c:v>
                </c:pt>
                <c:pt idx="7">
                  <c:v>Mumbai</c:v>
                </c:pt>
                <c:pt idx="8">
                  <c:v>Pune</c:v>
                </c:pt>
                <c:pt idx="9">
                  <c:v>Surat</c:v>
                </c:pt>
              </c:strCache>
            </c:strRef>
          </c:cat>
          <c:val>
            <c:numRef>
              <c:f>'Sales (by city)'!$B$2:$B$11</c:f>
              <c:numCache>
                <c:formatCode>General</c:formatCode>
                <c:ptCount val="10"/>
                <c:pt idx="0">
                  <c:v>813</c:v>
                </c:pt>
                <c:pt idx="1">
                  <c:v>820</c:v>
                </c:pt>
                <c:pt idx="2">
                  <c:v>728</c:v>
                </c:pt>
                <c:pt idx="3">
                  <c:v>1781</c:v>
                </c:pt>
                <c:pt idx="4">
                  <c:v>798</c:v>
                </c:pt>
                <c:pt idx="5">
                  <c:v>259</c:v>
                </c:pt>
                <c:pt idx="6">
                  <c:v>199</c:v>
                </c:pt>
                <c:pt idx="7">
                  <c:v>453</c:v>
                </c:pt>
                <c:pt idx="8">
                  <c:v>343</c:v>
                </c:pt>
                <c:pt idx="9">
                  <c:v>529</c:v>
                </c:pt>
              </c:numCache>
            </c:numRef>
          </c:val>
          <c:extLst>
            <c:ext xmlns:c16="http://schemas.microsoft.com/office/drawing/2014/chart" uri="{C3380CC4-5D6E-409C-BE32-E72D297353CC}">
              <c16:uniqueId val="{00000017-69D4-49CB-9CDB-D34DFE8EBD0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tx2">
            <a:lumMod val="10000"/>
            <a:lumOff val="9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tx2">
        <a:lumMod val="10000"/>
        <a:lumOff val="9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a:t>OUTLIERS</a:t>
            </a:r>
          </a:p>
        </c:rich>
      </c:tx>
      <c:layout>
        <c:manualLayout>
          <c:xMode val="edge"/>
          <c:yMode val="edge"/>
          <c:x val="0.37991666666666668"/>
          <c:y val="1.6129032258064516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lotArea>
      <c:layout/>
      <c:scatterChart>
        <c:scatterStyle val="lineMarker"/>
        <c:varyColors val="0"/>
        <c:ser>
          <c:idx val="0"/>
          <c:order val="0"/>
          <c:tx>
            <c:strRef>
              <c:f>Anomaly!$J$1</c:f>
              <c:strCache>
                <c:ptCount val="1"/>
                <c:pt idx="0">
                  <c:v>Quantity</c:v>
                </c:pt>
              </c:strCache>
            </c:strRef>
          </c:tx>
          <c:spPr>
            <a:ln w="38100" cap="rnd">
              <a:noFill/>
              <a:round/>
            </a:ln>
            <a:effectLst/>
          </c:spPr>
          <c:marker>
            <c:symbol val="circle"/>
            <c:size val="5"/>
            <c:spPr>
              <a:solidFill>
                <a:schemeClr val="accent1"/>
              </a:solidFill>
              <a:ln w="9525">
                <a:solidFill>
                  <a:schemeClr val="accent1"/>
                </a:solidFill>
              </a:ln>
              <a:effectLst/>
            </c:spPr>
          </c:marker>
          <c:xVal>
            <c:numRef>
              <c:f>Anomaly!$I$2:$I$26</c:f>
              <c:numCache>
                <c:formatCode>[$₹-4009]\ #,##0</c:formatCode>
                <c:ptCount val="25"/>
                <c:pt idx="0">
                  <c:v>299</c:v>
                </c:pt>
                <c:pt idx="1">
                  <c:v>110</c:v>
                </c:pt>
                <c:pt idx="2">
                  <c:v>199</c:v>
                </c:pt>
                <c:pt idx="3">
                  <c:v>94</c:v>
                </c:pt>
                <c:pt idx="4">
                  <c:v>778</c:v>
                </c:pt>
                <c:pt idx="5">
                  <c:v>119</c:v>
                </c:pt>
                <c:pt idx="6">
                  <c:v>349</c:v>
                </c:pt>
                <c:pt idx="7">
                  <c:v>95</c:v>
                </c:pt>
                <c:pt idx="8">
                  <c:v>399</c:v>
                </c:pt>
                <c:pt idx="9">
                  <c:v>429</c:v>
                </c:pt>
                <c:pt idx="10">
                  <c:v>120</c:v>
                </c:pt>
                <c:pt idx="11">
                  <c:v>384</c:v>
                </c:pt>
                <c:pt idx="12">
                  <c:v>74</c:v>
                </c:pt>
                <c:pt idx="13">
                  <c:v>773</c:v>
                </c:pt>
                <c:pt idx="14">
                  <c:v>287</c:v>
                </c:pt>
                <c:pt idx="15">
                  <c:v>199</c:v>
                </c:pt>
                <c:pt idx="16">
                  <c:v>379</c:v>
                </c:pt>
                <c:pt idx="17">
                  <c:v>248</c:v>
                </c:pt>
                <c:pt idx="18">
                  <c:v>399</c:v>
                </c:pt>
                <c:pt idx="19">
                  <c:v>384</c:v>
                </c:pt>
                <c:pt idx="20">
                  <c:v>139</c:v>
                </c:pt>
                <c:pt idx="21">
                  <c:v>145</c:v>
                </c:pt>
                <c:pt idx="22">
                  <c:v>379</c:v>
                </c:pt>
                <c:pt idx="23">
                  <c:v>120</c:v>
                </c:pt>
                <c:pt idx="24">
                  <c:v>439</c:v>
                </c:pt>
              </c:numCache>
            </c:numRef>
          </c:xVal>
          <c:yVal>
            <c:numRef>
              <c:f>Anomaly!$J$2:$J$26</c:f>
              <c:numCache>
                <c:formatCode>General</c:formatCode>
                <c:ptCount val="25"/>
                <c:pt idx="0">
                  <c:v>1</c:v>
                </c:pt>
                <c:pt idx="1">
                  <c:v>2</c:v>
                </c:pt>
                <c:pt idx="2">
                  <c:v>1</c:v>
                </c:pt>
                <c:pt idx="3">
                  <c:v>1</c:v>
                </c:pt>
                <c:pt idx="4">
                  <c:v>2</c:v>
                </c:pt>
                <c:pt idx="5">
                  <c:v>1</c:v>
                </c:pt>
                <c:pt idx="6">
                  <c:v>1</c:v>
                </c:pt>
                <c:pt idx="7">
                  <c:v>2</c:v>
                </c:pt>
                <c:pt idx="8">
                  <c:v>1</c:v>
                </c:pt>
                <c:pt idx="9">
                  <c:v>1</c:v>
                </c:pt>
                <c:pt idx="10">
                  <c:v>2</c:v>
                </c:pt>
                <c:pt idx="11">
                  <c:v>1</c:v>
                </c:pt>
                <c:pt idx="12">
                  <c:v>1</c:v>
                </c:pt>
                <c:pt idx="13">
                  <c:v>2</c:v>
                </c:pt>
                <c:pt idx="14">
                  <c:v>3</c:v>
                </c:pt>
                <c:pt idx="15">
                  <c:v>1</c:v>
                </c:pt>
                <c:pt idx="16">
                  <c:v>1</c:v>
                </c:pt>
                <c:pt idx="17">
                  <c:v>2</c:v>
                </c:pt>
                <c:pt idx="18">
                  <c:v>1</c:v>
                </c:pt>
                <c:pt idx="19">
                  <c:v>1</c:v>
                </c:pt>
                <c:pt idx="20">
                  <c:v>1</c:v>
                </c:pt>
                <c:pt idx="21">
                  <c:v>3</c:v>
                </c:pt>
                <c:pt idx="22">
                  <c:v>1</c:v>
                </c:pt>
                <c:pt idx="23">
                  <c:v>2</c:v>
                </c:pt>
                <c:pt idx="24">
                  <c:v>1</c:v>
                </c:pt>
              </c:numCache>
            </c:numRef>
          </c:yVal>
          <c:smooth val="0"/>
          <c:extLst>
            <c:ext xmlns:c16="http://schemas.microsoft.com/office/drawing/2014/chart" uri="{C3380CC4-5D6E-409C-BE32-E72D297353CC}">
              <c16:uniqueId val="{00000000-B5BD-4859-8E70-E59A2F46949B}"/>
            </c:ext>
          </c:extLst>
        </c:ser>
        <c:dLbls>
          <c:showLegendKey val="0"/>
          <c:showVal val="0"/>
          <c:showCatName val="0"/>
          <c:showSerName val="0"/>
          <c:showPercent val="0"/>
          <c:showBubbleSize val="0"/>
        </c:dLbls>
        <c:axId val="58869520"/>
        <c:axId val="58871440"/>
      </c:scatterChart>
      <c:valAx>
        <c:axId val="58869520"/>
        <c:scaling>
          <c:orientation val="minMax"/>
        </c:scaling>
        <c:delete val="0"/>
        <c:axPos val="b"/>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58871440"/>
        <c:crosses val="autoZero"/>
        <c:crossBetween val="midCat"/>
      </c:valAx>
      <c:valAx>
        <c:axId val="5887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58869520"/>
        <c:crosses val="autoZero"/>
        <c:crossBetween val="midCat"/>
      </c:valAx>
      <c:spPr>
        <a:solidFill>
          <a:schemeClr val="lt1"/>
        </a:solidFill>
        <a:ln w="19050" cap="flat" cmpd="sng" algn="ctr">
          <a:solidFill>
            <a:schemeClr val="accent1"/>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19050" cap="flat" cmpd="sng" algn="ctr">
      <a:solidFill>
        <a:schemeClr val="accent1"/>
      </a:solidFill>
      <a:prstDash val="solid"/>
      <a:miter lim="800000"/>
    </a:ln>
    <a:effectLst/>
  </c:spPr>
  <c:txPr>
    <a:bodyPr/>
    <a:lstStyle/>
    <a:p>
      <a:pPr>
        <a:defRPr b="0" cap="none" spc="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ORDER TYPE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lotArea>
      <c:layout/>
      <c:barChart>
        <c:barDir val="bar"/>
        <c:grouping val="clustered"/>
        <c:varyColors val="0"/>
        <c:ser>
          <c:idx val="0"/>
          <c:order val="0"/>
          <c:tx>
            <c:strRef>
              <c:f>Delivery!$B$1</c:f>
              <c:strCache>
                <c:ptCount val="1"/>
                <c:pt idx="0">
                  <c:v>Net</c:v>
                </c:pt>
              </c:strCache>
            </c:strRef>
          </c:tx>
          <c:spPr>
            <a:solidFill>
              <a:schemeClr val="accent1"/>
            </a:solidFill>
            <a:ln>
              <a:noFill/>
            </a:ln>
            <a:effectLst/>
          </c:spPr>
          <c:invertIfNegative val="0"/>
          <c:cat>
            <c:strRef>
              <c:f>Delivery!$A$2:$A$3</c:f>
              <c:strCache>
                <c:ptCount val="2"/>
                <c:pt idx="0">
                  <c:v>Delivery</c:v>
                </c:pt>
                <c:pt idx="1">
                  <c:v>Takeaway</c:v>
                </c:pt>
              </c:strCache>
            </c:strRef>
          </c:cat>
          <c:val>
            <c:numRef>
              <c:f>Delivery!$B$2:$B$3</c:f>
              <c:numCache>
                <c:formatCode>General</c:formatCode>
                <c:ptCount val="2"/>
                <c:pt idx="0">
                  <c:v>13</c:v>
                </c:pt>
                <c:pt idx="1">
                  <c:v>12</c:v>
                </c:pt>
              </c:numCache>
            </c:numRef>
          </c:val>
          <c:extLst>
            <c:ext xmlns:c16="http://schemas.microsoft.com/office/drawing/2014/chart" uri="{C3380CC4-5D6E-409C-BE32-E72D297353CC}">
              <c16:uniqueId val="{00000000-7BEF-42DC-BE92-58BCA4AA2DD4}"/>
            </c:ext>
          </c:extLst>
        </c:ser>
        <c:dLbls>
          <c:showLegendKey val="0"/>
          <c:showVal val="0"/>
          <c:showCatName val="0"/>
          <c:showSerName val="0"/>
          <c:showPercent val="0"/>
          <c:showBubbleSize val="0"/>
        </c:dLbls>
        <c:gapWidth val="182"/>
        <c:axId val="1119163807"/>
        <c:axId val="1119164287"/>
      </c:barChart>
      <c:catAx>
        <c:axId val="1119163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19164287"/>
        <c:crosses val="autoZero"/>
        <c:auto val="1"/>
        <c:lblAlgn val="ctr"/>
        <c:lblOffset val="100"/>
        <c:noMultiLvlLbl val="0"/>
      </c:catAx>
      <c:valAx>
        <c:axId val="1119164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19163807"/>
        <c:crosses val="autoZero"/>
        <c:crossBetween val="between"/>
      </c:valAx>
      <c:spPr>
        <a:noFill/>
        <a:ln>
          <a:noFill/>
        </a:ln>
        <a:effectLst/>
      </c:spPr>
    </c:plotArea>
    <c:plotVisOnly val="1"/>
    <c:dispBlanksAs val="gap"/>
    <c:showDLblsOverMax val="0"/>
  </c:chart>
  <c:spPr>
    <a:solidFill>
      <a:schemeClr val="tx2">
        <a:lumMod val="10000"/>
        <a:lumOff val="90000"/>
      </a:schemeClr>
    </a:solidFill>
    <a:ln w="1905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PAYMENT</a:t>
            </a:r>
            <a:r>
              <a:rPr lang="en-US" b="0" cap="none" spc="0" baseline="0">
                <a:ln w="0"/>
                <a:solidFill>
                  <a:schemeClr val="accent1"/>
                </a:solidFill>
                <a:effectLst>
                  <a:outerShdw blurRad="38100" dist="25400" dir="5400000" algn="ctr" rotWithShape="0">
                    <a:srgbClr val="6E747A">
                      <a:alpha val="43000"/>
                    </a:srgbClr>
                  </a:outerShdw>
                </a:effectLst>
              </a:rPr>
              <a:t> METHOD</a:t>
            </a:r>
            <a:endParaRPr lang="en-US" b="0" cap="none" spc="0">
              <a:ln w="0"/>
              <a:solidFill>
                <a:schemeClr val="accent1"/>
              </a:solidFill>
              <a:effectLst>
                <a:outerShdw blurRad="38100" dist="25400" dir="5400000" algn="ctr" rotWithShape="0">
                  <a:srgbClr val="6E747A">
                    <a:alpha val="43000"/>
                  </a:srgb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bar"/>
        <c:grouping val="clustered"/>
        <c:varyColors val="0"/>
        <c:ser>
          <c:idx val="0"/>
          <c:order val="0"/>
          <c:tx>
            <c:strRef>
              <c:f>Payment!$B$1</c:f>
              <c:strCache>
                <c:ptCount val="1"/>
                <c:pt idx="0">
                  <c:v>Frequency</c:v>
                </c:pt>
              </c:strCache>
            </c:strRef>
          </c:tx>
          <c:spPr>
            <a:solidFill>
              <a:schemeClr val="accent1"/>
            </a:solidFill>
            <a:ln>
              <a:noFill/>
            </a:ln>
            <a:effectLst/>
          </c:spPr>
          <c:invertIfNegative val="0"/>
          <c:cat>
            <c:strRef>
              <c:f>Payment!$A$2:$A$4</c:f>
              <c:strCache>
                <c:ptCount val="3"/>
                <c:pt idx="0">
                  <c:v>Online Payment</c:v>
                </c:pt>
                <c:pt idx="1">
                  <c:v>Cash</c:v>
                </c:pt>
                <c:pt idx="2">
                  <c:v>Credit Card</c:v>
                </c:pt>
              </c:strCache>
            </c:strRef>
          </c:cat>
          <c:val>
            <c:numRef>
              <c:f>Payment!$B$2:$B$4</c:f>
              <c:numCache>
                <c:formatCode>General</c:formatCode>
                <c:ptCount val="3"/>
                <c:pt idx="0">
                  <c:v>9</c:v>
                </c:pt>
                <c:pt idx="1">
                  <c:v>8</c:v>
                </c:pt>
                <c:pt idx="2">
                  <c:v>8</c:v>
                </c:pt>
              </c:numCache>
            </c:numRef>
          </c:val>
          <c:extLst>
            <c:ext xmlns:c16="http://schemas.microsoft.com/office/drawing/2014/chart" uri="{C3380CC4-5D6E-409C-BE32-E72D297353CC}">
              <c16:uniqueId val="{00000000-4262-43CB-93DF-948BF5ABD45E}"/>
            </c:ext>
          </c:extLst>
        </c:ser>
        <c:dLbls>
          <c:showLegendKey val="0"/>
          <c:showVal val="0"/>
          <c:showCatName val="0"/>
          <c:showSerName val="0"/>
          <c:showPercent val="0"/>
          <c:showBubbleSize val="0"/>
        </c:dLbls>
        <c:gapWidth val="182"/>
        <c:axId val="1231350255"/>
        <c:axId val="1231348815"/>
      </c:barChart>
      <c:catAx>
        <c:axId val="1231350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31348815"/>
        <c:crosses val="autoZero"/>
        <c:auto val="1"/>
        <c:lblAlgn val="ctr"/>
        <c:lblOffset val="100"/>
        <c:noMultiLvlLbl val="0"/>
      </c:catAx>
      <c:valAx>
        <c:axId val="1231348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31350255"/>
        <c:crosses val="autoZero"/>
        <c:crossBetween val="between"/>
      </c:valAx>
      <c:spPr>
        <a:noFill/>
        <a:ln>
          <a:noFill/>
        </a:ln>
        <a:effectLst/>
      </c:spPr>
    </c:plotArea>
    <c:plotVisOnly val="1"/>
    <c:dispBlanksAs val="gap"/>
    <c:showDLblsOverMax val="0"/>
  </c:chart>
  <c:spPr>
    <a:solidFill>
      <a:schemeClr val="tx2">
        <a:lumMod val="10000"/>
        <a:lumOff val="90000"/>
      </a:schemeClr>
    </a:solidFill>
    <a:ln w="1905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IN" b="0" cap="none" spc="0">
                <a:ln w="0"/>
                <a:solidFill>
                  <a:schemeClr val="accent1"/>
                </a:solidFill>
                <a:effectLst>
                  <a:outerShdw blurRad="38100" dist="25400" dir="5400000" algn="ctr" rotWithShape="0">
                    <a:srgbClr val="6E747A">
                      <a:alpha val="43000"/>
                    </a:srgbClr>
                  </a:outerShdw>
                </a:effectLst>
              </a:rPr>
              <a:t>PEAK HOURS </a:t>
            </a:r>
            <a:r>
              <a:rPr lang="en-IN" b="0" cap="none" spc="0" baseline="0">
                <a:ln w="0"/>
                <a:solidFill>
                  <a:schemeClr val="accent1"/>
                </a:solidFill>
                <a:effectLst>
                  <a:outerShdw blurRad="38100" dist="25400" dir="5400000" algn="ctr" rotWithShape="0">
                    <a:srgbClr val="6E747A">
                      <a:alpha val="43000"/>
                    </a:srgbClr>
                  </a:outerShdw>
                </a:effectLst>
              </a:rPr>
              <a:t>(</a:t>
            </a:r>
            <a:r>
              <a:rPr lang="en-IN" b="0" cap="none" spc="0">
                <a:ln w="0"/>
                <a:solidFill>
                  <a:schemeClr val="accent1"/>
                </a:solidFill>
                <a:effectLst>
                  <a:outerShdw blurRad="38100" dist="25400" dir="5400000" algn="ctr" rotWithShape="0">
                    <a:srgbClr val="6E747A">
                      <a:alpha val="43000"/>
                    </a:srgbClr>
                  </a:outerShdw>
                </a:effectLst>
              </a:rPr>
              <a:t>11PM to 12AM)</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Sheet1!$A$1:$A$7</c:f>
              <c:strCache>
                <c:ptCount val="7"/>
                <c:pt idx="0">
                  <c:v>6 to 7</c:v>
                </c:pt>
                <c:pt idx="1">
                  <c:v>7 to 8</c:v>
                </c:pt>
                <c:pt idx="2">
                  <c:v>8 to 9</c:v>
                </c:pt>
                <c:pt idx="3">
                  <c:v>9 to 10</c:v>
                </c:pt>
                <c:pt idx="4">
                  <c:v>10 to 11</c:v>
                </c:pt>
                <c:pt idx="5">
                  <c:v>11 to 12</c:v>
                </c:pt>
                <c:pt idx="6">
                  <c:v>12 to 1</c:v>
                </c:pt>
              </c:strCache>
            </c:strRef>
          </c:cat>
          <c:val>
            <c:numRef>
              <c:f>Sheet1!$B$1:$B$7</c:f>
              <c:numCache>
                <c:formatCode>General</c:formatCode>
                <c:ptCount val="7"/>
                <c:pt idx="0">
                  <c:v>2</c:v>
                </c:pt>
                <c:pt idx="1">
                  <c:v>4</c:v>
                </c:pt>
                <c:pt idx="2">
                  <c:v>4</c:v>
                </c:pt>
                <c:pt idx="3">
                  <c:v>4</c:v>
                </c:pt>
                <c:pt idx="4">
                  <c:v>4</c:v>
                </c:pt>
                <c:pt idx="5">
                  <c:v>5</c:v>
                </c:pt>
                <c:pt idx="6">
                  <c:v>2</c:v>
                </c:pt>
              </c:numCache>
            </c:numRef>
          </c:val>
          <c:smooth val="0"/>
          <c:extLst>
            <c:ext xmlns:c16="http://schemas.microsoft.com/office/drawing/2014/chart" uri="{C3380CC4-5D6E-409C-BE32-E72D297353CC}">
              <c16:uniqueId val="{00000000-8B91-4655-8967-FB7A24B437EE}"/>
            </c:ext>
          </c:extLst>
        </c:ser>
        <c:dLbls>
          <c:showLegendKey val="0"/>
          <c:showVal val="0"/>
          <c:showCatName val="0"/>
          <c:showSerName val="0"/>
          <c:showPercent val="0"/>
          <c:showBubbleSize val="0"/>
        </c:dLbls>
        <c:smooth val="0"/>
        <c:axId val="1023473327"/>
        <c:axId val="1023474287"/>
      </c:lineChart>
      <c:catAx>
        <c:axId val="102347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23474287"/>
        <c:crosses val="autoZero"/>
        <c:auto val="1"/>
        <c:lblAlgn val="ctr"/>
        <c:lblOffset val="100"/>
        <c:noMultiLvlLbl val="0"/>
      </c:catAx>
      <c:valAx>
        <c:axId val="102347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2347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1905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IN" sz="1400" b="0" cap="none" spc="0">
                <a:ln w="0"/>
                <a:solidFill>
                  <a:schemeClr val="accent1"/>
                </a:solidFill>
                <a:effectLst>
                  <a:outerShdw blurRad="38100" dist="25400" dir="5400000" algn="ctr" rotWithShape="0">
                    <a:srgbClr val="6E747A">
                      <a:alpha val="43000"/>
                    </a:srgbClr>
                  </a:outerShdw>
                </a:effectLst>
              </a:rPr>
              <a:t>CATEGORIES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622-4226-8751-11B86847E8B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622-4226-8751-11B86847E8B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622-4226-8751-11B86847E8B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Sheet2!$A$1:$A$3</c:f>
              <c:strCache>
                <c:ptCount val="3"/>
                <c:pt idx="0">
                  <c:v>Pizza</c:v>
                </c:pt>
                <c:pt idx="1">
                  <c:v>Beverage</c:v>
                </c:pt>
                <c:pt idx="2">
                  <c:v>Side</c:v>
                </c:pt>
              </c:strCache>
            </c:strRef>
          </c:cat>
          <c:val>
            <c:numRef>
              <c:f>Sheet2!$B$1:$B$3</c:f>
              <c:numCache>
                <c:formatCode>General</c:formatCode>
                <c:ptCount val="3"/>
                <c:pt idx="0">
                  <c:v>14</c:v>
                </c:pt>
                <c:pt idx="1">
                  <c:v>12</c:v>
                </c:pt>
                <c:pt idx="2">
                  <c:v>6</c:v>
                </c:pt>
              </c:numCache>
            </c:numRef>
          </c:val>
          <c:extLst>
            <c:ext xmlns:c16="http://schemas.microsoft.com/office/drawing/2014/chart" uri="{C3380CC4-5D6E-409C-BE32-E72D297353CC}">
              <c16:uniqueId val="{00000006-B622-4226-8751-11B86847E8B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tx2">
            <a:lumMod val="10000"/>
            <a:lumOff val="90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tx2">
        <a:lumMod val="10000"/>
        <a:lumOff val="9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vertOverflow="overflow" horzOverflow="overflow" wrap="square" lIns="0" tIns="0" rIns="0" bIns="0"/>
          <a:lstStyle/>
          <a:p>
            <a:pPr algn="ctr" rtl="0">
              <a:defRPr sz="1400" b="0" i="0">
                <a:solidFill>
                  <a:srgbClr val="7F7F7F"/>
                </a:solidFill>
                <a:latin typeface="Aptos Narrow (Body)"/>
                <a:ea typeface="Aptos Narrow (Body)"/>
                <a:cs typeface="Aptos Narrow (Body)"/>
              </a:defRPr>
            </a:pPr>
            <a:r>
              <a:rPr lang="en-IN" b="0" cap="none" spc="0">
                <a:ln w="0"/>
                <a:solidFill>
                  <a:schemeClr val="accent1"/>
                </a:solidFill>
                <a:effectLst>
                  <a:outerShdw blurRad="38100" dist="25400" dir="5400000" algn="ctr" rotWithShape="0">
                    <a:srgbClr val="6E747A">
                      <a:alpha val="43000"/>
                    </a:srgbClr>
                  </a:outerShdw>
                </a:effectLst>
                <a:latin typeface="Aptos Narrow (Body)"/>
              </a:rPr>
              <a:t>ANOMALIES</a:t>
            </a:r>
            <a:endParaRPr>
              <a:latin typeface="Aptos Narrow (Body)"/>
            </a:endParaRPr>
          </a:p>
        </cx:rich>
      </cx:tx>
    </cx:title>
    <cx:plotArea>
      <cx:plotAreaRegion>
        <cx:series layoutId="boxWhisker" uniqueId="{FBF7A7F4-5932-446A-A91D-F3A2D9F52DB4}">
          <cx:tx>
            <cx:txData>
              <cx:f>_xlchart.v1.1</cx:f>
              <cx:v>Net Sales</cx:v>
            </cx:txData>
          </cx:tx>
          <cx:dataId val="0"/>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spPr>
    <a:solidFill>
      <a:schemeClr val="tx2">
        <a:lumMod val="10000"/>
        <a:lumOff val="90000"/>
      </a:schemeClr>
    </a:solidFill>
    <a:ln w="19050" cap="flat" cmpd="sng" algn="ctr">
      <a:solidFill>
        <a:schemeClr val="accent1"/>
      </a:solidFill>
      <a:prstDash val="solid"/>
      <a:miter lim="800000"/>
    </a:ln>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7621</xdr:rowOff>
    </xdr:from>
    <xdr:to>
      <xdr:col>2</xdr:col>
      <xdr:colOff>0</xdr:colOff>
      <xdr:row>16</xdr:row>
      <xdr:rowOff>7620</xdr:rowOff>
    </xdr:to>
    <mc:AlternateContent xmlns:mc="http://schemas.openxmlformats.org/markup-compatibility/2006" xmlns:a14="http://schemas.microsoft.com/office/drawing/2010/main">
      <mc:Choice Requires="a14">
        <xdr:graphicFrame macro="">
          <xdr:nvGraphicFramePr>
            <xdr:cNvPr id="3" name="Store Location">
              <a:extLst>
                <a:ext uri="{FF2B5EF4-FFF2-40B4-BE49-F238E27FC236}">
                  <a16:creationId xmlns:a16="http://schemas.microsoft.com/office/drawing/2014/main" id="{16327E65-ABEE-0759-FA49-A60810B8BE2A}"/>
                </a:ext>
              </a:extLst>
            </xdr:cNvPr>
            <xdr:cNvGraphicFramePr/>
          </xdr:nvGraphicFramePr>
          <xdr:xfrm>
            <a:off x="0" y="0"/>
            <a:ext cx="0" cy="0"/>
          </xdr:xfrm>
          <a:graphic>
            <a:graphicData uri="http://schemas.microsoft.com/office/drawing/2010/slicer">
              <sle:slicer xmlns:sle="http://schemas.microsoft.com/office/drawing/2010/slicer" name="Store Location"/>
            </a:graphicData>
          </a:graphic>
        </xdr:graphicFrame>
      </mc:Choice>
      <mc:Fallback xmlns="">
        <xdr:sp macro="" textlink="">
          <xdr:nvSpPr>
            <xdr:cNvPr id="0" name=""/>
            <xdr:cNvSpPr>
              <a:spLocks noTextEdit="1"/>
            </xdr:cNvSpPr>
          </xdr:nvSpPr>
          <xdr:spPr>
            <a:xfrm>
              <a:off x="0" y="556261"/>
              <a:ext cx="1889760" cy="2377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220980</xdr:colOff>
      <xdr:row>3</xdr:row>
      <xdr:rowOff>83820</xdr:rowOff>
    </xdr:from>
    <xdr:to>
      <xdr:col>5</xdr:col>
      <xdr:colOff>243840</xdr:colOff>
      <xdr:row>16</xdr:row>
      <xdr:rowOff>91440</xdr:rowOff>
    </xdr:to>
    <xdr:graphicFrame macro="">
      <xdr:nvGraphicFramePr>
        <xdr:cNvPr id="2" name="Chart 1">
          <a:extLst>
            <a:ext uri="{FF2B5EF4-FFF2-40B4-BE49-F238E27FC236}">
              <a16:creationId xmlns:a16="http://schemas.microsoft.com/office/drawing/2014/main" id="{07547285-4905-42F6-9B0E-187D53DC7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335280</xdr:colOff>
      <xdr:row>3</xdr:row>
      <xdr:rowOff>83820</xdr:rowOff>
    </xdr:from>
    <xdr:to>
      <xdr:col>10</xdr:col>
      <xdr:colOff>373380</xdr:colOff>
      <xdr:row>16</xdr:row>
      <xdr:rowOff>99060</xdr:rowOff>
    </xdr:to>
    <xdr:graphicFrame macro="">
      <xdr:nvGraphicFramePr>
        <xdr:cNvPr id="3" name="Chart 2">
          <a:extLst>
            <a:ext uri="{FF2B5EF4-FFF2-40B4-BE49-F238E27FC236}">
              <a16:creationId xmlns:a16="http://schemas.microsoft.com/office/drawing/2014/main" id="{05B97189-77C1-4998-A7AA-8CB8BDC4F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464820</xdr:colOff>
      <xdr:row>3</xdr:row>
      <xdr:rowOff>83820</xdr:rowOff>
    </xdr:from>
    <xdr:to>
      <xdr:col>15</xdr:col>
      <xdr:colOff>464820</xdr:colOff>
      <xdr:row>16</xdr:row>
      <xdr:rowOff>76200</xdr:rowOff>
    </xdr:to>
    <xdr:graphicFrame macro="">
      <xdr:nvGraphicFramePr>
        <xdr:cNvPr id="4" name="Chart 3">
          <a:extLst>
            <a:ext uri="{FF2B5EF4-FFF2-40B4-BE49-F238E27FC236}">
              <a16:creationId xmlns:a16="http://schemas.microsoft.com/office/drawing/2014/main" id="{822FE02F-A9DB-4A94-93B2-22FFF59D9F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15</xdr:col>
      <xdr:colOff>548640</xdr:colOff>
      <xdr:row>3</xdr:row>
      <xdr:rowOff>91440</xdr:rowOff>
    </xdr:from>
    <xdr:to>
      <xdr:col>20</xdr:col>
      <xdr:colOff>563880</xdr:colOff>
      <xdr:row>16</xdr:row>
      <xdr:rowOff>83820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E57F089-8FC1-42C9-9C78-BEC25CC654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692640" y="640080"/>
              <a:ext cx="3063240" cy="23698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5</xdr:col>
      <xdr:colOff>342900</xdr:colOff>
      <xdr:row>17</xdr:row>
      <xdr:rowOff>0</xdr:rowOff>
    </xdr:from>
    <xdr:to>
      <xdr:col>10</xdr:col>
      <xdr:colOff>373380</xdr:colOff>
      <xdr:row>30</xdr:row>
      <xdr:rowOff>7620</xdr:rowOff>
    </xdr:to>
    <xdr:graphicFrame macro="">
      <xdr:nvGraphicFramePr>
        <xdr:cNvPr id="6" name="Chart 5">
          <a:extLst>
            <a:ext uri="{FF2B5EF4-FFF2-40B4-BE49-F238E27FC236}">
              <a16:creationId xmlns:a16="http://schemas.microsoft.com/office/drawing/2014/main" id="{D7DA459C-8947-4866-B9B3-1820FBD61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220980</xdr:colOff>
      <xdr:row>16</xdr:row>
      <xdr:rowOff>167640</xdr:rowOff>
    </xdr:from>
    <xdr:to>
      <xdr:col>5</xdr:col>
      <xdr:colOff>259080</xdr:colOff>
      <xdr:row>29</xdr:row>
      <xdr:rowOff>175260</xdr:rowOff>
    </xdr:to>
    <xdr:graphicFrame macro="">
      <xdr:nvGraphicFramePr>
        <xdr:cNvPr id="7" name="Chart 6">
          <a:extLst>
            <a:ext uri="{FF2B5EF4-FFF2-40B4-BE49-F238E27FC236}">
              <a16:creationId xmlns:a16="http://schemas.microsoft.com/office/drawing/2014/main" id="{58619859-CF26-483B-A561-87F29BAF8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15</xdr:col>
      <xdr:colOff>556260</xdr:colOff>
      <xdr:row>17</xdr:row>
      <xdr:rowOff>0</xdr:rowOff>
    </xdr:from>
    <xdr:to>
      <xdr:col>20</xdr:col>
      <xdr:colOff>579120</xdr:colOff>
      <xdr:row>30</xdr:row>
      <xdr:rowOff>22860</xdr:rowOff>
    </xdr:to>
    <xdr:graphicFrame macro="">
      <xdr:nvGraphicFramePr>
        <xdr:cNvPr id="8" name="Chart 7">
          <a:extLst>
            <a:ext uri="{FF2B5EF4-FFF2-40B4-BE49-F238E27FC236}">
              <a16:creationId xmlns:a16="http://schemas.microsoft.com/office/drawing/2014/main" id="{B6A0415C-1220-4E35-B801-17B3E123A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10</xdr:col>
      <xdr:colOff>472440</xdr:colOff>
      <xdr:row>17</xdr:row>
      <xdr:rowOff>0</xdr:rowOff>
    </xdr:from>
    <xdr:to>
      <xdr:col>15</xdr:col>
      <xdr:colOff>480060</xdr:colOff>
      <xdr:row>30</xdr:row>
      <xdr:rowOff>7620</xdr:rowOff>
    </xdr:to>
    <xdr:graphicFrame macro="">
      <xdr:nvGraphicFramePr>
        <xdr:cNvPr id="9" name="Chart 8">
          <a:extLst>
            <a:ext uri="{FF2B5EF4-FFF2-40B4-BE49-F238E27FC236}">
              <a16:creationId xmlns:a16="http://schemas.microsoft.com/office/drawing/2014/main" id="{BD1AAE47-1429-4DCD-959F-E72268B3A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213360</xdr:colOff>
      <xdr:row>0</xdr:row>
      <xdr:rowOff>0</xdr:rowOff>
    </xdr:from>
    <xdr:to>
      <xdr:col>20</xdr:col>
      <xdr:colOff>563880</xdr:colOff>
      <xdr:row>2</xdr:row>
      <xdr:rowOff>160020</xdr:rowOff>
    </xdr:to>
    <xdr:sp macro="" textlink="">
      <xdr:nvSpPr>
        <xdr:cNvPr id="12" name="Rectangle 11">
          <a:extLst>
            <a:ext uri="{FF2B5EF4-FFF2-40B4-BE49-F238E27FC236}">
              <a16:creationId xmlns:a16="http://schemas.microsoft.com/office/drawing/2014/main" id="{AEF4BC14-CD3B-8931-404F-08021E487EC3}"/>
            </a:ext>
          </a:extLst>
        </xdr:cNvPr>
        <xdr:cNvSpPr/>
      </xdr:nvSpPr>
      <xdr:spPr>
        <a:xfrm>
          <a:off x="213360" y="0"/>
          <a:ext cx="12542520" cy="5257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2800" b="0" i="0" u="none" strike="noStrike" kern="0" cap="none" spc="0" normalizeH="0" baseline="0" noProof="0">
              <a:ln>
                <a:noFill/>
              </a:ln>
              <a:solidFill>
                <a:prstClr val="white"/>
              </a:solidFill>
              <a:effectLst/>
              <a:uLnTx/>
              <a:uFillTx/>
              <a:latin typeface="Adobe Garamond Pro Bold" panose="02020702060506020403" pitchFamily="18" charset="0"/>
              <a:ea typeface="+mn-ea"/>
              <a:cs typeface="+mn-cs"/>
            </a:rPr>
            <a:t>DOMINO'S PIZZA  SALES ANALYSIS  -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https://d.docs.live.net/13a228adae81db46/Sales%20Analysis.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endra Priyanshu" refreshedDate="45479.761714930559" createdVersion="8" refreshedVersion="8" minRefreshableVersion="3" recordCount="25" xr:uid="{2B77385E-54AC-423C-95D7-8980D6CE5687}">
  <cacheSource type="worksheet">
    <worksheetSource name="Table2"/>
  </cacheSource>
  <cacheFields count="11">
    <cacheField name="Store Location" numFmtId="0">
      <sharedItems count="10">
        <s v="Mumbai"/>
        <s v="Delhi"/>
        <s v="Bangalore"/>
        <s v="Kolkata"/>
        <s v="Chennai"/>
        <s v="Pune"/>
        <s v="Hyderabad"/>
        <s v="Ahmedabad"/>
        <s v="Jaipur"/>
        <s v="Surat"/>
      </sharedItems>
    </cacheField>
    <cacheField name="Order Type" numFmtId="0">
      <sharedItems/>
    </cacheField>
    <cacheField name="Payment Method" numFmtId="0">
      <sharedItems/>
    </cacheField>
    <cacheField name="Item Name" numFmtId="0">
      <sharedItems/>
    </cacheField>
    <cacheField name="Category" numFmtId="0">
      <sharedItems/>
    </cacheField>
    <cacheField name="Quantity" numFmtId="0">
      <sharedItems containsSemiMixedTypes="0" containsString="0" containsNumber="1" containsInteger="1" minValue="1" maxValue="3"/>
    </cacheField>
    <cacheField name="Unit Price" numFmtId="164">
      <sharedItems containsSemiMixedTypes="0" containsString="0" containsNumber="1" containsInteger="1" minValue="50" maxValue="449"/>
    </cacheField>
    <cacheField name="Total Price" numFmtId="164">
      <sharedItems containsSemiMixedTypes="0" containsString="0" containsNumber="1" containsInteger="1" minValue="79" maxValue="798"/>
    </cacheField>
    <cacheField name="Discount" numFmtId="164">
      <sharedItems containsSemiMixedTypes="0" containsString="0" containsNumber="1" containsInteger="1" minValue="0" maxValue="25"/>
    </cacheField>
    <cacheField name="Net Sales" numFmtId="164">
      <sharedItems containsSemiMixedTypes="0" containsString="0" containsNumber="1" containsInteger="1" minValue="74" maxValue="778"/>
    </cacheField>
    <cacheField name="Franchise Name" numFmtId="0">
      <sharedItems count="25">
        <s v="Kandivali"/>
        <s v="Connaught Place"/>
        <s v="Andheri"/>
        <s v="Bagalakunte"/>
        <s v="Paharganj"/>
        <s v="Taltala"/>
        <s v="Adyar"/>
        <s v="Kothrud"/>
        <s v="Gachibowli"/>
        <s v="Vastral"/>
        <s v="JLN Marg"/>
        <s v="Piplod"/>
        <s v="Malad"/>
        <s v="Malviya Nagar"/>
        <s v="HRBR Layout"/>
        <s v="Alipore"/>
        <s v="Vadapalani"/>
        <s v="Warje"/>
        <s v="Malakpet"/>
        <s v="Navrangpura"/>
        <s v="Ashok Nagar"/>
        <s v="Bharthana"/>
        <s v="Wadala"/>
        <s v="Rajinder Nagar"/>
        <s v="Vijaya Nagar"/>
      </sharedItems>
    </cacheField>
  </cacheFields>
  <extLst>
    <ext xmlns:x14="http://schemas.microsoft.com/office/spreadsheetml/2009/9/main" uri="{725AE2AE-9491-48be-B2B4-4EB974FC3084}">
      <x14:pivotCacheDefinition pivotCacheId="17545803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endra Priyanshu" refreshedDate="45479.888476736109" createdVersion="8" refreshedVersion="8" minRefreshableVersion="3" recordCount="10" xr:uid="{E0D88E54-EC03-490C-85ED-3587FD28AAA3}">
  <cacheSource type="worksheet">
    <worksheetSource ref="A1:B11" sheet="Sales" r:id="rId2"/>
  </cacheSource>
  <cacheFields count="2">
    <cacheField name="Store Location" numFmtId="0">
      <sharedItems count="10">
        <s v="Delhi"/>
        <s v="Bangalore"/>
        <s v="Ahmedabad"/>
        <s v="Hyderabad"/>
        <s v="Chennai"/>
        <s v="Surat"/>
        <s v="Mumbai"/>
        <s v="Pune"/>
        <s v="Jaipur"/>
        <s v="Kolkata"/>
      </sharedItems>
    </cacheField>
    <cacheField name="Sale Amount" numFmtId="164">
      <sharedItems containsSemiMixedTypes="0" containsString="0" containsNumber="1" containsInteger="1" minValue="199" maxValue="1781"/>
    </cacheField>
  </cacheFields>
  <extLst>
    <ext xmlns:x14="http://schemas.microsoft.com/office/spreadsheetml/2009/9/main" uri="{725AE2AE-9491-48be-B2B4-4EB974FC3084}">
      <x14:pivotCacheDefinition pivotCacheId="209419506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endra Priyanshu" refreshedDate="45480.705074074074" backgroundQuery="1" createdVersion="8" refreshedVersion="8" minRefreshableVersion="3" recordCount="0" supportSubquery="1" supportAdvancedDrill="1" xr:uid="{4B186DB1-8E1C-44EB-AEF2-08AD0FA80721}">
  <cacheSource type="external" connectionId="1"/>
  <cacheFields count="3">
    <cacheField name="[Table2].[Item Name].[Item Name]" caption="Item Name" numFmtId="0" hierarchy="3" level="1">
      <sharedItems count="1">
        <s v="Chicken Supreme"/>
      </sharedItems>
    </cacheField>
    <cacheField name="[Measures].[Sales (per unit)]" caption="Sales (per unit)" numFmtId="0" hierarchy="13" level="32767"/>
    <cacheField name="[Table2].[Store Location].[Store Location]" caption="Store Location" numFmtId="0" level="1">
      <sharedItems containsSemiMixedTypes="0" containsNonDate="0" containsString="0"/>
    </cacheField>
  </cacheFields>
  <cacheHierarchies count="16">
    <cacheHierarchy uniqueName="[Table2].[Store Location]" caption="Store Location" attribute="1" defaultMemberUniqueName="[Table2].[Store Location].[All]" allUniqueName="[Table2].[Store Location].[All]" dimensionUniqueName="[Table2]" displayFolder="" count="2" memberValueDatatype="130" unbalanced="0">
      <fieldsUsage count="2">
        <fieldUsage x="-1"/>
        <fieldUsage x="2"/>
      </fieldsUsage>
    </cacheHierarchy>
    <cacheHierarchy uniqueName="[Table2].[Order Type]" caption="Order Type" attribute="1" defaultMemberUniqueName="[Table2].[Order Type].[All]" allUniqueName="[Table2].[Order Type].[All]" dimensionUniqueName="[Table2]" displayFolder="" count="0" memberValueDatatype="130" unbalanced="0"/>
    <cacheHierarchy uniqueName="[Table2].[Payment Method]" caption="Payment Method" attribute="1" defaultMemberUniqueName="[Table2].[Payment Method].[All]" allUniqueName="[Table2].[Payment Method].[All]" dimensionUniqueName="[Table2]" displayFolder="" count="0" memberValueDatatype="130" unbalanced="0"/>
    <cacheHierarchy uniqueName="[Table2].[Item Name]" caption="Item Name" attribute="1" defaultMemberUniqueName="[Table2].[Item Name].[All]" allUniqueName="[Table2].[Item Name].[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Unit Price]" caption="Unit Price" attribute="1" defaultMemberUniqueName="[Table2].[Unit Price].[All]" allUniqueName="[Table2].[Unit Price].[All]" dimensionUniqueName="[Table2]" displayFolder="" count="0" memberValueDatatype="20" unbalanced="0"/>
    <cacheHierarchy uniqueName="[Table2].[Total Price]" caption="Total Price" attribute="1" defaultMemberUniqueName="[Table2].[Total Price].[All]" allUniqueName="[Table2].[Total Price].[All]" dimensionUniqueName="[Table2]" displayFolder="" count="0" memberValueDatatype="20" unbalanced="0"/>
    <cacheHierarchy uniqueName="[Table2].[Discount]" caption="Discount" attribute="1" defaultMemberUniqueName="[Table2].[Discount].[All]" allUniqueName="[Table2].[Discount].[All]" dimensionUniqueName="[Table2]" displayFolder="" count="0" memberValueDatatype="20" unbalanced="0"/>
    <cacheHierarchy uniqueName="[Table2].[Net Sales]" caption="Net Sales" attribute="1" defaultMemberUniqueName="[Table2].[Net Sales].[All]" allUniqueName="[Table2].[Net Sales].[All]" dimensionUniqueName="[Table2]" displayFolder="" count="0" memberValueDatatype="20" unbalanced="0"/>
    <cacheHierarchy uniqueName="[Table2].[Franchise Name]" caption="Franchise Name" attribute="1" defaultMemberUniqueName="[Table2].[Franchise Name].[All]" allUniqueName="[Table2].[Franchise Name].[All]" dimensionUniqueName="[Table2]" displayFolder="" count="0" memberValueDatatype="130" unbalanced="0"/>
    <cacheHierarchy uniqueName="[Measures].[Sum of Net Sales]" caption="Sum of Net Sales" measure="1" displayFolder="" measureGroup="Table2" count="0">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2" count="0">
      <extLst>
        <ext xmlns:x15="http://schemas.microsoft.com/office/spreadsheetml/2010/11/main" uri="{B97F6D7D-B522-45F9-BDA1-12C45D357490}">
          <x15:cacheHierarchy aggregatedColumn="5"/>
        </ext>
      </extLst>
    </cacheHierarchy>
    <cacheHierarchy uniqueName="[Measures].[Sales (per unit)]" caption="Sales (per unit)"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endra Priyanshu" refreshedDate="45479.887141435189" backgroundQuery="1" createdVersion="3" refreshedVersion="8" minRefreshableVersion="3" recordCount="0" supportSubquery="1" supportAdvancedDrill="1" xr:uid="{C8FE6542-9DED-4972-B190-CD57D2E70787}">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Table2].[Store Location]" caption="Store Location" attribute="1" defaultMemberUniqueName="[Table2].[Store Location].[All]" allUniqueName="[Table2].[Store Location].[All]" dimensionUniqueName="[Table2]" displayFolder="" count="2" memberValueDatatype="130" unbalanced="0"/>
    <cacheHierarchy uniqueName="[Table2].[Order Type]" caption="Order Type" attribute="1" defaultMemberUniqueName="[Table2].[Order Type].[All]" allUniqueName="[Table2].[Order Type].[All]" dimensionUniqueName="[Table2]" displayFolder="" count="0" memberValueDatatype="130" unbalanced="0"/>
    <cacheHierarchy uniqueName="[Table2].[Payment Method]" caption="Payment Method" attribute="1" defaultMemberUniqueName="[Table2].[Payment Method].[All]" allUniqueName="[Table2].[Payment Method].[All]" dimensionUniqueName="[Table2]" displayFolder="" count="0" memberValueDatatype="130" unbalanced="0"/>
    <cacheHierarchy uniqueName="[Table2].[Item Name]" caption="Item Name" attribute="1" defaultMemberUniqueName="[Table2].[Item Name].[All]" allUniqueName="[Table2].[Item Name].[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Unit Price]" caption="Unit Price" attribute="1" defaultMemberUniqueName="[Table2].[Unit Price].[All]" allUniqueName="[Table2].[Unit Price].[All]" dimensionUniqueName="[Table2]" displayFolder="" count="0" memberValueDatatype="20" unbalanced="0"/>
    <cacheHierarchy uniqueName="[Table2].[Total Price]" caption="Total Price" attribute="1" defaultMemberUniqueName="[Table2].[Total Price].[All]" allUniqueName="[Table2].[Total Price].[All]" dimensionUniqueName="[Table2]" displayFolder="" count="0" memberValueDatatype="20" unbalanced="0"/>
    <cacheHierarchy uniqueName="[Table2].[Discount]" caption="Discount" attribute="1" defaultMemberUniqueName="[Table2].[Discount].[All]" allUniqueName="[Table2].[Discount].[All]" dimensionUniqueName="[Table2]" displayFolder="" count="0" memberValueDatatype="20" unbalanced="0"/>
    <cacheHierarchy uniqueName="[Table2].[Net Sales]" caption="Net Sales" attribute="1" defaultMemberUniqueName="[Table2].[Net Sales].[All]" allUniqueName="[Table2].[Net Sales].[All]" dimensionUniqueName="[Table2]" displayFolder="" count="0" memberValueDatatype="20" unbalanced="0"/>
    <cacheHierarchy uniqueName="[Table2].[Franchise Name]" caption="Franchise Name" attribute="1" defaultMemberUniqueName="[Table2].[Franchise Name].[All]" allUniqueName="[Table2].[Franchise Name].[All]" dimensionUniqueName="[Table2]" displayFolder="" count="0" memberValueDatatype="130" unbalanced="0"/>
    <cacheHierarchy uniqueName="[Measures].[Sum of Net Sales]" caption="Sum of Net Sales" measure="1" displayFolder="" measureGroup="Table2" count="0">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2" count="0">
      <extLst>
        <ext xmlns:x15="http://schemas.microsoft.com/office/spreadsheetml/2010/11/main" uri="{B97F6D7D-B522-45F9-BDA1-12C45D357490}">
          <x15:cacheHierarchy aggregatedColumn="5"/>
        </ext>
      </extLst>
    </cacheHierarchy>
    <cacheHierarchy uniqueName="[Measures].[Sales (per unit)]" caption="Sales (per unit)"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8284981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s v="Delivery"/>
    <s v="Online Payment"/>
    <s v="Margherita Pizza"/>
    <s v="Pizza"/>
    <n v="1"/>
    <n v="299"/>
    <n v="299"/>
    <n v="0"/>
    <n v="299"/>
    <x v="0"/>
  </r>
  <r>
    <x v="1"/>
    <s v="Takeaway"/>
    <s v="Cash"/>
    <s v="Pepsi"/>
    <s v="Beverage"/>
    <n v="2"/>
    <n v="60"/>
    <n v="120"/>
    <n v="10"/>
    <n v="110"/>
    <x v="1"/>
  </r>
  <r>
    <x v="0"/>
    <s v="Delivery"/>
    <s v="Credit Card"/>
    <s v="Chicken Wings"/>
    <s v="Side"/>
    <n v="1"/>
    <n v="199"/>
    <n v="199"/>
    <n v="0"/>
    <n v="199"/>
    <x v="2"/>
  </r>
  <r>
    <x v="2"/>
    <s v="Takeaway"/>
    <s v="Online Payment"/>
    <s v="Choco Lava Cake"/>
    <s v="Dessert"/>
    <n v="1"/>
    <n v="99"/>
    <n v="99"/>
    <n v="5"/>
    <n v="94"/>
    <x v="3"/>
  </r>
  <r>
    <x v="1"/>
    <s v="Delivery"/>
    <s v="Cash"/>
    <s v="Veg Extravaganza"/>
    <s v="Pizza"/>
    <n v="2"/>
    <n v="399"/>
    <n v="798"/>
    <n v="20"/>
    <n v="778"/>
    <x v="4"/>
  </r>
  <r>
    <x v="3"/>
    <s v="Takeaway"/>
    <s v="Online Payment"/>
    <s v="Garlic Bread"/>
    <s v="Side"/>
    <n v="1"/>
    <n v="129"/>
    <n v="129"/>
    <n v="10"/>
    <n v="119"/>
    <x v="5"/>
  </r>
  <r>
    <x v="4"/>
    <s v="Delivery"/>
    <s v="Credit Card"/>
    <s v="Cheese Burst Pizza"/>
    <s v="Pizza"/>
    <n v="1"/>
    <n v="349"/>
    <n v="349"/>
    <n v="0"/>
    <n v="349"/>
    <x v="6"/>
  </r>
  <r>
    <x v="5"/>
    <s v="Takeaway"/>
    <s v="Cash"/>
    <s v="Coke"/>
    <s v="Beverage"/>
    <n v="2"/>
    <n v="50"/>
    <n v="100"/>
    <n v="5"/>
    <n v="95"/>
    <x v="7"/>
  </r>
  <r>
    <x v="6"/>
    <s v="Delivery"/>
    <s v="Online Payment"/>
    <s v="Farmhouse Pizza"/>
    <s v="Pizza"/>
    <n v="1"/>
    <n v="399"/>
    <n v="399"/>
    <n v="0"/>
    <n v="399"/>
    <x v="8"/>
  </r>
  <r>
    <x v="7"/>
    <s v="Takeaway"/>
    <s v="Credit Card"/>
    <s v="Chicken Dominator"/>
    <s v="Pizza"/>
    <n v="1"/>
    <n v="449"/>
    <n v="449"/>
    <n v="20"/>
    <n v="429"/>
    <x v="9"/>
  </r>
  <r>
    <x v="8"/>
    <s v="Delivery"/>
    <s v="Cash"/>
    <s v="Sprite"/>
    <s v="Beverage"/>
    <n v="2"/>
    <n v="60"/>
    <n v="120"/>
    <n v="0"/>
    <n v="120"/>
    <x v="10"/>
  </r>
  <r>
    <x v="9"/>
    <s v="Takeaway"/>
    <s v="Online Payment"/>
    <s v="Tandoori Paneer"/>
    <s v="Pizza"/>
    <n v="1"/>
    <n v="399"/>
    <n v="399"/>
    <n v="15"/>
    <n v="384"/>
    <x v="11"/>
  </r>
  <r>
    <x v="0"/>
    <s v="Delivery"/>
    <s v="Credit Card"/>
    <s v="Cold Coffee"/>
    <s v="Beverage"/>
    <n v="1"/>
    <n v="79"/>
    <n v="79"/>
    <n v="5"/>
    <n v="74"/>
    <x v="12"/>
  </r>
  <r>
    <x v="1"/>
    <s v="Takeaway"/>
    <s v="Cash"/>
    <s v="Veggie Paradise"/>
    <s v="Pizza"/>
    <n v="2"/>
    <n v="399"/>
    <n v="798"/>
    <n v="25"/>
    <n v="773"/>
    <x v="13"/>
  </r>
  <r>
    <x v="2"/>
    <s v="Delivery"/>
    <s v="Online Payment"/>
    <s v="Choco Lava Cake"/>
    <s v="Dessert"/>
    <n v="3"/>
    <n v="99"/>
    <n v="297"/>
    <n v="10"/>
    <n v="287"/>
    <x v="14"/>
  </r>
  <r>
    <x v="3"/>
    <s v="Takeaway"/>
    <s v="Credit Card"/>
    <s v="BBQ Chicken Wings"/>
    <s v="Side"/>
    <n v="1"/>
    <n v="199"/>
    <n v="199"/>
    <n v="0"/>
    <n v="199"/>
    <x v="15"/>
  </r>
  <r>
    <x v="4"/>
    <s v="Delivery"/>
    <s v="Cash"/>
    <s v="Mexican Green Wave"/>
    <s v="Pizza"/>
    <n v="1"/>
    <n v="399"/>
    <n v="399"/>
    <n v="20"/>
    <n v="379"/>
    <x v="16"/>
  </r>
  <r>
    <x v="5"/>
    <s v="Takeaway"/>
    <s v="Online Payment"/>
    <s v="Garlic Breadsticks"/>
    <s v="Side"/>
    <n v="2"/>
    <n v="129"/>
    <n v="258"/>
    <n v="10"/>
    <n v="248"/>
    <x v="17"/>
  </r>
  <r>
    <x v="6"/>
    <s v="Delivery"/>
    <s v="Credit Card"/>
    <s v="Peppy Paneer"/>
    <s v="Pizza"/>
    <n v="1"/>
    <n v="399"/>
    <n v="399"/>
    <n v="0"/>
    <n v="399"/>
    <x v="18"/>
  </r>
  <r>
    <x v="7"/>
    <s v="Takeaway"/>
    <s v="Cash"/>
    <s v="Veggie Supreme"/>
    <s v="Pizza"/>
    <n v="1"/>
    <n v="399"/>
    <n v="399"/>
    <n v="15"/>
    <n v="384"/>
    <x v="19"/>
  </r>
  <r>
    <x v="8"/>
    <s v="Delivery"/>
    <s v="Online Payment"/>
    <s v="Pasta Italiano"/>
    <s v="Side"/>
    <n v="1"/>
    <n v="149"/>
    <n v="149"/>
    <n v="10"/>
    <n v="139"/>
    <x v="20"/>
  </r>
  <r>
    <x v="9"/>
    <s v="Takeaway"/>
    <s v="Credit Card"/>
    <s v="Coke"/>
    <s v="Beverage"/>
    <n v="3"/>
    <n v="50"/>
    <n v="150"/>
    <n v="5"/>
    <n v="145"/>
    <x v="21"/>
  </r>
  <r>
    <x v="0"/>
    <s v="Delivery"/>
    <s v="Cash"/>
    <s v="Veggie Paradise"/>
    <s v="Pizza"/>
    <n v="1"/>
    <n v="399"/>
    <n v="399"/>
    <n v="20"/>
    <n v="379"/>
    <x v="22"/>
  </r>
  <r>
    <x v="1"/>
    <s v="Takeaway"/>
    <s v="Online Payment"/>
    <s v="Sprite"/>
    <s v="Beverage"/>
    <n v="2"/>
    <n v="60"/>
    <n v="120"/>
    <n v="0"/>
    <n v="120"/>
    <x v="23"/>
  </r>
  <r>
    <x v="2"/>
    <s v="Delivery"/>
    <s v="Credit Card"/>
    <s v="Chicken Supreme"/>
    <s v="Pizza"/>
    <n v="1"/>
    <n v="449"/>
    <n v="449"/>
    <n v="10"/>
    <n v="43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781"/>
  </r>
  <r>
    <x v="1"/>
    <n v="820"/>
  </r>
  <r>
    <x v="2"/>
    <n v="813"/>
  </r>
  <r>
    <x v="3"/>
    <n v="798"/>
  </r>
  <r>
    <x v="4"/>
    <n v="728"/>
  </r>
  <r>
    <x v="5"/>
    <n v="529"/>
  </r>
  <r>
    <x v="6"/>
    <n v="453"/>
  </r>
  <r>
    <x v="7"/>
    <n v="343"/>
  </r>
  <r>
    <x v="8"/>
    <n v="259"/>
  </r>
  <r>
    <x v="9"/>
    <n v="1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4C42E1-DAED-483C-BD88-BD4665CB98A1}"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rowHeaderCaption="Store Location">
  <location ref="A1:B11" firstHeaderRow="1" firstDataRow="1" firstDataCol="1"/>
  <pivotFields count="2">
    <pivotField axis="axisRow" showAll="0" sortType="ascending">
      <items count="11">
        <item x="2"/>
        <item x="1"/>
        <item x="4"/>
        <item x="0"/>
        <item x="3"/>
        <item x="8"/>
        <item x="9"/>
        <item x="6"/>
        <item x="7"/>
        <item x="5"/>
        <item t="default"/>
      </items>
    </pivotField>
    <pivotField dataField="1" numFmtId="164" showAll="0"/>
  </pivotFields>
  <rowFields count="1">
    <field x="0"/>
  </rowFields>
  <rowItems count="10">
    <i>
      <x/>
    </i>
    <i>
      <x v="1"/>
    </i>
    <i>
      <x v="2"/>
    </i>
    <i>
      <x v="3"/>
    </i>
    <i>
      <x v="4"/>
    </i>
    <i>
      <x v="5"/>
    </i>
    <i>
      <x v="6"/>
    </i>
    <i>
      <x v="7"/>
    </i>
    <i>
      <x v="8"/>
    </i>
    <i>
      <x v="9"/>
    </i>
  </rowItems>
  <colItems count="1">
    <i/>
  </colItems>
  <dataFields count="1">
    <dataField name="Sum of Sale Amount" fld="1" baseField="0" baseItem="0"/>
  </dataFields>
  <formats count="16">
    <format dxfId="165">
      <pivotArea type="all" dataOnly="0" outline="0" fieldPosition="0"/>
    </format>
    <format dxfId="164">
      <pivotArea outline="0" collapsedLevelsAreSubtotals="1" fieldPosition="0"/>
    </format>
    <format dxfId="163">
      <pivotArea field="0" type="button" dataOnly="0" labelOnly="1" outline="0" axis="axisRow" fieldPosition="0"/>
    </format>
    <format dxfId="162">
      <pivotArea dataOnly="0" labelOnly="1" fieldPosition="0">
        <references count="1">
          <reference field="0" count="0"/>
        </references>
      </pivotArea>
    </format>
    <format dxfId="161">
      <pivotArea dataOnly="0" labelOnly="1" outline="0" axis="axisValues" fieldPosition="0"/>
    </format>
    <format dxfId="160">
      <pivotArea field="0" type="button" dataOnly="0" labelOnly="1" outline="0" axis="axisRow" fieldPosition="0"/>
    </format>
    <format dxfId="159">
      <pivotArea dataOnly="0" labelOnly="1" outline="0" axis="axisValues" fieldPosition="0"/>
    </format>
    <format dxfId="158">
      <pivotArea outline="0" collapsedLevelsAreSubtotals="1" fieldPosition="0"/>
    </format>
    <format dxfId="157">
      <pivotArea dataOnly="0" labelOnly="1" fieldPosition="0">
        <references count="1">
          <reference field="0" count="0"/>
        </references>
      </pivotArea>
    </format>
    <format dxfId="156">
      <pivotArea field="0" type="button" dataOnly="0" labelOnly="1" outline="0" axis="axisRow" fieldPosition="0"/>
    </format>
    <format dxfId="155">
      <pivotArea dataOnly="0" labelOnly="1" outline="0" axis="axisValues" fieldPosition="0"/>
    </format>
    <format dxfId="154">
      <pivotArea type="all" dataOnly="0" outline="0" fieldPosition="0"/>
    </format>
    <format dxfId="153">
      <pivotArea outline="0" collapsedLevelsAreSubtotals="1" fieldPosition="0"/>
    </format>
    <format dxfId="152">
      <pivotArea field="0" type="button" dataOnly="0" labelOnly="1" outline="0" axis="axisRow" fieldPosition="0"/>
    </format>
    <format dxfId="151">
      <pivotArea dataOnly="0" labelOnly="1" fieldPosition="0">
        <references count="1">
          <reference field="0" count="0"/>
        </references>
      </pivotArea>
    </format>
    <format dxfId="150">
      <pivotArea dataOnly="0" labelOnly="1" outline="0" axis="axisValues" fieldPosition="0"/>
    </format>
  </formats>
  <chartFormats count="1">
    <chartFormat chart="1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681AE9-786B-40B5-A5B1-1E93D7D20A91}" name="PivotTable2" cacheId="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compact="0" compactData="0" multipleFieldFilters="0">
  <location ref="A1:B2" firstHeaderRow="1" firstDataRow="1" firstDataCol="1"/>
  <pivotFields count="3">
    <pivotField axis="axisRow" compact="0" allDrilled="1" outline="0" showAll="0" measureFilter="1" sortType="descending" defaultAttributeDrillState="1">
      <items count="2">
        <item x="0"/>
        <item t="default"/>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1">
    <i>
      <x/>
    </i>
  </rowItems>
  <colItems count="1">
    <i/>
  </colItems>
  <dataFields count="1">
    <dataField fld="1" subtotal="count" baseField="0" baseItem="0"/>
  </dataFields>
  <formats count="11">
    <format dxfId="149">
      <pivotArea field="0" type="button" dataOnly="0" labelOnly="1" outline="0" axis="axisRow" fieldPosition="0"/>
    </format>
    <format dxfId="148">
      <pivotArea dataOnly="0" labelOnly="1" outline="0" axis="axisValues" fieldPosition="0"/>
    </format>
    <format dxfId="147">
      <pivotArea type="all" dataOnly="0" outline="0" fieldPosition="0"/>
    </format>
    <format dxfId="146">
      <pivotArea outline="0" collapsedLevelsAreSubtotals="1" fieldPosition="0"/>
    </format>
    <format dxfId="145">
      <pivotArea field="0" type="button" dataOnly="0" labelOnly="1" outline="0" axis="axisRow" fieldPosition="0"/>
    </format>
    <format dxfId="144">
      <pivotArea dataOnly="0" labelOnly="1" outline="0" fieldPosition="0">
        <references count="1">
          <reference field="0" count="0"/>
        </references>
      </pivotArea>
    </format>
    <format dxfId="143">
      <pivotArea dataOnly="0" labelOnly="1" outline="0" axis="axisValues" fieldPosition="0"/>
    </format>
    <format dxfId="60">
      <pivotArea outline="0" collapsedLevelsAreSubtotals="1" fieldPosition="0"/>
    </format>
    <format dxfId="59">
      <pivotArea dataOnly="0" labelOnly="1" outline="0" fieldPosition="0">
        <references count="1">
          <reference field="0" count="0"/>
        </references>
      </pivotArea>
    </format>
    <format dxfId="58">
      <pivotArea field="0" type="button" dataOnly="0" labelOnly="1" outline="0" axis="axisRow" fieldPosition="0"/>
    </format>
    <format dxfId="57">
      <pivotArea dataOnly="0" labelOnly="1" outline="0" axis="axisValues" fieldPosition="0"/>
    </format>
  </formats>
  <pivotHierarchies count="16">
    <pivotHierarchy multipleItemSelectionAllowed="1" dragToData="1">
      <members count="1" level="1">
        <member name="[Table2].[Store Location].&amp;[Bangalo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2" iMeasureHier="13">
      <autoFilter ref="A1">
        <filterColumn colId="0">
          <top10 val="1" filterVal="1"/>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alysis.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17E840-47C7-442D-A3E5-306E1FCF6831}"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Store Location">
  <location ref="A1:B22" firstHeaderRow="1" firstDataRow="1" firstDataCol="1"/>
  <pivotFields count="11">
    <pivotField axis="axisRow" showAll="0">
      <items count="11">
        <item x="7"/>
        <item x="2"/>
        <item x="4"/>
        <item x="1"/>
        <item x="6"/>
        <item x="8"/>
        <item x="3"/>
        <item x="0"/>
        <item x="5"/>
        <item x="9"/>
        <item t="default"/>
      </items>
    </pivotField>
    <pivotField showAll="0"/>
    <pivotField showAll="0"/>
    <pivotField showAll="0"/>
    <pivotField showAll="0"/>
    <pivotField showAll="0"/>
    <pivotField numFmtId="164" showAll="0"/>
    <pivotField numFmtId="164" showAll="0"/>
    <pivotField numFmtId="164" showAll="0"/>
    <pivotField dataField="1" numFmtId="164" showAll="0"/>
    <pivotField axis="axisRow" showAll="0" measureFilter="1" sortType="descending">
      <items count="26">
        <item x="6"/>
        <item x="15"/>
        <item x="2"/>
        <item x="20"/>
        <item x="3"/>
        <item x="21"/>
        <item x="1"/>
        <item x="8"/>
        <item x="14"/>
        <item x="10"/>
        <item x="0"/>
        <item x="7"/>
        <item x="12"/>
        <item x="18"/>
        <item x="13"/>
        <item x="19"/>
        <item x="4"/>
        <item x="11"/>
        <item x="23"/>
        <item x="5"/>
        <item x="16"/>
        <item x="9"/>
        <item x="24"/>
        <item x="22"/>
        <item x="17"/>
        <item t="default"/>
      </items>
      <autoSortScope>
        <pivotArea dataOnly="0" outline="0" fieldPosition="0">
          <references count="1">
            <reference field="4294967294" count="1" selected="0">
              <x v="0"/>
            </reference>
          </references>
        </pivotArea>
      </autoSortScope>
    </pivotField>
  </pivotFields>
  <rowFields count="2">
    <field x="0"/>
    <field x="10"/>
  </rowFields>
  <rowItems count="21">
    <i>
      <x/>
    </i>
    <i r="1">
      <x v="21"/>
    </i>
    <i>
      <x v="1"/>
    </i>
    <i r="1">
      <x v="22"/>
    </i>
    <i>
      <x v="2"/>
    </i>
    <i r="1">
      <x v="20"/>
    </i>
    <i>
      <x v="3"/>
    </i>
    <i r="1">
      <x v="16"/>
    </i>
    <i>
      <x v="4"/>
    </i>
    <i r="1">
      <x v="13"/>
    </i>
    <i r="1">
      <x v="7"/>
    </i>
    <i>
      <x v="5"/>
    </i>
    <i r="1">
      <x v="3"/>
    </i>
    <i>
      <x v="6"/>
    </i>
    <i r="1">
      <x v="1"/>
    </i>
    <i>
      <x v="7"/>
    </i>
    <i r="1">
      <x v="23"/>
    </i>
    <i>
      <x v="8"/>
    </i>
    <i r="1">
      <x v="24"/>
    </i>
    <i>
      <x v="9"/>
    </i>
    <i r="1">
      <x v="17"/>
    </i>
  </rowItems>
  <colItems count="1">
    <i/>
  </colItems>
  <dataFields count="1">
    <dataField name="Sum of Net Sales" fld="9" baseField="0" baseItem="0"/>
  </dataFields>
  <formats count="33">
    <format dxfId="138">
      <pivotArea field="0" type="button" dataOnly="0" labelOnly="1" outline="0" axis="axisRow" fieldPosition="0"/>
    </format>
    <format dxfId="137">
      <pivotArea dataOnly="0" labelOnly="1" outline="0" axis="axisValues" fieldPosition="0"/>
    </format>
    <format dxfId="136">
      <pivotArea field="0" type="button" dataOnly="0" labelOnly="1" outline="0" axis="axisRow" fieldPosition="0"/>
    </format>
    <format dxfId="135">
      <pivotArea dataOnly="0" labelOnly="1" outline="0" axis="axisValues" fieldPosition="0"/>
    </format>
    <format dxfId="134">
      <pivotArea type="all" dataOnly="0" outline="0" fieldPosition="0"/>
    </format>
    <format dxfId="133">
      <pivotArea outline="0" collapsedLevelsAreSubtotals="1" fieldPosition="0"/>
    </format>
    <format dxfId="132">
      <pivotArea field="0" type="button" dataOnly="0" labelOnly="1" outline="0" axis="axisRow" fieldPosition="0"/>
    </format>
    <format dxfId="131">
      <pivotArea dataOnly="0" labelOnly="1" fieldPosition="0">
        <references count="1">
          <reference field="0" count="0"/>
        </references>
      </pivotArea>
    </format>
    <format dxfId="130">
      <pivotArea dataOnly="0" labelOnly="1" fieldPosition="0">
        <references count="2">
          <reference field="0" count="1" selected="0">
            <x v="0"/>
          </reference>
          <reference field="10" count="1">
            <x v="21"/>
          </reference>
        </references>
      </pivotArea>
    </format>
    <format dxfId="129">
      <pivotArea dataOnly="0" labelOnly="1" fieldPosition="0">
        <references count="2">
          <reference field="0" count="1" selected="0">
            <x v="1"/>
          </reference>
          <reference field="10" count="1">
            <x v="22"/>
          </reference>
        </references>
      </pivotArea>
    </format>
    <format dxfId="128">
      <pivotArea dataOnly="0" labelOnly="1" fieldPosition="0">
        <references count="2">
          <reference field="0" count="1" selected="0">
            <x v="2"/>
          </reference>
          <reference field="10" count="1">
            <x v="20"/>
          </reference>
        </references>
      </pivotArea>
    </format>
    <format dxfId="127">
      <pivotArea dataOnly="0" labelOnly="1" fieldPosition="0">
        <references count="2">
          <reference field="0" count="1" selected="0">
            <x v="3"/>
          </reference>
          <reference field="10" count="1">
            <x v="16"/>
          </reference>
        </references>
      </pivotArea>
    </format>
    <format dxfId="126">
      <pivotArea dataOnly="0" labelOnly="1" fieldPosition="0">
        <references count="2">
          <reference field="0" count="1" selected="0">
            <x v="4"/>
          </reference>
          <reference field="10" count="2">
            <x v="7"/>
            <x v="13"/>
          </reference>
        </references>
      </pivotArea>
    </format>
    <format dxfId="125">
      <pivotArea dataOnly="0" labelOnly="1" fieldPosition="0">
        <references count="2">
          <reference field="0" count="1" selected="0">
            <x v="5"/>
          </reference>
          <reference field="10" count="1">
            <x v="3"/>
          </reference>
        </references>
      </pivotArea>
    </format>
    <format dxfId="124">
      <pivotArea dataOnly="0" labelOnly="1" fieldPosition="0">
        <references count="2">
          <reference field="0" count="1" selected="0">
            <x v="6"/>
          </reference>
          <reference field="10" count="1">
            <x v="1"/>
          </reference>
        </references>
      </pivotArea>
    </format>
    <format dxfId="123">
      <pivotArea dataOnly="0" labelOnly="1" fieldPosition="0">
        <references count="2">
          <reference field="0" count="1" selected="0">
            <x v="7"/>
          </reference>
          <reference field="10" count="1">
            <x v="23"/>
          </reference>
        </references>
      </pivotArea>
    </format>
    <format dxfId="122">
      <pivotArea dataOnly="0" labelOnly="1" fieldPosition="0">
        <references count="2">
          <reference field="0" count="1" selected="0">
            <x v="8"/>
          </reference>
          <reference field="10" count="1">
            <x v="24"/>
          </reference>
        </references>
      </pivotArea>
    </format>
    <format dxfId="121">
      <pivotArea dataOnly="0" labelOnly="1" fieldPosition="0">
        <references count="2">
          <reference field="0" count="1" selected="0">
            <x v="9"/>
          </reference>
          <reference field="10" count="1">
            <x v="17"/>
          </reference>
        </references>
      </pivotArea>
    </format>
    <format dxfId="120">
      <pivotArea dataOnly="0" labelOnly="1" outline="0" axis="axisValues" fieldPosition="0"/>
    </format>
    <format dxfId="55">
      <pivotArea field="0" type="button" dataOnly="0" labelOnly="1" outline="0" axis="axisRow" fieldPosition="0"/>
    </format>
    <format dxfId="54">
      <pivotArea dataOnly="0" labelOnly="1" outline="0" axis="axisValues" fieldPosition="0"/>
    </format>
    <format dxfId="48">
      <pivotArea dataOnly="0" labelOnly="1" fieldPosition="0">
        <references count="1">
          <reference field="0" count="0"/>
        </references>
      </pivotArea>
    </format>
    <format dxfId="46">
      <pivotArea dataOnly="0" labelOnly="1" fieldPosition="0">
        <references count="2">
          <reference field="0" count="1" selected="0">
            <x v="0"/>
          </reference>
          <reference field="10" count="1">
            <x v="21"/>
          </reference>
        </references>
      </pivotArea>
    </format>
    <format dxfId="44">
      <pivotArea dataOnly="0" labelOnly="1" fieldPosition="0">
        <references count="2">
          <reference field="0" count="1" selected="0">
            <x v="1"/>
          </reference>
          <reference field="10" count="1">
            <x v="22"/>
          </reference>
        </references>
      </pivotArea>
    </format>
    <format dxfId="42">
      <pivotArea dataOnly="0" labelOnly="1" fieldPosition="0">
        <references count="2">
          <reference field="0" count="1" selected="0">
            <x v="2"/>
          </reference>
          <reference field="10" count="1">
            <x v="20"/>
          </reference>
        </references>
      </pivotArea>
    </format>
    <format dxfId="40">
      <pivotArea dataOnly="0" labelOnly="1" fieldPosition="0">
        <references count="2">
          <reference field="0" count="1" selected="0">
            <x v="3"/>
          </reference>
          <reference field="10" count="1">
            <x v="16"/>
          </reference>
        </references>
      </pivotArea>
    </format>
    <format dxfId="38">
      <pivotArea dataOnly="0" labelOnly="1" fieldPosition="0">
        <references count="2">
          <reference field="0" count="1" selected="0">
            <x v="4"/>
          </reference>
          <reference field="10" count="2">
            <x v="7"/>
            <x v="13"/>
          </reference>
        </references>
      </pivotArea>
    </format>
    <format dxfId="36">
      <pivotArea dataOnly="0" labelOnly="1" fieldPosition="0">
        <references count="2">
          <reference field="0" count="1" selected="0">
            <x v="5"/>
          </reference>
          <reference field="10" count="1">
            <x v="3"/>
          </reference>
        </references>
      </pivotArea>
    </format>
    <format dxfId="34">
      <pivotArea dataOnly="0" labelOnly="1" fieldPosition="0">
        <references count="2">
          <reference field="0" count="1" selected="0">
            <x v="6"/>
          </reference>
          <reference field="10" count="1">
            <x v="1"/>
          </reference>
        </references>
      </pivotArea>
    </format>
    <format dxfId="32">
      <pivotArea dataOnly="0" labelOnly="1" fieldPosition="0">
        <references count="2">
          <reference field="0" count="1" selected="0">
            <x v="7"/>
          </reference>
          <reference field="10" count="1">
            <x v="23"/>
          </reference>
        </references>
      </pivotArea>
    </format>
    <format dxfId="30">
      <pivotArea dataOnly="0" labelOnly="1" fieldPosition="0">
        <references count="2">
          <reference field="0" count="1" selected="0">
            <x v="8"/>
          </reference>
          <reference field="10" count="1">
            <x v="24"/>
          </reference>
        </references>
      </pivotArea>
    </format>
    <format dxfId="28">
      <pivotArea dataOnly="0" labelOnly="1" fieldPosition="0">
        <references count="2">
          <reference field="0" count="1" selected="0">
            <x v="9"/>
          </reference>
          <reference field="10" count="1">
            <x v="17"/>
          </reference>
        </references>
      </pivotArea>
    </format>
    <format dxfId="3">
      <pivotArea outline="0" collapsedLevelsAreSubtotals="1" fieldPosition="0"/>
    </format>
  </formats>
  <pivotTableStyleInfo name="PivotStyleMedium9" showRowHeaders="1" showColHeaders="1" showRowStripes="0" showColStripes="0" showLastColumn="1"/>
  <filters count="1">
    <filter fld="1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C84E39-69B9-45FD-A17D-CC7B6173B872}"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Store Location">
  <location ref="D1:E22" firstHeaderRow="1" firstDataRow="1" firstDataCol="1"/>
  <pivotFields count="11">
    <pivotField axis="axisRow" showAll="0">
      <items count="11">
        <item x="7"/>
        <item x="2"/>
        <item x="4"/>
        <item x="1"/>
        <item x="6"/>
        <item x="8"/>
        <item x="3"/>
        <item x="0"/>
        <item x="5"/>
        <item x="9"/>
        <item t="default"/>
      </items>
    </pivotField>
    <pivotField showAll="0"/>
    <pivotField showAll="0"/>
    <pivotField showAll="0"/>
    <pivotField showAll="0"/>
    <pivotField showAll="0"/>
    <pivotField numFmtId="164" showAll="0"/>
    <pivotField numFmtId="164" showAll="0"/>
    <pivotField numFmtId="164" showAll="0"/>
    <pivotField dataField="1" numFmtId="164" showAll="0"/>
    <pivotField axis="axisRow" showAll="0" measureFilter="1" sortType="descending">
      <items count="26">
        <item x="6"/>
        <item x="15"/>
        <item x="2"/>
        <item x="20"/>
        <item x="3"/>
        <item x="21"/>
        <item x="1"/>
        <item x="8"/>
        <item x="14"/>
        <item x="10"/>
        <item x="0"/>
        <item x="7"/>
        <item x="12"/>
        <item x="18"/>
        <item x="13"/>
        <item x="19"/>
        <item x="4"/>
        <item x="11"/>
        <item x="23"/>
        <item x="5"/>
        <item x="16"/>
        <item x="9"/>
        <item x="24"/>
        <item x="22"/>
        <item x="17"/>
        <item t="default"/>
      </items>
      <autoSortScope>
        <pivotArea dataOnly="0" outline="0" fieldPosition="0">
          <references count="1">
            <reference field="4294967294" count="1" selected="0">
              <x v="0"/>
            </reference>
          </references>
        </pivotArea>
      </autoSortScope>
    </pivotField>
  </pivotFields>
  <rowFields count="2">
    <field x="0"/>
    <field x="10"/>
  </rowFields>
  <rowItems count="21">
    <i>
      <x/>
    </i>
    <i r="1">
      <x v="15"/>
    </i>
    <i>
      <x v="1"/>
    </i>
    <i r="1">
      <x v="4"/>
    </i>
    <i>
      <x v="2"/>
    </i>
    <i r="1">
      <x/>
    </i>
    <i>
      <x v="3"/>
    </i>
    <i r="1">
      <x v="6"/>
    </i>
    <i>
      <x v="4"/>
    </i>
    <i r="1">
      <x v="13"/>
    </i>
    <i r="1">
      <x v="7"/>
    </i>
    <i>
      <x v="5"/>
    </i>
    <i r="1">
      <x v="9"/>
    </i>
    <i>
      <x v="6"/>
    </i>
    <i r="1">
      <x v="19"/>
    </i>
    <i>
      <x v="7"/>
    </i>
    <i r="1">
      <x v="12"/>
    </i>
    <i>
      <x v="8"/>
    </i>
    <i r="1">
      <x v="11"/>
    </i>
    <i>
      <x v="9"/>
    </i>
    <i r="1">
      <x v="5"/>
    </i>
  </rowItems>
  <colItems count="1">
    <i/>
  </colItems>
  <dataFields count="1">
    <dataField name="Sum of Net Sales" fld="9" baseField="0" baseItem="0"/>
  </dataFields>
  <formats count="33">
    <format dxfId="142">
      <pivotArea field="0" type="button" dataOnly="0" labelOnly="1" outline="0" axis="axisRow" fieldPosition="0"/>
    </format>
    <format dxfId="141">
      <pivotArea dataOnly="0" labelOnly="1" outline="0" axis="axisValues" fieldPosition="0"/>
    </format>
    <format dxfId="140">
      <pivotArea field="0" type="button" dataOnly="0" labelOnly="1" outline="0" axis="axisRow" fieldPosition="0"/>
    </format>
    <format dxfId="139">
      <pivotArea dataOnly="0" labelOnly="1" outline="0" axis="axisValues" fieldPosition="0"/>
    </format>
    <format dxfId="91">
      <pivotArea type="all" dataOnly="0" outline="0" fieldPosition="0"/>
    </format>
    <format dxfId="75">
      <pivotArea outline="0" collapsedLevelsAreSubtotals="1" fieldPosition="0"/>
    </format>
    <format dxfId="74">
      <pivotArea field="0" type="button" dataOnly="0" labelOnly="1" outline="0" axis="axisRow" fieldPosition="0"/>
    </format>
    <format dxfId="73">
      <pivotArea dataOnly="0" labelOnly="1" fieldPosition="0">
        <references count="1">
          <reference field="0" count="0"/>
        </references>
      </pivotArea>
    </format>
    <format dxfId="72">
      <pivotArea dataOnly="0" labelOnly="1" fieldPosition="0">
        <references count="2">
          <reference field="0" count="1" selected="0">
            <x v="0"/>
          </reference>
          <reference field="10" count="1">
            <x v="15"/>
          </reference>
        </references>
      </pivotArea>
    </format>
    <format dxfId="71">
      <pivotArea dataOnly="0" labelOnly="1" fieldPosition="0">
        <references count="2">
          <reference field="0" count="1" selected="0">
            <x v="1"/>
          </reference>
          <reference field="10" count="1">
            <x v="4"/>
          </reference>
        </references>
      </pivotArea>
    </format>
    <format dxfId="70">
      <pivotArea dataOnly="0" labelOnly="1" fieldPosition="0">
        <references count="2">
          <reference field="0" count="1" selected="0">
            <x v="2"/>
          </reference>
          <reference field="10" count="1">
            <x v="0"/>
          </reference>
        </references>
      </pivotArea>
    </format>
    <format dxfId="69">
      <pivotArea dataOnly="0" labelOnly="1" fieldPosition="0">
        <references count="2">
          <reference field="0" count="1" selected="0">
            <x v="3"/>
          </reference>
          <reference field="10" count="1">
            <x v="6"/>
          </reference>
        </references>
      </pivotArea>
    </format>
    <format dxfId="68">
      <pivotArea dataOnly="0" labelOnly="1" fieldPosition="0">
        <references count="2">
          <reference field="0" count="1" selected="0">
            <x v="4"/>
          </reference>
          <reference field="10" count="2">
            <x v="7"/>
            <x v="13"/>
          </reference>
        </references>
      </pivotArea>
    </format>
    <format dxfId="67">
      <pivotArea dataOnly="0" labelOnly="1" fieldPosition="0">
        <references count="2">
          <reference field="0" count="1" selected="0">
            <x v="5"/>
          </reference>
          <reference field="10" count="1">
            <x v="9"/>
          </reference>
        </references>
      </pivotArea>
    </format>
    <format dxfId="66">
      <pivotArea dataOnly="0" labelOnly="1" fieldPosition="0">
        <references count="2">
          <reference field="0" count="1" selected="0">
            <x v="6"/>
          </reference>
          <reference field="10" count="1">
            <x v="19"/>
          </reference>
        </references>
      </pivotArea>
    </format>
    <format dxfId="65">
      <pivotArea dataOnly="0" labelOnly="1" fieldPosition="0">
        <references count="2">
          <reference field="0" count="1" selected="0">
            <x v="7"/>
          </reference>
          <reference field="10" count="1">
            <x v="12"/>
          </reference>
        </references>
      </pivotArea>
    </format>
    <format dxfId="64">
      <pivotArea dataOnly="0" labelOnly="1" fieldPosition="0">
        <references count="2">
          <reference field="0" count="1" selected="0">
            <x v="8"/>
          </reference>
          <reference field="10" count="1">
            <x v="11"/>
          </reference>
        </references>
      </pivotArea>
    </format>
    <format dxfId="63">
      <pivotArea dataOnly="0" labelOnly="1" fieldPosition="0">
        <references count="2">
          <reference field="0" count="1" selected="0">
            <x v="9"/>
          </reference>
          <reference field="10" count="1">
            <x v="5"/>
          </reference>
        </references>
      </pivotArea>
    </format>
    <format dxfId="62">
      <pivotArea dataOnly="0" labelOnly="1" outline="0" axis="axisValues" fieldPosition="0"/>
    </format>
    <format dxfId="52">
      <pivotArea field="0" type="button" dataOnly="0" labelOnly="1" outline="0" axis="axisRow" fieldPosition="0"/>
    </format>
    <format dxfId="51">
      <pivotArea dataOnly="0" labelOnly="1" outline="0" axis="axisValues" fieldPosition="0"/>
    </format>
    <format dxfId="25">
      <pivotArea dataOnly="0" labelOnly="1" fieldPosition="0">
        <references count="1">
          <reference field="0" count="0"/>
        </references>
      </pivotArea>
    </format>
    <format dxfId="23">
      <pivotArea dataOnly="0" labelOnly="1" fieldPosition="0">
        <references count="2">
          <reference field="0" count="1" selected="0">
            <x v="0"/>
          </reference>
          <reference field="10" count="1">
            <x v="15"/>
          </reference>
        </references>
      </pivotArea>
    </format>
    <format dxfId="21">
      <pivotArea dataOnly="0" labelOnly="1" fieldPosition="0">
        <references count="2">
          <reference field="0" count="1" selected="0">
            <x v="1"/>
          </reference>
          <reference field="10" count="1">
            <x v="4"/>
          </reference>
        </references>
      </pivotArea>
    </format>
    <format dxfId="19">
      <pivotArea dataOnly="0" labelOnly="1" fieldPosition="0">
        <references count="2">
          <reference field="0" count="1" selected="0">
            <x v="2"/>
          </reference>
          <reference field="10" count="1">
            <x v="0"/>
          </reference>
        </references>
      </pivotArea>
    </format>
    <format dxfId="17">
      <pivotArea dataOnly="0" labelOnly="1" fieldPosition="0">
        <references count="2">
          <reference field="0" count="1" selected="0">
            <x v="3"/>
          </reference>
          <reference field="10" count="1">
            <x v="6"/>
          </reference>
        </references>
      </pivotArea>
    </format>
    <format dxfId="15">
      <pivotArea dataOnly="0" labelOnly="1" fieldPosition="0">
        <references count="2">
          <reference field="0" count="1" selected="0">
            <x v="4"/>
          </reference>
          <reference field="10" count="2">
            <x v="7"/>
            <x v="13"/>
          </reference>
        </references>
      </pivotArea>
    </format>
    <format dxfId="13">
      <pivotArea dataOnly="0" labelOnly="1" fieldPosition="0">
        <references count="2">
          <reference field="0" count="1" selected="0">
            <x v="5"/>
          </reference>
          <reference field="10" count="1">
            <x v="9"/>
          </reference>
        </references>
      </pivotArea>
    </format>
    <format dxfId="11">
      <pivotArea dataOnly="0" labelOnly="1" fieldPosition="0">
        <references count="2">
          <reference field="0" count="1" selected="0">
            <x v="6"/>
          </reference>
          <reference field="10" count="1">
            <x v="19"/>
          </reference>
        </references>
      </pivotArea>
    </format>
    <format dxfId="9">
      <pivotArea dataOnly="0" labelOnly="1" fieldPosition="0">
        <references count="2">
          <reference field="0" count="1" selected="0">
            <x v="7"/>
          </reference>
          <reference field="10" count="1">
            <x v="12"/>
          </reference>
        </references>
      </pivotArea>
    </format>
    <format dxfId="7">
      <pivotArea dataOnly="0" labelOnly="1" fieldPosition="0">
        <references count="2">
          <reference field="0" count="1" selected="0">
            <x v="8"/>
          </reference>
          <reference field="10" count="1">
            <x v="11"/>
          </reference>
        </references>
      </pivotArea>
    </format>
    <format dxfId="5">
      <pivotArea dataOnly="0" labelOnly="1" fieldPosition="0">
        <references count="2">
          <reference field="0" count="1" selected="0">
            <x v="9"/>
          </reference>
          <reference field="10" count="1">
            <x v="5"/>
          </reference>
        </references>
      </pivotArea>
    </format>
    <format dxfId="1">
      <pivotArea outline="0" collapsedLevelsAreSubtotals="1" fieldPosition="0"/>
    </format>
  </formats>
  <pivotTableStyleInfo name="PivotStyleMedium9" showRowHeaders="1" showColHeaders="1" showRowStripes="0" showColStripes="0" showLastColumn="1"/>
  <filters count="1">
    <filter fld="1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Location" xr10:uid="{EB905B2C-BE3F-4E29-84F2-FBF1982BED90}" sourceName="[Table2].[Store Location]">
  <pivotTables>
    <pivotTable tabId="18" name="PivotTable2"/>
  </pivotTables>
  <data>
    <olap pivotCacheId="1382849819">
      <levels count="2">
        <level uniqueName="[Table2].[Store Location].[(All)]" sourceCaption="(All)" count="0"/>
        <level uniqueName="[Table2].[Store Location].[Store Location]" sourceCaption="Store Location" count="10">
          <ranges>
            <range startItem="0">
              <i n="[Table2].[Store Location].&amp;[Ahmedabad]" c="Ahmedabad"/>
              <i n="[Table2].[Store Location].&amp;[Bangalore]" c="Bangalore"/>
              <i n="[Table2].[Store Location].&amp;[Chennai]" c="Chennai"/>
              <i n="[Table2].[Store Location].&amp;[Delhi]" c="Delhi"/>
              <i n="[Table2].[Store Location].&amp;[Hyderabad]" c="Hyderabad"/>
              <i n="[Table2].[Store Location].&amp;[Jaipur]" c="Jaipur"/>
              <i n="[Table2].[Store Location].&amp;[Kolkata]" c="Kolkata"/>
              <i n="[Table2].[Store Location].&amp;[Mumbai]" c="Mumbai"/>
              <i n="[Table2].[Store Location].&amp;[Pune]" c="Pune"/>
              <i n="[Table2].[Store Location].&amp;[Surat]" c="Surat"/>
            </range>
          </ranges>
        </level>
      </levels>
      <selections count="1">
        <selection n="[Table2].[Store Location].&amp;[Bangalor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Location" xr10:uid="{9DD39ED2-5D75-4F52-A8CB-91CA0F121706}" cache="Slicer_Store_Location" caption="Store Location" level="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3A4BAB-67A8-4A6F-995F-B9E0E7533E32}" name="Table1" displayName="Table1" ref="A1:I26" totalsRowShown="0" headerRowDxfId="179" dataDxfId="177" headerRowBorderDxfId="178" tableBorderDxfId="176" totalsRowBorderDxfId="175">
  <autoFilter ref="A1:I26" xr:uid="{D63A4BAB-67A8-4A6F-995F-B9E0E7533E32}"/>
  <tableColumns count="9">
    <tableColumn id="1" xr3:uid="{5C960E3D-C0BC-4719-AD7F-26C667F0B499}" name="Time" dataDxfId="174"/>
    <tableColumn id="2" xr3:uid="{375C892E-B5C6-4C47-B587-E34EA9AFE0A4}" name="Franchise Name" dataDxfId="173"/>
    <tableColumn id="3" xr3:uid="{BCB8C04F-DAA6-447C-9A1F-48A2C7915587}" name="Store Location" dataDxfId="172"/>
    <tableColumn id="4" xr3:uid="{A39F666E-7F8D-4DEF-94CC-EDB35ECCF795}" name="Order Type" dataDxfId="171"/>
    <tableColumn id="5" xr3:uid="{573F00D5-A91A-469D-A73B-218597ECF464}" name="Payment Method" dataDxfId="170"/>
    <tableColumn id="6" xr3:uid="{96E31B18-BE5F-4D9F-BEB2-164BCD1EAD08}" name="Item Name" dataDxfId="169"/>
    <tableColumn id="7" xr3:uid="{6308D86A-E146-4CD1-A5AA-09259084D9C7}" name="Category" dataDxfId="168"/>
    <tableColumn id="8" xr3:uid="{14CB0CE9-710A-4270-9AA8-F2D3B291340C}" name="Quantity" dataDxfId="167"/>
    <tableColumn id="9" xr3:uid="{B989249F-26FE-499F-A5DF-4321520CA967}" name="Net Sales" dataDxfId="16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B115F-1618-459D-A82A-8AC2AE06E6EE}">
  <dimension ref="A1:I27"/>
  <sheetViews>
    <sheetView workbookViewId="0">
      <selection activeCell="B12" sqref="B12"/>
    </sheetView>
  </sheetViews>
  <sheetFormatPr defaultRowHeight="14.4" x14ac:dyDescent="0.3"/>
  <cols>
    <col min="1" max="1" width="8.88671875" style="15"/>
    <col min="2" max="2" width="17.44140625" style="15" customWidth="1"/>
    <col min="3" max="3" width="16" style="15" customWidth="1"/>
    <col min="4" max="4" width="13.21875" style="15" customWidth="1"/>
    <col min="5" max="5" width="18" style="15" customWidth="1"/>
    <col min="6" max="6" width="18.109375" style="15" customWidth="1"/>
    <col min="7" max="7" width="11.33203125" style="15" customWidth="1"/>
    <col min="8" max="8" width="11.21875" style="15" customWidth="1"/>
    <col min="9" max="9" width="12" style="15" customWidth="1"/>
    <col min="10" max="16384" width="8.88671875" style="15"/>
  </cols>
  <sheetData>
    <row r="1" spans="1:9" x14ac:dyDescent="0.3">
      <c r="A1" s="17" t="s">
        <v>0</v>
      </c>
      <c r="B1" s="20" t="s">
        <v>8</v>
      </c>
      <c r="C1" s="20" t="s">
        <v>1</v>
      </c>
      <c r="D1" s="19" t="s">
        <v>2</v>
      </c>
      <c r="E1" s="19" t="s">
        <v>3</v>
      </c>
      <c r="F1" s="18" t="s">
        <v>4</v>
      </c>
      <c r="G1" s="19" t="s">
        <v>5</v>
      </c>
      <c r="H1" s="19" t="s">
        <v>6</v>
      </c>
      <c r="I1" s="14" t="s">
        <v>7</v>
      </c>
    </row>
    <row r="2" spans="1:9" x14ac:dyDescent="0.3">
      <c r="A2" s="33">
        <v>0.77083333333333337</v>
      </c>
      <c r="B2" s="30" t="s">
        <v>14</v>
      </c>
      <c r="C2" s="30" t="s">
        <v>9</v>
      </c>
      <c r="D2" s="34" t="s">
        <v>10</v>
      </c>
      <c r="E2" s="34" t="s">
        <v>11</v>
      </c>
      <c r="F2" s="34" t="s">
        <v>12</v>
      </c>
      <c r="G2" s="34" t="s">
        <v>13</v>
      </c>
      <c r="H2" s="34">
        <v>1</v>
      </c>
      <c r="I2" s="35">
        <v>299</v>
      </c>
    </row>
    <row r="3" spans="1:9" x14ac:dyDescent="0.3">
      <c r="A3" s="33">
        <v>0.78125</v>
      </c>
      <c r="B3" s="30" t="s">
        <v>20</v>
      </c>
      <c r="C3" s="30" t="s">
        <v>15</v>
      </c>
      <c r="D3" s="34" t="s">
        <v>16</v>
      </c>
      <c r="E3" s="34" t="s">
        <v>17</v>
      </c>
      <c r="F3" s="34" t="s">
        <v>18</v>
      </c>
      <c r="G3" s="34" t="s">
        <v>19</v>
      </c>
      <c r="H3" s="34">
        <v>2</v>
      </c>
      <c r="I3" s="35">
        <v>110</v>
      </c>
    </row>
    <row r="4" spans="1:9" x14ac:dyDescent="0.3">
      <c r="A4" s="33">
        <v>0.79166666666666663</v>
      </c>
      <c r="B4" s="30" t="s">
        <v>24</v>
      </c>
      <c r="C4" s="30" t="s">
        <v>9</v>
      </c>
      <c r="D4" s="34" t="s">
        <v>10</v>
      </c>
      <c r="E4" s="34" t="s">
        <v>21</v>
      </c>
      <c r="F4" s="34" t="s">
        <v>22</v>
      </c>
      <c r="G4" s="34" t="s">
        <v>23</v>
      </c>
      <c r="H4" s="34">
        <v>1</v>
      </c>
      <c r="I4" s="35">
        <v>199</v>
      </c>
    </row>
    <row r="5" spans="1:9" x14ac:dyDescent="0.3">
      <c r="A5" s="33">
        <v>0.80208333333333337</v>
      </c>
      <c r="B5" s="30" t="s">
        <v>28</v>
      </c>
      <c r="C5" s="30" t="s">
        <v>25</v>
      </c>
      <c r="D5" s="34" t="s">
        <v>16</v>
      </c>
      <c r="E5" s="34" t="s">
        <v>11</v>
      </c>
      <c r="F5" s="34" t="s">
        <v>26</v>
      </c>
      <c r="G5" s="34" t="s">
        <v>27</v>
      </c>
      <c r="H5" s="34">
        <v>1</v>
      </c>
      <c r="I5" s="35">
        <v>94</v>
      </c>
    </row>
    <row r="6" spans="1:9" x14ac:dyDescent="0.3">
      <c r="A6" s="33">
        <v>0.8125</v>
      </c>
      <c r="B6" s="30" t="s">
        <v>30</v>
      </c>
      <c r="C6" s="30" t="s">
        <v>15</v>
      </c>
      <c r="D6" s="34" t="s">
        <v>10</v>
      </c>
      <c r="E6" s="34" t="s">
        <v>17</v>
      </c>
      <c r="F6" s="34" t="s">
        <v>29</v>
      </c>
      <c r="G6" s="34" t="s">
        <v>13</v>
      </c>
      <c r="H6" s="34">
        <v>2</v>
      </c>
      <c r="I6" s="35">
        <v>778</v>
      </c>
    </row>
    <row r="7" spans="1:9" x14ac:dyDescent="0.3">
      <c r="A7" s="33">
        <v>0.82291666666666663</v>
      </c>
      <c r="B7" s="30" t="s">
        <v>33</v>
      </c>
      <c r="C7" s="30" t="s">
        <v>31</v>
      </c>
      <c r="D7" s="34" t="s">
        <v>16</v>
      </c>
      <c r="E7" s="34" t="s">
        <v>11</v>
      </c>
      <c r="F7" s="34" t="s">
        <v>32</v>
      </c>
      <c r="G7" s="34" t="s">
        <v>23</v>
      </c>
      <c r="H7" s="34">
        <v>1</v>
      </c>
      <c r="I7" s="35">
        <v>119</v>
      </c>
    </row>
    <row r="8" spans="1:9" x14ac:dyDescent="0.3">
      <c r="A8" s="33">
        <v>0.83333333333333337</v>
      </c>
      <c r="B8" s="30" t="s">
        <v>36</v>
      </c>
      <c r="C8" s="30" t="s">
        <v>34</v>
      </c>
      <c r="D8" s="34" t="s">
        <v>10</v>
      </c>
      <c r="E8" s="34" t="s">
        <v>21</v>
      </c>
      <c r="F8" s="34" t="s">
        <v>35</v>
      </c>
      <c r="G8" s="34" t="s">
        <v>13</v>
      </c>
      <c r="H8" s="34">
        <v>1</v>
      </c>
      <c r="I8" s="35">
        <v>349</v>
      </c>
    </row>
    <row r="9" spans="1:9" x14ac:dyDescent="0.3">
      <c r="A9" s="33">
        <v>0.84375</v>
      </c>
      <c r="B9" s="30" t="s">
        <v>39</v>
      </c>
      <c r="C9" s="30" t="s">
        <v>37</v>
      </c>
      <c r="D9" s="34" t="s">
        <v>16</v>
      </c>
      <c r="E9" s="34" t="s">
        <v>17</v>
      </c>
      <c r="F9" s="34" t="s">
        <v>38</v>
      </c>
      <c r="G9" s="34" t="s">
        <v>19</v>
      </c>
      <c r="H9" s="34">
        <v>2</v>
      </c>
      <c r="I9" s="35">
        <v>95</v>
      </c>
    </row>
    <row r="10" spans="1:9" x14ac:dyDescent="0.3">
      <c r="A10" s="33">
        <v>0.85416666666666663</v>
      </c>
      <c r="B10" s="30" t="s">
        <v>42</v>
      </c>
      <c r="C10" s="30" t="s">
        <v>40</v>
      </c>
      <c r="D10" s="34" t="s">
        <v>10</v>
      </c>
      <c r="E10" s="34" t="s">
        <v>11</v>
      </c>
      <c r="F10" s="34" t="s">
        <v>41</v>
      </c>
      <c r="G10" s="34" t="s">
        <v>13</v>
      </c>
      <c r="H10" s="34">
        <v>1</v>
      </c>
      <c r="I10" s="35">
        <v>399</v>
      </c>
    </row>
    <row r="11" spans="1:9" x14ac:dyDescent="0.3">
      <c r="A11" s="33">
        <v>0.86458333333333337</v>
      </c>
      <c r="B11" s="30" t="s">
        <v>45</v>
      </c>
      <c r="C11" s="30" t="s">
        <v>43</v>
      </c>
      <c r="D11" s="34" t="s">
        <v>16</v>
      </c>
      <c r="E11" s="34" t="s">
        <v>21</v>
      </c>
      <c r="F11" s="34" t="s">
        <v>44</v>
      </c>
      <c r="G11" s="34" t="s">
        <v>13</v>
      </c>
      <c r="H11" s="34">
        <v>1</v>
      </c>
      <c r="I11" s="35">
        <v>429</v>
      </c>
    </row>
    <row r="12" spans="1:9" x14ac:dyDescent="0.3">
      <c r="A12" s="33">
        <v>0.875</v>
      </c>
      <c r="B12" s="30" t="s">
        <v>48</v>
      </c>
      <c r="C12" s="30" t="s">
        <v>46</v>
      </c>
      <c r="D12" s="34" t="s">
        <v>10</v>
      </c>
      <c r="E12" s="34" t="s">
        <v>17</v>
      </c>
      <c r="F12" s="34" t="s">
        <v>47</v>
      </c>
      <c r="G12" s="34" t="s">
        <v>19</v>
      </c>
      <c r="H12" s="34">
        <v>2</v>
      </c>
      <c r="I12" s="35">
        <v>120</v>
      </c>
    </row>
    <row r="13" spans="1:9" x14ac:dyDescent="0.3">
      <c r="A13" s="33">
        <v>0.88541666666666663</v>
      </c>
      <c r="B13" s="30" t="s">
        <v>51</v>
      </c>
      <c r="C13" s="30" t="s">
        <v>49</v>
      </c>
      <c r="D13" s="34" t="s">
        <v>16</v>
      </c>
      <c r="E13" s="34" t="s">
        <v>11</v>
      </c>
      <c r="F13" s="34" t="s">
        <v>50</v>
      </c>
      <c r="G13" s="34" t="s">
        <v>13</v>
      </c>
      <c r="H13" s="34">
        <v>1</v>
      </c>
      <c r="I13" s="35">
        <v>384</v>
      </c>
    </row>
    <row r="14" spans="1:9" x14ac:dyDescent="0.3">
      <c r="A14" s="33">
        <v>0.89583333333333337</v>
      </c>
      <c r="B14" s="30" t="s">
        <v>53</v>
      </c>
      <c r="C14" s="30" t="s">
        <v>9</v>
      </c>
      <c r="D14" s="34" t="s">
        <v>10</v>
      </c>
      <c r="E14" s="34" t="s">
        <v>21</v>
      </c>
      <c r="F14" s="34" t="s">
        <v>52</v>
      </c>
      <c r="G14" s="34" t="s">
        <v>19</v>
      </c>
      <c r="H14" s="34">
        <v>1</v>
      </c>
      <c r="I14" s="35">
        <v>74</v>
      </c>
    </row>
    <row r="15" spans="1:9" x14ac:dyDescent="0.3">
      <c r="A15" s="33">
        <v>0.90625</v>
      </c>
      <c r="B15" s="30" t="s">
        <v>55</v>
      </c>
      <c r="C15" s="30" t="s">
        <v>15</v>
      </c>
      <c r="D15" s="34" t="s">
        <v>16</v>
      </c>
      <c r="E15" s="34" t="s">
        <v>17</v>
      </c>
      <c r="F15" s="34" t="s">
        <v>54</v>
      </c>
      <c r="G15" s="34" t="s">
        <v>13</v>
      </c>
      <c r="H15" s="34">
        <v>2</v>
      </c>
      <c r="I15" s="35">
        <v>773</v>
      </c>
    </row>
    <row r="16" spans="1:9" x14ac:dyDescent="0.3">
      <c r="A16" s="33">
        <v>0.91666666666666663</v>
      </c>
      <c r="B16" s="30" t="s">
        <v>56</v>
      </c>
      <c r="C16" s="30" t="s">
        <v>25</v>
      </c>
      <c r="D16" s="34" t="s">
        <v>10</v>
      </c>
      <c r="E16" s="34" t="s">
        <v>11</v>
      </c>
      <c r="F16" s="34" t="s">
        <v>26</v>
      </c>
      <c r="G16" s="34" t="s">
        <v>27</v>
      </c>
      <c r="H16" s="34">
        <v>3</v>
      </c>
      <c r="I16" s="35">
        <v>287</v>
      </c>
    </row>
    <row r="17" spans="1:9" x14ac:dyDescent="0.3">
      <c r="A17" s="33">
        <v>0.92708333333333337</v>
      </c>
      <c r="B17" s="30" t="s">
        <v>58</v>
      </c>
      <c r="C17" s="30" t="s">
        <v>31</v>
      </c>
      <c r="D17" s="34" t="s">
        <v>16</v>
      </c>
      <c r="E17" s="34" t="s">
        <v>21</v>
      </c>
      <c r="F17" s="34" t="s">
        <v>57</v>
      </c>
      <c r="G17" s="34" t="s">
        <v>23</v>
      </c>
      <c r="H17" s="34">
        <v>1</v>
      </c>
      <c r="I17" s="35">
        <v>199</v>
      </c>
    </row>
    <row r="18" spans="1:9" x14ac:dyDescent="0.3">
      <c r="A18" s="33">
        <v>0.9375</v>
      </c>
      <c r="B18" s="30" t="s">
        <v>60</v>
      </c>
      <c r="C18" s="30" t="s">
        <v>34</v>
      </c>
      <c r="D18" s="34" t="s">
        <v>10</v>
      </c>
      <c r="E18" s="34" t="s">
        <v>17</v>
      </c>
      <c r="F18" s="34" t="s">
        <v>59</v>
      </c>
      <c r="G18" s="34" t="s">
        <v>13</v>
      </c>
      <c r="H18" s="34">
        <v>1</v>
      </c>
      <c r="I18" s="35">
        <v>379</v>
      </c>
    </row>
    <row r="19" spans="1:9" x14ac:dyDescent="0.3">
      <c r="A19" s="33">
        <v>0.94791666666666663</v>
      </c>
      <c r="B19" s="30" t="s">
        <v>62</v>
      </c>
      <c r="C19" s="30" t="s">
        <v>37</v>
      </c>
      <c r="D19" s="34" t="s">
        <v>16</v>
      </c>
      <c r="E19" s="34" t="s">
        <v>11</v>
      </c>
      <c r="F19" s="34" t="s">
        <v>61</v>
      </c>
      <c r="G19" s="34" t="s">
        <v>23</v>
      </c>
      <c r="H19" s="34">
        <v>2</v>
      </c>
      <c r="I19" s="35">
        <v>248</v>
      </c>
    </row>
    <row r="20" spans="1:9" x14ac:dyDescent="0.3">
      <c r="A20" s="33">
        <v>0.95833333333333337</v>
      </c>
      <c r="B20" s="30" t="s">
        <v>64</v>
      </c>
      <c r="C20" s="30" t="s">
        <v>40</v>
      </c>
      <c r="D20" s="34" t="s">
        <v>10</v>
      </c>
      <c r="E20" s="34" t="s">
        <v>21</v>
      </c>
      <c r="F20" s="34" t="s">
        <v>63</v>
      </c>
      <c r="G20" s="34" t="s">
        <v>13</v>
      </c>
      <c r="H20" s="34">
        <v>1</v>
      </c>
      <c r="I20" s="35">
        <v>399</v>
      </c>
    </row>
    <row r="21" spans="1:9" x14ac:dyDescent="0.3">
      <c r="A21" s="33">
        <v>0.96875</v>
      </c>
      <c r="B21" s="30" t="s">
        <v>66</v>
      </c>
      <c r="C21" s="30" t="s">
        <v>43</v>
      </c>
      <c r="D21" s="34" t="s">
        <v>16</v>
      </c>
      <c r="E21" s="34" t="s">
        <v>17</v>
      </c>
      <c r="F21" s="34" t="s">
        <v>65</v>
      </c>
      <c r="G21" s="34" t="s">
        <v>13</v>
      </c>
      <c r="H21" s="34">
        <v>1</v>
      </c>
      <c r="I21" s="35">
        <v>384</v>
      </c>
    </row>
    <row r="22" spans="1:9" x14ac:dyDescent="0.3">
      <c r="A22" s="33">
        <v>0.97916666666666663</v>
      </c>
      <c r="B22" s="30" t="s">
        <v>68</v>
      </c>
      <c r="C22" s="30" t="s">
        <v>46</v>
      </c>
      <c r="D22" s="34" t="s">
        <v>10</v>
      </c>
      <c r="E22" s="34" t="s">
        <v>11</v>
      </c>
      <c r="F22" s="34" t="s">
        <v>67</v>
      </c>
      <c r="G22" s="34" t="s">
        <v>23</v>
      </c>
      <c r="H22" s="34">
        <v>1</v>
      </c>
      <c r="I22" s="35">
        <v>139</v>
      </c>
    </row>
    <row r="23" spans="1:9" x14ac:dyDescent="0.3">
      <c r="A23" s="33">
        <v>0.98958333333333337</v>
      </c>
      <c r="B23" s="30" t="s">
        <v>69</v>
      </c>
      <c r="C23" s="30" t="s">
        <v>49</v>
      </c>
      <c r="D23" s="34" t="s">
        <v>16</v>
      </c>
      <c r="E23" s="34" t="s">
        <v>21</v>
      </c>
      <c r="F23" s="34" t="s">
        <v>38</v>
      </c>
      <c r="G23" s="34" t="s">
        <v>19</v>
      </c>
      <c r="H23" s="34">
        <v>3</v>
      </c>
      <c r="I23" s="35">
        <v>145</v>
      </c>
    </row>
    <row r="24" spans="1:9" x14ac:dyDescent="0.3">
      <c r="A24" s="33">
        <v>0.99930555555555556</v>
      </c>
      <c r="B24" s="30" t="s">
        <v>70</v>
      </c>
      <c r="C24" s="30" t="s">
        <v>9</v>
      </c>
      <c r="D24" s="34" t="s">
        <v>10</v>
      </c>
      <c r="E24" s="34" t="s">
        <v>17</v>
      </c>
      <c r="F24" s="34" t="s">
        <v>54</v>
      </c>
      <c r="G24" s="34" t="s">
        <v>13</v>
      </c>
      <c r="H24" s="34">
        <v>1</v>
      </c>
      <c r="I24" s="35">
        <v>379</v>
      </c>
    </row>
    <row r="25" spans="1:9" x14ac:dyDescent="0.3">
      <c r="A25" s="33">
        <v>1.0416666666666666E-2</v>
      </c>
      <c r="B25" s="30" t="s">
        <v>71</v>
      </c>
      <c r="C25" s="30" t="s">
        <v>15</v>
      </c>
      <c r="D25" s="34" t="s">
        <v>16</v>
      </c>
      <c r="E25" s="34" t="s">
        <v>11</v>
      </c>
      <c r="F25" s="34" t="s">
        <v>47</v>
      </c>
      <c r="G25" s="34" t="s">
        <v>19</v>
      </c>
      <c r="H25" s="34">
        <v>2</v>
      </c>
      <c r="I25" s="35">
        <v>120</v>
      </c>
    </row>
    <row r="26" spans="1:9" x14ac:dyDescent="0.3">
      <c r="A26" s="36">
        <v>2.0833333333333332E-2</v>
      </c>
      <c r="B26" s="31" t="s">
        <v>73</v>
      </c>
      <c r="C26" s="31" t="s">
        <v>25</v>
      </c>
      <c r="D26" s="37" t="s">
        <v>10</v>
      </c>
      <c r="E26" s="37" t="s">
        <v>21</v>
      </c>
      <c r="F26" s="37" t="s">
        <v>72</v>
      </c>
      <c r="G26" s="37" t="s">
        <v>13</v>
      </c>
      <c r="H26" s="37">
        <v>1</v>
      </c>
      <c r="I26" s="35">
        <v>439</v>
      </c>
    </row>
    <row r="27" spans="1:9" x14ac:dyDescent="0.3">
      <c r="A27" s="16"/>
      <c r="B27" s="16"/>
      <c r="C27" s="16"/>
      <c r="D27" s="16"/>
      <c r="E27" s="16"/>
      <c r="F27" s="16"/>
      <c r="G27" s="16"/>
      <c r="H27" s="16"/>
    </row>
  </sheetData>
  <phoneticPr fontId="4"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8B741-9BE2-477F-A322-30A46326C676}">
  <dimension ref="A1:B3"/>
  <sheetViews>
    <sheetView workbookViewId="0">
      <selection activeCell="B3" sqref="A1:B3"/>
    </sheetView>
  </sheetViews>
  <sheetFormatPr defaultRowHeight="14.4" x14ac:dyDescent="0.3"/>
  <sheetData>
    <row r="1" spans="1:2" x14ac:dyDescent="0.3">
      <c r="A1" t="s">
        <v>94</v>
      </c>
      <c r="B1" t="s">
        <v>95</v>
      </c>
    </row>
    <row r="2" spans="1:2" x14ac:dyDescent="0.3">
      <c r="A2" t="s">
        <v>10</v>
      </c>
      <c r="B2">
        <v>13</v>
      </c>
    </row>
    <row r="3" spans="1:2" x14ac:dyDescent="0.3">
      <c r="A3" t="s">
        <v>16</v>
      </c>
      <c r="B3">
        <v>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A2DF9-5485-43CF-9673-29761F943AF0}">
  <dimension ref="A1:B4"/>
  <sheetViews>
    <sheetView workbookViewId="0">
      <selection activeCell="B4" sqref="A1:B4"/>
    </sheetView>
  </sheetViews>
  <sheetFormatPr defaultRowHeight="14.4" x14ac:dyDescent="0.3"/>
  <cols>
    <col min="1" max="1" width="15.5546875" customWidth="1"/>
    <col min="2" max="2" width="9.88671875" customWidth="1"/>
  </cols>
  <sheetData>
    <row r="1" spans="1:2" x14ac:dyDescent="0.3">
      <c r="A1" s="5" t="s">
        <v>3</v>
      </c>
      <c r="B1" t="s">
        <v>93</v>
      </c>
    </row>
    <row r="2" spans="1:2" x14ac:dyDescent="0.3">
      <c r="A2" s="1" t="s">
        <v>11</v>
      </c>
      <c r="B2">
        <v>9</v>
      </c>
    </row>
    <row r="3" spans="1:2" x14ac:dyDescent="0.3">
      <c r="A3" s="3" t="s">
        <v>17</v>
      </c>
      <c r="B3">
        <v>8</v>
      </c>
    </row>
    <row r="4" spans="1:2" x14ac:dyDescent="0.3">
      <c r="A4" s="6" t="s">
        <v>21</v>
      </c>
      <c r="B4">
        <v>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60D8D-918D-49EF-BDA1-ABCE4DB5ED83}">
  <dimension ref="Z10"/>
  <sheetViews>
    <sheetView tabSelected="1" zoomScale="98" zoomScaleNormal="100" workbookViewId="0">
      <selection activeCell="K11" sqref="K11"/>
    </sheetView>
  </sheetViews>
  <sheetFormatPr defaultRowHeight="14.4" x14ac:dyDescent="0.3"/>
  <cols>
    <col min="1" max="16384" width="8.88671875" style="60"/>
  </cols>
  <sheetData>
    <row r="10" spans="26:26" x14ac:dyDescent="0.3">
      <c r="Z10" s="60" t="s">
        <v>104</v>
      </c>
    </row>
  </sheetData>
  <sheetProtection algorithmName="SHA-512" hashValue="FuL3XVgtOrGiMO2jA8tRRU2Ps/5StwmuLREqIru5FKhN7kFOARsfTa/aLVdwFtuzpYQzqjb4G83EkHUPoEXtBg==" saltValue="FVCm8KiKQyUm3m5lZqlkCQ==" spinCount="100000" sheet="1" objects="1" scenarios="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68645-E9EA-4728-BE27-D9AD3BAF5491}">
  <dimension ref="A1:B3"/>
  <sheetViews>
    <sheetView workbookViewId="0">
      <selection activeCell="P17" sqref="P17"/>
    </sheetView>
  </sheetViews>
  <sheetFormatPr defaultRowHeight="14.4" x14ac:dyDescent="0.3"/>
  <sheetData>
    <row r="1" spans="1:2" x14ac:dyDescent="0.3">
      <c r="A1" t="s">
        <v>13</v>
      </c>
      <c r="B1">
        <v>14</v>
      </c>
    </row>
    <row r="2" spans="1:2" x14ac:dyDescent="0.3">
      <c r="A2" t="s">
        <v>19</v>
      </c>
      <c r="B2">
        <v>12</v>
      </c>
    </row>
    <row r="3" spans="1:2" x14ac:dyDescent="0.3">
      <c r="A3" t="s">
        <v>23</v>
      </c>
      <c r="B3">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A306E-01B7-4C88-AE0A-48CC105E05D4}">
  <dimension ref="A1:B7"/>
  <sheetViews>
    <sheetView workbookViewId="0">
      <selection activeCell="Q17" sqref="Q17"/>
    </sheetView>
  </sheetViews>
  <sheetFormatPr defaultRowHeight="14.4" x14ac:dyDescent="0.3"/>
  <sheetData>
    <row r="1" spans="1:2" x14ac:dyDescent="0.3">
      <c r="A1" s="54" t="s">
        <v>97</v>
      </c>
      <c r="B1" s="15">
        <v>2</v>
      </c>
    </row>
    <row r="2" spans="1:2" x14ac:dyDescent="0.3">
      <c r="A2" s="15" t="s">
        <v>98</v>
      </c>
      <c r="B2" s="15">
        <v>4</v>
      </c>
    </row>
    <row r="3" spans="1:2" x14ac:dyDescent="0.3">
      <c r="A3" s="15" t="s">
        <v>99</v>
      </c>
      <c r="B3" s="15">
        <v>4</v>
      </c>
    </row>
    <row r="4" spans="1:2" x14ac:dyDescent="0.3">
      <c r="A4" s="15" t="s">
        <v>100</v>
      </c>
      <c r="B4" s="15">
        <v>4</v>
      </c>
    </row>
    <row r="5" spans="1:2" x14ac:dyDescent="0.3">
      <c r="A5" s="15" t="s">
        <v>101</v>
      </c>
      <c r="B5" s="15">
        <v>4</v>
      </c>
    </row>
    <row r="6" spans="1:2" x14ac:dyDescent="0.3">
      <c r="A6" s="15" t="s">
        <v>102</v>
      </c>
      <c r="B6" s="15">
        <v>5</v>
      </c>
    </row>
    <row r="7" spans="1:2" x14ac:dyDescent="0.3">
      <c r="A7" s="15" t="s">
        <v>103</v>
      </c>
      <c r="B7" s="15">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5D2ED-01B1-4B74-B01A-BE4544C55733}">
  <dimension ref="A1:AH26"/>
  <sheetViews>
    <sheetView zoomScale="115" zoomScaleNormal="115" workbookViewId="0">
      <selection activeCell="B1" sqref="B1"/>
    </sheetView>
  </sheetViews>
  <sheetFormatPr defaultRowHeight="14.4" x14ac:dyDescent="0.3"/>
  <cols>
    <col min="1" max="1" width="8.88671875" style="15"/>
    <col min="2" max="2" width="12" style="15" customWidth="1"/>
    <col min="3" max="19" width="8.88671875" style="15"/>
    <col min="20" max="20" width="19.33203125" style="15" customWidth="1"/>
    <col min="21" max="21" width="11.88671875" style="15" customWidth="1"/>
    <col min="22" max="32" width="8.88671875" style="15"/>
    <col min="33" max="34" width="0" style="15" hidden="1" customWidth="1"/>
    <col min="35" max="16384" width="8.88671875" style="15"/>
  </cols>
  <sheetData>
    <row r="1" spans="1:34" x14ac:dyDescent="0.3">
      <c r="A1" s="28"/>
      <c r="B1" s="27" t="s">
        <v>74</v>
      </c>
      <c r="C1" s="25"/>
      <c r="T1" s="22"/>
      <c r="U1" s="22"/>
      <c r="AG1" s="23" t="s">
        <v>4</v>
      </c>
      <c r="AH1" s="23" t="s">
        <v>7</v>
      </c>
    </row>
    <row r="2" spans="1:34" x14ac:dyDescent="0.3">
      <c r="A2" s="13" t="s">
        <v>75</v>
      </c>
      <c r="B2" s="38">
        <f>MIN(Table1[Net Sales])</f>
        <v>74</v>
      </c>
      <c r="C2" s="26"/>
      <c r="U2" s="21"/>
      <c r="AG2" s="15" t="s">
        <v>12</v>
      </c>
      <c r="AH2" s="21">
        <v>299</v>
      </c>
    </row>
    <row r="3" spans="1:34" x14ac:dyDescent="0.3">
      <c r="A3" s="13" t="s">
        <v>76</v>
      </c>
      <c r="B3" s="38">
        <f>_xlfn.PERCENTILE.EXC(Table1[Net Sales],0.25)</f>
        <v>120</v>
      </c>
      <c r="C3" s="26"/>
      <c r="U3" s="21"/>
      <c r="AG3" s="15" t="s">
        <v>18</v>
      </c>
      <c r="AH3" s="21">
        <v>110</v>
      </c>
    </row>
    <row r="4" spans="1:34" x14ac:dyDescent="0.3">
      <c r="A4" s="13" t="s">
        <v>77</v>
      </c>
      <c r="B4" s="38">
        <f>MEDIAN(Table1[Net Sales])</f>
        <v>287</v>
      </c>
      <c r="C4" s="26"/>
      <c r="U4" s="21"/>
      <c r="AG4" s="15" t="s">
        <v>26</v>
      </c>
      <c r="AH4" s="21">
        <v>94</v>
      </c>
    </row>
    <row r="5" spans="1:34" x14ac:dyDescent="0.3">
      <c r="A5" s="13" t="s">
        <v>78</v>
      </c>
      <c r="B5" s="38">
        <f>AVERAGE(Table1[Net Sales])</f>
        <v>293.60000000000002</v>
      </c>
      <c r="C5" s="26"/>
      <c r="U5" s="21"/>
      <c r="AG5" s="15" t="s">
        <v>29</v>
      </c>
      <c r="AH5" s="21">
        <v>778</v>
      </c>
    </row>
    <row r="6" spans="1:34" x14ac:dyDescent="0.3">
      <c r="A6" s="13" t="s">
        <v>79</v>
      </c>
      <c r="B6" s="38">
        <f>_xlfn.PERCENTILE.EXC(Table1[Net Sales],0.75)</f>
        <v>391.5</v>
      </c>
      <c r="C6" s="26"/>
      <c r="U6" s="21"/>
      <c r="AG6" s="15" t="s">
        <v>32</v>
      </c>
      <c r="AH6" s="21">
        <v>119</v>
      </c>
    </row>
    <row r="7" spans="1:34" x14ac:dyDescent="0.3">
      <c r="A7" s="13" t="s">
        <v>80</v>
      </c>
      <c r="B7" s="38">
        <f>MAX((Table1[Net Sales]))</f>
        <v>778</v>
      </c>
      <c r="C7" s="26"/>
      <c r="U7" s="21"/>
      <c r="AG7" s="15" t="s">
        <v>35</v>
      </c>
      <c r="AH7" s="21">
        <v>349</v>
      </c>
    </row>
    <row r="8" spans="1:34" x14ac:dyDescent="0.3">
      <c r="A8" s="13" t="s">
        <v>81</v>
      </c>
      <c r="B8" s="38">
        <f>B7-B2</f>
        <v>704</v>
      </c>
      <c r="C8" s="26"/>
      <c r="U8" s="21"/>
      <c r="AG8" s="15" t="s">
        <v>38</v>
      </c>
      <c r="AH8" s="21">
        <v>95</v>
      </c>
    </row>
    <row r="9" spans="1:34" x14ac:dyDescent="0.3">
      <c r="A9" s="13" t="s">
        <v>82</v>
      </c>
      <c r="B9" s="38">
        <f>SUM(Table1[Net Sales])</f>
        <v>7340</v>
      </c>
      <c r="C9" s="26"/>
      <c r="U9" s="21"/>
      <c r="AH9" s="21"/>
    </row>
    <row r="10" spans="1:34" x14ac:dyDescent="0.3">
      <c r="A10" s="13" t="s">
        <v>83</v>
      </c>
      <c r="B10" s="13">
        <f>COUNTA(_xlfn.UNIQUE(Table1[Item Name]))</f>
        <v>21</v>
      </c>
      <c r="C10" s="26"/>
      <c r="U10" s="21"/>
      <c r="AG10" s="15" t="s">
        <v>41</v>
      </c>
      <c r="AH10" s="21">
        <v>399</v>
      </c>
    </row>
    <row r="11" spans="1:34" x14ac:dyDescent="0.3">
      <c r="A11" s="16"/>
      <c r="B11" s="16"/>
      <c r="U11" s="21"/>
      <c r="AG11" s="15" t="s">
        <v>44</v>
      </c>
      <c r="AH11" s="21">
        <v>429</v>
      </c>
    </row>
    <row r="12" spans="1:34" x14ac:dyDescent="0.3">
      <c r="U12" s="21"/>
      <c r="AG12" s="15" t="s">
        <v>47</v>
      </c>
      <c r="AH12" s="21">
        <v>120</v>
      </c>
    </row>
    <row r="13" spans="1:34" x14ac:dyDescent="0.3">
      <c r="U13" s="21"/>
      <c r="AG13" s="15" t="s">
        <v>50</v>
      </c>
      <c r="AH13" s="21">
        <v>384</v>
      </c>
    </row>
    <row r="14" spans="1:34" x14ac:dyDescent="0.3">
      <c r="U14" s="21"/>
      <c r="AG14" s="15" t="s">
        <v>52</v>
      </c>
      <c r="AH14" s="21">
        <v>74</v>
      </c>
    </row>
    <row r="15" spans="1:34" x14ac:dyDescent="0.3">
      <c r="U15" s="21"/>
      <c r="AG15" s="15" t="s">
        <v>54</v>
      </c>
      <c r="AH15" s="21">
        <v>773</v>
      </c>
    </row>
    <row r="16" spans="1:34" x14ac:dyDescent="0.3">
      <c r="U16" s="21"/>
      <c r="AG16" s="15" t="s">
        <v>26</v>
      </c>
      <c r="AH16" s="21">
        <v>287</v>
      </c>
    </row>
    <row r="17" spans="21:34" x14ac:dyDescent="0.3">
      <c r="U17" s="21"/>
      <c r="AG17" s="15" t="s">
        <v>57</v>
      </c>
      <c r="AH17" s="21">
        <v>199</v>
      </c>
    </row>
    <row r="18" spans="21:34" x14ac:dyDescent="0.3">
      <c r="U18" s="21"/>
      <c r="AG18" s="15" t="s">
        <v>59</v>
      </c>
      <c r="AH18" s="21">
        <v>379</v>
      </c>
    </row>
    <row r="19" spans="21:34" x14ac:dyDescent="0.3">
      <c r="U19" s="21"/>
      <c r="AG19" s="15" t="s">
        <v>61</v>
      </c>
      <c r="AH19" s="21">
        <v>248</v>
      </c>
    </row>
    <row r="20" spans="21:34" x14ac:dyDescent="0.3">
      <c r="U20" s="21"/>
      <c r="AG20" s="15" t="s">
        <v>63</v>
      </c>
      <c r="AH20" s="21">
        <v>399</v>
      </c>
    </row>
    <row r="21" spans="21:34" x14ac:dyDescent="0.3">
      <c r="U21" s="21"/>
      <c r="AG21" s="15" t="s">
        <v>65</v>
      </c>
      <c r="AH21" s="21">
        <v>384</v>
      </c>
    </row>
    <row r="22" spans="21:34" x14ac:dyDescent="0.3">
      <c r="U22" s="21"/>
      <c r="AG22" s="15" t="s">
        <v>67</v>
      </c>
      <c r="AH22" s="21">
        <v>139</v>
      </c>
    </row>
    <row r="23" spans="21:34" x14ac:dyDescent="0.3">
      <c r="U23" s="21"/>
      <c r="AG23" s="15" t="s">
        <v>38</v>
      </c>
      <c r="AH23" s="21">
        <v>145</v>
      </c>
    </row>
    <row r="24" spans="21:34" x14ac:dyDescent="0.3">
      <c r="U24" s="21"/>
      <c r="AG24" s="15" t="s">
        <v>54</v>
      </c>
      <c r="AH24" s="21">
        <v>379</v>
      </c>
    </row>
    <row r="25" spans="21:34" x14ac:dyDescent="0.3">
      <c r="U25" s="21"/>
      <c r="AG25" s="15" t="s">
        <v>47</v>
      </c>
      <c r="AH25" s="21">
        <v>120</v>
      </c>
    </row>
    <row r="26" spans="21:34" x14ac:dyDescent="0.3">
      <c r="U26" s="21"/>
      <c r="AG26" s="15" t="s">
        <v>72</v>
      </c>
      <c r="AH26" s="21">
        <v>439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C5A5A-095A-4134-B2BC-649359596652}">
  <dimension ref="A1:C12"/>
  <sheetViews>
    <sheetView workbookViewId="0">
      <selection activeCell="B3" sqref="B3"/>
      <pivotSelection pane="bottomRight" extendable="1" activeRow="2" activeCol="1" previousRow="2" previousCol="1" click="1" r:id="rId1">
        <pivotArea type="data" fieldPosition="0">
          <references count="1">
            <reference field="0" count="1">
              <x v="1"/>
            </reference>
          </references>
        </pivotArea>
      </pivotSelection>
    </sheetView>
  </sheetViews>
  <sheetFormatPr defaultRowHeight="14.4" x14ac:dyDescent="0.3"/>
  <cols>
    <col min="1" max="1" width="15.109375" style="15" bestFit="1" customWidth="1"/>
    <col min="2" max="2" width="17.6640625" style="15" bestFit="1" customWidth="1"/>
    <col min="3" max="16384" width="8.88671875" style="15"/>
  </cols>
  <sheetData>
    <row r="1" spans="1:3" x14ac:dyDescent="0.3">
      <c r="A1" s="58" t="s">
        <v>1</v>
      </c>
      <c r="B1" s="58" t="s">
        <v>85</v>
      </c>
      <c r="C1" s="26"/>
    </row>
    <row r="2" spans="1:3" x14ac:dyDescent="0.3">
      <c r="A2" s="59" t="s">
        <v>43</v>
      </c>
      <c r="B2" s="59">
        <v>813</v>
      </c>
      <c r="C2" s="26"/>
    </row>
    <row r="3" spans="1:3" x14ac:dyDescent="0.3">
      <c r="A3" s="59" t="s">
        <v>25</v>
      </c>
      <c r="B3" s="59">
        <v>820</v>
      </c>
      <c r="C3" s="26"/>
    </row>
    <row r="4" spans="1:3" x14ac:dyDescent="0.3">
      <c r="A4" s="59" t="s">
        <v>34</v>
      </c>
      <c r="B4" s="59">
        <v>728</v>
      </c>
      <c r="C4" s="26"/>
    </row>
    <row r="5" spans="1:3" x14ac:dyDescent="0.3">
      <c r="A5" s="59" t="s">
        <v>15</v>
      </c>
      <c r="B5" s="59">
        <v>1781</v>
      </c>
      <c r="C5" s="26"/>
    </row>
    <row r="6" spans="1:3" x14ac:dyDescent="0.3">
      <c r="A6" s="59" t="s">
        <v>40</v>
      </c>
      <c r="B6" s="59">
        <v>798</v>
      </c>
      <c r="C6" s="26"/>
    </row>
    <row r="7" spans="1:3" x14ac:dyDescent="0.3">
      <c r="A7" s="59" t="s">
        <v>46</v>
      </c>
      <c r="B7" s="59">
        <v>259</v>
      </c>
      <c r="C7" s="26"/>
    </row>
    <row r="8" spans="1:3" x14ac:dyDescent="0.3">
      <c r="A8" s="59" t="s">
        <v>31</v>
      </c>
      <c r="B8" s="59">
        <v>199</v>
      </c>
      <c r="C8" s="26"/>
    </row>
    <row r="9" spans="1:3" x14ac:dyDescent="0.3">
      <c r="A9" s="59" t="s">
        <v>9</v>
      </c>
      <c r="B9" s="59">
        <v>453</v>
      </c>
      <c r="C9" s="26"/>
    </row>
    <row r="10" spans="1:3" x14ac:dyDescent="0.3">
      <c r="A10" s="59" t="s">
        <v>37</v>
      </c>
      <c r="B10" s="59">
        <v>343</v>
      </c>
      <c r="C10" s="26"/>
    </row>
    <row r="11" spans="1:3" x14ac:dyDescent="0.3">
      <c r="A11" s="59" t="s">
        <v>49</v>
      </c>
      <c r="B11" s="59">
        <v>529</v>
      </c>
      <c r="C11" s="26"/>
    </row>
    <row r="12" spans="1:3" x14ac:dyDescent="0.3">
      <c r="A12" s="16"/>
      <c r="B12"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E5866-DAE0-4D2A-8812-7B5227E5E87D}">
  <dimension ref="A1:B2"/>
  <sheetViews>
    <sheetView workbookViewId="0">
      <selection activeCell="D6" sqref="D6"/>
    </sheetView>
  </sheetViews>
  <sheetFormatPr defaultRowHeight="14.4" x14ac:dyDescent="0.3"/>
  <cols>
    <col min="1" max="1" width="15.21875" bestFit="1" customWidth="1"/>
    <col min="2" max="3" width="13.6640625" bestFit="1" customWidth="1"/>
    <col min="4" max="4" width="14.6640625" bestFit="1" customWidth="1"/>
    <col min="5" max="5" width="13.6640625" bestFit="1" customWidth="1"/>
  </cols>
  <sheetData>
    <row r="1" spans="1:2" x14ac:dyDescent="0.3">
      <c r="A1" s="58" t="s">
        <v>4</v>
      </c>
      <c r="B1" s="58" t="s">
        <v>86</v>
      </c>
    </row>
    <row r="2" spans="1:2" x14ac:dyDescent="0.3">
      <c r="A2" s="59" t="s">
        <v>72</v>
      </c>
      <c r="B2" s="61">
        <v>439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AFD6A-ED0C-4390-9919-6C59743EC6F3}">
  <dimension ref="H1:J26"/>
  <sheetViews>
    <sheetView topLeftCell="H1" workbookViewId="0">
      <selection activeCell="P19" sqref="P19"/>
    </sheetView>
  </sheetViews>
  <sheetFormatPr defaultRowHeight="14.4" x14ac:dyDescent="0.3"/>
  <cols>
    <col min="8" max="8" width="16" customWidth="1"/>
    <col min="9" max="9" width="11.88671875" bestFit="1" customWidth="1"/>
    <col min="10" max="10" width="11" bestFit="1" customWidth="1"/>
  </cols>
  <sheetData>
    <row r="1" spans="8:10" x14ac:dyDescent="0.3">
      <c r="H1" s="4" t="s">
        <v>1</v>
      </c>
      <c r="I1" s="2" t="s">
        <v>7</v>
      </c>
      <c r="J1" s="2" t="s">
        <v>6</v>
      </c>
    </row>
    <row r="2" spans="8:10" x14ac:dyDescent="0.3">
      <c r="H2" s="7" t="s">
        <v>9</v>
      </c>
      <c r="I2" s="9">
        <v>299</v>
      </c>
      <c r="J2" s="8">
        <v>1</v>
      </c>
    </row>
    <row r="3" spans="8:10" x14ac:dyDescent="0.3">
      <c r="H3" s="7" t="s">
        <v>15</v>
      </c>
      <c r="I3" s="9">
        <v>110</v>
      </c>
      <c r="J3" s="8">
        <v>2</v>
      </c>
    </row>
    <row r="4" spans="8:10" x14ac:dyDescent="0.3">
      <c r="H4" s="7" t="s">
        <v>9</v>
      </c>
      <c r="I4" s="9">
        <v>199</v>
      </c>
      <c r="J4" s="8">
        <v>1</v>
      </c>
    </row>
    <row r="5" spans="8:10" x14ac:dyDescent="0.3">
      <c r="H5" s="7" t="s">
        <v>25</v>
      </c>
      <c r="I5" s="9">
        <v>94</v>
      </c>
      <c r="J5" s="8">
        <v>1</v>
      </c>
    </row>
    <row r="6" spans="8:10" x14ac:dyDescent="0.3">
      <c r="H6" s="7" t="s">
        <v>15</v>
      </c>
      <c r="I6" s="9">
        <v>778</v>
      </c>
      <c r="J6" s="8">
        <v>2</v>
      </c>
    </row>
    <row r="7" spans="8:10" x14ac:dyDescent="0.3">
      <c r="H7" s="7" t="s">
        <v>31</v>
      </c>
      <c r="I7" s="9">
        <v>119</v>
      </c>
      <c r="J7" s="8">
        <v>1</v>
      </c>
    </row>
    <row r="8" spans="8:10" x14ac:dyDescent="0.3">
      <c r="H8" s="7" t="s">
        <v>34</v>
      </c>
      <c r="I8" s="9">
        <v>349</v>
      </c>
      <c r="J8" s="8">
        <v>1</v>
      </c>
    </row>
    <row r="9" spans="8:10" x14ac:dyDescent="0.3">
      <c r="H9" s="7" t="s">
        <v>37</v>
      </c>
      <c r="I9" s="9">
        <v>95</v>
      </c>
      <c r="J9" s="8">
        <v>2</v>
      </c>
    </row>
    <row r="10" spans="8:10" x14ac:dyDescent="0.3">
      <c r="H10" s="7" t="s">
        <v>40</v>
      </c>
      <c r="I10" s="9">
        <v>399</v>
      </c>
      <c r="J10" s="8">
        <v>1</v>
      </c>
    </row>
    <row r="11" spans="8:10" x14ac:dyDescent="0.3">
      <c r="H11" s="7" t="s">
        <v>43</v>
      </c>
      <c r="I11" s="9">
        <v>429</v>
      </c>
      <c r="J11" s="8">
        <v>1</v>
      </c>
    </row>
    <row r="12" spans="8:10" x14ac:dyDescent="0.3">
      <c r="H12" s="7" t="s">
        <v>46</v>
      </c>
      <c r="I12" s="9">
        <v>120</v>
      </c>
      <c r="J12" s="8">
        <v>2</v>
      </c>
    </row>
    <row r="13" spans="8:10" x14ac:dyDescent="0.3">
      <c r="H13" s="7" t="s">
        <v>49</v>
      </c>
      <c r="I13" s="9">
        <v>384</v>
      </c>
      <c r="J13" s="8">
        <v>1</v>
      </c>
    </row>
    <row r="14" spans="8:10" x14ac:dyDescent="0.3">
      <c r="H14" s="7" t="s">
        <v>9</v>
      </c>
      <c r="I14" s="9">
        <v>74</v>
      </c>
      <c r="J14" s="8">
        <v>1</v>
      </c>
    </row>
    <row r="15" spans="8:10" x14ac:dyDescent="0.3">
      <c r="H15" s="7" t="s">
        <v>15</v>
      </c>
      <c r="I15" s="9">
        <v>773</v>
      </c>
      <c r="J15" s="8">
        <v>2</v>
      </c>
    </row>
    <row r="16" spans="8:10" x14ac:dyDescent="0.3">
      <c r="H16" s="7" t="s">
        <v>25</v>
      </c>
      <c r="I16" s="9">
        <v>287</v>
      </c>
      <c r="J16" s="8">
        <v>3</v>
      </c>
    </row>
    <row r="17" spans="8:10" x14ac:dyDescent="0.3">
      <c r="H17" s="7" t="s">
        <v>31</v>
      </c>
      <c r="I17" s="9">
        <v>199</v>
      </c>
      <c r="J17" s="8">
        <v>1</v>
      </c>
    </row>
    <row r="18" spans="8:10" x14ac:dyDescent="0.3">
      <c r="H18" s="7" t="s">
        <v>34</v>
      </c>
      <c r="I18" s="9">
        <v>379</v>
      </c>
      <c r="J18" s="8">
        <v>1</v>
      </c>
    </row>
    <row r="19" spans="8:10" x14ac:dyDescent="0.3">
      <c r="H19" s="7" t="s">
        <v>37</v>
      </c>
      <c r="I19" s="9">
        <v>248</v>
      </c>
      <c r="J19" s="8">
        <v>2</v>
      </c>
    </row>
    <row r="20" spans="8:10" x14ac:dyDescent="0.3">
      <c r="H20" s="7" t="s">
        <v>40</v>
      </c>
      <c r="I20" s="9">
        <v>399</v>
      </c>
      <c r="J20" s="8">
        <v>1</v>
      </c>
    </row>
    <row r="21" spans="8:10" x14ac:dyDescent="0.3">
      <c r="H21" s="7" t="s">
        <v>43</v>
      </c>
      <c r="I21" s="9">
        <v>384</v>
      </c>
      <c r="J21" s="8">
        <v>1</v>
      </c>
    </row>
    <row r="22" spans="8:10" x14ac:dyDescent="0.3">
      <c r="H22" s="7" t="s">
        <v>46</v>
      </c>
      <c r="I22" s="9">
        <v>139</v>
      </c>
      <c r="J22" s="8">
        <v>1</v>
      </c>
    </row>
    <row r="23" spans="8:10" x14ac:dyDescent="0.3">
      <c r="H23" s="7" t="s">
        <v>49</v>
      </c>
      <c r="I23" s="9">
        <v>145</v>
      </c>
      <c r="J23" s="8">
        <v>3</v>
      </c>
    </row>
    <row r="24" spans="8:10" x14ac:dyDescent="0.3">
      <c r="H24" s="7" t="s">
        <v>9</v>
      </c>
      <c r="I24" s="9">
        <v>379</v>
      </c>
      <c r="J24" s="8">
        <v>1</v>
      </c>
    </row>
    <row r="25" spans="8:10" x14ac:dyDescent="0.3">
      <c r="H25" s="7" t="s">
        <v>15</v>
      </c>
      <c r="I25" s="9">
        <v>120</v>
      </c>
      <c r="J25" s="8">
        <v>2</v>
      </c>
    </row>
    <row r="26" spans="8:10" x14ac:dyDescent="0.3">
      <c r="H26" s="10" t="s">
        <v>25</v>
      </c>
      <c r="I26" s="12">
        <v>439</v>
      </c>
      <c r="J26" s="1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ECF30-3A81-4FB2-BEFB-9C370129C114}">
  <dimension ref="A1:F24"/>
  <sheetViews>
    <sheetView workbookViewId="0">
      <selection activeCell="H4" sqref="H4"/>
    </sheetView>
  </sheetViews>
  <sheetFormatPr defaultRowHeight="14.4" x14ac:dyDescent="0.3"/>
  <cols>
    <col min="1" max="1" width="15.5546875" style="15" customWidth="1"/>
    <col min="2" max="2" width="15" style="15" bestFit="1" customWidth="1"/>
    <col min="3" max="3" width="8.88671875" style="15"/>
    <col min="4" max="4" width="17.77734375" style="15" bestFit="1" customWidth="1"/>
    <col min="5" max="5" width="15" style="15" bestFit="1" customWidth="1"/>
    <col min="6" max="16384" width="8.88671875" style="15"/>
  </cols>
  <sheetData>
    <row r="1" spans="1:6" x14ac:dyDescent="0.3">
      <c r="A1" s="62" t="s">
        <v>1</v>
      </c>
      <c r="B1" s="63" t="s">
        <v>87</v>
      </c>
      <c r="C1" s="64"/>
      <c r="D1" s="65" t="s">
        <v>1</v>
      </c>
      <c r="E1" s="65" t="s">
        <v>87</v>
      </c>
      <c r="F1" s="26"/>
    </row>
    <row r="2" spans="1:6" x14ac:dyDescent="0.3">
      <c r="A2" s="55" t="s">
        <v>43</v>
      </c>
      <c r="B2" s="66">
        <v>429</v>
      </c>
      <c r="C2" s="64"/>
      <c r="D2" s="55" t="s">
        <v>43</v>
      </c>
      <c r="E2" s="66">
        <v>384</v>
      </c>
      <c r="F2" s="26"/>
    </row>
    <row r="3" spans="1:6" x14ac:dyDescent="0.3">
      <c r="A3" s="56" t="s">
        <v>45</v>
      </c>
      <c r="B3" s="66">
        <v>429</v>
      </c>
      <c r="C3" s="64"/>
      <c r="D3" s="56" t="s">
        <v>66</v>
      </c>
      <c r="E3" s="66">
        <v>384</v>
      </c>
      <c r="F3" s="26"/>
    </row>
    <row r="4" spans="1:6" x14ac:dyDescent="0.3">
      <c r="A4" s="55" t="s">
        <v>25</v>
      </c>
      <c r="B4" s="66">
        <v>439</v>
      </c>
      <c r="C4" s="64"/>
      <c r="D4" s="55" t="s">
        <v>25</v>
      </c>
      <c r="E4" s="66">
        <v>94</v>
      </c>
      <c r="F4" s="26"/>
    </row>
    <row r="5" spans="1:6" x14ac:dyDescent="0.3">
      <c r="A5" s="56" t="s">
        <v>73</v>
      </c>
      <c r="B5" s="66">
        <v>439</v>
      </c>
      <c r="C5" s="64"/>
      <c r="D5" s="56" t="s">
        <v>28</v>
      </c>
      <c r="E5" s="66">
        <v>94</v>
      </c>
      <c r="F5" s="26"/>
    </row>
    <row r="6" spans="1:6" x14ac:dyDescent="0.3">
      <c r="A6" s="55" t="s">
        <v>34</v>
      </c>
      <c r="B6" s="66">
        <v>379</v>
      </c>
      <c r="C6" s="64"/>
      <c r="D6" s="55" t="s">
        <v>34</v>
      </c>
      <c r="E6" s="66">
        <v>349</v>
      </c>
      <c r="F6" s="26"/>
    </row>
    <row r="7" spans="1:6" x14ac:dyDescent="0.3">
      <c r="A7" s="56" t="s">
        <v>60</v>
      </c>
      <c r="B7" s="66">
        <v>379</v>
      </c>
      <c r="C7" s="64"/>
      <c r="D7" s="56" t="s">
        <v>36</v>
      </c>
      <c r="E7" s="66">
        <v>349</v>
      </c>
      <c r="F7" s="26"/>
    </row>
    <row r="8" spans="1:6" x14ac:dyDescent="0.3">
      <c r="A8" s="55" t="s">
        <v>15</v>
      </c>
      <c r="B8" s="66">
        <v>778</v>
      </c>
      <c r="C8" s="64"/>
      <c r="D8" s="55" t="s">
        <v>15</v>
      </c>
      <c r="E8" s="66">
        <v>110</v>
      </c>
      <c r="F8" s="26"/>
    </row>
    <row r="9" spans="1:6" x14ac:dyDescent="0.3">
      <c r="A9" s="56" t="s">
        <v>30</v>
      </c>
      <c r="B9" s="66">
        <v>778</v>
      </c>
      <c r="C9" s="64"/>
      <c r="D9" s="56" t="s">
        <v>20</v>
      </c>
      <c r="E9" s="66">
        <v>110</v>
      </c>
      <c r="F9" s="26"/>
    </row>
    <row r="10" spans="1:6" x14ac:dyDescent="0.3">
      <c r="A10" s="55" t="s">
        <v>40</v>
      </c>
      <c r="B10" s="66">
        <v>798</v>
      </c>
      <c r="C10" s="64"/>
      <c r="D10" s="55" t="s">
        <v>40</v>
      </c>
      <c r="E10" s="66">
        <v>798</v>
      </c>
      <c r="F10" s="26"/>
    </row>
    <row r="11" spans="1:6" x14ac:dyDescent="0.3">
      <c r="A11" s="56" t="s">
        <v>64</v>
      </c>
      <c r="B11" s="66">
        <v>399</v>
      </c>
      <c r="C11" s="64"/>
      <c r="D11" s="56" t="s">
        <v>64</v>
      </c>
      <c r="E11" s="66">
        <v>399</v>
      </c>
      <c r="F11" s="26"/>
    </row>
    <row r="12" spans="1:6" x14ac:dyDescent="0.3">
      <c r="A12" s="56" t="s">
        <v>42</v>
      </c>
      <c r="B12" s="66">
        <v>399</v>
      </c>
      <c r="C12" s="64"/>
      <c r="D12" s="56" t="s">
        <v>42</v>
      </c>
      <c r="E12" s="66">
        <v>399</v>
      </c>
      <c r="F12" s="26"/>
    </row>
    <row r="13" spans="1:6" x14ac:dyDescent="0.3">
      <c r="A13" s="55" t="s">
        <v>46</v>
      </c>
      <c r="B13" s="66">
        <v>139</v>
      </c>
      <c r="C13" s="64"/>
      <c r="D13" s="55" t="s">
        <v>46</v>
      </c>
      <c r="E13" s="66">
        <v>120</v>
      </c>
      <c r="F13" s="26"/>
    </row>
    <row r="14" spans="1:6" x14ac:dyDescent="0.3">
      <c r="A14" s="56" t="s">
        <v>68</v>
      </c>
      <c r="B14" s="66">
        <v>139</v>
      </c>
      <c r="C14" s="64"/>
      <c r="D14" s="56" t="s">
        <v>48</v>
      </c>
      <c r="E14" s="66">
        <v>120</v>
      </c>
      <c r="F14" s="26"/>
    </row>
    <row r="15" spans="1:6" x14ac:dyDescent="0.3">
      <c r="A15" s="55" t="s">
        <v>31</v>
      </c>
      <c r="B15" s="66">
        <v>199</v>
      </c>
      <c r="C15" s="64"/>
      <c r="D15" s="55" t="s">
        <v>31</v>
      </c>
      <c r="E15" s="66">
        <v>119</v>
      </c>
      <c r="F15" s="26"/>
    </row>
    <row r="16" spans="1:6" x14ac:dyDescent="0.3">
      <c r="A16" s="56" t="s">
        <v>58</v>
      </c>
      <c r="B16" s="66">
        <v>199</v>
      </c>
      <c r="C16" s="64"/>
      <c r="D16" s="56" t="s">
        <v>33</v>
      </c>
      <c r="E16" s="66">
        <v>119</v>
      </c>
      <c r="F16" s="26"/>
    </row>
    <row r="17" spans="1:6" x14ac:dyDescent="0.3">
      <c r="A17" s="55" t="s">
        <v>9</v>
      </c>
      <c r="B17" s="66">
        <v>379</v>
      </c>
      <c r="C17" s="64"/>
      <c r="D17" s="55" t="s">
        <v>9</v>
      </c>
      <c r="E17" s="66">
        <v>74</v>
      </c>
      <c r="F17" s="26"/>
    </row>
    <row r="18" spans="1:6" x14ac:dyDescent="0.3">
      <c r="A18" s="56" t="s">
        <v>70</v>
      </c>
      <c r="B18" s="66">
        <v>379</v>
      </c>
      <c r="C18" s="64"/>
      <c r="D18" s="56" t="s">
        <v>53</v>
      </c>
      <c r="E18" s="66">
        <v>74</v>
      </c>
      <c r="F18" s="26"/>
    </row>
    <row r="19" spans="1:6" x14ac:dyDescent="0.3">
      <c r="A19" s="55" t="s">
        <v>37</v>
      </c>
      <c r="B19" s="66">
        <v>248</v>
      </c>
      <c r="C19" s="64"/>
      <c r="D19" s="55" t="s">
        <v>37</v>
      </c>
      <c r="E19" s="66">
        <v>95</v>
      </c>
      <c r="F19" s="26"/>
    </row>
    <row r="20" spans="1:6" x14ac:dyDescent="0.3">
      <c r="A20" s="56" t="s">
        <v>62</v>
      </c>
      <c r="B20" s="66">
        <v>248</v>
      </c>
      <c r="C20" s="64"/>
      <c r="D20" s="56" t="s">
        <v>39</v>
      </c>
      <c r="E20" s="66">
        <v>95</v>
      </c>
      <c r="F20" s="26"/>
    </row>
    <row r="21" spans="1:6" x14ac:dyDescent="0.3">
      <c r="A21" s="55" t="s">
        <v>49</v>
      </c>
      <c r="B21" s="66">
        <v>384</v>
      </c>
      <c r="C21" s="64"/>
      <c r="D21" s="55" t="s">
        <v>49</v>
      </c>
      <c r="E21" s="66">
        <v>145</v>
      </c>
      <c r="F21" s="26"/>
    </row>
    <row r="22" spans="1:6" x14ac:dyDescent="0.3">
      <c r="A22" s="57" t="s">
        <v>51</v>
      </c>
      <c r="B22" s="67">
        <v>384</v>
      </c>
      <c r="C22" s="64"/>
      <c r="D22" s="57" t="s">
        <v>69</v>
      </c>
      <c r="E22" s="67">
        <v>145</v>
      </c>
      <c r="F22" s="26"/>
    </row>
    <row r="23" spans="1:6" x14ac:dyDescent="0.3">
      <c r="A23" s="16"/>
      <c r="B23" s="16"/>
      <c r="D23" s="16"/>
      <c r="E23" s="16"/>
    </row>
    <row r="24" spans="1:6" x14ac:dyDescent="0.3">
      <c r="A24" s="41" t="s">
        <v>88</v>
      </c>
      <c r="B24" s="41"/>
      <c r="D24" s="41" t="s">
        <v>96</v>
      </c>
      <c r="E24"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623F-DCEC-4492-90A1-8379264442B9}">
  <dimension ref="A1:H27"/>
  <sheetViews>
    <sheetView workbookViewId="0">
      <selection activeCell="F2" sqref="F2"/>
    </sheetView>
  </sheetViews>
  <sheetFormatPr defaultRowHeight="14.4" x14ac:dyDescent="0.3"/>
  <cols>
    <col min="1" max="1" width="15.109375" style="15" customWidth="1"/>
    <col min="2" max="2" width="13.5546875" style="15" customWidth="1"/>
    <col min="3" max="3" width="19.33203125" style="15" bestFit="1" customWidth="1"/>
    <col min="4" max="4" width="8.88671875" style="15"/>
    <col min="5" max="5" width="8.44140625" style="15" customWidth="1"/>
    <col min="6" max="6" width="9.109375" style="15" customWidth="1"/>
    <col min="7" max="7" width="14" style="15" customWidth="1"/>
    <col min="8" max="16384" width="8.88671875" style="15"/>
  </cols>
  <sheetData>
    <row r="1" spans="1:8" x14ac:dyDescent="0.3">
      <c r="A1" s="32" t="s">
        <v>8</v>
      </c>
      <c r="B1" s="32" t="s">
        <v>1</v>
      </c>
      <c r="C1" s="32" t="s">
        <v>4</v>
      </c>
      <c r="D1" s="32" t="s">
        <v>5</v>
      </c>
      <c r="E1" s="32" t="s">
        <v>6</v>
      </c>
      <c r="F1" s="32" t="s">
        <v>7</v>
      </c>
      <c r="G1" s="32" t="s">
        <v>84</v>
      </c>
      <c r="H1" s="26"/>
    </row>
    <row r="2" spans="1:8" x14ac:dyDescent="0.3">
      <c r="A2" s="13" t="s">
        <v>14</v>
      </c>
      <c r="B2" s="13" t="s">
        <v>9</v>
      </c>
      <c r="C2" s="13" t="s">
        <v>12</v>
      </c>
      <c r="D2" s="13" t="s">
        <v>13</v>
      </c>
      <c r="E2" s="13">
        <v>1</v>
      </c>
      <c r="F2" s="39">
        <v>299</v>
      </c>
      <c r="G2" s="40">
        <f t="shared" ref="G2:G26" si="0">IF(F2&gt;294,1,-1)</f>
        <v>1</v>
      </c>
      <c r="H2" s="26"/>
    </row>
    <row r="3" spans="1:8" x14ac:dyDescent="0.3">
      <c r="A3" s="13" t="s">
        <v>20</v>
      </c>
      <c r="B3" s="13" t="s">
        <v>15</v>
      </c>
      <c r="C3" s="13" t="s">
        <v>18</v>
      </c>
      <c r="D3" s="13" t="s">
        <v>19</v>
      </c>
      <c r="E3" s="13">
        <v>2</v>
      </c>
      <c r="F3" s="39">
        <v>110</v>
      </c>
      <c r="G3" s="40">
        <f t="shared" si="0"/>
        <v>-1</v>
      </c>
      <c r="H3" s="26"/>
    </row>
    <row r="4" spans="1:8" x14ac:dyDescent="0.3">
      <c r="A4" s="13" t="s">
        <v>24</v>
      </c>
      <c r="B4" s="13" t="s">
        <v>9</v>
      </c>
      <c r="C4" s="13" t="s">
        <v>22</v>
      </c>
      <c r="D4" s="13" t="s">
        <v>23</v>
      </c>
      <c r="E4" s="13">
        <v>1</v>
      </c>
      <c r="F4" s="39">
        <v>199</v>
      </c>
      <c r="G4" s="40">
        <f t="shared" si="0"/>
        <v>-1</v>
      </c>
      <c r="H4" s="26"/>
    </row>
    <row r="5" spans="1:8" x14ac:dyDescent="0.3">
      <c r="A5" s="13" t="s">
        <v>28</v>
      </c>
      <c r="B5" s="13" t="s">
        <v>25</v>
      </c>
      <c r="C5" s="13" t="s">
        <v>26</v>
      </c>
      <c r="D5" s="13" t="s">
        <v>27</v>
      </c>
      <c r="E5" s="13">
        <v>1</v>
      </c>
      <c r="F5" s="39">
        <v>94</v>
      </c>
      <c r="G5" s="40">
        <f t="shared" si="0"/>
        <v>-1</v>
      </c>
      <c r="H5" s="26"/>
    </row>
    <row r="6" spans="1:8" x14ac:dyDescent="0.3">
      <c r="A6" s="13" t="s">
        <v>30</v>
      </c>
      <c r="B6" s="13" t="s">
        <v>15</v>
      </c>
      <c r="C6" s="13" t="s">
        <v>29</v>
      </c>
      <c r="D6" s="13" t="s">
        <v>13</v>
      </c>
      <c r="E6" s="13">
        <v>2</v>
      </c>
      <c r="F6" s="39">
        <v>778</v>
      </c>
      <c r="G6" s="40">
        <f t="shared" si="0"/>
        <v>1</v>
      </c>
      <c r="H6" s="26"/>
    </row>
    <row r="7" spans="1:8" x14ac:dyDescent="0.3">
      <c r="A7" s="13" t="s">
        <v>33</v>
      </c>
      <c r="B7" s="13" t="s">
        <v>31</v>
      </c>
      <c r="C7" s="13" t="s">
        <v>32</v>
      </c>
      <c r="D7" s="13" t="s">
        <v>23</v>
      </c>
      <c r="E7" s="13">
        <v>1</v>
      </c>
      <c r="F7" s="39">
        <v>119</v>
      </c>
      <c r="G7" s="40">
        <f t="shared" si="0"/>
        <v>-1</v>
      </c>
      <c r="H7" s="26"/>
    </row>
    <row r="8" spans="1:8" x14ac:dyDescent="0.3">
      <c r="A8" s="13" t="s">
        <v>36</v>
      </c>
      <c r="B8" s="13" t="s">
        <v>34</v>
      </c>
      <c r="C8" s="13" t="s">
        <v>35</v>
      </c>
      <c r="D8" s="13" t="s">
        <v>13</v>
      </c>
      <c r="E8" s="13">
        <v>1</v>
      </c>
      <c r="F8" s="39">
        <v>349</v>
      </c>
      <c r="G8" s="40">
        <f t="shared" si="0"/>
        <v>1</v>
      </c>
      <c r="H8" s="26"/>
    </row>
    <row r="9" spans="1:8" x14ac:dyDescent="0.3">
      <c r="A9" s="13" t="s">
        <v>39</v>
      </c>
      <c r="B9" s="13" t="s">
        <v>37</v>
      </c>
      <c r="C9" s="13" t="s">
        <v>38</v>
      </c>
      <c r="D9" s="13" t="s">
        <v>19</v>
      </c>
      <c r="E9" s="13">
        <v>2</v>
      </c>
      <c r="F9" s="39">
        <v>95</v>
      </c>
      <c r="G9" s="40">
        <f t="shared" si="0"/>
        <v>-1</v>
      </c>
      <c r="H9" s="26"/>
    </row>
    <row r="10" spans="1:8" x14ac:dyDescent="0.3">
      <c r="A10" s="13" t="s">
        <v>42</v>
      </c>
      <c r="B10" s="13" t="s">
        <v>40</v>
      </c>
      <c r="C10" s="13" t="s">
        <v>41</v>
      </c>
      <c r="D10" s="13" t="s">
        <v>13</v>
      </c>
      <c r="E10" s="13">
        <v>1</v>
      </c>
      <c r="F10" s="39">
        <v>399</v>
      </c>
      <c r="G10" s="40">
        <f t="shared" si="0"/>
        <v>1</v>
      </c>
      <c r="H10" s="26"/>
    </row>
    <row r="11" spans="1:8" x14ac:dyDescent="0.3">
      <c r="A11" s="13" t="s">
        <v>45</v>
      </c>
      <c r="B11" s="13" t="s">
        <v>43</v>
      </c>
      <c r="C11" s="13" t="s">
        <v>44</v>
      </c>
      <c r="D11" s="13" t="s">
        <v>13</v>
      </c>
      <c r="E11" s="13">
        <v>1</v>
      </c>
      <c r="F11" s="39">
        <v>429</v>
      </c>
      <c r="G11" s="40">
        <f t="shared" si="0"/>
        <v>1</v>
      </c>
      <c r="H11" s="26"/>
    </row>
    <row r="12" spans="1:8" x14ac:dyDescent="0.3">
      <c r="A12" s="13" t="s">
        <v>48</v>
      </c>
      <c r="B12" s="13" t="s">
        <v>46</v>
      </c>
      <c r="C12" s="13" t="s">
        <v>47</v>
      </c>
      <c r="D12" s="13" t="s">
        <v>19</v>
      </c>
      <c r="E12" s="13">
        <v>2</v>
      </c>
      <c r="F12" s="39">
        <v>120</v>
      </c>
      <c r="G12" s="40">
        <f t="shared" si="0"/>
        <v>-1</v>
      </c>
      <c r="H12" s="26"/>
    </row>
    <row r="13" spans="1:8" x14ac:dyDescent="0.3">
      <c r="A13" s="13" t="s">
        <v>51</v>
      </c>
      <c r="B13" s="13" t="s">
        <v>49</v>
      </c>
      <c r="C13" s="13" t="s">
        <v>50</v>
      </c>
      <c r="D13" s="13" t="s">
        <v>13</v>
      </c>
      <c r="E13" s="13">
        <v>1</v>
      </c>
      <c r="F13" s="39">
        <v>384</v>
      </c>
      <c r="G13" s="40">
        <f t="shared" si="0"/>
        <v>1</v>
      </c>
      <c r="H13" s="26"/>
    </row>
    <row r="14" spans="1:8" x14ac:dyDescent="0.3">
      <c r="A14" s="13" t="s">
        <v>53</v>
      </c>
      <c r="B14" s="13" t="s">
        <v>9</v>
      </c>
      <c r="C14" s="13" t="s">
        <v>52</v>
      </c>
      <c r="D14" s="13" t="s">
        <v>19</v>
      </c>
      <c r="E14" s="13">
        <v>1</v>
      </c>
      <c r="F14" s="39">
        <v>74</v>
      </c>
      <c r="G14" s="40">
        <f t="shared" si="0"/>
        <v>-1</v>
      </c>
      <c r="H14" s="26"/>
    </row>
    <row r="15" spans="1:8" x14ac:dyDescent="0.3">
      <c r="A15" s="13" t="s">
        <v>55</v>
      </c>
      <c r="B15" s="13" t="s">
        <v>15</v>
      </c>
      <c r="C15" s="13" t="s">
        <v>54</v>
      </c>
      <c r="D15" s="13" t="s">
        <v>13</v>
      </c>
      <c r="E15" s="13">
        <v>2</v>
      </c>
      <c r="F15" s="39">
        <v>773</v>
      </c>
      <c r="G15" s="40">
        <f t="shared" si="0"/>
        <v>1</v>
      </c>
      <c r="H15" s="26"/>
    </row>
    <row r="16" spans="1:8" x14ac:dyDescent="0.3">
      <c r="A16" s="13" t="s">
        <v>56</v>
      </c>
      <c r="B16" s="13" t="s">
        <v>25</v>
      </c>
      <c r="C16" s="13" t="s">
        <v>26</v>
      </c>
      <c r="D16" s="13" t="s">
        <v>27</v>
      </c>
      <c r="E16" s="13">
        <v>3</v>
      </c>
      <c r="F16" s="39">
        <v>287</v>
      </c>
      <c r="G16" s="40">
        <f t="shared" si="0"/>
        <v>-1</v>
      </c>
      <c r="H16" s="26"/>
    </row>
    <row r="17" spans="1:8" x14ac:dyDescent="0.3">
      <c r="A17" s="13" t="s">
        <v>58</v>
      </c>
      <c r="B17" s="13" t="s">
        <v>31</v>
      </c>
      <c r="C17" s="13" t="s">
        <v>57</v>
      </c>
      <c r="D17" s="13" t="s">
        <v>23</v>
      </c>
      <c r="E17" s="13">
        <v>1</v>
      </c>
      <c r="F17" s="39">
        <v>199</v>
      </c>
      <c r="G17" s="40">
        <f t="shared" si="0"/>
        <v>-1</v>
      </c>
      <c r="H17" s="26"/>
    </row>
    <row r="18" spans="1:8" x14ac:dyDescent="0.3">
      <c r="A18" s="13" t="s">
        <v>60</v>
      </c>
      <c r="B18" s="13" t="s">
        <v>34</v>
      </c>
      <c r="C18" s="13" t="s">
        <v>59</v>
      </c>
      <c r="D18" s="13" t="s">
        <v>13</v>
      </c>
      <c r="E18" s="13">
        <v>1</v>
      </c>
      <c r="F18" s="39">
        <v>379</v>
      </c>
      <c r="G18" s="40">
        <f t="shared" si="0"/>
        <v>1</v>
      </c>
      <c r="H18" s="26"/>
    </row>
    <row r="19" spans="1:8" x14ac:dyDescent="0.3">
      <c r="A19" s="13" t="s">
        <v>62</v>
      </c>
      <c r="B19" s="13" t="s">
        <v>37</v>
      </c>
      <c r="C19" s="13" t="s">
        <v>61</v>
      </c>
      <c r="D19" s="13" t="s">
        <v>23</v>
      </c>
      <c r="E19" s="13">
        <v>2</v>
      </c>
      <c r="F19" s="39">
        <v>248</v>
      </c>
      <c r="G19" s="40">
        <f t="shared" si="0"/>
        <v>-1</v>
      </c>
      <c r="H19" s="26"/>
    </row>
    <row r="20" spans="1:8" x14ac:dyDescent="0.3">
      <c r="A20" s="13" t="s">
        <v>64</v>
      </c>
      <c r="B20" s="13" t="s">
        <v>40</v>
      </c>
      <c r="C20" s="13" t="s">
        <v>63</v>
      </c>
      <c r="D20" s="13" t="s">
        <v>13</v>
      </c>
      <c r="E20" s="13">
        <v>1</v>
      </c>
      <c r="F20" s="39">
        <v>399</v>
      </c>
      <c r="G20" s="40">
        <f t="shared" si="0"/>
        <v>1</v>
      </c>
      <c r="H20" s="26"/>
    </row>
    <row r="21" spans="1:8" x14ac:dyDescent="0.3">
      <c r="A21" s="13" t="s">
        <v>66</v>
      </c>
      <c r="B21" s="13" t="s">
        <v>43</v>
      </c>
      <c r="C21" s="13" t="s">
        <v>65</v>
      </c>
      <c r="D21" s="13" t="s">
        <v>13</v>
      </c>
      <c r="E21" s="13">
        <v>1</v>
      </c>
      <c r="F21" s="39">
        <v>384</v>
      </c>
      <c r="G21" s="40">
        <f t="shared" si="0"/>
        <v>1</v>
      </c>
      <c r="H21" s="26"/>
    </row>
    <row r="22" spans="1:8" x14ac:dyDescent="0.3">
      <c r="A22" s="13" t="s">
        <v>68</v>
      </c>
      <c r="B22" s="13" t="s">
        <v>46</v>
      </c>
      <c r="C22" s="13" t="s">
        <v>67</v>
      </c>
      <c r="D22" s="13" t="s">
        <v>23</v>
      </c>
      <c r="E22" s="13">
        <v>1</v>
      </c>
      <c r="F22" s="39">
        <v>139</v>
      </c>
      <c r="G22" s="40">
        <f t="shared" si="0"/>
        <v>-1</v>
      </c>
      <c r="H22" s="26"/>
    </row>
    <row r="23" spans="1:8" x14ac:dyDescent="0.3">
      <c r="A23" s="13" t="s">
        <v>69</v>
      </c>
      <c r="B23" s="13" t="s">
        <v>49</v>
      </c>
      <c r="C23" s="13" t="s">
        <v>38</v>
      </c>
      <c r="D23" s="13" t="s">
        <v>19</v>
      </c>
      <c r="E23" s="13">
        <v>3</v>
      </c>
      <c r="F23" s="39">
        <v>145</v>
      </c>
      <c r="G23" s="40">
        <f t="shared" si="0"/>
        <v>-1</v>
      </c>
      <c r="H23" s="26"/>
    </row>
    <row r="24" spans="1:8" x14ac:dyDescent="0.3">
      <c r="A24" s="13" t="s">
        <v>70</v>
      </c>
      <c r="B24" s="13" t="s">
        <v>9</v>
      </c>
      <c r="C24" s="13" t="s">
        <v>54</v>
      </c>
      <c r="D24" s="13" t="s">
        <v>13</v>
      </c>
      <c r="E24" s="13">
        <v>1</v>
      </c>
      <c r="F24" s="39">
        <v>379</v>
      </c>
      <c r="G24" s="40">
        <f t="shared" si="0"/>
        <v>1</v>
      </c>
      <c r="H24" s="26"/>
    </row>
    <row r="25" spans="1:8" x14ac:dyDescent="0.3">
      <c r="A25" s="13" t="s">
        <v>71</v>
      </c>
      <c r="B25" s="13" t="s">
        <v>15</v>
      </c>
      <c r="C25" s="13" t="s">
        <v>47</v>
      </c>
      <c r="D25" s="13" t="s">
        <v>19</v>
      </c>
      <c r="E25" s="13">
        <v>2</v>
      </c>
      <c r="F25" s="39">
        <v>120</v>
      </c>
      <c r="G25" s="40">
        <f t="shared" si="0"/>
        <v>-1</v>
      </c>
      <c r="H25" s="26"/>
    </row>
    <row r="26" spans="1:8" x14ac:dyDescent="0.3">
      <c r="A26" s="13" t="s">
        <v>73</v>
      </c>
      <c r="B26" s="13" t="s">
        <v>25</v>
      </c>
      <c r="C26" s="13" t="s">
        <v>72</v>
      </c>
      <c r="D26" s="13" t="s">
        <v>13</v>
      </c>
      <c r="E26" s="13">
        <v>1</v>
      </c>
      <c r="F26" s="39">
        <v>439</v>
      </c>
      <c r="G26" s="40">
        <f t="shared" si="0"/>
        <v>1</v>
      </c>
      <c r="H26" s="26"/>
    </row>
    <row r="27" spans="1:8" x14ac:dyDescent="0.3">
      <c r="A27" s="16"/>
      <c r="B27" s="16"/>
      <c r="C27" s="16"/>
      <c r="D27" s="16"/>
      <c r="E27" s="16"/>
      <c r="F27" s="16"/>
      <c r="G27" s="16"/>
    </row>
  </sheetData>
  <conditionalFormatting sqref="E2:E26">
    <cfRule type="dataBar" priority="6">
      <dataBar>
        <cfvo type="min"/>
        <cfvo type="max"/>
        <color rgb="FF638EC6"/>
      </dataBar>
      <extLst>
        <ext xmlns:x14="http://schemas.microsoft.com/office/spreadsheetml/2009/9/main" uri="{B025F937-C7B1-47D3-B67F-A62EFF666E3E}">
          <x14:id>{448BC21F-D19B-4B05-865F-DAF50E4D8E33}</x14:id>
        </ext>
      </extLst>
    </cfRule>
    <cfRule type="dataBar" priority="7">
      <dataBar>
        <cfvo type="min"/>
        <cfvo type="max"/>
        <color rgb="FF638EC6"/>
      </dataBar>
      <extLst>
        <ext xmlns:x14="http://schemas.microsoft.com/office/spreadsheetml/2009/9/main" uri="{B025F937-C7B1-47D3-B67F-A62EFF666E3E}">
          <x14:id>{6CCAC36D-55CB-4C10-BEBC-081B9D0D18FF}</x14:id>
        </ext>
      </extLst>
    </cfRule>
  </conditionalFormatting>
  <conditionalFormatting sqref="F2:F26">
    <cfRule type="colorScale" priority="9">
      <colorScale>
        <cfvo type="min"/>
        <cfvo type="percentile" val="50"/>
        <cfvo type="max"/>
        <color rgb="FF63BE7B"/>
        <color rgb="FFFFEB84"/>
        <color rgb="FFF8696B"/>
      </colorScale>
    </cfRule>
    <cfRule type="colorScale" priority="10">
      <colorScale>
        <cfvo type="min"/>
        <cfvo type="percentile" val="50"/>
        <cfvo type="max"/>
        <color rgb="FFF8696B"/>
        <color rgb="FFFFEB84"/>
        <color rgb="FF63BE7B"/>
      </colorScale>
    </cfRule>
  </conditionalFormatting>
  <conditionalFormatting sqref="G2:G26">
    <cfRule type="iconSet" priority="1">
      <iconSet iconSet="3Symbols" showValue="0">
        <cfvo type="percent" val="0"/>
        <cfvo type="percent" val="33"/>
        <cfvo type="percent" val="67"/>
      </iconSet>
    </cfRule>
  </conditionalFormatting>
  <conditionalFormatting sqref="K7">
    <cfRule type="colorScale" priority="8">
      <colorScale>
        <cfvo type="min"/>
        <cfvo type="percentile" val="50"/>
        <cfvo type="max"/>
        <color rgb="FF63BE7B"/>
        <color rgb="FFFFEB84"/>
        <color rgb="FFF8696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48BC21F-D19B-4B05-865F-DAF50E4D8E33}">
            <x14:dataBar minLength="0" maxLength="100" gradient="0">
              <x14:cfvo type="autoMin"/>
              <x14:cfvo type="autoMax"/>
              <x14:negativeFillColor rgb="FFFF0000"/>
              <x14:axisColor rgb="FF000000"/>
            </x14:dataBar>
          </x14:cfRule>
          <x14:cfRule type="dataBar" id="{6CCAC36D-55CB-4C10-BEBC-081B9D0D18FF}">
            <x14:dataBar minLength="0" maxLength="100" border="1" negativeBarBorderColorSameAsPositive="0">
              <x14:cfvo type="autoMin"/>
              <x14:cfvo type="autoMax"/>
              <x14:borderColor rgb="FF638EC6"/>
              <x14:negativeFillColor rgb="FFFF0000"/>
              <x14:negativeBorderColor rgb="FFFF0000"/>
              <x14:axisColor rgb="FF000000"/>
            </x14:dataBar>
          </x14:cfRule>
          <xm:sqref>E2:E26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CF234-D126-411B-A656-81958BC6F003}">
  <dimension ref="A1:E11"/>
  <sheetViews>
    <sheetView workbookViewId="0">
      <selection activeCell="D2" sqref="D2"/>
    </sheetView>
  </sheetViews>
  <sheetFormatPr defaultRowHeight="14.4" x14ac:dyDescent="0.3"/>
  <cols>
    <col min="1" max="1" width="8.88671875" style="15"/>
    <col min="2" max="2" width="9.6640625" style="15" customWidth="1"/>
    <col min="3" max="3" width="10.33203125" style="15" customWidth="1"/>
    <col min="4" max="4" width="10.44140625" style="15" customWidth="1"/>
    <col min="5" max="5" width="10" style="15" customWidth="1"/>
    <col min="6" max="6" width="8.88671875" style="15" bestFit="1" customWidth="1"/>
    <col min="7" max="16384" width="8.88671875" style="15"/>
  </cols>
  <sheetData>
    <row r="1" spans="1:5" ht="15" thickBot="1" x14ac:dyDescent="0.35">
      <c r="B1" s="29"/>
      <c r="C1" s="29"/>
      <c r="D1" s="29"/>
    </row>
    <row r="2" spans="1:5" x14ac:dyDescent="0.3">
      <c r="A2" s="24"/>
      <c r="B2" s="50" t="s">
        <v>89</v>
      </c>
      <c r="C2" s="51"/>
      <c r="D2" s="68" t="s">
        <v>46</v>
      </c>
      <c r="E2" s="26"/>
    </row>
    <row r="3" spans="1:5" x14ac:dyDescent="0.3">
      <c r="A3" s="24"/>
      <c r="B3" s="45"/>
      <c r="C3"/>
      <c r="D3" s="43"/>
      <c r="E3" s="26"/>
    </row>
    <row r="4" spans="1:5" x14ac:dyDescent="0.3">
      <c r="A4" s="24"/>
      <c r="B4" s="46" t="s">
        <v>90</v>
      </c>
      <c r="C4" s="44"/>
      <c r="D4" s="47"/>
      <c r="E4" s="26"/>
    </row>
    <row r="5" spans="1:5" x14ac:dyDescent="0.3">
      <c r="A5" s="24"/>
      <c r="B5" s="45"/>
      <c r="C5"/>
      <c r="D5" s="43"/>
      <c r="E5" s="26"/>
    </row>
    <row r="6" spans="1:5" x14ac:dyDescent="0.3">
      <c r="A6" s="24"/>
      <c r="B6" s="52" t="s">
        <v>91</v>
      </c>
      <c r="C6" s="49"/>
      <c r="D6" s="53">
        <f>COUNTIFS(Table1[Store Location],D2)</f>
        <v>2</v>
      </c>
      <c r="E6" s="26"/>
    </row>
    <row r="7" spans="1:5" x14ac:dyDescent="0.3">
      <c r="A7" s="24"/>
      <c r="B7" s="45"/>
      <c r="C7"/>
      <c r="D7" s="43"/>
      <c r="E7" s="26"/>
    </row>
    <row r="8" spans="1:5" x14ac:dyDescent="0.3">
      <c r="A8" s="24"/>
      <c r="B8" s="48"/>
      <c r="C8" s="75" t="s">
        <v>82</v>
      </c>
      <c r="D8" s="76" t="s">
        <v>78</v>
      </c>
      <c r="E8" s="26"/>
    </row>
    <row r="9" spans="1:5" x14ac:dyDescent="0.3">
      <c r="A9" s="24"/>
      <c r="B9" s="73" t="s">
        <v>92</v>
      </c>
      <c r="C9" s="69">
        <f>SUMIFS(Table1[Net Sales],Table1[Store Location],D2)</f>
        <v>259</v>
      </c>
      <c r="D9" s="70">
        <f>AVERAGEIFS(Table1[Net Sales],Table1[Store Location],D2)</f>
        <v>129.5</v>
      </c>
      <c r="E9" s="26"/>
    </row>
    <row r="10" spans="1:5" ht="15" thickBot="1" x14ac:dyDescent="0.35">
      <c r="A10" s="24"/>
      <c r="B10" s="74" t="s">
        <v>6</v>
      </c>
      <c r="C10" s="71">
        <f>SUMIFS(Table1[Quantity],Table1[Store Location],D2)</f>
        <v>3</v>
      </c>
      <c r="D10" s="72">
        <f>AVERAGEIFS(Table1[Quantity],Table1[Store Location],D2)</f>
        <v>1.5</v>
      </c>
      <c r="E10" s="26"/>
    </row>
    <row r="11" spans="1:5" x14ac:dyDescent="0.3">
      <c r="B11" s="16"/>
      <c r="C11" s="16"/>
      <c r="D11" s="1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9B53591F-703C-4B0B-B6DE-7BF82B4AA8EF}">
          <x14:formula1>
            <xm:f>'Sales (by city)'!$A$2:$A$11</xm:f>
          </x14:formula1>
          <xm:sqref>D2</xm:sqref>
        </x14:dataValidation>
        <x14:dataValidation type="list" allowBlank="1" showInputMessage="1" showErrorMessage="1" xr:uid="{BF080AD7-79B6-4836-A7DC-AAB136CBE06A}">
          <x14:formula1>
            <xm:f>'Clean Data'!$B$2:$B$26</xm:f>
          </x14:formula1>
          <xm:sqref>F4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r G n n 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K x p 5 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a e d Y K I p H u A 4 A A A A R A A A A E w A c A E Z v c m 1 1 b G F z L 1 N l Y 3 R p b 2 4 x L m 0 g o h g A K K A U A A A A A A A A A A A A A A A A A A A A A A A A A A A A K 0 5 N L s n M z 1 M I h t C G 1 g B Q S w E C L Q A U A A I A C A C s a e d Y u 2 P I V K U A A A D 2 A A A A E g A A A A A A A A A A A A A A A A A A A A A A Q 2 9 u Z m l n L 1 B h Y 2 t h Z 2 U u e G 1 s U E s B A i 0 A F A A C A A g A r G n n W A / K 6 a u k A A A A 6 Q A A A B M A A A A A A A A A A A A A A A A A 8 Q A A A F t D b 2 5 0 Z W 5 0 X 1 R 5 c G V z X S 5 4 b W x Q S w E C L Q A U A A I A C A C s a e d 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9 A Q A A A A A A A J s 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V F B Q U F B Q U F B Q U J x b 2 h P S 0 M 4 b k x S N W 5 i O W 5 j b D V a U G h C V l J o W W 1 4 b E F B Q U F B Q U F B I i A v P j w v U 3 R h Y m x l R W 5 0 c m l l c z 4 8 L 0 l 0 Z W 0 + P C 9 J d G V t c z 4 8 L 0 x v Y 2 F s U G F j a 2 F n Z U 1 l d G F k Y X R h R m l s Z T 4 W A A A A U E s F B g A A A A A A A A A A A A A A A A A A A A A A A C Y B A A A B A A A A 0 I y d 3 w E V 0 R G M e g D A T 8 K X 6 w E A A A B Z f G E u u B Q q T p G X B + l i o p l G A A A A A A I A A A A A A B B m A A A A A Q A A I A A A A A 9 N 4 N g J S c + P I d t V a w D K E T z r U p b p L 7 G R z G a x g L f L 9 N x M A A A A A A 6 A A A A A A g A A I A A A A B r m F o 2 K 3 Y Z t E X R r + Q D W N q z D 8 h q H s G H N p A B H P W b X C n E f U A A A A M m d v R O n Y Z U k Y S I j J D k D c v F B / 1 U / 8 y s 9 6 H X o p U e j G C f Q o 1 7 / Z X X Z z n f r V z m k Z m 3 w Y d I p n E U 8 q U b / o M 3 P f L j O D q g H n 3 Q v W D d 5 C V d 5 m 3 k e c k Z p Q A A A A A o F A N z j d Y x g p g P b + k T 6 K l h x 8 7 0 H z 3 j P l x V w H F s J d B d + Q z 6 w y k u w e C p 2 7 u S X m W M 8 7 7 Q o u X f z h z b J i S + j 0 p t l a H w = < / D a t a M a s h u p > 
</file>

<file path=customXml/itemProps1.xml><?xml version="1.0" encoding="utf-8"?>
<ds:datastoreItem xmlns:ds="http://schemas.openxmlformats.org/officeDocument/2006/customXml" ds:itemID="{7C0266F9-7A42-4BEB-A69A-F49D5AD27A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Clean Data</vt:lpstr>
      <vt:lpstr>Sheet1</vt:lpstr>
      <vt:lpstr>Statistics</vt:lpstr>
      <vt:lpstr>Sales (by city)</vt:lpstr>
      <vt:lpstr>Top Product (by city)</vt:lpstr>
      <vt:lpstr>Anomaly</vt:lpstr>
      <vt:lpstr>Franchise</vt:lpstr>
      <vt:lpstr>EDA</vt:lpstr>
      <vt:lpstr>Dynamic Report</vt:lpstr>
      <vt:lpstr>Delivery</vt:lpstr>
      <vt:lpstr>Payment</vt:lpstr>
      <vt:lpstr>Dashboard</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Ramendra Priyanshu</cp:lastModifiedBy>
  <cp:revision/>
  <dcterms:created xsi:type="dcterms:W3CDTF">2024-07-03T11:48:00Z</dcterms:created>
  <dcterms:modified xsi:type="dcterms:W3CDTF">2024-07-07T16:41:14Z</dcterms:modified>
  <cp:category/>
  <cp:contentStatus/>
</cp:coreProperties>
</file>