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0ABF835-785F-423A-A4F2-F81D37F94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5" i="1" l="1"/>
  <c r="B88" i="1" l="1"/>
  <c r="C70" i="1"/>
  <c r="B70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53" i="1"/>
  <c r="D70" i="1" l="1"/>
  <c r="C73" i="1" s="1"/>
  <c r="E70" i="1"/>
  <c r="C74" i="1" s="1"/>
  <c r="F70" i="1"/>
  <c r="C75" i="1" s="1"/>
</calcChain>
</file>

<file path=xl/sharedStrings.xml><?xml version="1.0" encoding="utf-8"?>
<sst xmlns="http://schemas.openxmlformats.org/spreadsheetml/2006/main" count="55" uniqueCount="52">
  <si>
    <t>DAV COLLEGE</t>
  </si>
  <si>
    <t>Probability and Statistics practical no.2</t>
  </si>
  <si>
    <t>Roll no:2</t>
  </si>
  <si>
    <t>Date:2079/08/10</t>
  </si>
  <si>
    <t>Questions:</t>
  </si>
  <si>
    <t>Nutrition</t>
  </si>
  <si>
    <t>Child Morality</t>
  </si>
  <si>
    <t>Calculation Here,</t>
  </si>
  <si>
    <t>X</t>
  </si>
  <si>
    <t>Y</t>
  </si>
  <si>
    <t>XY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</si>
  <si>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</si>
  <si>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vertAlign val="superscript"/>
        <sz val="11"/>
        <color theme="1"/>
        <rFont val="Calibri"/>
        <family val="2"/>
        <scheme val="minor"/>
      </rPr>
      <t>2</t>
    </r>
  </si>
  <si>
    <t>TOTAL</t>
  </si>
  <si>
    <r>
      <t>n</t>
    </r>
    <r>
      <rPr>
        <sz val="11"/>
        <color theme="1"/>
        <rFont val="Calibri"/>
        <family val="2"/>
      </rPr>
      <t>∑XY-∑X∑Y</t>
    </r>
  </si>
  <si>
    <r>
      <t>n∑X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-(∑X)</t>
    </r>
    <r>
      <rPr>
        <vertAlign val="superscript"/>
        <sz val="11"/>
        <color theme="1"/>
        <rFont val="Calibri"/>
        <family val="2"/>
        <scheme val="minor"/>
      </rPr>
      <t>2</t>
    </r>
  </si>
  <si>
    <t>n</t>
  </si>
  <si>
    <r>
      <t>n∑Y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-(∑Y)</t>
    </r>
    <r>
      <rPr>
        <vertAlign val="superscript"/>
        <sz val="11"/>
        <color theme="1"/>
        <rFont val="Calibri"/>
        <family val="2"/>
        <scheme val="minor"/>
      </rPr>
      <t>2</t>
    </r>
  </si>
  <si>
    <t>no of observation=17</t>
  </si>
  <si>
    <t>correlation coefficient</t>
  </si>
  <si>
    <t>r</t>
  </si>
  <si>
    <t>probabble error</t>
  </si>
  <si>
    <t>PE</t>
  </si>
  <si>
    <t>;=C73/(SQRT(C74)*SQRT(C75))</t>
  </si>
  <si>
    <t>;=0.6745*(1-D79*D79)/SQRT(17)</t>
  </si>
  <si>
    <t>DIRECT USING EXCEL:</t>
  </si>
  <si>
    <t>Significance</t>
  </si>
  <si>
    <t>;=6*D80</t>
  </si>
  <si>
    <t>Column 1</t>
  </si>
  <si>
    <t>Column 2</t>
  </si>
  <si>
    <t>Coefficient of determination</t>
  </si>
  <si>
    <t>=D79*D79</t>
  </si>
  <si>
    <t>=D79+D80</t>
  </si>
  <si>
    <t>Done By: ALISHA MANANDHAR</t>
  </si>
  <si>
    <r>
      <t>Interpretation of r</t>
    </r>
    <r>
      <rPr>
        <vertAlign val="superscript"/>
        <sz val="11"/>
        <color theme="1"/>
        <rFont val="Calibri"/>
        <family val="2"/>
        <scheme val="minor"/>
      </rPr>
      <t>2</t>
    </r>
  </si>
  <si>
    <t>=D79-D80</t>
  </si>
  <si>
    <t>Symbols</t>
  </si>
  <si>
    <t>Values</t>
  </si>
  <si>
    <t>Formula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</si>
  <si>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</si>
  <si>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lower limit</t>
  </si>
  <si>
    <t>upper limit</t>
  </si>
  <si>
    <t>:</t>
  </si>
  <si>
    <t>USING DATA ANALYSIS:</t>
  </si>
  <si>
    <t xml:space="preserve">data analysis garna </t>
  </si>
  <si>
    <t xml:space="preserve">paila data ma click garne data analysis ma jane correlation select garne anii xra yko sabai data select garne ani output range euta select garera ok garne </t>
  </si>
  <si>
    <t>ani data analysis table banxa</t>
  </si>
  <si>
    <t>From the following observations:</t>
  </si>
  <si>
    <t>a. Find Correlation coefficient and interpret it</t>
  </si>
  <si>
    <t>b. Find probable error and test the significance</t>
  </si>
  <si>
    <t>c. Find the limits of population correlation coefficient</t>
  </si>
  <si>
    <t>d. Find coefficient of determination and interpret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</si>
</sst>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0" xfId="0" quotePrefix="1"/>
    <xf numFmtId="10" fontId="0" fillId="0" borderId="0" xfId="0" applyNumberFormat="1"/>
    <xf numFmtId="9" fontId="0" fillId="0" borderId="0" xfId="1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2"/>
  <sheetViews>
    <sheetView tabSelected="1" zoomScaleNormal="100" workbookViewId="0">
      <selection activeCell="K77" sqref="K77"/>
    </sheetView>
  </sheetViews>
  <sheetFormatPr defaultRowHeight="15" x14ac:dyDescent="0.25"/>
  <cols>
    <col min="2" max="2" width="18.5703125" customWidth="1"/>
    <col min="3" max="3" width="16.140625" customWidth="1"/>
    <col min="5" max="5" width="9.28515625" customWidth="1"/>
  </cols>
  <sheetData>
    <row r="2" spans="1:7" ht="18.75" x14ac:dyDescent="0.3">
      <c r="D2" s="15" t="s">
        <v>0</v>
      </c>
    </row>
    <row r="3" spans="1:7" ht="18.75" x14ac:dyDescent="0.3">
      <c r="C3" s="15" t="s">
        <v>1</v>
      </c>
      <c r="D3" s="16"/>
    </row>
    <row r="5" spans="1:7" ht="15.75" x14ac:dyDescent="0.25">
      <c r="A5" s="17" t="s">
        <v>2</v>
      </c>
      <c r="G5" s="17" t="s">
        <v>3</v>
      </c>
    </row>
    <row r="7" spans="1:7" x14ac:dyDescent="0.25">
      <c r="A7" s="14" t="s">
        <v>4</v>
      </c>
    </row>
    <row r="8" spans="1:7" x14ac:dyDescent="0.25">
      <c r="A8" s="13">
        <v>1</v>
      </c>
      <c r="B8" s="14" t="s">
        <v>47</v>
      </c>
      <c r="C8" s="14"/>
      <c r="D8" s="14"/>
      <c r="E8" s="14"/>
    </row>
    <row r="9" spans="1:7" x14ac:dyDescent="0.25">
      <c r="A9" s="14"/>
      <c r="B9" s="14" t="s">
        <v>48</v>
      </c>
      <c r="C9" s="14"/>
      <c r="D9" s="14"/>
      <c r="E9" s="14"/>
    </row>
    <row r="10" spans="1:7" x14ac:dyDescent="0.25">
      <c r="A10" s="14"/>
      <c r="B10" s="14" t="s">
        <v>49</v>
      </c>
      <c r="C10" s="14"/>
      <c r="D10" s="14"/>
      <c r="E10" s="14"/>
    </row>
    <row r="11" spans="1:7" x14ac:dyDescent="0.25">
      <c r="A11" s="14"/>
      <c r="B11" s="14" t="s">
        <v>50</v>
      </c>
      <c r="C11" s="14"/>
      <c r="D11" s="14"/>
      <c r="E11" s="14"/>
    </row>
    <row r="12" spans="1:7" x14ac:dyDescent="0.25">
      <c r="A12" s="14"/>
      <c r="B12" s="14" t="s">
        <v>51</v>
      </c>
      <c r="C12" s="14"/>
      <c r="D12" s="14"/>
      <c r="E12" s="14"/>
    </row>
    <row r="14" spans="1:7" x14ac:dyDescent="0.25">
      <c r="B14" s="2" t="s">
        <v>5</v>
      </c>
      <c r="C14" s="2" t="s">
        <v>6</v>
      </c>
    </row>
    <row r="15" spans="1:7" x14ac:dyDescent="0.25">
      <c r="B15" s="1">
        <v>12.1</v>
      </c>
      <c r="C15" s="1">
        <v>9.5</v>
      </c>
    </row>
    <row r="16" spans="1:7" x14ac:dyDescent="0.25">
      <c r="B16" s="1">
        <v>9.1</v>
      </c>
      <c r="C16" s="1">
        <v>9.1999999999999993</v>
      </c>
    </row>
    <row r="17" spans="2:3" x14ac:dyDescent="0.25">
      <c r="B17" s="1">
        <v>26</v>
      </c>
      <c r="C17" s="1">
        <v>11.8</v>
      </c>
    </row>
    <row r="18" spans="2:3" x14ac:dyDescent="0.25">
      <c r="B18" s="1">
        <v>6.4</v>
      </c>
      <c r="C18" s="1">
        <v>6.4</v>
      </c>
    </row>
    <row r="19" spans="2:3" x14ac:dyDescent="0.25">
      <c r="B19" s="1">
        <v>9.5</v>
      </c>
      <c r="C19" s="1">
        <v>7.3</v>
      </c>
    </row>
    <row r="20" spans="2:3" x14ac:dyDescent="0.25">
      <c r="B20" s="1">
        <v>18.5</v>
      </c>
      <c r="C20" s="1">
        <v>20.3</v>
      </c>
    </row>
    <row r="21" spans="2:3" x14ac:dyDescent="0.25">
      <c r="B21" s="1">
        <v>22.8</v>
      </c>
      <c r="C21" s="1">
        <v>24.4</v>
      </c>
    </row>
    <row r="22" spans="2:3" x14ac:dyDescent="0.25">
      <c r="B22" s="1">
        <v>17.399999999999999</v>
      </c>
      <c r="C22" s="1">
        <v>21.1</v>
      </c>
    </row>
    <row r="23" spans="2:3" x14ac:dyDescent="0.25">
      <c r="B23" s="1">
        <v>13.9</v>
      </c>
      <c r="C23" s="1">
        <v>10.7</v>
      </c>
    </row>
    <row r="24" spans="2:3" x14ac:dyDescent="0.25">
      <c r="B24" s="1">
        <v>3.2</v>
      </c>
      <c r="C24" s="1">
        <v>3.5</v>
      </c>
    </row>
    <row r="25" spans="2:3" x14ac:dyDescent="0.25">
      <c r="B25" s="1">
        <v>30.2</v>
      </c>
      <c r="C25" s="1">
        <v>11.8</v>
      </c>
    </row>
    <row r="26" spans="2:3" x14ac:dyDescent="0.25">
      <c r="B26" s="1">
        <v>15.7</v>
      </c>
      <c r="C26" s="1">
        <v>12.3</v>
      </c>
    </row>
    <row r="27" spans="2:3" x14ac:dyDescent="0.25">
      <c r="B27" s="1">
        <v>8.6999999999999993</v>
      </c>
      <c r="C27" s="1">
        <v>11.8</v>
      </c>
    </row>
    <row r="28" spans="2:3" x14ac:dyDescent="0.25">
      <c r="B28" s="1">
        <v>5.6</v>
      </c>
      <c r="C28" s="1">
        <v>9.4</v>
      </c>
    </row>
    <row r="29" spans="2:3" x14ac:dyDescent="0.25">
      <c r="B29" s="1">
        <v>11.2</v>
      </c>
      <c r="C29" s="1">
        <v>8.3000000000000007</v>
      </c>
    </row>
    <row r="30" spans="2:3" x14ac:dyDescent="0.25">
      <c r="B30" s="1">
        <v>9.8000000000000007</v>
      </c>
      <c r="C30" s="1">
        <v>9</v>
      </c>
    </row>
    <row r="31" spans="2:3" x14ac:dyDescent="0.25">
      <c r="B31" s="1">
        <v>8.4</v>
      </c>
      <c r="C31" s="1">
        <v>4.7</v>
      </c>
    </row>
    <row r="50" spans="1:6" x14ac:dyDescent="0.25">
      <c r="A50" s="14" t="s">
        <v>7</v>
      </c>
    </row>
    <row r="52" spans="1:6" ht="17.25" x14ac:dyDescent="0.25">
      <c r="B52" s="4" t="s">
        <v>8</v>
      </c>
      <c r="C52" s="4" t="s">
        <v>9</v>
      </c>
      <c r="D52" s="4" t="s">
        <v>10</v>
      </c>
      <c r="E52" s="4" t="s">
        <v>11</v>
      </c>
      <c r="F52" s="4" t="s">
        <v>12</v>
      </c>
    </row>
    <row r="53" spans="1:6" x14ac:dyDescent="0.25">
      <c r="B53" s="1">
        <v>12.1</v>
      </c>
      <c r="C53" s="1">
        <v>9.5</v>
      </c>
      <c r="D53" s="3">
        <f>B53*C53</f>
        <v>114.95</v>
      </c>
      <c r="E53" s="3">
        <f>B53*B53</f>
        <v>146.41</v>
      </c>
      <c r="F53" s="3">
        <f>C53*C53</f>
        <v>90.25</v>
      </c>
    </row>
    <row r="54" spans="1:6" x14ac:dyDescent="0.25">
      <c r="B54" s="1">
        <v>9.1</v>
      </c>
      <c r="C54" s="1">
        <v>9.1999999999999993</v>
      </c>
      <c r="D54" s="3">
        <f t="shared" ref="D54:D69" si="0">B54*C54</f>
        <v>83.719999999999985</v>
      </c>
      <c r="E54" s="3">
        <f t="shared" ref="E54:F69" si="1">B54*B54</f>
        <v>82.809999999999988</v>
      </c>
      <c r="F54" s="3">
        <f t="shared" si="1"/>
        <v>84.639999999999986</v>
      </c>
    </row>
    <row r="55" spans="1:6" x14ac:dyDescent="0.25">
      <c r="B55" s="1">
        <v>26</v>
      </c>
      <c r="C55" s="1">
        <v>11.8</v>
      </c>
      <c r="D55" s="3">
        <f t="shared" si="0"/>
        <v>306.8</v>
      </c>
      <c r="E55" s="3">
        <f t="shared" si="1"/>
        <v>676</v>
      </c>
      <c r="F55" s="3">
        <f t="shared" si="1"/>
        <v>139.24</v>
      </c>
    </row>
    <row r="56" spans="1:6" x14ac:dyDescent="0.25">
      <c r="B56" s="1">
        <v>6.4</v>
      </c>
      <c r="C56" s="1">
        <v>6.4</v>
      </c>
      <c r="D56" s="3">
        <f t="shared" si="0"/>
        <v>40.960000000000008</v>
      </c>
      <c r="E56" s="3">
        <f t="shared" si="1"/>
        <v>40.960000000000008</v>
      </c>
      <c r="F56" s="3">
        <f t="shared" si="1"/>
        <v>40.960000000000008</v>
      </c>
    </row>
    <row r="57" spans="1:6" x14ac:dyDescent="0.25">
      <c r="B57" s="1">
        <v>9.5</v>
      </c>
      <c r="C57" s="1">
        <v>7.3</v>
      </c>
      <c r="D57" s="3">
        <f t="shared" si="0"/>
        <v>69.349999999999994</v>
      </c>
      <c r="E57" s="3">
        <f t="shared" si="1"/>
        <v>90.25</v>
      </c>
      <c r="F57" s="3">
        <f t="shared" si="1"/>
        <v>53.29</v>
      </c>
    </row>
    <row r="58" spans="1:6" x14ac:dyDescent="0.25">
      <c r="B58" s="1">
        <v>18.5</v>
      </c>
      <c r="C58" s="1">
        <v>20.3</v>
      </c>
      <c r="D58" s="3">
        <f t="shared" si="0"/>
        <v>375.55</v>
      </c>
      <c r="E58" s="3">
        <f t="shared" si="1"/>
        <v>342.25</v>
      </c>
      <c r="F58" s="3">
        <f t="shared" si="1"/>
        <v>412.09000000000003</v>
      </c>
    </row>
    <row r="59" spans="1:6" x14ac:dyDescent="0.25">
      <c r="B59" s="1">
        <v>22.8</v>
      </c>
      <c r="C59" s="1">
        <v>24.4</v>
      </c>
      <c r="D59" s="3">
        <f t="shared" si="0"/>
        <v>556.31999999999994</v>
      </c>
      <c r="E59" s="3">
        <f t="shared" si="1"/>
        <v>519.84</v>
      </c>
      <c r="F59" s="3">
        <f t="shared" si="1"/>
        <v>595.3599999999999</v>
      </c>
    </row>
    <row r="60" spans="1:6" x14ac:dyDescent="0.25">
      <c r="B60" s="1">
        <v>17.399999999999999</v>
      </c>
      <c r="C60" s="1">
        <v>21.1</v>
      </c>
      <c r="D60" s="3">
        <f t="shared" si="0"/>
        <v>367.14</v>
      </c>
      <c r="E60" s="3">
        <f t="shared" si="1"/>
        <v>302.75999999999993</v>
      </c>
      <c r="F60" s="3">
        <f t="shared" si="1"/>
        <v>445.21000000000004</v>
      </c>
    </row>
    <row r="61" spans="1:6" x14ac:dyDescent="0.25">
      <c r="B61" s="1">
        <v>13.9</v>
      </c>
      <c r="C61" s="1">
        <v>10.7</v>
      </c>
      <c r="D61" s="3">
        <f t="shared" si="0"/>
        <v>148.72999999999999</v>
      </c>
      <c r="E61" s="3">
        <f t="shared" si="1"/>
        <v>193.21</v>
      </c>
      <c r="F61" s="3">
        <f t="shared" si="1"/>
        <v>114.48999999999998</v>
      </c>
    </row>
    <row r="62" spans="1:6" x14ac:dyDescent="0.25">
      <c r="B62" s="1">
        <v>3.2</v>
      </c>
      <c r="C62" s="1">
        <v>3.5</v>
      </c>
      <c r="D62" s="3">
        <f t="shared" si="0"/>
        <v>11.200000000000001</v>
      </c>
      <c r="E62" s="3">
        <f t="shared" si="1"/>
        <v>10.240000000000002</v>
      </c>
      <c r="F62" s="3">
        <f t="shared" si="1"/>
        <v>12.25</v>
      </c>
    </row>
    <row r="63" spans="1:6" x14ac:dyDescent="0.25">
      <c r="B63" s="1">
        <v>30.2</v>
      </c>
      <c r="C63" s="1">
        <v>11.8</v>
      </c>
      <c r="D63" s="3">
        <f t="shared" si="0"/>
        <v>356.36</v>
      </c>
      <c r="E63" s="3">
        <f t="shared" si="1"/>
        <v>912.04</v>
      </c>
      <c r="F63" s="3">
        <f t="shared" si="1"/>
        <v>139.24</v>
      </c>
    </row>
    <row r="64" spans="1:6" x14ac:dyDescent="0.25">
      <c r="B64" s="1">
        <v>15.7</v>
      </c>
      <c r="C64" s="1">
        <v>12.3</v>
      </c>
      <c r="D64" s="3">
        <f t="shared" si="0"/>
        <v>193.11</v>
      </c>
      <c r="E64" s="3">
        <f t="shared" si="1"/>
        <v>246.48999999999998</v>
      </c>
      <c r="F64" s="3">
        <f t="shared" si="1"/>
        <v>151.29000000000002</v>
      </c>
    </row>
    <row r="65" spans="1:9" x14ac:dyDescent="0.25">
      <c r="B65" s="1">
        <v>8.6999999999999993</v>
      </c>
      <c r="C65" s="1">
        <v>11.8</v>
      </c>
      <c r="D65" s="3">
        <f t="shared" si="0"/>
        <v>102.66</v>
      </c>
      <c r="E65" s="3">
        <f t="shared" si="1"/>
        <v>75.689999999999984</v>
      </c>
      <c r="F65" s="3">
        <f t="shared" si="1"/>
        <v>139.24</v>
      </c>
    </row>
    <row r="66" spans="1:9" x14ac:dyDescent="0.25">
      <c r="B66" s="1">
        <v>5.6</v>
      </c>
      <c r="C66" s="1">
        <v>9.4</v>
      </c>
      <c r="D66" s="3">
        <f t="shared" si="0"/>
        <v>52.64</v>
      </c>
      <c r="E66" s="3">
        <f t="shared" si="1"/>
        <v>31.359999999999996</v>
      </c>
      <c r="F66" s="3">
        <f t="shared" si="1"/>
        <v>88.360000000000014</v>
      </c>
    </row>
    <row r="67" spans="1:9" x14ac:dyDescent="0.25">
      <c r="B67" s="1">
        <v>11.2</v>
      </c>
      <c r="C67" s="1">
        <v>8.3000000000000007</v>
      </c>
      <c r="D67" s="3">
        <f t="shared" si="0"/>
        <v>92.960000000000008</v>
      </c>
      <c r="E67" s="3">
        <f t="shared" si="1"/>
        <v>125.43999999999998</v>
      </c>
      <c r="F67" s="3">
        <f t="shared" si="1"/>
        <v>68.890000000000015</v>
      </c>
    </row>
    <row r="68" spans="1:9" x14ac:dyDescent="0.25">
      <c r="B68" s="1">
        <v>9.8000000000000007</v>
      </c>
      <c r="C68" s="1">
        <v>9</v>
      </c>
      <c r="D68" s="3">
        <f t="shared" si="0"/>
        <v>88.2</v>
      </c>
      <c r="E68" s="3">
        <f t="shared" si="1"/>
        <v>96.04000000000002</v>
      </c>
      <c r="F68" s="3">
        <f t="shared" si="1"/>
        <v>81</v>
      </c>
    </row>
    <row r="69" spans="1:9" x14ac:dyDescent="0.25">
      <c r="B69" s="1">
        <v>8.4</v>
      </c>
      <c r="C69" s="1">
        <v>4.7</v>
      </c>
      <c r="D69" s="3">
        <f t="shared" si="0"/>
        <v>39.480000000000004</v>
      </c>
      <c r="E69" s="3">
        <f t="shared" si="1"/>
        <v>70.56</v>
      </c>
      <c r="F69" s="3">
        <f t="shared" si="1"/>
        <v>22.090000000000003</v>
      </c>
    </row>
    <row r="70" spans="1:9" x14ac:dyDescent="0.25">
      <c r="A70" s="14" t="s">
        <v>13</v>
      </c>
      <c r="B70" s="5">
        <f>SUM(B53:B69)</f>
        <v>228.49999999999994</v>
      </c>
      <c r="C70" s="5">
        <f t="shared" ref="C70:F70" si="2">SUM(C53:C69)</f>
        <v>191.50000000000003</v>
      </c>
      <c r="D70" s="5">
        <f t="shared" si="2"/>
        <v>3000.1299999999997</v>
      </c>
      <c r="E70" s="5">
        <f t="shared" si="2"/>
        <v>3962.3499999999995</v>
      </c>
      <c r="F70" s="5">
        <f t="shared" si="2"/>
        <v>2677.8900000000003</v>
      </c>
    </row>
    <row r="73" spans="1:9" x14ac:dyDescent="0.25">
      <c r="B73" t="s">
        <v>14</v>
      </c>
      <c r="C73">
        <f>17*D70-B70*C70</f>
        <v>7244.4599999999991</v>
      </c>
    </row>
    <row r="74" spans="1:9" ht="17.25" x14ac:dyDescent="0.25">
      <c r="B74" t="s">
        <v>15</v>
      </c>
      <c r="C74">
        <f>17*E70-(B70 *B70)</f>
        <v>15147.700000000026</v>
      </c>
    </row>
    <row r="75" spans="1:9" ht="17.25" x14ac:dyDescent="0.25">
      <c r="B75" t="s">
        <v>17</v>
      </c>
      <c r="C75" s="6">
        <f>17*F70-(C70*C70)</f>
        <v>8851.8799999999974</v>
      </c>
    </row>
    <row r="77" spans="1:9" x14ac:dyDescent="0.25">
      <c r="C77" s="14" t="s">
        <v>36</v>
      </c>
      <c r="D77" s="14" t="s">
        <v>37</v>
      </c>
      <c r="E77" s="14" t="s">
        <v>38</v>
      </c>
      <c r="I77" s="12"/>
    </row>
    <row r="78" spans="1:9" x14ac:dyDescent="0.25">
      <c r="A78" t="s">
        <v>18</v>
      </c>
      <c r="C78" t="s">
        <v>16</v>
      </c>
      <c r="D78">
        <v>17</v>
      </c>
    </row>
    <row r="79" spans="1:9" x14ac:dyDescent="0.25">
      <c r="A79" t="s">
        <v>19</v>
      </c>
      <c r="C79" t="s">
        <v>20</v>
      </c>
      <c r="D79">
        <v>0.62562617755397931</v>
      </c>
      <c r="E79" t="s">
        <v>23</v>
      </c>
    </row>
    <row r="80" spans="1:9" x14ac:dyDescent="0.25">
      <c r="A80" t="s">
        <v>21</v>
      </c>
      <c r="C80" t="s">
        <v>22</v>
      </c>
      <c r="D80">
        <v>9.9559716474152682E-2</v>
      </c>
      <c r="E80" t="s">
        <v>24</v>
      </c>
    </row>
    <row r="81" spans="1:8" ht="17.25" x14ac:dyDescent="0.25">
      <c r="A81" t="s">
        <v>30</v>
      </c>
      <c r="C81" t="s">
        <v>39</v>
      </c>
      <c r="D81">
        <v>0.39140811404080322</v>
      </c>
      <c r="E81" s="10" t="s">
        <v>31</v>
      </c>
      <c r="H81" s="11"/>
    </row>
    <row r="82" spans="1:8" x14ac:dyDescent="0.25">
      <c r="A82" t="s">
        <v>26</v>
      </c>
      <c r="D82">
        <v>0.59735829884491609</v>
      </c>
      <c r="E82" t="s">
        <v>27</v>
      </c>
    </row>
    <row r="83" spans="1:8" x14ac:dyDescent="0.25">
      <c r="A83" t="s">
        <v>40</v>
      </c>
      <c r="D83">
        <v>0.52606646107982669</v>
      </c>
      <c r="E83" s="10" t="s">
        <v>35</v>
      </c>
    </row>
    <row r="84" spans="1:8" x14ac:dyDescent="0.25">
      <c r="A84" t="s">
        <v>41</v>
      </c>
      <c r="D84">
        <v>0.72518589402813194</v>
      </c>
      <c r="E84" s="10" t="s">
        <v>32</v>
      </c>
    </row>
    <row r="85" spans="1:8" ht="17.25" x14ac:dyDescent="0.25">
      <c r="A85" t="s">
        <v>34</v>
      </c>
      <c r="D85">
        <v>0.39140811404080322</v>
      </c>
      <c r="E85" s="11">
        <f>D81*100%</f>
        <v>0.39140811404080322</v>
      </c>
    </row>
    <row r="87" spans="1:8" ht="15.75" thickBot="1" x14ac:dyDescent="0.3">
      <c r="A87" t="s">
        <v>25</v>
      </c>
      <c r="E87" t="s">
        <v>43</v>
      </c>
      <c r="G87" t="s">
        <v>42</v>
      </c>
    </row>
    <row r="88" spans="1:8" x14ac:dyDescent="0.25">
      <c r="A88" t="s">
        <v>20</v>
      </c>
      <c r="B88">
        <f>CORREL(B53:B69,C53:C69)</f>
        <v>0.62562617755397965</v>
      </c>
      <c r="E88" s="9"/>
      <c r="F88" s="9" t="s">
        <v>28</v>
      </c>
      <c r="G88" s="9" t="s">
        <v>29</v>
      </c>
    </row>
    <row r="89" spans="1:8" x14ac:dyDescent="0.25">
      <c r="E89" s="7" t="s">
        <v>28</v>
      </c>
      <c r="F89" s="7">
        <v>1</v>
      </c>
      <c r="G89" s="7"/>
    </row>
    <row r="90" spans="1:8" ht="15.75" thickBot="1" x14ac:dyDescent="0.3">
      <c r="E90" s="8" t="s">
        <v>29</v>
      </c>
      <c r="F90" s="8">
        <v>0.62562617755397965</v>
      </c>
      <c r="G90" s="8">
        <v>1</v>
      </c>
    </row>
    <row r="92" spans="1:8" x14ac:dyDescent="0.25">
      <c r="A9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E4BE-5E00-47A4-8486-1FECA7DEA440}">
  <dimension ref="E7:E9"/>
  <sheetViews>
    <sheetView workbookViewId="0">
      <selection activeCell="E10" sqref="E10"/>
    </sheetView>
  </sheetViews>
  <sheetFormatPr defaultRowHeight="15" x14ac:dyDescent="0.25"/>
  <sheetData>
    <row r="7" spans="5:5" x14ac:dyDescent="0.25">
      <c r="E7" t="s">
        <v>44</v>
      </c>
    </row>
    <row r="8" spans="5:5" x14ac:dyDescent="0.25">
      <c r="E8" t="s">
        <v>45</v>
      </c>
    </row>
    <row r="9" spans="5:5" x14ac:dyDescent="0.25">
      <c r="E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dell</cp:lastModifiedBy>
  <dcterms:created xsi:type="dcterms:W3CDTF">2022-11-26T06:08:36Z</dcterms:created>
  <dcterms:modified xsi:type="dcterms:W3CDTF">2022-11-29T14:26:32Z</dcterms:modified>
</cp:coreProperties>
</file>