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mesh\Nimmi Upload\"/>
    </mc:Choice>
  </mc:AlternateContent>
  <bookViews>
    <workbookView xWindow="0" yWindow="0" windowWidth="24000" windowHeight="9600"/>
  </bookViews>
  <sheets>
    <sheet name="Sheet1" sheetId="1" r:id="rId1"/>
  </sheets>
  <definedNames>
    <definedName name="_xlnm._FilterDatabase" localSheetId="0" hidden="1">Sheet1!$A$1:$F$40</definedName>
  </definedNames>
  <calcPr calcId="162913"/>
</workbook>
</file>

<file path=xl/calcChain.xml><?xml version="1.0" encoding="utf-8"?>
<calcChain xmlns="http://schemas.openxmlformats.org/spreadsheetml/2006/main">
  <c r="E2" i="1" l="1"/>
  <c r="D226" i="1" l="1"/>
  <c r="C226" i="1"/>
  <c r="E225" i="1"/>
  <c r="D224" i="1"/>
  <c r="C224" i="1"/>
  <c r="D223" i="1"/>
  <c r="C223" i="1"/>
  <c r="E222" i="1"/>
  <c r="E221" i="1"/>
  <c r="E220" i="1"/>
  <c r="E219" i="1"/>
  <c r="C218" i="1"/>
  <c r="E218" i="1" s="1"/>
  <c r="E217" i="1"/>
  <c r="E216" i="1"/>
  <c r="E215" i="1"/>
  <c r="E214" i="1"/>
  <c r="C213" i="1"/>
  <c r="E213" i="1" s="1"/>
  <c r="E212" i="1"/>
  <c r="C211" i="1"/>
  <c r="E211" i="1" s="1"/>
  <c r="E210" i="1"/>
  <c r="E209" i="1"/>
  <c r="C208" i="1"/>
  <c r="E208" i="1" s="1"/>
  <c r="D207" i="1"/>
  <c r="C207" i="1"/>
  <c r="E206" i="1"/>
  <c r="D205" i="1"/>
  <c r="C205" i="1"/>
  <c r="E204" i="1"/>
  <c r="E203" i="1"/>
  <c r="E202" i="1"/>
  <c r="E201" i="1"/>
  <c r="E200" i="1"/>
  <c r="E199" i="1"/>
  <c r="C198" i="1"/>
  <c r="E198" i="1" s="1"/>
  <c r="E197" i="1"/>
  <c r="D196" i="1"/>
  <c r="C196" i="1"/>
  <c r="E195" i="1"/>
  <c r="E194" i="1"/>
  <c r="D193" i="1"/>
  <c r="C193" i="1"/>
  <c r="E192" i="1"/>
  <c r="C191" i="1"/>
  <c r="E191" i="1" s="1"/>
  <c r="E190" i="1"/>
  <c r="E189" i="1"/>
  <c r="E196" i="1" l="1"/>
  <c r="E205" i="1"/>
  <c r="E207" i="1"/>
  <c r="E223" i="1"/>
  <c r="E224" i="1"/>
  <c r="E193" i="1"/>
  <c r="E226" i="1"/>
  <c r="E188" i="1"/>
  <c r="C187" i="1"/>
  <c r="E187" i="1" s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 l="1"/>
  <c r="E150" i="1"/>
  <c r="E149" i="1"/>
  <c r="E148" i="1"/>
  <c r="E147" i="1"/>
  <c r="E146" i="1"/>
  <c r="E145" i="1"/>
  <c r="E144" i="1"/>
  <c r="E143" i="1"/>
  <c r="E142" i="1"/>
  <c r="E141" i="1"/>
  <c r="C140" i="1"/>
  <c r="E140" i="1" s="1"/>
  <c r="E139" i="1"/>
  <c r="E138" i="1"/>
  <c r="E137" i="1"/>
  <c r="D136" i="1"/>
  <c r="C136" i="1"/>
  <c r="E135" i="1"/>
  <c r="C134" i="1"/>
  <c r="E134" i="1" s="1"/>
  <c r="E133" i="1"/>
  <c r="E132" i="1"/>
  <c r="E131" i="1"/>
  <c r="E130" i="1"/>
  <c r="E129" i="1"/>
  <c r="C128" i="1"/>
  <c r="E128" i="1" s="1"/>
  <c r="E127" i="1"/>
  <c r="C126" i="1"/>
  <c r="E126" i="1" s="1"/>
  <c r="E125" i="1"/>
  <c r="E124" i="1"/>
  <c r="E123" i="1"/>
  <c r="E122" i="1"/>
  <c r="E121" i="1"/>
  <c r="E120" i="1"/>
  <c r="E119" i="1"/>
  <c r="E118" i="1"/>
  <c r="C117" i="1"/>
  <c r="E117" i="1" s="1"/>
  <c r="C116" i="1"/>
  <c r="E116" i="1" s="1"/>
  <c r="E115" i="1"/>
  <c r="E136" i="1" l="1"/>
  <c r="E114" i="1"/>
  <c r="E113" i="1"/>
  <c r="D112" i="1"/>
  <c r="C112" i="1"/>
  <c r="E111" i="1"/>
  <c r="E110" i="1"/>
  <c r="C109" i="1"/>
  <c r="E109" i="1" s="1"/>
  <c r="E108" i="1"/>
  <c r="E107" i="1"/>
  <c r="E106" i="1"/>
  <c r="E105" i="1"/>
  <c r="C104" i="1"/>
  <c r="E104" i="1" s="1"/>
  <c r="C103" i="1"/>
  <c r="E103" i="1" s="1"/>
  <c r="C102" i="1"/>
  <c r="E102" i="1" s="1"/>
  <c r="E101" i="1"/>
  <c r="E100" i="1"/>
  <c r="D99" i="1"/>
  <c r="C99" i="1"/>
  <c r="E98" i="1"/>
  <c r="D97" i="1"/>
  <c r="C97" i="1"/>
  <c r="C96" i="1"/>
  <c r="E96" i="1" s="1"/>
  <c r="E95" i="1"/>
  <c r="E94" i="1"/>
  <c r="E93" i="1"/>
  <c r="E92" i="1"/>
  <c r="E91" i="1"/>
  <c r="E90" i="1"/>
  <c r="E89" i="1"/>
  <c r="E88" i="1"/>
  <c r="E87" i="1"/>
  <c r="E86" i="1"/>
  <c r="E85" i="1"/>
  <c r="D84" i="1"/>
  <c r="C84" i="1"/>
  <c r="C83" i="1"/>
  <c r="E83" i="1" s="1"/>
  <c r="E82" i="1"/>
  <c r="C81" i="1"/>
  <c r="E81" i="1" s="1"/>
  <c r="E80" i="1"/>
  <c r="E79" i="1"/>
  <c r="E78" i="1"/>
  <c r="E99" i="1" l="1"/>
  <c r="E112" i="1"/>
  <c r="E97" i="1"/>
  <c r="E84" i="1"/>
  <c r="E77" i="1"/>
  <c r="E76" i="1"/>
  <c r="E75" i="1"/>
  <c r="C74" i="1"/>
  <c r="E74" i="1" s="1"/>
  <c r="E73" i="1"/>
  <c r="E72" i="1"/>
  <c r="E71" i="1"/>
  <c r="E70" i="1"/>
  <c r="E69" i="1"/>
  <c r="E68" i="1"/>
  <c r="E67" i="1"/>
  <c r="E66" i="1"/>
  <c r="E65" i="1"/>
  <c r="C64" i="1"/>
  <c r="E64" i="1" s="1"/>
  <c r="E63" i="1"/>
  <c r="E62" i="1"/>
  <c r="E61" i="1"/>
  <c r="E60" i="1"/>
  <c r="E59" i="1"/>
  <c r="E58" i="1"/>
  <c r="E57" i="1"/>
  <c r="E56" i="1"/>
  <c r="C55" i="1"/>
  <c r="E55" i="1" s="1"/>
  <c r="E54" i="1"/>
  <c r="E53" i="1"/>
  <c r="E52" i="1"/>
  <c r="E51" i="1"/>
  <c r="E50" i="1"/>
  <c r="C49" i="1"/>
  <c r="E49" i="1" s="1"/>
  <c r="E48" i="1"/>
  <c r="C47" i="1"/>
  <c r="E47" i="1" s="1"/>
  <c r="C46" i="1"/>
  <c r="E46" i="1" s="1"/>
  <c r="C45" i="1"/>
  <c r="E45" i="1" s="1"/>
  <c r="C44" i="1"/>
  <c r="E44" i="1" s="1"/>
  <c r="E43" i="1"/>
  <c r="E42" i="1"/>
  <c r="E41" i="1"/>
  <c r="C34" i="1" l="1"/>
  <c r="C33" i="1"/>
  <c r="C32" i="1"/>
  <c r="C26" i="1"/>
  <c r="C20" i="1"/>
  <c r="C8" i="1"/>
  <c r="C38" i="1" l="1"/>
  <c r="E40" i="1"/>
  <c r="E33" i="1"/>
  <c r="C28" i="1"/>
  <c r="C27" i="1"/>
  <c r="C21" i="1"/>
  <c r="C23" i="1"/>
  <c r="C15" i="1"/>
  <c r="C13" i="1"/>
  <c r="C1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<sst xmlns="http://schemas.openxmlformats.org/spreadsheetml/2006/main" count="681" uniqueCount="622">
  <si>
    <t>Constituent Name</t>
  </si>
  <si>
    <t>Header of Assets on Balance Sheet</t>
  </si>
  <si>
    <t>Real Estate Assets (in thousands)</t>
  </si>
  <si>
    <t>Total Assets (in thousands)</t>
  </si>
  <si>
    <t>% Real Estate Assets</t>
  </si>
  <si>
    <t>Source</t>
  </si>
  <si>
    <t>Weyerhaeuser</t>
  </si>
  <si>
    <t>Ryman Hospitality Properties</t>
  </si>
  <si>
    <t>Simon Property Group</t>
  </si>
  <si>
    <t>Diamondrock Hospitality</t>
  </si>
  <si>
    <t>Medical Properties Trust</t>
  </si>
  <si>
    <t>Franklin Street Properties</t>
  </si>
  <si>
    <t>Retail Opportunity</t>
  </si>
  <si>
    <t>Chimera Investment</t>
  </si>
  <si>
    <t>ARMOUR Residential REIT</t>
  </si>
  <si>
    <t>AGNC Investment</t>
  </si>
  <si>
    <t>Two Harbors Investment</t>
  </si>
  <si>
    <t>Government Properties Income Trust</t>
  </si>
  <si>
    <t>Invesco Mortgage Capital</t>
  </si>
  <si>
    <t>PennyMac Mortgage Investment Trust</t>
  </si>
  <si>
    <t>Starwood Property Trust Inc.</t>
  </si>
  <si>
    <t>Apollo Commercial Real Estate Finance</t>
  </si>
  <si>
    <t>Chesapeake Lodging Trust</t>
  </si>
  <si>
    <t>Pebblebrook Hotel Trust</t>
  </si>
  <si>
    <t>Terreno Realty</t>
  </si>
  <si>
    <t>Piedmont Office Realty Trust Cl A</t>
  </si>
  <si>
    <t>Chatham Lodging Trust</t>
  </si>
  <si>
    <t>Hudson Pacific Properties</t>
  </si>
  <si>
    <t>Whitestone REIT</t>
  </si>
  <si>
    <t>CoreSite Realty</t>
  </si>
  <si>
    <t>Sabra Health Care REIT</t>
  </si>
  <si>
    <t>Reven Housing REIT</t>
  </si>
  <si>
    <t>Preferred Apartment Communities</t>
  </si>
  <si>
    <t>American Assets Trust Inc.</t>
  </si>
  <si>
    <t>Summit Hotel Properties</t>
  </si>
  <si>
    <t>STAG Industrial</t>
  </si>
  <si>
    <t>AG Mortgage Investment Trust</t>
  </si>
  <si>
    <t>RLJ Lodging Trust</t>
  </si>
  <si>
    <t>Orchid Island Capital</t>
  </si>
  <si>
    <t>VEREIT</t>
  </si>
  <si>
    <t>Select Income REIT</t>
  </si>
  <si>
    <t>Retail Properties of America</t>
  </si>
  <si>
    <t>Ares Commercial Real Estate</t>
  </si>
  <si>
    <t>Western Asset Mortgage Capital</t>
  </si>
  <si>
    <t>Healthcare Trust Of America Inc</t>
  </si>
  <si>
    <t>Spirit Realty Capital</t>
  </si>
  <si>
    <t>Wheeler Real Estate Investment Trust Inc</t>
  </si>
  <si>
    <t>CyrusOne</t>
  </si>
  <si>
    <t>Gladstone Land</t>
  </si>
  <si>
    <t>American Homes 4 Rent</t>
  </si>
  <si>
    <t>Hannon Armstrong Sustainable Infrastructure Capital</t>
  </si>
  <si>
    <t>Ellington Residential Mortgage REIT</t>
  </si>
  <si>
    <t>New Residential Investment Corp.</t>
  </si>
  <si>
    <t>Armada Hoffler Properties</t>
  </si>
  <si>
    <t>Owens Realty Mortgage Inc</t>
  </si>
  <si>
    <t>Physicians Realty Trust</t>
  </si>
  <si>
    <t>Rexford Industrial Realty</t>
  </si>
  <si>
    <t>Independence Realty Trust</t>
  </si>
  <si>
    <t>Empire State Realty Trust</t>
  </si>
  <si>
    <t>Cherry Hill Mortgage Investment</t>
  </si>
  <si>
    <t>QTS Realty Trust</t>
  </si>
  <si>
    <t>Columbia Property Trust Inc</t>
  </si>
  <si>
    <t>Gaming &amp; Leisure Properties</t>
  </si>
  <si>
    <t>Brixmor Property Group</t>
  </si>
  <si>
    <t>CatchMark Timber Trust</t>
  </si>
  <si>
    <t>Ladder Capital</t>
  </si>
  <si>
    <t>TIER REIT</t>
  </si>
  <si>
    <t>Outfront Media</t>
  </si>
  <si>
    <t>Bluerock Residential Growth REIT</t>
  </si>
  <si>
    <t>Farmland Partners REIT</t>
  </si>
  <si>
    <t>City Office REIT</t>
  </si>
  <si>
    <t>Washington Prime Group Inc</t>
  </si>
  <si>
    <t>CareTrust REIT</t>
  </si>
  <si>
    <t>New Senior Investment Group</t>
  </si>
  <si>
    <t>Store Capital REIT</t>
  </si>
  <si>
    <t>Paramount Group</t>
  </si>
  <si>
    <t>Urban Edge Properties</t>
  </si>
  <si>
    <t>InfraREIT</t>
  </si>
  <si>
    <t>Easterly Government Properties</t>
  </si>
  <si>
    <t>Xenia Hotels &amp; Resorts</t>
  </si>
  <si>
    <t>Great Ajax</t>
  </si>
  <si>
    <t>Jernigan Capital</t>
  </si>
  <si>
    <t>NexPoint Residential Trust</t>
  </si>
  <si>
    <t>National Storage Affiliates Trust</t>
  </si>
  <si>
    <t>Uniti Group</t>
  </si>
  <si>
    <t>Community Healthcare Trust</t>
  </si>
  <si>
    <t>GLOBAL NET LEASE</t>
  </si>
  <si>
    <t>Apple Hospitality REIT</t>
  </si>
  <si>
    <t>Seritage Growth Properties</t>
  </si>
  <si>
    <t>NorthStar Realty Europe</t>
  </si>
  <si>
    <t>Four Corners Property Trust</t>
  </si>
  <si>
    <t>Global Medical REIT</t>
  </si>
  <si>
    <t>MedEquities Realty Trust</t>
  </si>
  <si>
    <t>Innovative Industrial Properties</t>
  </si>
  <si>
    <t>Park Hotels &amp; Resorts</t>
  </si>
  <si>
    <t>Invitation Homes</t>
  </si>
  <si>
    <t>Clipper Realty</t>
  </si>
  <si>
    <t>Sachem Capital</t>
  </si>
  <si>
    <t>KKR Real Estate Finance Trust</t>
  </si>
  <si>
    <t>Plymouth Industrial REIT</t>
  </si>
  <si>
    <t>Granite Point Mortgage Trust</t>
  </si>
  <si>
    <t>JBG SMITH Properties</t>
  </si>
  <si>
    <t>TPG RE Finance Trust</t>
  </si>
  <si>
    <t>Tremont Mortgage Trust REIT</t>
  </si>
  <si>
    <t>Douglas Emmett</t>
  </si>
  <si>
    <t>Host Hotels &amp; Resorts</t>
  </si>
  <si>
    <t>CorEnergy Infrastructure Trust</t>
  </si>
  <si>
    <t>Public Storage</t>
  </si>
  <si>
    <t>Sun Communities</t>
  </si>
  <si>
    <t>Taubman Centers</t>
  </si>
  <si>
    <t>Tanger Factory Outlet Center</t>
  </si>
  <si>
    <t>Universal Health Rlty Income</t>
  </si>
  <si>
    <t>Ventas Inc</t>
  </si>
  <si>
    <t>Vornado Realty</t>
  </si>
  <si>
    <t>Washington Real Estate Inv</t>
  </si>
  <si>
    <t>Geo Group</t>
  </si>
  <si>
    <t>Weingarten Realty Investors</t>
  </si>
  <si>
    <t>SBA Communications</t>
  </si>
  <si>
    <t>Monmouth REIT Cl A</t>
  </si>
  <si>
    <t>Lamar Advertising</t>
  </si>
  <si>
    <t>Cedar Realty Trust</t>
  </si>
  <si>
    <t>Equinix Inc</t>
  </si>
  <si>
    <t>Investors Real Estate Trust</t>
  </si>
  <si>
    <t>Alexandria Real Estate Equity</t>
  </si>
  <si>
    <t>Alexanders Inc</t>
  </si>
  <si>
    <t>BOSTON PROPERTIES</t>
  </si>
  <si>
    <t>CoreCivic</t>
  </si>
  <si>
    <t>Omega Healthcare Investors</t>
  </si>
  <si>
    <t>Apartment Inv Management</t>
  </si>
  <si>
    <t>Agree Realty</t>
  </si>
  <si>
    <t>BRT Apartments</t>
  </si>
  <si>
    <t>SL Green Realty</t>
  </si>
  <si>
    <t>Annaly Capital Management</t>
  </si>
  <si>
    <t>EPR Properties</t>
  </si>
  <si>
    <t>Prologis</t>
  </si>
  <si>
    <t>Avalonbay Communities</t>
  </si>
  <si>
    <t>Lexington Realty Trust</t>
  </si>
  <si>
    <t>W. P. Carey Inc.</t>
  </si>
  <si>
    <t>Blackstone Mortgage Trust</t>
  </si>
  <si>
    <t>Camden Property</t>
  </si>
  <si>
    <t>CBL &amp; Associates Properties</t>
  </si>
  <si>
    <t>Mack Cali Realty</t>
  </si>
  <si>
    <t>National Retail Properties</t>
  </si>
  <si>
    <t>Cousins Property</t>
  </si>
  <si>
    <t>LaSalle Hotel Properties</t>
  </si>
  <si>
    <t>American Tower Corp</t>
  </si>
  <si>
    <t>iStar Inc.</t>
  </si>
  <si>
    <t>Duke Realty Corp</t>
  </si>
  <si>
    <t>Essex Prop Trust</t>
  </si>
  <si>
    <t>Equity Residential</t>
  </si>
  <si>
    <t>Federal Realty Invs</t>
  </si>
  <si>
    <t>Forest City Realty Trust Cl A</t>
  </si>
  <si>
    <t>First Industrial Realty Trust</t>
  </si>
  <si>
    <t>HCP</t>
  </si>
  <si>
    <t>Equity Commonwealth</t>
  </si>
  <si>
    <t>Healthcare Realty Trust</t>
  </si>
  <si>
    <t>MFA Financial</t>
  </si>
  <si>
    <t>Highwoods Prop</t>
  </si>
  <si>
    <t>Hospitality Properties Trust</t>
  </si>
  <si>
    <t>Welltower Inc.</t>
  </si>
  <si>
    <t>Urstadt Biddle</t>
  </si>
  <si>
    <t>Eastgroup Properties</t>
  </si>
  <si>
    <t>Rayonier</t>
  </si>
  <si>
    <t>Kimco Realty Cp</t>
  </si>
  <si>
    <t>Kilroy Realty</t>
  </si>
  <si>
    <t>LTC Properties</t>
  </si>
  <si>
    <t>Senior Housing Properties Trust</t>
  </si>
  <si>
    <t>Liberty Property Trust</t>
  </si>
  <si>
    <t>Brandywine Rlty</t>
  </si>
  <si>
    <t>Iron Mountain</t>
  </si>
  <si>
    <t>Macerich</t>
  </si>
  <si>
    <t>Equity Lifestyle Properties</t>
  </si>
  <si>
    <t>Acadia Realty</t>
  </si>
  <si>
    <t>Capstead Mortgage</t>
  </si>
  <si>
    <t>Mid-America Apartment Comm</t>
  </si>
  <si>
    <t>National Health Investors</t>
  </si>
  <si>
    <t>Pennsylvania Real Estate Investment Trust</t>
  </si>
  <si>
    <t>Getty Realty</t>
  </si>
  <si>
    <t>Dynex Capital</t>
  </si>
  <si>
    <t>Ramco-Gershenson Properties</t>
  </si>
  <si>
    <t>Realty Income</t>
  </si>
  <si>
    <t>Regency Centers</t>
  </si>
  <si>
    <t>UDR</t>
  </si>
  <si>
    <t>Redwood Trust</t>
  </si>
  <si>
    <t>Corporate Office Properties</t>
  </si>
  <si>
    <t>Saul Centers</t>
  </si>
  <si>
    <t>Life Storage</t>
  </si>
  <si>
    <t>HMG/Courtland Properties</t>
  </si>
  <si>
    <t>Anworth Mortgage Asset</t>
  </si>
  <si>
    <t>Hersha Hospitality Trust</t>
  </si>
  <si>
    <t>One Liberty</t>
  </si>
  <si>
    <t>CIM Commercial Trust</t>
  </si>
  <si>
    <t>Power REIT</t>
  </si>
  <si>
    <t>PS Business Parks</t>
  </si>
  <si>
    <t>UMH Properties</t>
  </si>
  <si>
    <t>Crown Castle Intl Corp</t>
  </si>
  <si>
    <t>Urstadt Biddle Pptys</t>
  </si>
  <si>
    <t>Condor Hospitality Trust</t>
  </si>
  <si>
    <t>Innsuites Hospitality Tr</t>
  </si>
  <si>
    <t>Gladstone Commercial</t>
  </si>
  <si>
    <t>Arbor Realty Trust</t>
  </si>
  <si>
    <t>Ashford Hospitality Trust</t>
  </si>
  <si>
    <t>New York Mortgage Trust</t>
  </si>
  <si>
    <t>American Campus Communities</t>
  </si>
  <si>
    <t>Kite Realty Group Trust</t>
  </si>
  <si>
    <t>Extra Space Storage</t>
  </si>
  <si>
    <t>CubeSmart</t>
  </si>
  <si>
    <t>Sunstone Hotel Investors</t>
  </si>
  <si>
    <t>Global Self Storage Inc</t>
  </si>
  <si>
    <t>Digital Realty Trust</t>
  </si>
  <si>
    <t>Sotherly Hotels Inc</t>
  </si>
  <si>
    <t>Property and equipment, less accumulated depreciation + Timber and timberlands at cost, less depletion charged to disposals</t>
  </si>
  <si>
    <t>Exantas Capital</t>
  </si>
  <si>
    <t>Alexander &amp; Baldwin Inc.</t>
  </si>
  <si>
    <t>Front Yard Residential</t>
  </si>
  <si>
    <t>Ready Capital Corporation</t>
  </si>
  <si>
    <t>Hunt Companies Finance Trust</t>
  </si>
  <si>
    <t>Braemar Hotels &amp; Resorts</t>
  </si>
  <si>
    <t>Colony Capital</t>
  </si>
  <si>
    <t>Safety Income &amp; Growth</t>
  </si>
  <si>
    <t>Industrial Logistics Properties Trust</t>
  </si>
  <si>
    <t>Americold Realty Trust</t>
  </si>
  <si>
    <t>VICI Properties</t>
  </si>
  <si>
    <t>Spirit MTA REIT</t>
  </si>
  <si>
    <t>CorePoint Lodgings</t>
  </si>
  <si>
    <t>Retail Value</t>
  </si>
  <si>
    <t>Essential Properties Realty Trust</t>
  </si>
  <si>
    <t>American Finance Trust</t>
  </si>
  <si>
    <t>Brookfield Property</t>
  </si>
  <si>
    <t>PotlatchDeltic Dummy</t>
  </si>
  <si>
    <t>SITE Centers</t>
  </si>
  <si>
    <t>PotlatchDeltic</t>
  </si>
  <si>
    <t>https://www.sec.gov/Archives/edgar/data/106535/000010653518000086/wy930201810q.htm</t>
  </si>
  <si>
    <t>Property and equipment, net of accumulated depreciation</t>
  </si>
  <si>
    <t>Real Estate Investments, net</t>
  </si>
  <si>
    <t>Mortgage-backed and credit risk transfer securities, at fair value</t>
  </si>
  <si>
    <t>Net investments in real estate</t>
  </si>
  <si>
    <t xml:space="preserve">Real estate investments, net of accumulated depreciation </t>
  </si>
  <si>
    <t>Loans held for investment</t>
  </si>
  <si>
    <t>Total real estate held for use, net + Real estate assets held for sale</t>
  </si>
  <si>
    <t>https://www.sec.gov/Archives/edgar/data/1529377/000152937718000046/acreq3-1810q.htm</t>
  </si>
  <si>
    <t>Real estate</t>
  </si>
  <si>
    <t>Investments in real estate, net</t>
  </si>
  <si>
    <t>Real estate investments, net + Property and equipment, used in operations, net</t>
  </si>
  <si>
    <t>Property and equipment, net</t>
  </si>
  <si>
    <t>https://www.sec.gov/ix?doc=/Archives/edgar/data/1579877/000157987718000127/a20180930-10xqxoutfront.htm</t>
  </si>
  <si>
    <t>Real estate properties, net</t>
  </si>
  <si>
    <t>Property, plant and equipment, net</t>
  </si>
  <si>
    <t>Total real estate investments, net</t>
  </si>
  <si>
    <t>Investment in real estate, net</t>
  </si>
  <si>
    <t>https://www.sec.gov/Archives/edgar/data/1649096/000143774918019288/clpr20180930_10q.htm</t>
  </si>
  <si>
    <t>https://www.sec.gov/Archives/edgar/data/1689796/000168979618000022/jbgs-9301810xq.htm</t>
  </si>
  <si>
    <t>Properties - Accumulated depreciation and amortization</t>
  </si>
  <si>
    <t>Total real estate investments - accumulated depreciation + Real estate assets held for sale, net</t>
  </si>
  <si>
    <t>Property and Equipment, Net</t>
  </si>
  <si>
    <t>Rental properties, net of accumulated depreciation + Land held for development + Property under development</t>
  </si>
  <si>
    <t>Net operating real estate assets + Properties under development, including land</t>
  </si>
  <si>
    <t>PROPERTY AND EQUIPMENT, net</t>
  </si>
  <si>
    <t>Net real estate</t>
  </si>
  <si>
    <t>Mortgage-backed securities (“MBS”) and credit risk transfer (“CRT”) securities</t>
  </si>
  <si>
    <t>https://www.sec.gov/ix?doc=/Archives/edgar/data/790816/000156459018024773/bdn-10q_20180930.htm</t>
  </si>
  <si>
    <t>Real estate investments</t>
  </si>
  <si>
    <t>https://www.sec.gov/Archives/edgar/data/907254/000090725418000090/bfs-09302018x10q.htm</t>
  </si>
  <si>
    <t>https://www.sec.gov/Archives/edgar/data/1040829/000155837018008750/rhp-20180930x10q.htm</t>
  </si>
  <si>
    <t>https://www.sec.gov/Archives/edgar/data/908311/000162828018010949/cmct06-30x201810q.htm</t>
  </si>
  <si>
    <t>Investment in hotel properties, net + Investment in hotel properties held for sale, net</t>
  </si>
  <si>
    <t>https://www.sec.gov/Archives/edgar/data/929545/000092954518000050/cdor-20180630x10q.htm</t>
  </si>
  <si>
    <t xml:space="preserve">Investments in real estate, net </t>
  </si>
  <si>
    <t>https://www.sec.gov/Archives/edgar/data/1283630/000128363018000101/a930201810q.htm</t>
  </si>
  <si>
    <t>Net investments in properties</t>
  </si>
  <si>
    <t>https://www.sec.gov/Archives/edgar/data/1297996/000129799618000144/dlr930201810-q.htm</t>
  </si>
  <si>
    <t>https://www.sec.gov/Archives/edgar/data/1407623/000140762318000017/roic-093018x10xq.htm</t>
  </si>
  <si>
    <t>https://www.sec.gov/Archives/edgar/data/1437071/000162828018013888/ivr2018093010-q.htm</t>
  </si>
  <si>
    <t>https://www.sec.gov/Archives/edgar/data/1476150/000119312518315712/d633839d10q.htm</t>
  </si>
  <si>
    <t>https://www.sec.gov/Archives/edgar/data/1492298/000149229818000033/sbra10q2018q3.htm</t>
  </si>
  <si>
    <t>https://www.sec.gov/Archives/edgar/data/1514281/000151428118000019/agmortgage10-qx93018.htm</t>
  </si>
  <si>
    <t>https://www.sec.gov/Archives/edgar/data/1555039/000155503918000043/resi10q9302018.htm</t>
  </si>
  <si>
    <t>https://www.sec.gov/Archives/edgar/data/1561894/000156189418000095/hasi-093018x10q.htm</t>
  </si>
  <si>
    <t>https://www.sec.gov/Archives/edgar/data/1571283/000157128318000051/rexr2018q310-q.htm</t>
  </si>
  <si>
    <t>https://www.sec.gov/Archives/edgar/data/1575965/000157596518000024/glpi-2018930x10xq.htm</t>
  </si>
  <si>
    <t>https://www.sec.gov/Archives/edgar/data/1679688/000167968818000053/clny2018q310-q.htm</t>
  </si>
  <si>
    <t>https://www.sec.gov/Archives/edgar/data/1622194/000156459018026813/dea-10q_20180930.htm</t>
  </si>
  <si>
    <t>https://www.sec.gov/Archives/edgar/data/1620280/000156459018026295/unit-10q_20180930.htm</t>
  </si>
  <si>
    <t>https://www.sec.gov/Archives/edgar/data/1650132/000165013218000112/fcptq3201810-q.htm</t>
  </si>
  <si>
    <t>https://www.sec.gov/Archives/edgar/data/1722992/000172299218000023/smta3q1810-q.htm</t>
  </si>
  <si>
    <t>https://www.sec.gov/Archives/edgar/data/1364250/000136425018000036/a2018q310-q.htm</t>
  </si>
  <si>
    <t>https://www.sec.gov/Archives/edgar/data/890319/000089031918000149/tco-20180930x10q.htm</t>
  </si>
  <si>
    <t>https://www.sec.gov/Archives/edgar/data/923796/000119312518322609/d613953d10q.htm</t>
  </si>
  <si>
    <t>https://www.sec.gov/Archives/edgar/data/1101239/000162828018013437/eqix-93018x10q.htm</t>
  </si>
  <si>
    <t>https://www.sec.gov/Archives/edgar/data/888491/000088849118000035/ohi-20180930x10q.htm</t>
  </si>
  <si>
    <t>https://www.sec.gov/Archives/edgar/data/1045450/000104545018000062/epr930201810-q.htm</t>
  </si>
  <si>
    <t>https://www.sec.gov/Archives/edgar/data/906345/000090634518000045/cpt930201810q3q18.htm</t>
  </si>
  <si>
    <t>https://www.sec.gov/Archives/edgar/data/1053507/000105350718000049/amt10qq32018.htm</t>
  </si>
  <si>
    <t>https://www.sec.gov/Archives/edgar/data/34903/000003490318000030/frt-09302018x10q.htm</t>
  </si>
  <si>
    <t>https://www.sec.gov/Archives/edgar/data/1055160/000105516018000016/mfa-09302018x10q.htm</t>
  </si>
  <si>
    <t>https://www.sec.gov/Archives/edgar/data/52827/000005282718000041/rayonier201810q3q2018.htm</t>
  </si>
  <si>
    <t>https://www.sec.gov/Archives/edgar/data/912595/000091259518000056/maa930201810-q.htm</t>
  </si>
  <si>
    <t>https://www.sec.gov/Archives/edgar/data/842183/000084218318000105/rpt-2018930x10q.htm</t>
  </si>
  <si>
    <t>Real estate securities, at fair value + Single-family rental properties, net</t>
  </si>
  <si>
    <t>Real estate, net + Assets held for sale (Real estate, net)</t>
  </si>
  <si>
    <t>Real estate, net</t>
  </si>
  <si>
    <t>Real estate investments – net</t>
  </si>
  <si>
    <t>Total property, plant and equipment, net + TIMBER AND TIMBERLANDS, NET OF DEPLETION AND AMORTIZATION</t>
  </si>
  <si>
    <t>Real estate assets, net - Investment in real estate joint venture</t>
  </si>
  <si>
    <t>Real estate assets, net</t>
  </si>
  <si>
    <t>https://www.sec.gov/Archives/edgar/data/1031316/000155837018008069/fsp-20180930x10q.htm#CondensedConsolidatedBalanceSheets_93825</t>
  </si>
  <si>
    <t>Available-for-sale securities, at fair value</t>
  </si>
  <si>
    <t>https://www.sec.gov/Archives/edgar/data/1465740/000146574018000127/two930201810qdocument.htm#s20ACBCAA55FB50E0BAA635F7E8BCFC8A</t>
  </si>
  <si>
    <t>https://www.sec.gov/Archives/edgar/data/1473078/000147307818000043/chsp-20180930x10q.htm#s8E70CF6F2CEBE6412D231E9A320EAEE2</t>
  </si>
  <si>
    <t>Total real estate assets</t>
  </si>
  <si>
    <t>https://www.sec.gov/Archives/edgar/data/1175535/000117553518000076/wsr10-q2018x09.htm#sEBA385FCC1E2F520A28B20684E5C6221</t>
  </si>
  <si>
    <t>Investment in hotel properties, net + Investment in hotel properties under development + Land held for development</t>
  </si>
  <si>
    <t>https://www.sec.gov/Archives/edgar/data/1497645/000149764518000014/a9-30x2018xdocumentx10q.htm#s7AF02156788D50348AD6E1C42A023585</t>
  </si>
  <si>
    <t>Real estate properties:, Properties held for sale and Acquired real estate leases, net</t>
  </si>
  <si>
    <t>https://www.sec.gov/Archives/edgar/data/1537667/000153766718000035/sir_93018x10qxdocumentxwor.htm#sF0DE8BA24B615F3E97B99B531AC82165</t>
  </si>
  <si>
    <t>Total real estate investments (Less accumulated depreciation) and Real estate assets held for sale, net</t>
  </si>
  <si>
    <t>https://www.sec.gov/Archives/edgar/data/1308606/000130860618000097/a2018q3-sc10q.htm#sB79E4CC0B29B54BC95E307F3B923E22A</t>
  </si>
  <si>
    <t>Commercial mortgage loans held-for-investment, at amortized cost</t>
  </si>
  <si>
    <t>https://www.sec.gov/Archives/edgar/data/1547546/000162828018010971/oaks10-q20180630.htm#s0B01A7416910556FA9D7CB1CFB5E5D04</t>
  </si>
  <si>
    <t>Real estate held for sale + Real estate held for investment</t>
  </si>
  <si>
    <t>https://www.sec.gov/Archives/edgar/data/1556364/000155636418000071/orm10q093018.htm#Item1.FinancialStatements</t>
  </si>
  <si>
    <t>Real Estate Assets, net</t>
  </si>
  <si>
    <t>https://www.sec.gov/Archives/edgar/data/1561164/000155837018008400/qts-20180930x10q.htm#ITEM1FinancialStatements_318778</t>
  </si>
  <si>
    <t>Real estate securities</t>
  </si>
  <si>
    <t>https://www.sec.gov/Archives/edgar/data/1577670/000157767018000016/ladr09301810q.htm#sA3424398ECC0554EB8A593EE87D2ACA0</t>
  </si>
  <si>
    <t>Investment properties at cost - Less: accumulated depreciation</t>
  </si>
  <si>
    <t>https://www.sec.gov/Archives/edgar/data/1594686/000159468618000031/wpg10-qseptember302018.htm</t>
  </si>
  <si>
    <t>https://www.sec.gov/Archives/edgar/data/1611547/000161154718000059/ue-9302018x10q.htm</t>
  </si>
  <si>
    <t>Total Net Real Estate Investments</t>
  </si>
  <si>
    <t>https://www.sec.gov/Archives/edgar/data/1620393/000156459018026528/nxrt-10q_20180930.htm#COMBINED_CONSOLIDATED_BALANCE_SHEETS</t>
  </si>
  <si>
    <t>Net investment in real estate + Real estate held for sale</t>
  </si>
  <si>
    <t>https://www.sec.gov/Archives/edgar/data/1628063/000156459018026525/srg-10q_20180930.htm#CONDENSED_CONSOLIDATED_BALANCE_SHEETS</t>
  </si>
  <si>
    <t>https://www.sec.gov/Archives/edgar/data/1617406/000156459018026491/pk-10q_20180930.htm#BALANCE_SHEETS</t>
  </si>
  <si>
    <t>Total real estate, net</t>
  </si>
  <si>
    <t>https://www.sec.gov/Archives/edgar/data/1688852/000168885218000054/safe-0930201810q.htm#s87D03C008BA9531AAD125990A9765A68</t>
  </si>
  <si>
    <t>Property, plant, and equipment – net</t>
  </si>
  <si>
    <t>https://www.sec.gov/Archives/edgar/data/1455863/000162828018011129/a2018630artandsubsq2.htm</t>
  </si>
  <si>
    <t>https://www.sec.gov/Archives/edgar/data/1568162/000156816218000020/afin930201810-q.htm#s5470E944EAD85FF3829C47E7794F5315</t>
  </si>
  <si>
    <t>https://www.sec.gov/Archives/edgar/data/1393311/000139331118000028/psa-20180930x10q.htm</t>
  </si>
  <si>
    <t>https://www.sec.gov/Archives/edgar/data/899689/000089968918000067/vno-093018x10q.htm</t>
  </si>
  <si>
    <t>Net property, plant and equipment</t>
  </si>
  <si>
    <t>https://www.sec.gov/Archives/edgar/data/899045/000156459018028512/lamr-10q_20180930.htm#CONDENSED_CONSOLIDATED_BALANCE_SHEETS</t>
  </si>
  <si>
    <t>Total real estate</t>
  </si>
  <si>
    <t>https://www.sec.gov/Archives/edgar/data/1037540/000165642318000029/bxpandbplp10-q20180930.htm#s997505A7313759A1894A562D52DFE682</t>
  </si>
  <si>
    <t>Commercial real estate properties</t>
  </si>
  <si>
    <t>https://www.sec.gov/Archives/edgar/data/1040971/000104097118000024/a18q3slg10qdoc.htm</t>
  </si>
  <si>
    <t>https://www.sec.gov/Archives/edgar/data/1025378/000102537818000058/wpc2018q310-q.htm#s39C966DD711A5E628518725EA57EB378</t>
  </si>
  <si>
    <t>Real estate assets</t>
  </si>
  <si>
    <t>https://www.sec.gov/Archives/edgar/data/25232/000002523218000032/form10-qsept302018.htm#sBC9882A42EBC5A56870AB7E3D36D5E4C</t>
  </si>
  <si>
    <t>https://www.sec.gov/Archives/edgar/data/920522/000092052218000058/ess-93018x10q.htm#sF11E65F11E7D5EBC86856E78D6875C7F</t>
  </si>
  <si>
    <t>Real estate properties</t>
  </si>
  <si>
    <t>https://www.sec.gov/Archives/edgar/data/803649/000080364918000064/eqc9301810-q.htm#s727D984165E45475B11E37A497221C77</t>
  </si>
  <si>
    <t>Real Estate Investments</t>
  </si>
  <si>
    <t>https://www.sec.gov/Archives/edgar/data/1029800/000102980018000036/form10q3q2018.htm#CONSOLIDATEDBALANCESHEETS</t>
  </si>
  <si>
    <t>https://www.sec.gov/Archives/edgar/data/1075415/000107541518000044/snh_093018x10qxdocument.htm#s3AC13B0997575D9A9A9CCB0A0BD12495</t>
  </si>
  <si>
    <t>https://www.sec.gov/Archives/edgar/data/899629/000156459018025435/akr-10q_20180930.htm#CONSOLIDATED_BALANCE_SHEETS</t>
  </si>
  <si>
    <t>https://www.sec.gov/Archives/edgar/data/1052752/000156459018025107/gty-10q_20180930.htm#CONSOLIDATED_BALANCE_SHEETS</t>
  </si>
  <si>
    <t>Real estate securities, at fair value</t>
  </si>
  <si>
    <t>https://www.sec.gov/Archives/edgar/data/930236/000093023618000034/rwt3q1810-q.htm#s578BE1BAE0405A7F95F7DEA0B77CB55B</t>
  </si>
  <si>
    <t>Investment in Hotel Properties, Net of Accumulated Depreciation + Hotel Assets Held for Sale</t>
  </si>
  <si>
    <t>https://www.sec.gov/Archives/edgar/data/1063344/000106334418000092/ht_9302018x10-q.htm#s8B9A769A7281542CB5BCF3F1FFC23548</t>
  </si>
  <si>
    <t>https://www.sec.gov/Archives/edgar/data/1051470/000105147018000189/crowncastle10q093018.htm#sC0882F92E84C5EBF8DA9057A8FACE8FA</t>
  </si>
  <si>
    <t>Investments in hotel properties, net</t>
  </si>
  <si>
    <t>https://www.sec.gov/Archives/edgar/data/1232582/000123258218000067/aht2018q310q.htm#s3345B40CA5E7586A9ED6C081376D3250</t>
  </si>
  <si>
    <t>Investment in hotel properties, net</t>
  </si>
  <si>
    <t>https://www.sec.gov/Archives/edgar/data/1295810/000155837018008598/sho-20180930x10q.htm#BALANCESHEETS_765834</t>
  </si>
  <si>
    <t>Net investment in real estate assets</t>
  </si>
  <si>
    <t>https://www.sec.gov/Archives/edgar/data/1287865/000156459018028962/mpw-10q_20180930.htm#CONDENSED_CONSOLIDATED_BALANCE_SHEETS</t>
  </si>
  <si>
    <t>REIT equity securities, at fair value</t>
  </si>
  <si>
    <t>https://www.sec.gov/Archives/edgar/data/1423689/000142368918000047/agnc10q93018.htm#sD378E338AD365E3F824757E83DC4FA7C</t>
  </si>
  <si>
    <t>Commercial mortgage loans, net</t>
  </si>
  <si>
    <t>https://www.sec.gov/Archives/edgar/data/1467760/000146776018000012/ari-20180930x10q.htm#sBA098F7505FA5B53B1540790143467D4</t>
  </si>
  <si>
    <t>Investment in real estate, net + Assets associated with real estate held for sale</t>
  </si>
  <si>
    <t>https://www.sec.gov/ix?doc=/Archives/edgar/data/1482512/000148251218000116/hpp-20180930.htm</t>
  </si>
  <si>
    <t>https://www.sec.gov/ix?doc=/Archives/edgar/data/1500217/000150021718000098/a3q1810q-doc.htm</t>
  </si>
  <si>
    <t>Total real estate investments, net + Assets related to real estate assets held for sale and discontinued operations, net</t>
  </si>
  <si>
    <t>https://www.sec.gov/Archives/edgar/data/1507385/000150738518000149/vereit930201810-q.htm#s0686F97FAA315A93BE8915C3D7FBE65E</t>
  </si>
  <si>
    <t>https://www.sec.gov/Archives/edgar/data/1545654/000154565418000052/a2018q310-qdoc.htm#s3E4C9DE264F450E2982F4CDAF9DF217D</t>
  </si>
  <si>
    <t>Loans, held for sale, at fair value, Mortgage backed securities, at fair value</t>
  </si>
  <si>
    <t>https://www.sec.gov/Archives/edgar/data/1527590/000155837018008993/rc-20180930x10q.htm#Item1FinancialStatements_903113</t>
  </si>
  <si>
    <t>Net real estate investments</t>
  </si>
  <si>
    <t>https://www.sec.gov/Archives/edgar/data/1569187/000156918718000030/ahhq3201810-q.htm#s05DA5E059DF4E5188597B091E469C6DE</t>
  </si>
  <si>
    <t>RMBS, available-for-sale</t>
  </si>
  <si>
    <t>https://www.sec.gov/Archives/edgar/data/1571776/000114036118042643/form10q.htm#BalanceSheets</t>
  </si>
  <si>
    <t>Timber and timberlands, net</t>
  </si>
  <si>
    <t>https://www.sec.gov/Archives/edgar/data/1341141/000134114118000088/cttq3201810-q.htm#s48166C61C4C2588C02491ABABA7E53DD</t>
  </si>
  <si>
    <t>Real estate properties +Assets held for sale</t>
  </si>
  <si>
    <t>https://www.sec.gov/Archives/edgar/data/1593222/000119312518314903/d633747d10q.htm#tx633747_3</t>
  </si>
  <si>
    <t>https://www.sec.gov/Archives/edgar/data/1605607/000156459018026642/pgre-10q_20180930.htm#bal</t>
  </si>
  <si>
    <t>Self-storage real estate owned, net</t>
  </si>
  <si>
    <t>https://www.sec.gov/Archives/edgar/data/1622353/000162235318000026/jcap-20180930x10q.htm#ITEM_1_FINANCIAL_STATEMENTS</t>
  </si>
  <si>
    <t>Investment in real estate, net of accumulated depreciation</t>
  </si>
  <si>
    <t>https://www.sec.gov/Archives/edgar/data/1418121/000118518518001923/aple20180930b_10q.htm#bs</t>
  </si>
  <si>
    <t>Net real estate held for investment</t>
  </si>
  <si>
    <t>https://www.sec.gov/Archives/edgar/data/1677576/000114420418058344/tv505624_10q.htm#a_002</t>
  </si>
  <si>
    <t xml:space="preserve"> Real estate properties, net</t>
  </si>
  <si>
    <t>https://www.sec.gov/Archives/edgar/data/1515816/000117152018000497/eps8241.htm</t>
  </si>
  <si>
    <t xml:space="preserve">Real estate properties </t>
  </si>
  <si>
    <t>https://www.sec.gov/Archives/edgar/data/1717307/000171730718000032/ilpt_93018x10qxdocumentxwo.htm#s5EB3B61706E95017B20DEAA443DC28C6</t>
  </si>
  <si>
    <t>Total real estate investments, net + Real estate investments held for sale, net</t>
  </si>
  <si>
    <t>https://www.sec.gov/Archives/edgar/data/1728951/000156459018026645/eprt-10q_20180930.htm#CONSOLIDATED_BALANCE_SHEETS</t>
  </si>
  <si>
    <t>Leased property, net of accumulated depreciation + Property and equipment, net of accumulated depreciation</t>
  </si>
  <si>
    <t>https://www.sec.gov/Archives/edgar/data/1347652/000134765218000084/corrq3201810-q.htm#sEBE00EBAA9CC5F928DA1B5F6E822A34C</t>
  </si>
  <si>
    <t>Net real estate property</t>
  </si>
  <si>
    <t>https://www.sec.gov/ix?doc=/Archives/edgar/data/740260/000074026018000179/vtr9302018-10q.htm</t>
  </si>
  <si>
    <t>Real Estate Investments + Real Estate Held for Sale</t>
  </si>
  <si>
    <t>https://www.sec.gov/Archives/edgar/data/67625/000149315218010794/form10-q.htm#a_002</t>
  </si>
  <si>
    <t>https://www.sec.gov/Archives/edgar/data/3499/000000349918000023/alx10-q9302018.htm</t>
  </si>
  <si>
    <t>Real estate properties, net of accumulated depreciation and amortization + Real estate property held for sale</t>
  </si>
  <si>
    <t>https://www.sec.gov/ix?doc=/Archives/edgar/data/14846/000001484618000033/brt-20180630.htm</t>
  </si>
  <si>
    <t>Real estate, net + Assets held for sale</t>
  </si>
  <si>
    <t>https://www.sec.gov/Archives/edgar/data/790877/000144483818000040/lxplcif201893010q.htm#sA97A1E50161F89A9DA6FF780D117E9F1</t>
  </si>
  <si>
    <t>Real estate portfolio: Accounted for using the operating method, net of accumulated depreciation and amortization + Real estate held for sale</t>
  </si>
  <si>
    <t>https://www.sec.gov/Archives/edgar/data/751364/000075136418000114/a20180930form10-q.htm#s0C56125C04E75E32B8FFD616952E39AA</t>
  </si>
  <si>
    <t>Net real estate investments + Real estate investments and other assets held-for-sale</t>
  </si>
  <si>
    <t>https://www.sec.gov/ix?doc=/Archives/edgar/data/783280/000078328018000059/a3ndqd0c2018.htm</t>
  </si>
  <si>
    <t>https://www.sec.gov/Archives/edgar/data/765880/000162828018013185/hcp-10q9302018.htm#s28F5DA1C48D45D38BED20C822ECBCED5</t>
  </si>
  <si>
    <t xml:space="preserve">Net real property owned </t>
  </si>
  <si>
    <t>https://www.sec.gov/Archives/edgar/data/766704/000076670418000061/a3q1810-q.htm</t>
  </si>
  <si>
    <t>Real property investments, net</t>
  </si>
  <si>
    <t>https://www.sec.gov/Archives/edgar/data/887905/000155837018008489/ltc-20180930x10q.htm#CONSOLIDATEDBALANCESHEETS_747066</t>
  </si>
  <si>
    <t>Net investment in real estate</t>
  </si>
  <si>
    <t>https://www.sec.gov/Archives/edgar/data/895417/000089541718000057/els930201810q.htm</t>
  </si>
  <si>
    <t>Property, plant and equipment, net + Investment in real estate held for development and sale + Timber and timberlands, net</t>
  </si>
  <si>
    <t>https://www.sec.gov/Archives/edgar/data/1338749/000156459018025804/pch-10q_20180930.htm#CONDENSED_CONSOLIDATED_BALANCE_SHEETS</t>
  </si>
  <si>
    <t>Total real estate owned, net of accumulated depreciation</t>
  </si>
  <si>
    <t>https://www.sec.gov/Archives/edgar/data/74208/000007420818000089/c208-20180930x10q.htm#BALANCESHEETS_761805</t>
  </si>
  <si>
    <t>Residential real estate</t>
  </si>
  <si>
    <t>https://www.sec.gov/Archives/edgar/data/1047884/000155837018008617/anh-20180930x10q.htm#BALANCESHEETS_476506</t>
  </si>
  <si>
    <t>Net Investment Property and Equipment</t>
  </si>
  <si>
    <t>https://www.sec.gov/Archives/edgar/data/752642/000149315218015097/form10-q.htm#a_003</t>
  </si>
  <si>
    <t>Real estate owned, net</t>
  </si>
  <si>
    <t>https://www.sec.gov/Archives/edgar/data/1253986/000110465918065595/a18-18993_110q.htm#CONSOLIDATEDBALANCESHEETS_080031</t>
  </si>
  <si>
    <t xml:space="preserve">Storage properties, net </t>
  </si>
  <si>
    <t>https://www.sec.gov/Archives/edgar/data/1298675/000129867518000031/cube-20180930x10q.htm#ITEM1FINANCIALSTATEMENTS</t>
  </si>
  <si>
    <t xml:space="preserve">CRE loans, net of allowances </t>
  </si>
  <si>
    <t>https://www.sec.gov/Archives/edgar/data/1332551/000133255118000046/a201893010qxan.htm</t>
  </si>
  <si>
    <t>Total real estate properties, net + Assets of properties held for sale +  Acquired real estate leases, net + Assets of discontinued operations - Equity investment in Select Income REIT</t>
  </si>
  <si>
    <t>https://www.sec.gov/Archives/edgar/data/1456772/000145677218000039/gov_093018x10qxdocument.htm</t>
  </si>
  <si>
    <t xml:space="preserve">Investment in hotel properties, net + Ground lease asset, net </t>
  </si>
  <si>
    <t>https://www.sec.gov/Archives/edgar/data/1474098/000147409818000186/peb-2018930x10q.htm</t>
  </si>
  <si>
    <t xml:space="preserve">Net investments in real estate </t>
  </si>
  <si>
    <t>https://www.sec.gov/Archives/edgar/data/1490892/000155837018007910/cor-20180930x10q.htm</t>
  </si>
  <si>
    <t>Total rental property, net</t>
  </si>
  <si>
    <t>https://www.sec.gov/Archives/edgar/data/1479094/000147909418000032/q3201810-q.htm</t>
  </si>
  <si>
    <t>Net investment properties</t>
  </si>
  <si>
    <t>https://www.sec.gov/Archives/edgar/data/1222840/000122284018000028/rpai-2018x930x10q.htm</t>
  </si>
  <si>
    <t>Investment properties, net</t>
  </si>
  <si>
    <t>https://www.sec.gov/Archives/edgar/data/1527541/000152754118000095/a9302018whlr10-q.htm</t>
  </si>
  <si>
    <t xml:space="preserve">Single-family properties, net </t>
  </si>
  <si>
    <t>https://www.sec.gov/Archives/edgar/data/1562401/000156240118000108/amh09301810q.htm</t>
  </si>
  <si>
    <t>https://www.sec.gov/Archives/edgar/data/1574540/000157454018000088/a10q2018q3.htm</t>
  </si>
  <si>
    <t xml:space="preserve">Total real estate assets </t>
  </si>
  <si>
    <t>https://www.sec.gov/Archives/edgar/data/1252849/000125284918000077/cxp10-q2018q3.htm</t>
  </si>
  <si>
    <t xml:space="preserve">Total real estate </t>
  </si>
  <si>
    <t>https://www.sec.gov/Archives/edgar/data/1176373/000117637318000091/tier-9302018x10q.htm</t>
  </si>
  <si>
    <t>Real estate investments, net + Other real estate investments, net</t>
  </si>
  <si>
    <t>https://www.sec.gov/Archives/edgar/data/1590717/000162828018013603/ctre2018093010qq3.htm</t>
  </si>
  <si>
    <t>Electric Plant, net</t>
  </si>
  <si>
    <t>https://www.sec.gov/Archives/edgar/data/1506401/000156459018026274/hifr-10q_20180930.htm</t>
  </si>
  <si>
    <t>Self storage properties, net + Investment in unconsolidated real estate ventures</t>
  </si>
  <si>
    <t>https://www.sec.gov/Archives/edgar/data/1618563/000161856318000100/nsa-2018930x10q.htm</t>
  </si>
  <si>
    <t>Operating real estate, net</t>
  </si>
  <si>
    <t>https://www.sec.gov/Archives/edgar/data/1646587/000164658718000032/nre0930201810-q.htm</t>
  </si>
  <si>
    <t>Investments in single-family residential properties, net</t>
  </si>
  <si>
    <t>https://www.sec.gov/Archives/edgar/data/1687229/000168722918000070/a093018ihinc10qdocument.htm</t>
  </si>
  <si>
    <t>Loans held-for-investment</t>
  </si>
  <si>
    <t>https://www.sec.gov/ix?doc=/Archives/edgar/data/1703644/000170364418000078/gpmt930201810qdocument.htm</t>
  </si>
  <si>
    <t>Investments in direct financing leases, net + Investments in operating leases + Land + Property and equipment used in operations, net</t>
  </si>
  <si>
    <t>https://www.sec.gov/ix?doc=/Archives/edgar/data/1705696/000170569618000086/viciq3201810-q.htm</t>
  </si>
  <si>
    <t>https://www.sec.gov/Archives/edgar/data/1496048/000149604818000042/ggp9301810q.htm</t>
  </si>
  <si>
    <t>Investment property, net + Inventory of manufactured homes</t>
  </si>
  <si>
    <t>https://www.sec.gov/Archives/edgar/data/912593/000091259318000143/sui2018093010-q.htm</t>
  </si>
  <si>
    <t>Total real estate held for investment, net + Investment in real estate held for sale, net</t>
  </si>
  <si>
    <t>https://www.sec.gov/Archives/edgar/data/104894/000010489418000066/wre-0930201810xq.htm</t>
  </si>
  <si>
    <t>Real estate, net + Real estate held for sale</t>
  </si>
  <si>
    <t>https://www.sec.gov/Archives/edgar/data/761648/000156459018026232/cdr-10q_20180930.htm</t>
  </si>
  <si>
    <t>https://www.sec.gov/Archives/edgar/data/1070985/000156459018027228/cxw-10q_20180930.htm</t>
  </si>
  <si>
    <t>https://www.sec.gov/Archives/edgar/data/1043219/000162828018013462/a2018q3nly10-qa.htm</t>
  </si>
  <si>
    <t>Loans receivable, net</t>
  </si>
  <si>
    <t>https://www.sec.gov/Archives/edgar/data/1061630/000119312518305300/d603389d10q.htm</t>
  </si>
  <si>
    <t xml:space="preserve">Investment in hotel properties, net + Property under development </t>
  </si>
  <si>
    <t>https://www.sec.gov/Archives/edgar/data/1053532/000105353218000081/lho-q32018.htm</t>
  </si>
  <si>
    <t xml:space="preserve">Investment in real estate, net </t>
  </si>
  <si>
    <t>https://www.sec.gov/Archives/edgar/data/906107/000156459018025620/eqr-10q_20180930.htm</t>
  </si>
  <si>
    <t>Total real estate properties, net</t>
  </si>
  <si>
    <t>https://www.sec.gov/ix?doc=/Archives/edgar/data/899749/000089974918000066/hr-2018930xsinglesourc.htm</t>
  </si>
  <si>
    <t>https://www.sec.gov/Archives/edgar/data/49600/000004960018000029/egp930201810-q.htm</t>
  </si>
  <si>
    <t xml:space="preserve">Net real estate </t>
  </si>
  <si>
    <t>https://www.sec.gov/Archives/edgar/data/921112/000162828018013486/lpt930201810q.htm</t>
  </si>
  <si>
    <t>Residential mortgage investments</t>
  </si>
  <si>
    <t>https://www.sec.gov/Archives/edgar/data/766701/000156459018025661/cmo-10q_20180930.htm</t>
  </si>
  <si>
    <t>Mortgage loans held for investment, net</t>
  </si>
  <si>
    <t>https://www.sec.gov/Archives/edgar/data/826675/000082667518000033/a3q18form10-q.htm</t>
  </si>
  <si>
    <t xml:space="preserve">Total properties, net + Investment in unconsolidated real estate joint venture </t>
  </si>
  <si>
    <t>https://www.sec.gov/Archives/edgar/data/860546/000086054618000041/copt10qdoc09302018document.htm</t>
  </si>
  <si>
    <t xml:space="preserve">Real estate investments, net  </t>
  </si>
  <si>
    <t>https://www.sec.gov/Archives/edgar/data/712770/000110465918066994/a18-18991_110q.htm</t>
  </si>
  <si>
    <t xml:space="preserve">Real Estate Investments </t>
  </si>
  <si>
    <t>https://www.sec.gov/Archives/edgar/data/1029800/000102980018000036/form10q3q2018.htm</t>
  </si>
  <si>
    <t>Real estate held for sale in consolidated variable interest entities</t>
  </si>
  <si>
    <t>https://www.sec.gov/Archives/edgar/data/1273685/000127368518000068/nymt-09302018x10q.htm</t>
  </si>
  <si>
    <t>https://www.sec.gov/Archives/edgar/data/1031235/000156459018021693/self-10q_20180630.htm</t>
  </si>
  <si>
    <t>https://www.sec.gov/Archives/edgar/data/1298946/000129894618000102/drh_10qxseptember302018.htm</t>
  </si>
  <si>
    <t>Agency Securities</t>
  </si>
  <si>
    <t>https://www.sec.gov/ix?doc=/Archives/edgar/data/1428205/000142820518000263/arrq3201810q.htm</t>
  </si>
  <si>
    <t>Properties, net + Properties held-for-sale</t>
  </si>
  <si>
    <t>https://www.sec.gov/Archives/edgar/data/1465128/000155837018009100/stwd-20180930x10q.htm</t>
  </si>
  <si>
    <t>https://www.sec.gov/Archives/edgar/data/1476045/000147604518000080/cldt-20180930.htm</t>
  </si>
  <si>
    <t>Net real estate + Real estate assets held for sale, net of accumulated depreciation</t>
  </si>
  <si>
    <t>https://www.sec.gov/Archives/edgar/data/1481832/000148183218000058/aptsq3201810q.htm#s828041CE0E755DA7BB41EAA20DA2A251</t>
  </si>
  <si>
    <t>Total mortgage-backed securities</t>
  </si>
  <si>
    <t>https://www.sec.gov/Archives/edgar/data/1518621/000127547718000150/orc10q20180930.htm</t>
  </si>
  <si>
    <t>Real estate investments, net</t>
  </si>
  <si>
    <t>https://www.sec.gov/Archives/edgar/data/1360604/000136060418000100/hta201893010-q.htm</t>
  </si>
  <si>
    <t>https://www.sec.gov/Archives/edgar/data/1495240/000149524018000020/land_093018x10qdocument.htm</t>
  </si>
  <si>
    <t>Real estate owned</t>
  </si>
  <si>
    <t>https://www.sec.gov/Archives/edgar/data/1556593/000155659318000022/nrz-2018930x10xq.htm</t>
  </si>
  <si>
    <t>Commercial real estate properties, net</t>
  </si>
  <si>
    <t>https://www.sec.gov/Archives/edgar/data/1541401/000162828018013704/esrt9-30x1810xq.htm</t>
  </si>
  <si>
    <t>https://www.sec.gov/Archives/edgar/data/1574085/000157408518000084/bhr2018q310-q.htm</t>
  </si>
  <si>
    <t>https://www.sec.gov/Archives/edgar/data/1591670/000155837018009118/fpi-20180930x10q.htm</t>
  </si>
  <si>
    <t>Net investments</t>
  </si>
  <si>
    <t>https://www.sec.gov/Archives/edgar/data/1538990/000155837018008352/stor-20180930x10q.htm</t>
  </si>
  <si>
    <t>Rental property, net + Property held-for-sale, net</t>
  </si>
  <si>
    <t>https://www.sec.gov/Archives/edgar/data/1614806/000162828018013907/ajx930201810-q.htm</t>
  </si>
  <si>
    <t>https://www.sec.gov/Archives/edgar/data/1526113/000152611318000011/gnl930201810-q.htm</t>
  </si>
  <si>
    <t>https://www.sec.gov/Archives/edgar/data/1616314/000156459018028957/mrt-10q_20180930.htm</t>
  </si>
  <si>
    <t>Commercial mortgage loans, held-for-investment, net</t>
  </si>
  <si>
    <t>https://www.sec.gov/ix?doc=/Archives/edgar/data/1631596/000163159618000019/a201809-kref10q.htm</t>
  </si>
  <si>
    <t>Loans held-for-investment, net</t>
  </si>
  <si>
    <t>https://www.sec.gov/Archives/edgar/data/1708405/000170840518000056/trmt_093018xdocument.htm</t>
  </si>
  <si>
    <t>Total real estate assets, net</t>
  </si>
  <si>
    <t>https://www.sec.gov/Archives/edgar/data/1735184/000156459018026847/rvi-10q_20180930.htm</t>
  </si>
  <si>
    <t>https://www.sec.gov/Archives/edgar/data/1061937/000156459018026804/hst-10q_20180930.htm</t>
  </si>
  <si>
    <t>Net Real Estate Investments</t>
  </si>
  <si>
    <t>https://www.sec.gov/Archives/edgar/data/798783/000156459018028574/uht-10q_20180930.htm</t>
  </si>
  <si>
    <t>https://www.sec.gov/Archives/edgar/data/1034054/000103405418000018/sbac-20180930x10q.htm</t>
  </si>
  <si>
    <t>Investments in real estate</t>
  </si>
  <si>
    <t>https://www.sec.gov/Archives/edgar/data/1035443/000103544318000215/a3q1810q.htm</t>
  </si>
  <si>
    <t>Net Real Estate Investments + Real Estate Held For Sale, net</t>
  </si>
  <si>
    <t>https://www.sec.gov/Archives/edgar/data/917251/000114420418054726/tv504887_10q.htm</t>
  </si>
  <si>
    <t>https://www.sec.gov/Archives/edgar/data/915912/000091591218000021/q3201810-q.htm</t>
  </si>
  <si>
    <t>Net investment in rental property</t>
  </si>
  <si>
    <t>https://www.sec.gov/Archives/edgar/data/924901/000110465918065099/a18-18980_110q.htm#CONSOLIDATEDBALANCESHEETS_102357</t>
  </si>
  <si>
    <t>Total real estate + Land and development, net</t>
  </si>
  <si>
    <t>https://www.sec.gov/Archives/edgar/data/1095651/000109565118000035/star-0930201810q.htm</t>
  </si>
  <si>
    <t>Net Investment in Real Estate</t>
  </si>
  <si>
    <t>https://www.sec.gov/Archives/edgar/data/921825/000092182518000017/fr-2018930x10q.htm#sC2394273649B57CFA6E7EED93894AEED</t>
  </si>
  <si>
    <t>https://www.sec.gov/Archives/edgar/data/945394/000094539418000028/hptq3201810qdocument.htm</t>
  </si>
  <si>
    <t>Total real estate assets held for investment, net</t>
  </si>
  <si>
    <t>https://www.sec.gov/Archives/edgar/data/1025996/000102599618000246/form10-q.htm</t>
  </si>
  <si>
    <t>Property, net</t>
  </si>
  <si>
    <t>https://www.sec.gov/Archives/edgar/data/912242/000091224218000015/mac-9302018x10q.htm</t>
  </si>
  <si>
    <t>https://www.sec.gov/Archives/edgar/data/77281/000007728118000084/a2018q310q9-30x18.htm</t>
  </si>
  <si>
    <t>Net real estate investments + Properties held for sale</t>
  </si>
  <si>
    <t>https://www.sec.gov/Archives/edgar/data/910606/000091060618000034/reg10-q093018.htm</t>
  </si>
  <si>
    <t>Total investment properties, net</t>
  </si>
  <si>
    <t>https://www.sec.gov/Archives/edgar/data/311817/000157587218000164/10q.htm</t>
  </si>
  <si>
    <t>Real estate facilities</t>
  </si>
  <si>
    <t>https://www.sec.gov/Archives/edgar/data/866368/000086636818000022/psb-20180930x10q.htm</t>
  </si>
  <si>
    <t>Total real estate, net + Total real estate held for sale, net</t>
  </si>
  <si>
    <t>https://www.sec.gov/Archives/edgar/data/1234006/000123400618000015/good_93018x10qdocument93018.htm</t>
  </si>
  <si>
    <t>https://www.sec.gov/Archives/edgar/data/1289490/000162828018013771/exr-09302018x10qq32018.htm</t>
  </si>
  <si>
    <t>Investment properties, at cost Less - accumulated depreciation</t>
  </si>
  <si>
    <t>https://www.sec.gov/Archives/edgar/data/1022344/000155837018008301/spg-20180930x10q.htm</t>
  </si>
  <si>
    <t>Loans held for investment, at fair value</t>
  </si>
  <si>
    <t>https://www.sec.gov/Archives/edgar/data/1409493/000162828018013326/cim-093018x10xq.htm</t>
  </si>
  <si>
    <t>Real estate acquired in settlement of loans + Real estate held for investment</t>
  </si>
  <si>
    <t>https://www.sec.gov/Archives/edgar/data/1464423/000156459018027855/pmt-10q_20180930.htm</t>
  </si>
  <si>
    <t>https://www.sec.gov/ix?doc=/Archives/edgar/data/1042776/000104277618000172/pdm9301810-qxlive.htm</t>
  </si>
  <si>
    <t>https://www.sec.gov/Archives/edgar/data/1487782/000114420418059250/tv506445_10q.htm</t>
  </si>
  <si>
    <t>https://www.sec.gov/Archives/edgar/data/1511337/000151133718000159/rlj-9302018x10q.htm</t>
  </si>
  <si>
    <t xml:space="preserve">Agency mortgage-backed securities, at fair value </t>
  </si>
  <si>
    <t>https://www.sec.gov/Archives/edgar/data/1465885/000162828018013906/wmcq3fy1810q.htm</t>
  </si>
  <si>
    <t>Total investment in real estate, net</t>
  </si>
  <si>
    <t>https://www.sec.gov/Archives/edgar/data/1553023/000155302318000138/cone-20180930x10q.htm#s6BA1A52770785A7EB38A9D3EB689847C</t>
  </si>
  <si>
    <t>Mortgage-backed securities, at fair value</t>
  </si>
  <si>
    <t>https://www.sec.gov/Archives/edgar/data/1560672/000156067218000037/earn2018093010q.htm</t>
  </si>
  <si>
    <t>Investments in real estate, net + Real estate held for sale</t>
  </si>
  <si>
    <t>https://www.sec.gov/Archives/edgar/data/1466085/000156459018026275/irt-10q_20180930.htm#Consolidated_Balance_Sheets</t>
  </si>
  <si>
    <t>https://www.sec.gov/Archives/edgar/data/1581068/000158106818000028/brx10q9302018.htm</t>
  </si>
  <si>
    <t>https://www.sec.gov/Archives/edgar/data/1442626/000114420418057681/tv505612_10q.htm#a_003</t>
  </si>
  <si>
    <t>https://www.sec.gov/Archives/edgar/data/1610114/000161011418000008/snr-2018930x10q.htm#s6723F6D8E9AF7AD06262AFDEBF6A8D75</t>
  </si>
  <si>
    <t>https://www.sec.gov/Archives/edgar/data/1616000/000161600018000094/xeniasept30201810-q.htm</t>
  </si>
  <si>
    <t>https://www.sec.gov/Archives/edgar/data/1631569/000163156918000029/chct-2018q3x10q.htm</t>
  </si>
  <si>
    <t>https://www.sec.gov/Archives/edgar/data/1533615/000114420418057616/tv506155_10q.htm#a_001</t>
  </si>
  <si>
    <t>Property and equipment, net + Real estate owned</t>
  </si>
  <si>
    <t>https://www.sec.gov/Archives/edgar/data/1682220/000114420418059342/tv506417_10q.htm#a_03</t>
  </si>
  <si>
    <t>Investment in Commercial Mortgage-Backed Securities, Available-for-Sale</t>
  </si>
  <si>
    <t>https://www.sec.gov/Archives/edgar/data/1630472/000156459018026850/trtx-10q_20180930.htm#CONSOLIDATED_BALANCE_SHEETS_UNAUDITED</t>
  </si>
  <si>
    <t>https://www.sec.gov/Archives/edgar/data/1707178/000156459018027591/cplg-10q_20180930.htm#CONSOLIDATED_BALANCE_SHEETS</t>
  </si>
  <si>
    <t>Property, plant and equipment, net+Investment in real estate held for development and sale+Timber and timberlands, net</t>
  </si>
  <si>
    <t>https://www.sec.gov/Archives/edgar/data/1338749/000156459018025804/pch-10q_20180930.htm#CONSOLIDATED_STATEMENTS_INCOME</t>
  </si>
  <si>
    <t>https://www.sec.gov/Archives/edgar/data/899715/000089971518000150/skt10q09302018.htm</t>
  </si>
  <si>
    <t xml:space="preserve">Property, net </t>
  </si>
  <si>
    <t>https://www.sec.gov/Archives/edgar/data/828916/000082891618000078/wri-20180930x10q.htm</t>
  </si>
  <si>
    <t>Real estate investments+ Unimproved land</t>
  </si>
  <si>
    <t>https://www.sec.gov/Archives/edgar/data/798359/000162828018011742/iret073118-10q.htm</t>
  </si>
  <si>
    <t>https://www.sec.gov/Archives/edgar/data/922864/000092286418000047/q3201810-q.htm</t>
  </si>
  <si>
    <t>Net investments in real estate properties + Assets held for sale or contribution</t>
  </si>
  <si>
    <t>https://www.sec.gov/Archives/edgar/data/1045609/000156459018024639/pld-10q_20180930.htm</t>
  </si>
  <si>
    <t>https://www.sec.gov/Archives/edgar/data/910612/000091061218000090/cbl-9302018x10q.htm</t>
  </si>
  <si>
    <t>https://www.sec.gov/Archives/edgar/data/894315/000156459018026400/sitc-10q_20180930.htm</t>
  </si>
  <si>
    <t xml:space="preserve">Real Estate, net </t>
  </si>
  <si>
    <t>https://www.sec.gov/Archives/edgar/data/1647509/000164750918000080/fcrt-9302018x10q.htm</t>
  </si>
  <si>
    <t>Net real estate assets</t>
  </si>
  <si>
    <t>https://www.sec.gov/Archives/edgar/data/921082/000092108218000043/hiw0930201810q.htm</t>
  </si>
  <si>
    <t>Operating real estate, net of accumulated depreciation + Other real estate investments + Real estate under development</t>
  </si>
  <si>
    <t>https://www.sec.gov/Archives/edgar/data/879101/000143774918018863/kim20180930_10q.htm</t>
  </si>
  <si>
    <t>Property, Plant and Equipment, Net</t>
  </si>
  <si>
    <t>https://www.sec.gov/Archives/edgar/data/1020569/000102056918000118/irm2018930-10q.htm</t>
  </si>
  <si>
    <t>https://www.sec.gov/Archives/edgar/data/877860/000087786018000077/nhi-9302018x10q.htm</t>
  </si>
  <si>
    <t>https://www.sec.gov/ix?doc=/Archives/edgar/data/726728/000072672818000108/o-20180930.htm</t>
  </si>
  <si>
    <t>Investment in storage facilities, net</t>
  </si>
  <si>
    <t>https://www.sec.gov/Archives/edgar/data/944314/000156459018026237/lsi-10q_20180930.htm</t>
  </si>
  <si>
    <t>https://www.sec.gov/Archives/edgar/data/1532619/000149315218015179/form10-q.htm</t>
  </si>
  <si>
    <t>Property, Plant and Equipment, net</t>
  </si>
  <si>
    <t>https://www.sec.gov/Archives/edgar/data/82473/000149315218013288/form10-q.htm</t>
  </si>
  <si>
    <t>Investment properties, at cost Less: accumulated depreciation</t>
  </si>
  <si>
    <t>https://www.sec.gov/Archives/edgar/data/1286043/000128604318000132/form10q_q32018.htm</t>
  </si>
  <si>
    <t>https://www.sec.gov/Archives/edgar/data/1301236/000156459018028850/soho-10q_20180930.htm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</si>
</sst>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Fill="1" applyBorder="1"/>
    <xf numFmtId="10" fontId="2" fillId="0" borderId="1" xfId="1" applyNumberFormat="1" applyFont="1" applyFill="1" applyBorder="1"/>
    <xf numFmtId="10" fontId="0" fillId="0" borderId="0" xfId="0" applyNumberFormat="1"/>
    <xf numFmtId="0" fontId="0" fillId="0" borderId="1" xfId="0" applyFont="1" applyFill="1" applyBorder="1"/>
    <xf numFmtId="0" fontId="0" fillId="0" borderId="0" xfId="0" applyFill="1"/>
    <xf numFmtId="3" fontId="0" fillId="0" borderId="0" xfId="0" applyNumberFormat="1" applyFill="1"/>
    <xf numFmtId="3" fontId="3" fillId="0" borderId="0" xfId="2" applyNumberFormat="1" applyFill="1"/>
    <xf numFmtId="3" fontId="0" fillId="0" borderId="0" xfId="0" applyNumberFormat="1" applyFill="1" applyAlignment="1">
      <alignment wrapText="1"/>
    </xf>
    <xf numFmtId="0" fontId="4" fillId="0" borderId="0" xfId="3"/>
    <xf numFmtId="3" fontId="5" fillId="0" borderId="0" xfId="2" applyNumberFormat="1" applyFont="1" applyFill="1" applyAlignment="1">
      <alignment wrapText="1"/>
    </xf>
    <xf numFmtId="3" fontId="0" fillId="0" borderId="0" xfId="0" applyNumberFormat="1" applyFill="1" applyAlignment="1"/>
    <xf numFmtId="3" fontId="5" fillId="0" borderId="0" xfId="2" applyNumberFormat="1" applyFont="1" applyFill="1"/>
    <xf numFmtId="0" fontId="0" fillId="0" borderId="0" xfId="0" applyFont="1"/>
    <xf numFmtId="0" fontId="0" fillId="0" borderId="0" xfId="0" applyFont="1" applyFill="1"/>
    <xf numFmtId="3" fontId="1" fillId="0" borderId="0" xfId="0" applyNumberFormat="1" applyFont="1" applyFill="1"/>
    <xf numFmtId="10" fontId="1" fillId="0" borderId="0" xfId="0" applyNumberFormat="1" applyFont="1"/>
    <xf numFmtId="0" fontId="4" fillId="0" borderId="0" xfId="3" applyFill="1"/>
    <xf numFmtId="3" fontId="1" fillId="0" borderId="0" xfId="2" applyNumberFormat="1" applyFont="1" applyFill="1"/>
    <xf numFmtId="3" fontId="1" fillId="0" borderId="0" xfId="2" applyNumberFormat="1" applyFont="1" applyFill="1" applyAlignment="1">
      <alignment wrapText="1"/>
    </xf>
    <xf numFmtId="0" fontId="7" fillId="0" borderId="0" xfId="3" applyFont="1" applyFill="1"/>
    <xf numFmtId="0" fontId="6" fillId="0" borderId="0" xfId="0" applyFont="1"/>
    <xf numFmtId="0" fontId="1" fillId="0" borderId="0" xfId="0" applyFont="1" applyFill="1"/>
    <xf numFmtId="0" fontId="5" fillId="0" borderId="0" xfId="0" applyFont="1" applyFill="1"/>
    <xf numFmtId="3" fontId="1" fillId="0" borderId="0" xfId="0" applyNumberFormat="1" applyFont="1" applyFill="1" applyAlignment="1">
      <alignment wrapText="1"/>
    </xf>
    <xf numFmtId="3" fontId="3" fillId="0" borderId="0" xfId="2" applyNumberFormat="1" applyFill="1" applyAlignment="1">
      <alignment wrapText="1"/>
    </xf>
    <xf numFmtId="0" fontId="0" fillId="3" borderId="0" xfId="0" applyFill="1"/>
    <xf numFmtId="3" fontId="5" fillId="0" borderId="0" xfId="0" applyNumberFormat="1" applyFont="1" applyFill="1"/>
    <xf numFmtId="3" fontId="0" fillId="0" borderId="0" xfId="2" applyNumberFormat="1" applyFont="1" applyFill="1" applyAlignment="1">
      <alignment wrapText="1"/>
    </xf>
    <xf numFmtId="3" fontId="0" fillId="0" borderId="0" xfId="2" applyNumberFormat="1" applyFont="1" applyFill="1"/>
    <xf numFmtId="10" fontId="0" fillId="0" borderId="0" xfId="0" applyNumberFormat="1" applyFont="1"/>
    <xf numFmtId="3" fontId="8" fillId="0" borderId="0" xfId="0" applyNumberFormat="1" applyFont="1"/>
    <xf numFmtId="3" fontId="0" fillId="0" borderId="0" xfId="0" applyNumberFormat="1" applyFont="1" applyFill="1"/>
    <xf numFmtId="10" fontId="0" fillId="0" borderId="0" xfId="0" applyNumberFormat="1" applyFont="1" applyFill="1"/>
    <xf numFmtId="0" fontId="0" fillId="0" borderId="0" xfId="0" applyFill="1" applyAlignment="1"/>
    <xf numFmtId="0" fontId="0" fillId="0" borderId="0" xfId="0" applyFont="1" applyFill="1" applyAlignment="1"/>
    <xf numFmtId="10" fontId="0" fillId="0" borderId="0" xfId="0" applyNumberFormat="1" applyFill="1"/>
  </cellXfs>
  <cellStyles count="4">
    <cellStyle name="Good" xfId="2" builtinId="2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c.gov/ix?doc=/Archives/edgar/data/899749/000089974918000066/hr-2018930xsinglesourc.htm" TargetMode="External"/><Relationship Id="rId21" Type="http://schemas.openxmlformats.org/officeDocument/2006/relationships/hyperlink" Target="https://www.sec.gov/Archives/edgar/data/890319/000089031918000149/tco-20180930x10q.htm" TargetMode="External"/><Relationship Id="rId42" Type="http://schemas.openxmlformats.org/officeDocument/2006/relationships/hyperlink" Target="https://www.sec.gov/Archives/edgar/data/1497645/000149764518000014/a9-30x2018xdocumentx10q.htm" TargetMode="External"/><Relationship Id="rId63" Type="http://schemas.openxmlformats.org/officeDocument/2006/relationships/hyperlink" Target="https://www.sec.gov/Archives/edgar/data/1571776/000114036118042643/form10q.htm" TargetMode="External"/><Relationship Id="rId84" Type="http://schemas.openxmlformats.org/officeDocument/2006/relationships/hyperlink" Target="https://www.sec.gov/Archives/edgar/data/1338749/000156459018025804/pch-10q_20180930.htm" TargetMode="External"/><Relationship Id="rId138" Type="http://schemas.openxmlformats.org/officeDocument/2006/relationships/hyperlink" Target="https://www.sec.gov/Archives/edgar/data/1541401/000162828018013704/esrt9-30x1810xq.htm" TargetMode="External"/><Relationship Id="rId159" Type="http://schemas.openxmlformats.org/officeDocument/2006/relationships/hyperlink" Target="https://www.sec.gov/Archives/edgar/data/912242/000091224218000015/mac-9302018x10q.htm" TargetMode="External"/><Relationship Id="rId170" Type="http://schemas.openxmlformats.org/officeDocument/2006/relationships/hyperlink" Target="https://www.sec.gov/Archives/edgar/data/1464423/000156459018027855/pmt-10q_20180930.htm" TargetMode="External"/><Relationship Id="rId191" Type="http://schemas.openxmlformats.org/officeDocument/2006/relationships/hyperlink" Target="https://www.sec.gov/Archives/edgar/data/894315/000156459018026400/sitc-10q_20180930.htm" TargetMode="External"/><Relationship Id="rId196" Type="http://schemas.openxmlformats.org/officeDocument/2006/relationships/hyperlink" Target="https://www.sec.gov/Archives/edgar/data/877860/000087786018000077/nhi-9302018x10q.htm" TargetMode="External"/><Relationship Id="rId200" Type="http://schemas.openxmlformats.org/officeDocument/2006/relationships/hyperlink" Target="https://www.sec.gov/Archives/edgar/data/82473/000149315218013288/form10-q.htm" TargetMode="External"/><Relationship Id="rId16" Type="http://schemas.openxmlformats.org/officeDocument/2006/relationships/hyperlink" Target="https://www.sec.gov/Archives/edgar/data/1650132/000165013218000112/fcptq3201810-q.htm" TargetMode="External"/><Relationship Id="rId107" Type="http://schemas.openxmlformats.org/officeDocument/2006/relationships/hyperlink" Target="https://www.sec.gov/Archives/edgar/data/1687229/000168722918000070/a093018ihinc10qdocument.htm" TargetMode="External"/><Relationship Id="rId11" Type="http://schemas.openxmlformats.org/officeDocument/2006/relationships/hyperlink" Target="https://www.sec.gov/Archives/edgar/data/1575965/000157596518000024/glpi-2018930x10xq.htm" TargetMode="External"/><Relationship Id="rId32" Type="http://schemas.openxmlformats.org/officeDocument/2006/relationships/hyperlink" Target="https://www.sec.gov/Archives/edgar/data/912595/000091259518000056/maa930201810-q.htm" TargetMode="External"/><Relationship Id="rId37" Type="http://schemas.openxmlformats.org/officeDocument/2006/relationships/hyperlink" Target="https://www.sec.gov/Archives/edgar/data/1283630/000128363018000101/a930201810q.htm" TargetMode="External"/><Relationship Id="rId53" Type="http://schemas.openxmlformats.org/officeDocument/2006/relationships/hyperlink" Target="https://www.sec.gov/Archives/edgar/data/1556364/000155636418000071/orm10q093018.htm" TargetMode="External"/><Relationship Id="rId58" Type="http://schemas.openxmlformats.org/officeDocument/2006/relationships/hyperlink" Target="https://www.sec.gov/ix?doc=/Archives/edgar/data/1482512/000148251218000116/hpp-20180930.htm" TargetMode="External"/><Relationship Id="rId74" Type="http://schemas.openxmlformats.org/officeDocument/2006/relationships/hyperlink" Target="https://www.sec.gov/Archives/edgar/data/3499/000000349918000023/alx10-q9302018.htm" TargetMode="External"/><Relationship Id="rId79" Type="http://schemas.openxmlformats.org/officeDocument/2006/relationships/hyperlink" Target="https://www.sec.gov/ix?doc=/Archives/edgar/data/783280/000078328018000059/a3ndqd0c2018.htm" TargetMode="External"/><Relationship Id="rId102" Type="http://schemas.openxmlformats.org/officeDocument/2006/relationships/hyperlink" Target="https://www.sec.gov/Archives/edgar/data/1176373/000117637318000091/tier-9302018x10q.htm" TargetMode="External"/><Relationship Id="rId123" Type="http://schemas.openxmlformats.org/officeDocument/2006/relationships/hyperlink" Target="https://www.sec.gov/Archives/edgar/data/712770/000110465918066994/a18-18991_110q.htm" TargetMode="External"/><Relationship Id="rId128" Type="http://schemas.openxmlformats.org/officeDocument/2006/relationships/hyperlink" Target="https://www.sec.gov/ix?doc=/Archives/edgar/data/1703644/000170364418000078/gpmt930201810qdocument.htm" TargetMode="External"/><Relationship Id="rId144" Type="http://schemas.openxmlformats.org/officeDocument/2006/relationships/hyperlink" Target="https://www.sec.gov/Archives/edgar/data/1616314/000156459018028957/mrt-10q_20180930.htm" TargetMode="External"/><Relationship Id="rId149" Type="http://schemas.openxmlformats.org/officeDocument/2006/relationships/hyperlink" Target="https://www.sec.gov/Archives/edgar/data/798783/000156459018028574/uht-10q_20180930.htm" TargetMode="External"/><Relationship Id="rId5" Type="http://schemas.openxmlformats.org/officeDocument/2006/relationships/hyperlink" Target="https://www.sec.gov/Archives/edgar/data/1476150/000119312518315712/d633839d10q.htm" TargetMode="External"/><Relationship Id="rId90" Type="http://schemas.openxmlformats.org/officeDocument/2006/relationships/hyperlink" Target="https://www.sec.gov/Archives/edgar/data/1545654/000154565418000052/a2018q310-qdoc.htm" TargetMode="External"/><Relationship Id="rId95" Type="http://schemas.openxmlformats.org/officeDocument/2006/relationships/hyperlink" Target="https://www.sec.gov/Archives/edgar/data/1490892/000155837018007910/cor-20180930x10q.htm" TargetMode="External"/><Relationship Id="rId160" Type="http://schemas.openxmlformats.org/officeDocument/2006/relationships/hyperlink" Target="https://www.sec.gov/Archives/edgar/data/77281/000007728118000084/a2018q310q9-30x18.htm" TargetMode="External"/><Relationship Id="rId165" Type="http://schemas.openxmlformats.org/officeDocument/2006/relationships/hyperlink" Target="https://www.sec.gov/Archives/edgar/data/1289490/000162828018013771/exr-09302018x10qq32018.htm" TargetMode="External"/><Relationship Id="rId181" Type="http://schemas.openxmlformats.org/officeDocument/2006/relationships/hyperlink" Target="https://www.sec.gov/Archives/edgar/data/1533615/000114420418057616/tv506155_10q.htm" TargetMode="External"/><Relationship Id="rId186" Type="http://schemas.openxmlformats.org/officeDocument/2006/relationships/hyperlink" Target="https://www.sec.gov/Archives/edgar/data/828916/000082891618000078/wri-20180930x10q.htm" TargetMode="External"/><Relationship Id="rId22" Type="http://schemas.openxmlformats.org/officeDocument/2006/relationships/hyperlink" Target="https://www.sec.gov/Archives/edgar/data/923796/000119312518322609/d613953d10q.htm" TargetMode="External"/><Relationship Id="rId27" Type="http://schemas.openxmlformats.org/officeDocument/2006/relationships/hyperlink" Target="https://www.sec.gov/Archives/edgar/data/1053507/000105350718000049/amt10qq32018.htm" TargetMode="External"/><Relationship Id="rId43" Type="http://schemas.openxmlformats.org/officeDocument/2006/relationships/hyperlink" Target="https://www.sec.gov/Archives/edgar/data/1473078/000147307818000043/chsp-20180930x10q.htm" TargetMode="External"/><Relationship Id="rId48" Type="http://schemas.openxmlformats.org/officeDocument/2006/relationships/hyperlink" Target="https://www.sec.gov/Archives/edgar/data/899045/000156459018028512/lamr-10q_20180930.htm" TargetMode="External"/><Relationship Id="rId64" Type="http://schemas.openxmlformats.org/officeDocument/2006/relationships/hyperlink" Target="https://www.sec.gov/Archives/edgar/data/1341141/000134114118000088/cttq3201810-q.htm" TargetMode="External"/><Relationship Id="rId69" Type="http://schemas.openxmlformats.org/officeDocument/2006/relationships/hyperlink" Target="https://www.sec.gov/Archives/edgar/data/1677576/000114420418058344/tv505624_10q.htm" TargetMode="External"/><Relationship Id="rId113" Type="http://schemas.openxmlformats.org/officeDocument/2006/relationships/hyperlink" Target="https://www.sec.gov/Archives/edgar/data/1043219/000162828018013462/a2018q3nly10-qa.htm" TargetMode="External"/><Relationship Id="rId118" Type="http://schemas.openxmlformats.org/officeDocument/2006/relationships/hyperlink" Target="https://www.sec.gov/Archives/edgar/data/49600/000004960018000029/egp930201810-q.htm" TargetMode="External"/><Relationship Id="rId134" Type="http://schemas.openxmlformats.org/officeDocument/2006/relationships/hyperlink" Target="https://www.sec.gov/Archives/edgar/data/1518621/000127547718000150/orc10q20180930.htm" TargetMode="External"/><Relationship Id="rId139" Type="http://schemas.openxmlformats.org/officeDocument/2006/relationships/hyperlink" Target="https://www.sec.gov/Archives/edgar/data/1574085/000157408518000084/bhr2018q310-q.htm" TargetMode="External"/><Relationship Id="rId80" Type="http://schemas.openxmlformats.org/officeDocument/2006/relationships/hyperlink" Target="https://www.sec.gov/Archives/edgar/data/765880/000162828018013185/hcp-10q9302018.htm" TargetMode="External"/><Relationship Id="rId85" Type="http://schemas.openxmlformats.org/officeDocument/2006/relationships/hyperlink" Target="https://www.sec.gov/Archives/edgar/data/74208/000007420818000089/c208-20180930x10q.htm" TargetMode="External"/><Relationship Id="rId150" Type="http://schemas.openxmlformats.org/officeDocument/2006/relationships/hyperlink" Target="https://www.sec.gov/Archives/edgar/data/1034054/000103405418000018/sbac-20180930x10q.htm" TargetMode="External"/><Relationship Id="rId155" Type="http://schemas.openxmlformats.org/officeDocument/2006/relationships/hyperlink" Target="https://www.sec.gov/Archives/edgar/data/1095651/000109565118000035/star-0930201810q.htm" TargetMode="External"/><Relationship Id="rId171" Type="http://schemas.openxmlformats.org/officeDocument/2006/relationships/hyperlink" Target="https://www.sec.gov/ix?doc=/Archives/edgar/data/1042776/000104277618000172/pdm9301810-qxlive.htm" TargetMode="External"/><Relationship Id="rId176" Type="http://schemas.openxmlformats.org/officeDocument/2006/relationships/hyperlink" Target="https://www.sec.gov/Archives/edgar/data/1581068/000158106818000028/brx10q9302018.htm" TargetMode="External"/><Relationship Id="rId192" Type="http://schemas.openxmlformats.org/officeDocument/2006/relationships/hyperlink" Target="https://www.sec.gov/Archives/edgar/data/1647509/000164750918000080/fcrt-9302018x10q.htm" TargetMode="External"/><Relationship Id="rId197" Type="http://schemas.openxmlformats.org/officeDocument/2006/relationships/hyperlink" Target="https://www.sec.gov/ix?doc=/Archives/edgar/data/726728/000072672818000108/o-20180930.htm" TargetMode="External"/><Relationship Id="rId201" Type="http://schemas.openxmlformats.org/officeDocument/2006/relationships/hyperlink" Target="https://www.sec.gov/Archives/edgar/data/1286043/000128604318000132/form10q_q32018.htm" TargetMode="External"/><Relationship Id="rId12" Type="http://schemas.openxmlformats.org/officeDocument/2006/relationships/hyperlink" Target="https://www.sec.gov/ix?doc=/Archives/edgar/data/1579877/000157987718000127/a20180930-10xqxoutfront.htm" TargetMode="External"/><Relationship Id="rId17" Type="http://schemas.openxmlformats.org/officeDocument/2006/relationships/hyperlink" Target="https://www.sec.gov/Archives/edgar/data/1649096/000143774918019288/clpr20180930_10q.htm" TargetMode="External"/><Relationship Id="rId33" Type="http://schemas.openxmlformats.org/officeDocument/2006/relationships/hyperlink" Target="https://www.sec.gov/Archives/edgar/data/842183/000084218318000105/rpt-2018930x10q.htm" TargetMode="External"/><Relationship Id="rId38" Type="http://schemas.openxmlformats.org/officeDocument/2006/relationships/hyperlink" Target="https://www.sec.gov/Archives/edgar/data/1297996/000129799618000144/dlr930201810-q.htm" TargetMode="External"/><Relationship Id="rId59" Type="http://schemas.openxmlformats.org/officeDocument/2006/relationships/hyperlink" Target="https://www.sec.gov/ix?doc=/Archives/edgar/data/1500217/000150021718000098/a3q1810q-doc.htm" TargetMode="External"/><Relationship Id="rId103" Type="http://schemas.openxmlformats.org/officeDocument/2006/relationships/hyperlink" Target="https://www.sec.gov/Archives/edgar/data/1590717/000162828018013603/ctre2018093010qq3.htm" TargetMode="External"/><Relationship Id="rId108" Type="http://schemas.openxmlformats.org/officeDocument/2006/relationships/hyperlink" Target="https://www.sec.gov/ix?doc=/Archives/edgar/data/1705696/000170569618000086/viciq3201810-q.htm" TargetMode="External"/><Relationship Id="rId124" Type="http://schemas.openxmlformats.org/officeDocument/2006/relationships/hyperlink" Target="https://www.sec.gov/Archives/edgar/data/1029800/000102980018000036/form10q3q2018.htm" TargetMode="External"/><Relationship Id="rId129" Type="http://schemas.openxmlformats.org/officeDocument/2006/relationships/hyperlink" Target="https://www.sec.gov/Archives/edgar/data/1298946/000129894618000102/drh_10qxseptember302018.htm" TargetMode="External"/><Relationship Id="rId54" Type="http://schemas.openxmlformats.org/officeDocument/2006/relationships/hyperlink" Target="https://www.sec.gov/Archives/edgar/data/1175535/000117553518000076/wsr10-q2018x09.htm" TargetMode="External"/><Relationship Id="rId70" Type="http://schemas.openxmlformats.org/officeDocument/2006/relationships/hyperlink" Target="https://www.sec.gov/Archives/edgar/data/1717307/000171730718000032/ilpt_93018x10qxdocumentxwo.htm" TargetMode="External"/><Relationship Id="rId75" Type="http://schemas.openxmlformats.org/officeDocument/2006/relationships/hyperlink" Target="https://www.sec.gov/ix?doc=/Archives/edgar/data/14846/000001484618000033/brt-20180630.htm" TargetMode="External"/><Relationship Id="rId91" Type="http://schemas.openxmlformats.org/officeDocument/2006/relationships/hyperlink" Target="https://www.sec.gov/Archives/edgar/data/1515816/000117152018000497/eps8241.htm" TargetMode="External"/><Relationship Id="rId96" Type="http://schemas.openxmlformats.org/officeDocument/2006/relationships/hyperlink" Target="https://www.sec.gov/Archives/edgar/data/1479094/000147909418000032/q3201810-q.htm" TargetMode="External"/><Relationship Id="rId140" Type="http://schemas.openxmlformats.org/officeDocument/2006/relationships/hyperlink" Target="https://www.sec.gov/Archives/edgar/data/1591670/000155837018009118/fpi-20180930x10q.htm" TargetMode="External"/><Relationship Id="rId145" Type="http://schemas.openxmlformats.org/officeDocument/2006/relationships/hyperlink" Target="https://www.sec.gov/ix?doc=/Archives/edgar/data/1631596/000163159618000019/a201809-kref10q.htm" TargetMode="External"/><Relationship Id="rId161" Type="http://schemas.openxmlformats.org/officeDocument/2006/relationships/hyperlink" Target="https://www.sec.gov/Archives/edgar/data/910606/000091060618000034/reg10-q093018.htm" TargetMode="External"/><Relationship Id="rId166" Type="http://schemas.openxmlformats.org/officeDocument/2006/relationships/hyperlink" Target="https://www.sec.gov/Archives/edgar/data/1553023/000155302318000138/cone-20180930x10q.htm" TargetMode="External"/><Relationship Id="rId182" Type="http://schemas.openxmlformats.org/officeDocument/2006/relationships/hyperlink" Target="https://www.sec.gov/Archives/edgar/data/1682220/000114420418059342/tv506417_10q.htm" TargetMode="External"/><Relationship Id="rId187" Type="http://schemas.openxmlformats.org/officeDocument/2006/relationships/hyperlink" Target="https://www.sec.gov/Archives/edgar/data/798359/000162828018011742/iret073118-10q.htm" TargetMode="External"/><Relationship Id="rId1" Type="http://schemas.openxmlformats.org/officeDocument/2006/relationships/hyperlink" Target="https://www.sec.gov/Archives/edgar/data/106535/000010653518000086/wy930201810q.htm" TargetMode="External"/><Relationship Id="rId6" Type="http://schemas.openxmlformats.org/officeDocument/2006/relationships/hyperlink" Target="https://www.sec.gov/Archives/edgar/data/1492298/000149229818000033/sbra10q2018q3.htm" TargetMode="External"/><Relationship Id="rId23" Type="http://schemas.openxmlformats.org/officeDocument/2006/relationships/hyperlink" Target="https://www.sec.gov/Archives/edgar/data/1101239/000162828018013437/eqix-93018x10q.htm" TargetMode="External"/><Relationship Id="rId28" Type="http://schemas.openxmlformats.org/officeDocument/2006/relationships/hyperlink" Target="https://www.sec.gov/Archives/edgar/data/34903/000003490318000030/frt-09302018x10q.htm" TargetMode="External"/><Relationship Id="rId49" Type="http://schemas.openxmlformats.org/officeDocument/2006/relationships/hyperlink" Target="https://www.sec.gov/Archives/edgar/data/899689/000089968918000067/vno-093018x10q.htm" TargetMode="External"/><Relationship Id="rId114" Type="http://schemas.openxmlformats.org/officeDocument/2006/relationships/hyperlink" Target="https://www.sec.gov/Archives/edgar/data/1061630/000119312518305300/d603389d10q.htm" TargetMode="External"/><Relationship Id="rId119" Type="http://schemas.openxmlformats.org/officeDocument/2006/relationships/hyperlink" Target="https://www.sec.gov/Archives/edgar/data/921112/000162828018013486/lpt930201810q.htm" TargetMode="External"/><Relationship Id="rId44" Type="http://schemas.openxmlformats.org/officeDocument/2006/relationships/hyperlink" Target="https://www.sec.gov/Archives/edgar/data/1465740/000146574018000127/two930201810qdocument.htm" TargetMode="External"/><Relationship Id="rId60" Type="http://schemas.openxmlformats.org/officeDocument/2006/relationships/hyperlink" Target="https://www.sec.gov/Archives/edgar/data/1507385/000150738518000149/vereit930201810-q.htm" TargetMode="External"/><Relationship Id="rId65" Type="http://schemas.openxmlformats.org/officeDocument/2006/relationships/hyperlink" Target="https://www.sec.gov/Archives/edgar/data/1593222/000119312518314903/d633747d10q.htm" TargetMode="External"/><Relationship Id="rId81" Type="http://schemas.openxmlformats.org/officeDocument/2006/relationships/hyperlink" Target="https://www.sec.gov/Archives/edgar/data/766704/000076670418000061/a3q1810-q.htm" TargetMode="External"/><Relationship Id="rId86" Type="http://schemas.openxmlformats.org/officeDocument/2006/relationships/hyperlink" Target="https://www.sec.gov/Archives/edgar/data/1047884/000155837018008617/anh-20180930x10q.htm" TargetMode="External"/><Relationship Id="rId130" Type="http://schemas.openxmlformats.org/officeDocument/2006/relationships/hyperlink" Target="https://www.sec.gov/ix?doc=/Archives/edgar/data/1428205/000142820518000263/arrq3201810q.htm" TargetMode="External"/><Relationship Id="rId135" Type="http://schemas.openxmlformats.org/officeDocument/2006/relationships/hyperlink" Target="https://www.sec.gov/Archives/edgar/data/1360604/000136060418000100/hta201893010-q.htm" TargetMode="External"/><Relationship Id="rId151" Type="http://schemas.openxmlformats.org/officeDocument/2006/relationships/hyperlink" Target="https://www.sec.gov/Archives/edgar/data/1035443/000103544318000215/a3q1810q.htm" TargetMode="External"/><Relationship Id="rId156" Type="http://schemas.openxmlformats.org/officeDocument/2006/relationships/hyperlink" Target="https://www.sec.gov/Archives/edgar/data/921825/000092182518000017/fr-2018930x10q.htm" TargetMode="External"/><Relationship Id="rId177" Type="http://schemas.openxmlformats.org/officeDocument/2006/relationships/hyperlink" Target="https://www.sec.gov/Archives/edgar/data/1442626/000114420418057681/tv505612_10q.htm" TargetMode="External"/><Relationship Id="rId198" Type="http://schemas.openxmlformats.org/officeDocument/2006/relationships/hyperlink" Target="https://www.sec.gov/Archives/edgar/data/944314/000156459018026237/lsi-10q_20180930.htm" TargetMode="External"/><Relationship Id="rId172" Type="http://schemas.openxmlformats.org/officeDocument/2006/relationships/hyperlink" Target="https://www.sec.gov/Archives/edgar/data/1511337/000151133718000159/rlj-9302018x10q.htm" TargetMode="External"/><Relationship Id="rId193" Type="http://schemas.openxmlformats.org/officeDocument/2006/relationships/hyperlink" Target="https://www.sec.gov/Archives/edgar/data/921082/000092108218000043/hiw0930201810q.htm" TargetMode="External"/><Relationship Id="rId202" Type="http://schemas.openxmlformats.org/officeDocument/2006/relationships/hyperlink" Target="https://www.sec.gov/Archives/edgar/data/1301236/000156459018028850/soho-10q_20180930.htm" TargetMode="External"/><Relationship Id="rId13" Type="http://schemas.openxmlformats.org/officeDocument/2006/relationships/hyperlink" Target="https://www.sec.gov/Archives/edgar/data/1679688/000167968818000053/clny2018q310-q.htm" TargetMode="External"/><Relationship Id="rId18" Type="http://schemas.openxmlformats.org/officeDocument/2006/relationships/hyperlink" Target="https://www.sec.gov/Archives/edgar/data/1689796/000168979618000022/jbgs-9301810xq.htm" TargetMode="External"/><Relationship Id="rId39" Type="http://schemas.openxmlformats.org/officeDocument/2006/relationships/hyperlink" Target="https://www.sec.gov/Archives/edgar/data/1514281/000151428118000019/agmortgage10-qx93018.htm" TargetMode="External"/><Relationship Id="rId109" Type="http://schemas.openxmlformats.org/officeDocument/2006/relationships/hyperlink" Target="https://www.sec.gov/Archives/edgar/data/912593/000091259318000143/sui2018093010-q.htm" TargetMode="External"/><Relationship Id="rId34" Type="http://schemas.openxmlformats.org/officeDocument/2006/relationships/hyperlink" Target="https://www.sec.gov/Archives/edgar/data/907254/000090725418000090/bfs-09302018x10q.htm" TargetMode="External"/><Relationship Id="rId50" Type="http://schemas.openxmlformats.org/officeDocument/2006/relationships/hyperlink" Target="https://www.sec.gov/Archives/edgar/data/1455863/000162828018011129/a2018630artandsubsq2.htm" TargetMode="External"/><Relationship Id="rId55" Type="http://schemas.openxmlformats.org/officeDocument/2006/relationships/hyperlink" Target="https://www.sec.gov/Archives/edgar/data/1287865/000156459018028962/mpw-10q_20180930.htm" TargetMode="External"/><Relationship Id="rId76" Type="http://schemas.openxmlformats.org/officeDocument/2006/relationships/hyperlink" Target="https://www.sec.gov/Archives/edgar/data/790877/000144483818000040/lxplcif201893010q.htm" TargetMode="External"/><Relationship Id="rId97" Type="http://schemas.openxmlformats.org/officeDocument/2006/relationships/hyperlink" Target="https://www.sec.gov/Archives/edgar/data/1222840/000122284018000028/rpai-2018x930x10q.htm" TargetMode="External"/><Relationship Id="rId104" Type="http://schemas.openxmlformats.org/officeDocument/2006/relationships/hyperlink" Target="https://www.sec.gov/Archives/edgar/data/1506401/000156459018026274/hifr-10q_20180930.htm" TargetMode="External"/><Relationship Id="rId120" Type="http://schemas.openxmlformats.org/officeDocument/2006/relationships/hyperlink" Target="https://www.sec.gov/Archives/edgar/data/766701/000156459018025661/cmo-10q_20180930.htm" TargetMode="External"/><Relationship Id="rId125" Type="http://schemas.openxmlformats.org/officeDocument/2006/relationships/hyperlink" Target="https://www.sec.gov/Archives/edgar/data/1273685/000127368518000068/nymt-09302018x10q.htm" TargetMode="External"/><Relationship Id="rId141" Type="http://schemas.openxmlformats.org/officeDocument/2006/relationships/hyperlink" Target="https://www.sec.gov/Archives/edgar/data/1538990/000155837018008352/stor-20180930x10q.htm" TargetMode="External"/><Relationship Id="rId146" Type="http://schemas.openxmlformats.org/officeDocument/2006/relationships/hyperlink" Target="https://www.sec.gov/Archives/edgar/data/1708405/000170840518000056/trmt_093018xdocument.htm" TargetMode="External"/><Relationship Id="rId167" Type="http://schemas.openxmlformats.org/officeDocument/2006/relationships/hyperlink" Target="https://www.sec.gov/Archives/edgar/data/1487782/000114420418059250/tv506445_10q.htm" TargetMode="External"/><Relationship Id="rId188" Type="http://schemas.openxmlformats.org/officeDocument/2006/relationships/hyperlink" Target="https://www.sec.gov/Archives/edgar/data/922864/000092286418000047/q3201810-q.htm" TargetMode="External"/><Relationship Id="rId7" Type="http://schemas.openxmlformats.org/officeDocument/2006/relationships/hyperlink" Target="https://www.sec.gov/Archives/edgar/data/1555039/000155503918000043/resi10q9302018.htm" TargetMode="External"/><Relationship Id="rId71" Type="http://schemas.openxmlformats.org/officeDocument/2006/relationships/hyperlink" Target="https://www.sec.gov/Archives/edgar/data/1347652/000134765218000084/corrq3201810-q.htm" TargetMode="External"/><Relationship Id="rId92" Type="http://schemas.openxmlformats.org/officeDocument/2006/relationships/hyperlink" Target="https://www.sec.gov/Archives/edgar/data/1332551/000133255118000046/a201893010qxan.htm" TargetMode="External"/><Relationship Id="rId162" Type="http://schemas.openxmlformats.org/officeDocument/2006/relationships/hyperlink" Target="https://www.sec.gov/Archives/edgar/data/311817/000157587218000164/10q.htm" TargetMode="External"/><Relationship Id="rId183" Type="http://schemas.openxmlformats.org/officeDocument/2006/relationships/hyperlink" Target="https://www.sec.gov/Archives/edgar/data/1630472/000156459018026850/trtx-10q_20180930.htm" TargetMode="External"/><Relationship Id="rId2" Type="http://schemas.openxmlformats.org/officeDocument/2006/relationships/hyperlink" Target="https://www.sec.gov/Archives/edgar/data/1040829/000155837018008750/rhp-20180930x10q.htm" TargetMode="External"/><Relationship Id="rId29" Type="http://schemas.openxmlformats.org/officeDocument/2006/relationships/hyperlink" Target="https://www.sec.gov/Archives/edgar/data/1055160/000105516018000016/mfa-09302018x10q.htm" TargetMode="External"/><Relationship Id="rId24" Type="http://schemas.openxmlformats.org/officeDocument/2006/relationships/hyperlink" Target="https://www.sec.gov/Archives/edgar/data/888491/000088849118000035/ohi-20180930x10q.htm" TargetMode="External"/><Relationship Id="rId40" Type="http://schemas.openxmlformats.org/officeDocument/2006/relationships/hyperlink" Target="https://www.sec.gov/Archives/edgar/data/1063344/000106334418000092/ht_9302018x10-q.htm" TargetMode="External"/><Relationship Id="rId45" Type="http://schemas.openxmlformats.org/officeDocument/2006/relationships/hyperlink" Target="https://www.sec.gov/Archives/edgar/data/1031316/000155837018008069/fsp-20180930x10q.htm" TargetMode="External"/><Relationship Id="rId66" Type="http://schemas.openxmlformats.org/officeDocument/2006/relationships/hyperlink" Target="https://www.sec.gov/Archives/edgar/data/1605607/000156459018026642/pgre-10q_20180930.htm" TargetMode="External"/><Relationship Id="rId87" Type="http://schemas.openxmlformats.org/officeDocument/2006/relationships/hyperlink" Target="https://www.sec.gov/Archives/edgar/data/752642/000149315218015097/form10-q.htm" TargetMode="External"/><Relationship Id="rId110" Type="http://schemas.openxmlformats.org/officeDocument/2006/relationships/hyperlink" Target="https://www.sec.gov/Archives/edgar/data/104894/000010489418000066/wre-0930201810xq.htm" TargetMode="External"/><Relationship Id="rId115" Type="http://schemas.openxmlformats.org/officeDocument/2006/relationships/hyperlink" Target="https://www.sec.gov/Archives/edgar/data/1053532/000105353218000081/lho-q32018.htm" TargetMode="External"/><Relationship Id="rId131" Type="http://schemas.openxmlformats.org/officeDocument/2006/relationships/hyperlink" Target="https://www.sec.gov/Archives/edgar/data/1465128/000155837018009100/stwd-20180930x10q.htm" TargetMode="External"/><Relationship Id="rId136" Type="http://schemas.openxmlformats.org/officeDocument/2006/relationships/hyperlink" Target="https://www.sec.gov/Archives/edgar/data/1495240/000149524018000020/land_093018x10qdocument.htm" TargetMode="External"/><Relationship Id="rId157" Type="http://schemas.openxmlformats.org/officeDocument/2006/relationships/hyperlink" Target="https://www.sec.gov/Archives/edgar/data/945394/000094539418000028/hptq3201810qdocument.htm" TargetMode="External"/><Relationship Id="rId178" Type="http://schemas.openxmlformats.org/officeDocument/2006/relationships/hyperlink" Target="https://www.sec.gov/Archives/edgar/data/1610114/000161011418000008/snr-2018930x10q.htm" TargetMode="External"/><Relationship Id="rId61" Type="http://schemas.openxmlformats.org/officeDocument/2006/relationships/hyperlink" Target="https://www.sec.gov/Archives/edgar/data/1527590/000155837018008993/rc-20180930x10q.htm" TargetMode="External"/><Relationship Id="rId82" Type="http://schemas.openxmlformats.org/officeDocument/2006/relationships/hyperlink" Target="https://www.sec.gov/Archives/edgar/data/887905/000155837018008489/ltc-20180930x10q.htm" TargetMode="External"/><Relationship Id="rId152" Type="http://schemas.openxmlformats.org/officeDocument/2006/relationships/hyperlink" Target="https://www.sec.gov/Archives/edgar/data/917251/000114420418054726/tv504887_10q.htm" TargetMode="External"/><Relationship Id="rId173" Type="http://schemas.openxmlformats.org/officeDocument/2006/relationships/hyperlink" Target="https://www.sec.gov/Archives/edgar/data/1465885/000162828018013906/wmcq3fy1810q.htm" TargetMode="External"/><Relationship Id="rId194" Type="http://schemas.openxmlformats.org/officeDocument/2006/relationships/hyperlink" Target="https://www.sec.gov/Archives/edgar/data/879101/000143774918018863/kim20180930_10q.htm" TargetMode="External"/><Relationship Id="rId199" Type="http://schemas.openxmlformats.org/officeDocument/2006/relationships/hyperlink" Target="https://www.sec.gov/Archives/edgar/data/1532619/000149315218015179/form10-q.htm" TargetMode="External"/><Relationship Id="rId203" Type="http://schemas.openxmlformats.org/officeDocument/2006/relationships/printerSettings" Target="../printerSettings/printerSettings1.bin"/><Relationship Id="rId19" Type="http://schemas.openxmlformats.org/officeDocument/2006/relationships/hyperlink" Target="https://www.sec.gov/Archives/edgar/data/1722992/000172299218000023/smta3q1810-q.htm" TargetMode="External"/><Relationship Id="rId14" Type="http://schemas.openxmlformats.org/officeDocument/2006/relationships/hyperlink" Target="https://www.sec.gov/Archives/edgar/data/1622194/000156459018026813/dea-10q_20180930.htm" TargetMode="External"/><Relationship Id="rId30" Type="http://schemas.openxmlformats.org/officeDocument/2006/relationships/hyperlink" Target="https://www.sec.gov/Archives/edgar/data/52827/000005282718000041/rayonier201810q3q2018.htm" TargetMode="External"/><Relationship Id="rId35" Type="http://schemas.openxmlformats.org/officeDocument/2006/relationships/hyperlink" Target="https://www.sec.gov/Archives/edgar/data/908311/000162828018010949/cmct06-30x201810q.htm" TargetMode="External"/><Relationship Id="rId56" Type="http://schemas.openxmlformats.org/officeDocument/2006/relationships/hyperlink" Target="https://www.sec.gov/Archives/edgar/data/1423689/000142368918000047/agnc10q93018.htm" TargetMode="External"/><Relationship Id="rId77" Type="http://schemas.openxmlformats.org/officeDocument/2006/relationships/hyperlink" Target="https://www.sec.gov/Archives/edgar/data/751364/000075136418000114/a20180930form10-q.htm" TargetMode="External"/><Relationship Id="rId100" Type="http://schemas.openxmlformats.org/officeDocument/2006/relationships/hyperlink" Target="https://www.sec.gov/Archives/edgar/data/1574540/000157454018000088/a10q2018q3.htm" TargetMode="External"/><Relationship Id="rId105" Type="http://schemas.openxmlformats.org/officeDocument/2006/relationships/hyperlink" Target="https://www.sec.gov/Archives/edgar/data/1618563/000161856318000100/nsa-2018930x10q.htm" TargetMode="External"/><Relationship Id="rId126" Type="http://schemas.openxmlformats.org/officeDocument/2006/relationships/hyperlink" Target="https://www.sec.gov/Archives/edgar/data/1031235/000156459018021693/self-10q_20180630.htm" TargetMode="External"/><Relationship Id="rId147" Type="http://schemas.openxmlformats.org/officeDocument/2006/relationships/hyperlink" Target="https://www.sec.gov/Archives/edgar/data/1735184/000156459018026847/rvi-10q_20180930.htm" TargetMode="External"/><Relationship Id="rId168" Type="http://schemas.openxmlformats.org/officeDocument/2006/relationships/hyperlink" Target="https://www.sec.gov/Archives/edgar/data/1022344/000155837018008301/spg-20180930x10q.htm" TargetMode="External"/><Relationship Id="rId8" Type="http://schemas.openxmlformats.org/officeDocument/2006/relationships/hyperlink" Target="https://www.sec.gov/Archives/edgar/data/1529377/000152937718000046/acreq3-1810q.htm" TargetMode="External"/><Relationship Id="rId51" Type="http://schemas.openxmlformats.org/officeDocument/2006/relationships/hyperlink" Target="https://www.sec.gov/Archives/edgar/data/1611547/000161154718000059/ue-9302018x10q.htm" TargetMode="External"/><Relationship Id="rId72" Type="http://schemas.openxmlformats.org/officeDocument/2006/relationships/hyperlink" Target="https://www.sec.gov/ix?doc=/Archives/edgar/data/740260/000074026018000179/vtr9302018-10q.htm" TargetMode="External"/><Relationship Id="rId93" Type="http://schemas.openxmlformats.org/officeDocument/2006/relationships/hyperlink" Target="https://www.sec.gov/Archives/edgar/data/1456772/000145677218000039/gov_093018x10qxdocument.htm" TargetMode="External"/><Relationship Id="rId98" Type="http://schemas.openxmlformats.org/officeDocument/2006/relationships/hyperlink" Target="https://www.sec.gov/Archives/edgar/data/1527541/000152754118000095/a9302018whlr10-q.htm" TargetMode="External"/><Relationship Id="rId121" Type="http://schemas.openxmlformats.org/officeDocument/2006/relationships/hyperlink" Target="https://www.sec.gov/Archives/edgar/data/826675/000082667518000033/a3q18form10-q.htm" TargetMode="External"/><Relationship Id="rId142" Type="http://schemas.openxmlformats.org/officeDocument/2006/relationships/hyperlink" Target="https://www.sec.gov/Archives/edgar/data/1614806/000162828018013907/ajx930201810-q.htm" TargetMode="External"/><Relationship Id="rId163" Type="http://schemas.openxmlformats.org/officeDocument/2006/relationships/hyperlink" Target="https://www.sec.gov/Archives/edgar/data/866368/000086636818000022/psb-20180930x10q.htm" TargetMode="External"/><Relationship Id="rId184" Type="http://schemas.openxmlformats.org/officeDocument/2006/relationships/hyperlink" Target="https://www.sec.gov/Archives/edgar/data/1707178/000156459018027591/cplg-10q_20180930.htm" TargetMode="External"/><Relationship Id="rId189" Type="http://schemas.openxmlformats.org/officeDocument/2006/relationships/hyperlink" Target="https://www.sec.gov/Archives/edgar/data/1045609/000156459018024639/pld-10q_20180930.htm" TargetMode="External"/><Relationship Id="rId3" Type="http://schemas.openxmlformats.org/officeDocument/2006/relationships/hyperlink" Target="https://www.sec.gov/Archives/edgar/data/1407623/000140762318000017/roic-093018x10xq.htm" TargetMode="External"/><Relationship Id="rId25" Type="http://schemas.openxmlformats.org/officeDocument/2006/relationships/hyperlink" Target="https://www.sec.gov/Archives/edgar/data/1045450/000104545018000062/epr930201810-q.htm" TargetMode="External"/><Relationship Id="rId46" Type="http://schemas.openxmlformats.org/officeDocument/2006/relationships/hyperlink" Target="https://www.sec.gov/Archives/edgar/data/1052752/000156459018025107/gty-10q_20180930.htm" TargetMode="External"/><Relationship Id="rId67" Type="http://schemas.openxmlformats.org/officeDocument/2006/relationships/hyperlink" Target="https://www.sec.gov/Archives/edgar/data/1622353/000162235318000026/jcap-20180930x10q.htm" TargetMode="External"/><Relationship Id="rId116" Type="http://schemas.openxmlformats.org/officeDocument/2006/relationships/hyperlink" Target="https://www.sec.gov/Archives/edgar/data/906107/000156459018025620/eqr-10q_20180930.htm" TargetMode="External"/><Relationship Id="rId137" Type="http://schemas.openxmlformats.org/officeDocument/2006/relationships/hyperlink" Target="https://www.sec.gov/Archives/edgar/data/1556593/000155659318000022/nrz-2018930x10xq.htm" TargetMode="External"/><Relationship Id="rId158" Type="http://schemas.openxmlformats.org/officeDocument/2006/relationships/hyperlink" Target="https://www.sec.gov/Archives/edgar/data/1025996/000102599618000246/form10-q.htm" TargetMode="External"/><Relationship Id="rId20" Type="http://schemas.openxmlformats.org/officeDocument/2006/relationships/hyperlink" Target="https://www.sec.gov/Archives/edgar/data/1364250/000136425018000036/a2018q310-q.htm" TargetMode="External"/><Relationship Id="rId41" Type="http://schemas.openxmlformats.org/officeDocument/2006/relationships/hyperlink" Target="https://www.sec.gov/Archives/edgar/data/1537667/000153766718000035/sir_93018x10qxdocumentxwor.htm" TargetMode="External"/><Relationship Id="rId62" Type="http://schemas.openxmlformats.org/officeDocument/2006/relationships/hyperlink" Target="https://www.sec.gov/Archives/edgar/data/1569187/000156918718000030/ahhq3201810-q.htm" TargetMode="External"/><Relationship Id="rId83" Type="http://schemas.openxmlformats.org/officeDocument/2006/relationships/hyperlink" Target="https://www.sec.gov/Archives/edgar/data/895417/000089541718000057/els930201810q.htm" TargetMode="External"/><Relationship Id="rId88" Type="http://schemas.openxmlformats.org/officeDocument/2006/relationships/hyperlink" Target="https://www.sec.gov/Archives/edgar/data/1253986/000110465918065595/a18-18993_110q.htm" TargetMode="External"/><Relationship Id="rId111" Type="http://schemas.openxmlformats.org/officeDocument/2006/relationships/hyperlink" Target="https://www.sec.gov/Archives/edgar/data/761648/000156459018026232/cdr-10q_20180930.htm" TargetMode="External"/><Relationship Id="rId132" Type="http://schemas.openxmlformats.org/officeDocument/2006/relationships/hyperlink" Target="https://www.sec.gov/Archives/edgar/data/1476045/000147604518000080/cldt-20180930.htm" TargetMode="External"/><Relationship Id="rId153" Type="http://schemas.openxmlformats.org/officeDocument/2006/relationships/hyperlink" Target="https://www.sec.gov/Archives/edgar/data/915912/000091591218000021/q3201810-q.htm" TargetMode="External"/><Relationship Id="rId174" Type="http://schemas.openxmlformats.org/officeDocument/2006/relationships/hyperlink" Target="https://www.sec.gov/Archives/edgar/data/1560672/000156067218000037/earn2018093010q.htm" TargetMode="External"/><Relationship Id="rId179" Type="http://schemas.openxmlformats.org/officeDocument/2006/relationships/hyperlink" Target="https://www.sec.gov/Archives/edgar/data/1616000/000161600018000094/xeniasept30201810-q.htm" TargetMode="External"/><Relationship Id="rId195" Type="http://schemas.openxmlformats.org/officeDocument/2006/relationships/hyperlink" Target="https://www.sec.gov/Archives/edgar/data/1020569/000102056918000118/irm2018930-10q.htm" TargetMode="External"/><Relationship Id="rId190" Type="http://schemas.openxmlformats.org/officeDocument/2006/relationships/hyperlink" Target="https://www.sec.gov/Archives/edgar/data/910612/000091061218000090/cbl-9302018x10q.htm" TargetMode="External"/><Relationship Id="rId15" Type="http://schemas.openxmlformats.org/officeDocument/2006/relationships/hyperlink" Target="https://www.sec.gov/Archives/edgar/data/1620280/000156459018026295/unit-10q_20180930.htm" TargetMode="External"/><Relationship Id="rId36" Type="http://schemas.openxmlformats.org/officeDocument/2006/relationships/hyperlink" Target="https://www.sec.gov/Archives/edgar/data/929545/000092954518000050/cdor-20180630x10q.htm" TargetMode="External"/><Relationship Id="rId57" Type="http://schemas.openxmlformats.org/officeDocument/2006/relationships/hyperlink" Target="https://www.sec.gov/Archives/edgar/data/1467760/000146776018000012/ari-20180930x10q.htm" TargetMode="External"/><Relationship Id="rId106" Type="http://schemas.openxmlformats.org/officeDocument/2006/relationships/hyperlink" Target="https://www.sec.gov/Archives/edgar/data/1646587/000164658718000032/nre0930201810-q.htm" TargetMode="External"/><Relationship Id="rId127" Type="http://schemas.openxmlformats.org/officeDocument/2006/relationships/hyperlink" Target="https://www.sec.gov/Archives/edgar/data/1496048/000149604818000042/ggp9301810q.htm" TargetMode="External"/><Relationship Id="rId10" Type="http://schemas.openxmlformats.org/officeDocument/2006/relationships/hyperlink" Target="https://www.sec.gov/Archives/edgar/data/1571283/000157128318000051/rexr2018q310-q.htm" TargetMode="External"/><Relationship Id="rId31" Type="http://schemas.openxmlformats.org/officeDocument/2006/relationships/hyperlink" Target="https://www.sec.gov/ix?doc=/Archives/edgar/data/790816/000156459018024773/bdn-10q_20180930.htm" TargetMode="External"/><Relationship Id="rId52" Type="http://schemas.openxmlformats.org/officeDocument/2006/relationships/hyperlink" Target="https://www.sec.gov/Archives/edgar/data/1561164/000155837018008400/qts-20180930x10q.htm" TargetMode="External"/><Relationship Id="rId73" Type="http://schemas.openxmlformats.org/officeDocument/2006/relationships/hyperlink" Target="https://www.sec.gov/Archives/edgar/data/67625/000149315218010794/form10-q.htm" TargetMode="External"/><Relationship Id="rId78" Type="http://schemas.openxmlformats.org/officeDocument/2006/relationships/hyperlink" Target="https://www.sec.gov/Archives/edgar/data/1728951/000156459018026645/eprt-10q_20180930.htm" TargetMode="External"/><Relationship Id="rId94" Type="http://schemas.openxmlformats.org/officeDocument/2006/relationships/hyperlink" Target="https://www.sec.gov/Archives/edgar/data/1474098/000147409818000186/peb-2018930x10q.htm" TargetMode="External"/><Relationship Id="rId99" Type="http://schemas.openxmlformats.org/officeDocument/2006/relationships/hyperlink" Target="https://www.sec.gov/Archives/edgar/data/1562401/000156240118000108/amh09301810q.htm" TargetMode="External"/><Relationship Id="rId101" Type="http://schemas.openxmlformats.org/officeDocument/2006/relationships/hyperlink" Target="https://www.sec.gov/Archives/edgar/data/1252849/000125284918000077/cxp10-q2018q3.htm" TargetMode="External"/><Relationship Id="rId122" Type="http://schemas.openxmlformats.org/officeDocument/2006/relationships/hyperlink" Target="https://www.sec.gov/Archives/edgar/data/860546/000086054618000041/copt10qdoc09302018document.htm" TargetMode="External"/><Relationship Id="rId143" Type="http://schemas.openxmlformats.org/officeDocument/2006/relationships/hyperlink" Target="https://www.sec.gov/Archives/edgar/data/1526113/000152611318000011/gnl930201810-q.htm" TargetMode="External"/><Relationship Id="rId148" Type="http://schemas.openxmlformats.org/officeDocument/2006/relationships/hyperlink" Target="https://www.sec.gov/Archives/edgar/data/1061937/000156459018026804/hst-10q_20180930.htm" TargetMode="External"/><Relationship Id="rId164" Type="http://schemas.openxmlformats.org/officeDocument/2006/relationships/hyperlink" Target="https://www.sec.gov/Archives/edgar/data/1234006/000123400618000015/good_93018x10qdocument93018.htm" TargetMode="External"/><Relationship Id="rId169" Type="http://schemas.openxmlformats.org/officeDocument/2006/relationships/hyperlink" Target="https://www.sec.gov/Archives/edgar/data/1409493/000162828018013326/cim-093018x10xq.htm" TargetMode="External"/><Relationship Id="rId185" Type="http://schemas.openxmlformats.org/officeDocument/2006/relationships/hyperlink" Target="https://www.sec.gov/Archives/edgar/data/899715/000089971518000150/skt10q09302018.htm" TargetMode="External"/><Relationship Id="rId4" Type="http://schemas.openxmlformats.org/officeDocument/2006/relationships/hyperlink" Target="https://www.sec.gov/Archives/edgar/data/1437071/000162828018013888/ivr2018093010-q.htm" TargetMode="External"/><Relationship Id="rId9" Type="http://schemas.openxmlformats.org/officeDocument/2006/relationships/hyperlink" Target="https://www.sec.gov/Archives/edgar/data/1561894/000156189418000095/hasi-093018x10q.htm" TargetMode="External"/><Relationship Id="rId180" Type="http://schemas.openxmlformats.org/officeDocument/2006/relationships/hyperlink" Target="https://www.sec.gov/Archives/edgar/data/1631569/000163156918000029/chct-2018q3x10q.htm" TargetMode="External"/><Relationship Id="rId26" Type="http://schemas.openxmlformats.org/officeDocument/2006/relationships/hyperlink" Target="https://www.sec.gov/Archives/edgar/data/906345/000090634518000045/cpt930201810q3q18.htm" TargetMode="External"/><Relationship Id="rId47" Type="http://schemas.openxmlformats.org/officeDocument/2006/relationships/hyperlink" Target="https://www.sec.gov/Archives/edgar/data/1037540/000165642318000029/bxpandbplp10-q20180930.htm" TargetMode="External"/><Relationship Id="rId68" Type="http://schemas.openxmlformats.org/officeDocument/2006/relationships/hyperlink" Target="https://www.sec.gov/Archives/edgar/data/1418121/000118518518001923/aple20180930b_10q.htm" TargetMode="External"/><Relationship Id="rId89" Type="http://schemas.openxmlformats.org/officeDocument/2006/relationships/hyperlink" Target="https://www.sec.gov/Archives/edgar/data/1298675/000129867518000031/cube-20180930x10q.htm" TargetMode="External"/><Relationship Id="rId112" Type="http://schemas.openxmlformats.org/officeDocument/2006/relationships/hyperlink" Target="https://www.sec.gov/Archives/edgar/data/1070985/000156459018027228/cxw-10q_20180930.htm" TargetMode="External"/><Relationship Id="rId133" Type="http://schemas.openxmlformats.org/officeDocument/2006/relationships/hyperlink" Target="https://www.sec.gov/Archives/edgar/data/1481832/000148183218000058/aptsq3201810q.htm" TargetMode="External"/><Relationship Id="rId154" Type="http://schemas.openxmlformats.org/officeDocument/2006/relationships/hyperlink" Target="https://www.sec.gov/Archives/edgar/data/924901/000110465918065099/a18-18980_110q.htm" TargetMode="External"/><Relationship Id="rId175" Type="http://schemas.openxmlformats.org/officeDocument/2006/relationships/hyperlink" Target="https://www.sec.gov/Archives/edgar/data/1466085/000156459018026275/irt-10q_201809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abSelected="1" zoomScale="85" zoomScaleNormal="85" workbookViewId="0">
      <selection activeCell="F7" sqref="F7"/>
    </sheetView>
  </sheetViews>
  <sheetFormatPr defaultRowHeight="15" x14ac:dyDescent="0.25"/>
  <cols>
    <col min="1" max="1" width="29.85546875" style="5" customWidth="1"/>
    <col min="2" max="2" width="51.7109375" style="5" customWidth="1"/>
    <col min="3" max="3" width="33.42578125" style="5" bestFit="1" customWidth="1"/>
    <col min="4" max="4" width="27.28515625" style="5" bestFit="1" customWidth="1"/>
    <col min="5" max="5" width="21.5703125" bestFit="1" customWidth="1"/>
    <col min="6" max="6" width="16.42578125" customWidth="1"/>
  </cols>
  <sheetData>
    <row r="1" spans="1:6" s="4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25">
      <c r="A2" s="5" t="s">
        <v>6</v>
      </c>
      <c r="B2" s="5" t="s">
        <v>211</v>
      </c>
      <c r="C2" s="6">
        <v>14399000</v>
      </c>
      <c r="D2" s="6">
        <v>17427000</v>
      </c>
      <c r="E2" s="3">
        <f>C2/D2</f>
        <v>0.82624662879439947</v>
      </c>
      <c r="F2" s="9" t="s">
        <v>232</v>
      </c>
    </row>
    <row r="3" spans="1:6" x14ac:dyDescent="0.25">
      <c r="A3" s="5" t="s">
        <v>7</v>
      </c>
      <c r="B3" s="5" t="s">
        <v>233</v>
      </c>
      <c r="C3" s="8">
        <v>2126764</v>
      </c>
      <c r="D3" s="6">
        <v>2644645</v>
      </c>
      <c r="E3" s="3">
        <f t="shared" ref="E3:E13" si="0">C3/D3</f>
        <v>0.80417749830317486</v>
      </c>
      <c r="F3" s="9" t="s">
        <v>263</v>
      </c>
    </row>
    <row r="4" spans="1:6" x14ac:dyDescent="0.25">
      <c r="A4" s="5" t="s">
        <v>12</v>
      </c>
      <c r="B4" s="5" t="s">
        <v>234</v>
      </c>
      <c r="C4" s="8">
        <v>2841577</v>
      </c>
      <c r="D4" s="8">
        <v>3014535</v>
      </c>
      <c r="E4" s="3">
        <f t="shared" si="0"/>
        <v>0.94262531368851254</v>
      </c>
      <c r="F4" s="9" t="s">
        <v>271</v>
      </c>
    </row>
    <row r="5" spans="1:6" x14ac:dyDescent="0.25">
      <c r="A5" s="5" t="s">
        <v>18</v>
      </c>
      <c r="B5" s="5" t="s">
        <v>235</v>
      </c>
      <c r="C5" s="7"/>
      <c r="D5" s="7"/>
      <c r="E5" s="3" t="e">
        <f t="shared" si="0"/>
        <v>#DIV/0!</v>
      </c>
      <c r="F5" s="9" t="s">
        <v>272</v>
      </c>
    </row>
    <row r="6" spans="1:6" x14ac:dyDescent="0.25">
      <c r="A6" s="5" t="s">
        <v>24</v>
      </c>
      <c r="B6" s="5" t="s">
        <v>236</v>
      </c>
      <c r="C6" s="6">
        <v>1637926</v>
      </c>
      <c r="D6" s="6">
        <v>1731248</v>
      </c>
      <c r="E6" s="3">
        <f t="shared" si="0"/>
        <v>0.94609553339556207</v>
      </c>
      <c r="F6" s="9" t="s">
        <v>273</v>
      </c>
    </row>
    <row r="7" spans="1:6" x14ac:dyDescent="0.25">
      <c r="A7" s="5" t="s">
        <v>30</v>
      </c>
      <c r="B7" s="5" t="s">
        <v>237</v>
      </c>
      <c r="C7" s="6">
        <v>5975590</v>
      </c>
      <c r="D7" s="6">
        <v>6910339</v>
      </c>
      <c r="E7" s="3">
        <f t="shared" si="0"/>
        <v>0.86473181706425695</v>
      </c>
      <c r="F7" s="9" t="s">
        <v>274</v>
      </c>
    </row>
    <row r="8" spans="1:6" x14ac:dyDescent="0.25">
      <c r="A8" s="5" t="s">
        <v>36</v>
      </c>
      <c r="B8" s="5" t="s">
        <v>298</v>
      </c>
      <c r="C8" s="6">
        <f>2031715+714855+37544+286049+140059</f>
        <v>3210222</v>
      </c>
      <c r="D8" s="6">
        <v>3894789</v>
      </c>
      <c r="E8" s="3">
        <f t="shared" si="0"/>
        <v>0.82423515112115187</v>
      </c>
      <c r="F8" s="9" t="s">
        <v>275</v>
      </c>
    </row>
    <row r="9" spans="1:6" x14ac:dyDescent="0.25">
      <c r="A9" s="5" t="s">
        <v>42</v>
      </c>
      <c r="B9" s="5" t="s">
        <v>238</v>
      </c>
      <c r="C9" s="6"/>
      <c r="D9" s="6"/>
      <c r="E9" s="3" t="e">
        <f t="shared" si="0"/>
        <v>#DIV/0!</v>
      </c>
      <c r="F9" s="9" t="s">
        <v>240</v>
      </c>
    </row>
    <row r="10" spans="1:6" x14ac:dyDescent="0.25">
      <c r="A10" s="5" t="s">
        <v>214</v>
      </c>
      <c r="B10" s="5" t="s">
        <v>239</v>
      </c>
      <c r="C10" s="6">
        <f>2005474+126757</f>
        <v>2132231</v>
      </c>
      <c r="D10" s="6">
        <v>2308819</v>
      </c>
      <c r="E10" s="3">
        <f t="shared" si="0"/>
        <v>0.92351587543241809</v>
      </c>
      <c r="F10" s="9" t="s">
        <v>276</v>
      </c>
    </row>
    <row r="11" spans="1:6" x14ac:dyDescent="0.25">
      <c r="A11" s="5" t="s">
        <v>50</v>
      </c>
      <c r="B11" s="5" t="s">
        <v>241</v>
      </c>
      <c r="C11" s="8">
        <v>361775</v>
      </c>
      <c r="D11" s="6">
        <v>2295114</v>
      </c>
      <c r="E11" s="3">
        <f t="shared" si="0"/>
        <v>0.1576283356730864</v>
      </c>
      <c r="F11" s="9" t="s">
        <v>277</v>
      </c>
    </row>
    <row r="12" spans="1:6" x14ac:dyDescent="0.25">
      <c r="A12" s="5" t="s">
        <v>56</v>
      </c>
      <c r="B12" s="5" t="s">
        <v>242</v>
      </c>
      <c r="C12" s="10">
        <v>2362967</v>
      </c>
      <c r="D12" s="10">
        <v>2668838</v>
      </c>
      <c r="E12" s="3">
        <f t="shared" si="0"/>
        <v>0.88539169481249891</v>
      </c>
      <c r="F12" s="9" t="s">
        <v>278</v>
      </c>
    </row>
    <row r="13" spans="1:6" x14ac:dyDescent="0.25">
      <c r="A13" s="5" t="s">
        <v>62</v>
      </c>
      <c r="B13" s="5" t="s">
        <v>243</v>
      </c>
      <c r="C13" s="6">
        <f>3584639+102429</f>
        <v>3687068</v>
      </c>
      <c r="D13" s="8">
        <v>8295898</v>
      </c>
      <c r="E13" s="3">
        <f t="shared" si="0"/>
        <v>0.44444471231444743</v>
      </c>
      <c r="F13" s="9" t="s">
        <v>279</v>
      </c>
    </row>
    <row r="14" spans="1:6" x14ac:dyDescent="0.25">
      <c r="A14" s="5" t="s">
        <v>67</v>
      </c>
      <c r="B14" s="11" t="s">
        <v>244</v>
      </c>
      <c r="C14" s="6">
        <v>657500</v>
      </c>
      <c r="D14" s="6">
        <v>3816000</v>
      </c>
      <c r="E14" s="3">
        <f t="shared" ref="E14:E24" si="1">C14/D14</f>
        <v>0.17230083857442349</v>
      </c>
      <c r="F14" s="9" t="s">
        <v>245</v>
      </c>
    </row>
    <row r="15" spans="1:6" x14ac:dyDescent="0.25">
      <c r="A15" s="5" t="s">
        <v>218</v>
      </c>
      <c r="B15" s="5" t="s">
        <v>299</v>
      </c>
      <c r="C15" s="6">
        <f>13958524+570672</f>
        <v>14529196</v>
      </c>
      <c r="D15" s="6">
        <v>22305280</v>
      </c>
      <c r="E15" s="3">
        <f t="shared" si="1"/>
        <v>0.65137922500860779</v>
      </c>
      <c r="F15" s="9" t="s">
        <v>280</v>
      </c>
    </row>
    <row r="16" spans="1:6" x14ac:dyDescent="0.25">
      <c r="A16" s="5" t="s">
        <v>78</v>
      </c>
      <c r="B16" s="5" t="s">
        <v>246</v>
      </c>
      <c r="C16" s="8">
        <v>1546600</v>
      </c>
      <c r="D16" s="6">
        <v>1778511</v>
      </c>
      <c r="E16" s="3">
        <f t="shared" si="1"/>
        <v>0.86960384276509961</v>
      </c>
      <c r="F16" s="9" t="s">
        <v>281</v>
      </c>
    </row>
    <row r="17" spans="1:6" x14ac:dyDescent="0.25">
      <c r="A17" s="5" t="s">
        <v>84</v>
      </c>
      <c r="B17" s="5" t="s">
        <v>247</v>
      </c>
      <c r="C17" s="12">
        <v>3155206</v>
      </c>
      <c r="D17" s="6">
        <v>4570824</v>
      </c>
      <c r="E17" s="3">
        <f t="shared" si="1"/>
        <v>0.69029260369683887</v>
      </c>
      <c r="F17" s="9" t="s">
        <v>282</v>
      </c>
    </row>
    <row r="18" spans="1:6" x14ac:dyDescent="0.25">
      <c r="A18" s="5" t="s">
        <v>90</v>
      </c>
      <c r="B18" s="5" t="s">
        <v>248</v>
      </c>
      <c r="C18" s="6">
        <v>1153027</v>
      </c>
      <c r="D18" s="6">
        <v>1236178</v>
      </c>
      <c r="E18" s="3">
        <f t="shared" si="1"/>
        <v>0.93273541512630054</v>
      </c>
      <c r="F18" s="9" t="s">
        <v>283</v>
      </c>
    </row>
    <row r="19" spans="1:6" x14ac:dyDescent="0.25">
      <c r="A19" s="5" t="s">
        <v>96</v>
      </c>
      <c r="B19" s="5" t="s">
        <v>249</v>
      </c>
      <c r="C19" s="6">
        <v>1017093</v>
      </c>
      <c r="D19" s="6">
        <v>1067670</v>
      </c>
      <c r="E19" s="3">
        <f t="shared" si="1"/>
        <v>0.9526286212031807</v>
      </c>
      <c r="F19" s="9" t="s">
        <v>250</v>
      </c>
    </row>
    <row r="20" spans="1:6" x14ac:dyDescent="0.25">
      <c r="A20" s="5" t="s">
        <v>101</v>
      </c>
      <c r="B20" s="5" t="s">
        <v>300</v>
      </c>
      <c r="C20" s="12">
        <f>4672949</f>
        <v>4672949</v>
      </c>
      <c r="D20" s="12">
        <v>6011194</v>
      </c>
      <c r="E20" s="3">
        <f t="shared" si="1"/>
        <v>0.77737451161948856</v>
      </c>
      <c r="F20" s="9" t="s">
        <v>251</v>
      </c>
    </row>
    <row r="21" spans="1:6" x14ac:dyDescent="0.25">
      <c r="A21" s="5" t="s">
        <v>223</v>
      </c>
      <c r="B21" s="5" t="s">
        <v>253</v>
      </c>
      <c r="C21" s="12">
        <f>2679414-588194+22106</f>
        <v>2113326</v>
      </c>
      <c r="D21" s="12">
        <v>2384716</v>
      </c>
      <c r="E21" s="3">
        <f t="shared" si="1"/>
        <v>0.88619609211327466</v>
      </c>
      <c r="F21" s="9" t="s">
        <v>284</v>
      </c>
    </row>
    <row r="22" spans="1:6" x14ac:dyDescent="0.25">
      <c r="A22" s="5" t="s">
        <v>104</v>
      </c>
      <c r="B22" s="5" t="s">
        <v>249</v>
      </c>
      <c r="C22" s="8">
        <v>7787123</v>
      </c>
      <c r="D22" s="6">
        <v>8347779</v>
      </c>
      <c r="E22" s="3">
        <f t="shared" si="1"/>
        <v>0.93283770449601022</v>
      </c>
      <c r="F22" s="9" t="s">
        <v>285</v>
      </c>
    </row>
    <row r="23" spans="1:6" x14ac:dyDescent="0.25">
      <c r="A23" s="5" t="s">
        <v>109</v>
      </c>
      <c r="B23" s="5" t="s">
        <v>252</v>
      </c>
      <c r="C23" s="6">
        <f>4661616-1382881</f>
        <v>3278735</v>
      </c>
      <c r="D23" s="6">
        <v>4335719</v>
      </c>
      <c r="E23" s="3">
        <f t="shared" si="1"/>
        <v>0.75621482849788002</v>
      </c>
      <c r="F23" s="9" t="s">
        <v>286</v>
      </c>
    </row>
    <row r="24" spans="1:6" x14ac:dyDescent="0.25">
      <c r="A24" s="5" t="s">
        <v>115</v>
      </c>
      <c r="B24" s="5" t="s">
        <v>254</v>
      </c>
      <c r="C24" s="6">
        <v>2148005</v>
      </c>
      <c r="D24" s="6">
        <v>4242339</v>
      </c>
      <c r="E24" s="3">
        <f t="shared" si="1"/>
        <v>0.50632563781442264</v>
      </c>
      <c r="F24" s="9" t="s">
        <v>287</v>
      </c>
    </row>
    <row r="25" spans="1:6" x14ac:dyDescent="0.25">
      <c r="A25" s="5" t="s">
        <v>121</v>
      </c>
      <c r="B25" s="5" t="s">
        <v>247</v>
      </c>
      <c r="C25" s="6">
        <v>10682826</v>
      </c>
      <c r="D25" s="6">
        <v>20288071</v>
      </c>
      <c r="E25" s="3">
        <f t="shared" ref="E25:E34" si="2">C25/D25</f>
        <v>0.52655700978175801</v>
      </c>
      <c r="F25" s="9" t="s">
        <v>288</v>
      </c>
    </row>
    <row r="26" spans="1:6" x14ac:dyDescent="0.25">
      <c r="A26" s="5" t="s">
        <v>127</v>
      </c>
      <c r="B26" s="5" t="s">
        <v>301</v>
      </c>
      <c r="C26" s="6">
        <f>6184790</f>
        <v>6184790</v>
      </c>
      <c r="D26" s="6">
        <v>8641964</v>
      </c>
      <c r="E26" s="3">
        <f t="shared" si="2"/>
        <v>0.71566949364750887</v>
      </c>
      <c r="F26" s="9" t="s">
        <v>289</v>
      </c>
    </row>
    <row r="27" spans="1:6" x14ac:dyDescent="0.25">
      <c r="A27" s="5" t="s">
        <v>133</v>
      </c>
      <c r="B27" s="5" t="s">
        <v>255</v>
      </c>
      <c r="C27" s="6">
        <f>4891955+31076+289228</f>
        <v>5212259</v>
      </c>
      <c r="D27" s="6">
        <v>6114070</v>
      </c>
      <c r="E27" s="3">
        <f t="shared" si="2"/>
        <v>0.85250234295649219</v>
      </c>
      <c r="F27" s="9" t="s">
        <v>290</v>
      </c>
    </row>
    <row r="28" spans="1:6" x14ac:dyDescent="0.25">
      <c r="A28" s="5" t="s">
        <v>139</v>
      </c>
      <c r="B28" s="5" t="s">
        <v>256</v>
      </c>
      <c r="C28" s="6">
        <f>5588269+315904</f>
        <v>5904173</v>
      </c>
      <c r="D28" s="6">
        <v>6198500</v>
      </c>
      <c r="E28" s="3">
        <f t="shared" si="2"/>
        <v>0.9525164152617569</v>
      </c>
      <c r="F28" s="9" t="s">
        <v>291</v>
      </c>
    </row>
    <row r="29" spans="1:6" x14ac:dyDescent="0.25">
      <c r="A29" s="5" t="s">
        <v>145</v>
      </c>
      <c r="B29" s="5" t="s">
        <v>257</v>
      </c>
      <c r="C29" s="6">
        <v>10996300</v>
      </c>
      <c r="D29" s="8">
        <v>33077200</v>
      </c>
      <c r="E29" s="3">
        <f t="shared" si="2"/>
        <v>0.33244349582189542</v>
      </c>
      <c r="F29" s="9" t="s">
        <v>292</v>
      </c>
    </row>
    <row r="30" spans="1:6" x14ac:dyDescent="0.25">
      <c r="A30" s="5" t="s">
        <v>150</v>
      </c>
      <c r="B30" s="5" t="s">
        <v>258</v>
      </c>
      <c r="C30" s="6">
        <v>5742233</v>
      </c>
      <c r="D30" s="6">
        <v>6285664</v>
      </c>
      <c r="E30" s="3">
        <f t="shared" si="2"/>
        <v>0.91354437653683052</v>
      </c>
      <c r="F30" s="9" t="s">
        <v>293</v>
      </c>
    </row>
    <row r="31" spans="1:6" x14ac:dyDescent="0.25">
      <c r="A31" s="5" t="s">
        <v>156</v>
      </c>
      <c r="B31" s="5" t="s">
        <v>259</v>
      </c>
      <c r="C31" s="6"/>
      <c r="D31" s="6"/>
      <c r="E31" s="3" t="e">
        <f t="shared" si="2"/>
        <v>#DIV/0!</v>
      </c>
      <c r="F31" s="9" t="s">
        <v>294</v>
      </c>
    </row>
    <row r="32" spans="1:6" x14ac:dyDescent="0.25">
      <c r="A32" s="5" t="s">
        <v>162</v>
      </c>
      <c r="B32" s="5" t="s">
        <v>302</v>
      </c>
      <c r="C32" s="6">
        <f>2386949+22802</f>
        <v>2409751</v>
      </c>
      <c r="D32" s="8">
        <v>2842215</v>
      </c>
      <c r="E32" s="3">
        <f t="shared" si="2"/>
        <v>0.84784261570641206</v>
      </c>
      <c r="F32" s="9" t="s">
        <v>295</v>
      </c>
    </row>
    <row r="33" spans="1:6" x14ac:dyDescent="0.25">
      <c r="A33" s="5" t="s">
        <v>168</v>
      </c>
      <c r="B33" s="5" t="s">
        <v>248</v>
      </c>
      <c r="C33" s="6">
        <f>2858127</f>
        <v>2858127</v>
      </c>
      <c r="D33" s="6">
        <v>3923622</v>
      </c>
      <c r="E33" s="3">
        <f t="shared" si="2"/>
        <v>0.72844096602577924</v>
      </c>
      <c r="F33" s="9" t="s">
        <v>260</v>
      </c>
    </row>
    <row r="34" spans="1:6" x14ac:dyDescent="0.25">
      <c r="A34" s="5" t="s">
        <v>174</v>
      </c>
      <c r="B34" s="5" t="s">
        <v>303</v>
      </c>
      <c r="C34" s="6">
        <f>11196041-44619</f>
        <v>11151422</v>
      </c>
      <c r="D34" s="8">
        <v>11418987</v>
      </c>
      <c r="E34" s="3">
        <f t="shared" si="2"/>
        <v>0.97656841189152765</v>
      </c>
      <c r="F34" s="9" t="s">
        <v>296</v>
      </c>
    </row>
    <row r="35" spans="1:6" x14ac:dyDescent="0.25">
      <c r="A35" s="5" t="s">
        <v>179</v>
      </c>
      <c r="B35" s="5" t="s">
        <v>258</v>
      </c>
      <c r="C35" s="6">
        <v>1848955</v>
      </c>
      <c r="D35" s="6">
        <v>2043503</v>
      </c>
      <c r="E35" s="3">
        <f t="shared" ref="E35:E98" si="3">C35/D35</f>
        <v>0.90479681214072105</v>
      </c>
      <c r="F35" s="9" t="s">
        <v>297</v>
      </c>
    </row>
    <row r="36" spans="1:6" x14ac:dyDescent="0.25">
      <c r="A36" s="5" t="s">
        <v>185</v>
      </c>
      <c r="B36" s="5" t="s">
        <v>261</v>
      </c>
      <c r="C36" s="6">
        <v>1397605</v>
      </c>
      <c r="D36" s="8">
        <v>1506138</v>
      </c>
      <c r="E36" s="3">
        <f t="shared" si="3"/>
        <v>0.92793953807685614</v>
      </c>
      <c r="F36" s="9" t="s">
        <v>262</v>
      </c>
    </row>
    <row r="37" spans="1:6" x14ac:dyDescent="0.25">
      <c r="A37" s="5" t="s">
        <v>191</v>
      </c>
      <c r="B37" s="5" t="s">
        <v>242</v>
      </c>
      <c r="C37" s="8">
        <v>1075931</v>
      </c>
      <c r="D37" s="6">
        <v>1388361</v>
      </c>
      <c r="E37" s="3">
        <f t="shared" si="3"/>
        <v>0.77496486864727543</v>
      </c>
      <c r="F37" s="9" t="s">
        <v>264</v>
      </c>
    </row>
    <row r="38" spans="1:6" x14ac:dyDescent="0.25">
      <c r="A38" s="5" t="s">
        <v>197</v>
      </c>
      <c r="B38" s="5" t="s">
        <v>265</v>
      </c>
      <c r="C38" s="6">
        <f>238364+1205</f>
        <v>239569</v>
      </c>
      <c r="D38" s="6">
        <v>263633</v>
      </c>
      <c r="E38" s="3">
        <f t="shared" si="3"/>
        <v>0.90872159403413078</v>
      </c>
      <c r="F38" s="9" t="s">
        <v>266</v>
      </c>
    </row>
    <row r="39" spans="1:6" x14ac:dyDescent="0.25">
      <c r="A39" s="5" t="s">
        <v>203</v>
      </c>
      <c r="B39" s="5" t="s">
        <v>267</v>
      </c>
      <c r="C39" s="6">
        <v>6600571</v>
      </c>
      <c r="D39" s="6">
        <v>7046048</v>
      </c>
      <c r="E39" s="3">
        <f t="shared" si="3"/>
        <v>0.93677633192393805</v>
      </c>
      <c r="F39" s="9" t="s">
        <v>268</v>
      </c>
    </row>
    <row r="40" spans="1:6" x14ac:dyDescent="0.25">
      <c r="A40" s="5" t="s">
        <v>209</v>
      </c>
      <c r="B40" s="5" t="s">
        <v>269</v>
      </c>
      <c r="C40" s="6">
        <v>14055778</v>
      </c>
      <c r="D40" s="6">
        <v>21462110</v>
      </c>
      <c r="E40" s="3">
        <f t="shared" si="3"/>
        <v>0.65491128318697467</v>
      </c>
      <c r="F40" s="9" t="s">
        <v>270</v>
      </c>
    </row>
    <row r="41" spans="1:6" x14ac:dyDescent="0.25">
      <c r="A41" s="5" t="s">
        <v>11</v>
      </c>
      <c r="B41" s="5" t="s">
        <v>304</v>
      </c>
      <c r="C41" s="6">
        <v>1628036</v>
      </c>
      <c r="D41" s="6">
        <v>1908559</v>
      </c>
      <c r="E41" s="3">
        <f t="shared" si="3"/>
        <v>0.85301842908707559</v>
      </c>
      <c r="F41" s="9" t="s">
        <v>305</v>
      </c>
    </row>
    <row r="42" spans="1:6" x14ac:dyDescent="0.25">
      <c r="A42" s="5" t="s">
        <v>16</v>
      </c>
      <c r="B42" s="5" t="s">
        <v>306</v>
      </c>
      <c r="C42" s="6"/>
      <c r="D42" s="6"/>
      <c r="E42" s="3" t="e">
        <f t="shared" si="3"/>
        <v>#DIV/0!</v>
      </c>
      <c r="F42" s="9" t="s">
        <v>307</v>
      </c>
    </row>
    <row r="43" spans="1:6" x14ac:dyDescent="0.25">
      <c r="A43" s="5" t="s">
        <v>22</v>
      </c>
      <c r="B43" s="5" t="s">
        <v>244</v>
      </c>
      <c r="C43" s="6">
        <v>1739606</v>
      </c>
      <c r="D43" s="6">
        <v>1930678</v>
      </c>
      <c r="E43" s="3">
        <f t="shared" si="3"/>
        <v>0.90103373011967813</v>
      </c>
      <c r="F43" s="9" t="s">
        <v>308</v>
      </c>
    </row>
    <row r="44" spans="1:6" x14ac:dyDescent="0.25">
      <c r="A44" s="5" t="s">
        <v>28</v>
      </c>
      <c r="B44" s="5" t="s">
        <v>309</v>
      </c>
      <c r="C44" s="6">
        <f>1001144</f>
        <v>1001144</v>
      </c>
      <c r="D44" s="6">
        <v>1060446</v>
      </c>
      <c r="E44" s="3">
        <f t="shared" si="3"/>
        <v>0.9440782463227736</v>
      </c>
      <c r="F44" s="9" t="s">
        <v>310</v>
      </c>
    </row>
    <row r="45" spans="1:6" x14ac:dyDescent="0.25">
      <c r="A45" s="5" t="s">
        <v>34</v>
      </c>
      <c r="B45" s="5" t="s">
        <v>311</v>
      </c>
      <c r="C45" s="8">
        <f>2082605+2942</f>
        <v>2085547</v>
      </c>
      <c r="D45" s="8">
        <v>2262931</v>
      </c>
      <c r="E45" s="3">
        <f t="shared" si="3"/>
        <v>0.92161316451981967</v>
      </c>
      <c r="F45" s="9" t="s">
        <v>312</v>
      </c>
    </row>
    <row r="46" spans="1:6" x14ac:dyDescent="0.25">
      <c r="A46" s="5" t="s">
        <v>40</v>
      </c>
      <c r="B46" s="5" t="s">
        <v>313</v>
      </c>
      <c r="C46" s="7">
        <f>3926606+15289+433947</f>
        <v>4375842</v>
      </c>
      <c r="D46" s="6">
        <v>4721499</v>
      </c>
      <c r="E46" s="3">
        <f t="shared" si="3"/>
        <v>0.92679083485986125</v>
      </c>
      <c r="F46" s="9" t="s">
        <v>314</v>
      </c>
    </row>
    <row r="47" spans="1:6" x14ac:dyDescent="0.25">
      <c r="A47" s="5" t="s">
        <v>45</v>
      </c>
      <c r="B47" t="s">
        <v>315</v>
      </c>
      <c r="C47" s="6">
        <f>4140659+43601</f>
        <v>4184260</v>
      </c>
      <c r="D47" s="6">
        <v>5092909</v>
      </c>
      <c r="E47" s="3">
        <f t="shared" si="3"/>
        <v>0.82158546323918213</v>
      </c>
      <c r="F47" s="9" t="s">
        <v>316</v>
      </c>
    </row>
    <row r="48" spans="1:6" x14ac:dyDescent="0.25">
      <c r="A48" s="5" t="s">
        <v>216</v>
      </c>
      <c r="B48" t="s">
        <v>317</v>
      </c>
      <c r="C48" s="6"/>
      <c r="D48" s="6"/>
      <c r="E48" s="3" t="e">
        <f t="shared" si="3"/>
        <v>#DIV/0!</v>
      </c>
      <c r="F48" s="9" t="s">
        <v>318</v>
      </c>
    </row>
    <row r="49" spans="1:6" x14ac:dyDescent="0.25">
      <c r="A49" s="5" t="s">
        <v>54</v>
      </c>
      <c r="B49" s="5" t="s">
        <v>319</v>
      </c>
      <c r="C49" s="6">
        <f>37026+22709</f>
        <v>59735</v>
      </c>
      <c r="D49" s="6">
        <v>231260</v>
      </c>
      <c r="E49" s="3">
        <f t="shared" si="3"/>
        <v>0.25830234368243538</v>
      </c>
      <c r="F49" s="9" t="s">
        <v>320</v>
      </c>
    </row>
    <row r="50" spans="1:6" x14ac:dyDescent="0.25">
      <c r="A50" s="5" t="s">
        <v>60</v>
      </c>
      <c r="B50" s="5" t="s">
        <v>321</v>
      </c>
      <c r="C50" s="6">
        <v>2268162</v>
      </c>
      <c r="D50" s="6">
        <v>2718858</v>
      </c>
      <c r="E50" s="3">
        <f t="shared" si="3"/>
        <v>0.83423334355821455</v>
      </c>
      <c r="F50" s="9" t="s">
        <v>322</v>
      </c>
    </row>
    <row r="51" spans="1:6" x14ac:dyDescent="0.25">
      <c r="A51" s="5" t="s">
        <v>65</v>
      </c>
      <c r="B51" s="5" t="s">
        <v>323</v>
      </c>
      <c r="C51" s="8">
        <v>978289</v>
      </c>
      <c r="D51" s="6">
        <v>6425745</v>
      </c>
      <c r="E51" s="3">
        <f t="shared" si="3"/>
        <v>0.15224522603993779</v>
      </c>
      <c r="F51" s="9" t="s">
        <v>324</v>
      </c>
    </row>
    <row r="52" spans="1:6" x14ac:dyDescent="0.25">
      <c r="A52" s="5" t="s">
        <v>71</v>
      </c>
      <c r="B52" s="5" t="s">
        <v>325</v>
      </c>
      <c r="C52" s="6">
        <v>3679395</v>
      </c>
      <c r="D52" s="8">
        <v>4474938</v>
      </c>
      <c r="E52" s="3">
        <f t="shared" si="3"/>
        <v>0.82222256487128986</v>
      </c>
      <c r="F52" s="9" t="s">
        <v>326</v>
      </c>
    </row>
    <row r="53" spans="1:6" x14ac:dyDescent="0.25">
      <c r="A53" s="5" t="s">
        <v>76</v>
      </c>
      <c r="B53" s="5" t="s">
        <v>300</v>
      </c>
      <c r="C53" s="8">
        <v>2119046</v>
      </c>
      <c r="D53" s="6">
        <v>2810847</v>
      </c>
      <c r="E53" s="3">
        <f t="shared" si="3"/>
        <v>0.75388165915825367</v>
      </c>
      <c r="F53" s="9" t="s">
        <v>327</v>
      </c>
    </row>
    <row r="54" spans="1:6" x14ac:dyDescent="0.25">
      <c r="A54" s="5" t="s">
        <v>82</v>
      </c>
      <c r="B54" s="5" t="s">
        <v>328</v>
      </c>
      <c r="C54" s="6">
        <v>1094488</v>
      </c>
      <c r="D54" s="6">
        <v>1175713</v>
      </c>
      <c r="E54" s="3">
        <f t="shared" si="3"/>
        <v>0.93091426223916895</v>
      </c>
      <c r="F54" s="9" t="s">
        <v>329</v>
      </c>
    </row>
    <row r="55" spans="1:6" x14ac:dyDescent="0.25">
      <c r="A55" s="5" t="s">
        <v>88</v>
      </c>
      <c r="B55" s="5" t="s">
        <v>330</v>
      </c>
      <c r="C55" s="6">
        <f>1682452+15144</f>
        <v>1697596</v>
      </c>
      <c r="D55" s="6">
        <v>2965036</v>
      </c>
      <c r="E55" s="3">
        <f t="shared" si="3"/>
        <v>0.57253807373671006</v>
      </c>
      <c r="F55" s="9" t="s">
        <v>331</v>
      </c>
    </row>
    <row r="56" spans="1:6" x14ac:dyDescent="0.25">
      <c r="A56" s="5" t="s">
        <v>94</v>
      </c>
      <c r="B56" s="5" t="s">
        <v>244</v>
      </c>
      <c r="C56" s="6">
        <v>7974000</v>
      </c>
      <c r="D56" s="6">
        <v>9355000</v>
      </c>
      <c r="E56" s="3">
        <f t="shared" si="3"/>
        <v>0.85237840726884018</v>
      </c>
      <c r="F56" s="9" t="s">
        <v>332</v>
      </c>
    </row>
    <row r="57" spans="1:6" x14ac:dyDescent="0.25">
      <c r="A57" s="5" t="s">
        <v>219</v>
      </c>
      <c r="B57" s="5" t="s">
        <v>333</v>
      </c>
      <c r="C57" s="6">
        <v>526562</v>
      </c>
      <c r="D57" s="6">
        <v>808995</v>
      </c>
      <c r="E57" s="3">
        <f t="shared" si="3"/>
        <v>0.65088412165711773</v>
      </c>
      <c r="F57" s="9" t="s">
        <v>334</v>
      </c>
    </row>
    <row r="58" spans="1:6" x14ac:dyDescent="0.25">
      <c r="A58" s="5" t="s">
        <v>221</v>
      </c>
      <c r="B58" s="5" t="s">
        <v>335</v>
      </c>
      <c r="C58" s="8">
        <v>1785249</v>
      </c>
      <c r="D58" s="6">
        <v>2475475</v>
      </c>
      <c r="E58" s="3">
        <f t="shared" si="3"/>
        <v>0.72117432007998461</v>
      </c>
      <c r="F58" s="9" t="s">
        <v>336</v>
      </c>
    </row>
    <row r="59" spans="1:6" x14ac:dyDescent="0.25">
      <c r="A59" s="5" t="s">
        <v>227</v>
      </c>
      <c r="B59" s="5" t="s">
        <v>248</v>
      </c>
      <c r="C59" s="6">
        <v>3073857</v>
      </c>
      <c r="D59" s="6">
        <v>3264140</v>
      </c>
      <c r="E59" s="3">
        <f t="shared" si="3"/>
        <v>0.94170501265264361</v>
      </c>
      <c r="F59" s="9" t="s">
        <v>337</v>
      </c>
    </row>
    <row r="60" spans="1:6" x14ac:dyDescent="0.25">
      <c r="A60" s="5" t="s">
        <v>107</v>
      </c>
      <c r="B60" s="5" t="s">
        <v>333</v>
      </c>
      <c r="C60" s="8">
        <v>9348350</v>
      </c>
      <c r="D60" s="6">
        <v>10747940</v>
      </c>
      <c r="E60" s="3">
        <f t="shared" si="3"/>
        <v>0.86978062772959286</v>
      </c>
      <c r="F60" s="9" t="s">
        <v>338</v>
      </c>
    </row>
    <row r="61" spans="1:6" x14ac:dyDescent="0.25">
      <c r="A61" s="5" t="s">
        <v>113</v>
      </c>
      <c r="B61" s="5" t="s">
        <v>300</v>
      </c>
      <c r="C61" s="6">
        <v>11966789</v>
      </c>
      <c r="D61" s="6">
        <v>16678020</v>
      </c>
      <c r="E61" s="3">
        <f t="shared" si="3"/>
        <v>0.71751856635260058</v>
      </c>
      <c r="F61" s="9" t="s">
        <v>339</v>
      </c>
    </row>
    <row r="62" spans="1:6" x14ac:dyDescent="0.25">
      <c r="A62" s="5" t="s">
        <v>119</v>
      </c>
      <c r="B62" s="5" t="s">
        <v>340</v>
      </c>
      <c r="C62" s="6">
        <v>1193313</v>
      </c>
      <c r="D62" s="6">
        <v>4124620</v>
      </c>
      <c r="E62" s="3">
        <f t="shared" si="3"/>
        <v>0.2893146520164282</v>
      </c>
      <c r="F62" s="9" t="s">
        <v>341</v>
      </c>
    </row>
    <row r="63" spans="1:6" x14ac:dyDescent="0.25">
      <c r="A63" s="5" t="s">
        <v>125</v>
      </c>
      <c r="B63" s="5" t="s">
        <v>342</v>
      </c>
      <c r="C63" s="6">
        <v>16849143</v>
      </c>
      <c r="D63" s="6">
        <v>20137498</v>
      </c>
      <c r="E63" s="3">
        <f t="shared" si="3"/>
        <v>0.83670488756845562</v>
      </c>
      <c r="F63" s="9" t="s">
        <v>343</v>
      </c>
    </row>
    <row r="64" spans="1:6" x14ac:dyDescent="0.25">
      <c r="A64" s="5" t="s">
        <v>131</v>
      </c>
      <c r="B64" s="5" t="s">
        <v>344</v>
      </c>
      <c r="C64" s="6">
        <f>6524929</f>
        <v>6524929</v>
      </c>
      <c r="D64" s="6">
        <v>13455004</v>
      </c>
      <c r="E64" s="3">
        <f t="shared" si="3"/>
        <v>0.4849444117593722</v>
      </c>
      <c r="F64" s="9" t="s">
        <v>345</v>
      </c>
    </row>
    <row r="65" spans="1:6" x14ac:dyDescent="0.25">
      <c r="A65" s="5" t="s">
        <v>137</v>
      </c>
      <c r="B65" s="5" t="s">
        <v>236</v>
      </c>
      <c r="C65" s="6">
        <v>6946494</v>
      </c>
      <c r="D65" s="6">
        <v>8518988</v>
      </c>
      <c r="E65" s="3">
        <f t="shared" si="3"/>
        <v>0.8154130514093928</v>
      </c>
      <c r="F65" s="9" t="s">
        <v>346</v>
      </c>
    </row>
    <row r="66" spans="1:6" x14ac:dyDescent="0.25">
      <c r="A66" s="5" t="s">
        <v>143</v>
      </c>
      <c r="B66" s="5" t="s">
        <v>347</v>
      </c>
      <c r="C66" s="6">
        <v>3632542</v>
      </c>
      <c r="D66" s="6">
        <v>4143599</v>
      </c>
      <c r="E66" s="3">
        <f t="shared" si="3"/>
        <v>0.87666349953265266</v>
      </c>
      <c r="F66" s="9" t="s">
        <v>348</v>
      </c>
    </row>
    <row r="67" spans="1:6" x14ac:dyDescent="0.25">
      <c r="A67" s="5" t="s">
        <v>148</v>
      </c>
      <c r="B67" s="5" t="s">
        <v>347</v>
      </c>
      <c r="C67" s="6">
        <v>12012831</v>
      </c>
      <c r="D67" s="6">
        <v>12518143</v>
      </c>
      <c r="E67" s="3">
        <f t="shared" si="3"/>
        <v>0.95963362936499452</v>
      </c>
      <c r="F67" s="9" t="s">
        <v>349</v>
      </c>
    </row>
    <row r="68" spans="1:6" x14ac:dyDescent="0.25">
      <c r="A68" s="5" t="s">
        <v>154</v>
      </c>
      <c r="B68" s="5" t="s">
        <v>350</v>
      </c>
      <c r="C68" s="6">
        <v>767297</v>
      </c>
      <c r="D68" s="6">
        <v>3813728</v>
      </c>
      <c r="E68" s="3">
        <f t="shared" si="3"/>
        <v>0.20119342543568916</v>
      </c>
      <c r="F68" s="9" t="s">
        <v>351</v>
      </c>
    </row>
    <row r="69" spans="1:6" x14ac:dyDescent="0.25">
      <c r="A69" s="5" t="s">
        <v>160</v>
      </c>
      <c r="B69" t="s">
        <v>352</v>
      </c>
      <c r="C69" s="6">
        <v>903955</v>
      </c>
      <c r="D69" s="6">
        <v>1016475</v>
      </c>
      <c r="E69" s="3">
        <f t="shared" si="3"/>
        <v>0.88930372119333978</v>
      </c>
      <c r="F69" s="9" t="s">
        <v>353</v>
      </c>
    </row>
    <row r="70" spans="1:6" x14ac:dyDescent="0.25">
      <c r="A70" s="5" t="s">
        <v>166</v>
      </c>
      <c r="B70" s="5" t="s">
        <v>350</v>
      </c>
      <c r="C70" s="6">
        <v>6409612</v>
      </c>
      <c r="D70" s="6">
        <v>7453444</v>
      </c>
      <c r="E70" s="3">
        <f t="shared" si="3"/>
        <v>0.85995306330872012</v>
      </c>
      <c r="F70" s="9" t="s">
        <v>354</v>
      </c>
    </row>
    <row r="71" spans="1:6" x14ac:dyDescent="0.25">
      <c r="A71" s="5" t="s">
        <v>172</v>
      </c>
      <c r="B71" s="5" t="s">
        <v>236</v>
      </c>
      <c r="C71" s="6">
        <v>3217097</v>
      </c>
      <c r="D71" s="6">
        <v>3918716</v>
      </c>
      <c r="E71" s="3">
        <f t="shared" si="3"/>
        <v>0.82095691547945804</v>
      </c>
      <c r="F71" s="9" t="s">
        <v>355</v>
      </c>
    </row>
    <row r="72" spans="1:6" x14ac:dyDescent="0.25">
      <c r="A72" s="5" t="s">
        <v>177</v>
      </c>
      <c r="B72" s="5" t="s">
        <v>300</v>
      </c>
      <c r="C72" s="6">
        <v>891439</v>
      </c>
      <c r="D72" s="6">
        <v>1130247</v>
      </c>
      <c r="E72" s="3">
        <f t="shared" si="3"/>
        <v>0.78871167098873074</v>
      </c>
      <c r="F72" s="9" t="s">
        <v>356</v>
      </c>
    </row>
    <row r="73" spans="1:6" x14ac:dyDescent="0.25">
      <c r="A73" s="5" t="s">
        <v>183</v>
      </c>
      <c r="B73" s="5" t="s">
        <v>357</v>
      </c>
      <c r="C73" s="6">
        <v>1470084</v>
      </c>
      <c r="D73" s="6">
        <v>9139635</v>
      </c>
      <c r="E73" s="3">
        <f t="shared" si="3"/>
        <v>0.16084712354486805</v>
      </c>
      <c r="F73" s="9" t="s">
        <v>358</v>
      </c>
    </row>
    <row r="74" spans="1:6" x14ac:dyDescent="0.25">
      <c r="A74" s="5" t="s">
        <v>189</v>
      </c>
      <c r="B74" s="5" t="s">
        <v>359</v>
      </c>
      <c r="C74" s="6">
        <f>2025534+14499</f>
        <v>2040033</v>
      </c>
      <c r="D74" s="6">
        <v>2166293</v>
      </c>
      <c r="E74" s="3">
        <f t="shared" si="3"/>
        <v>0.94171610211545709</v>
      </c>
      <c r="F74" s="9" t="s">
        <v>360</v>
      </c>
    </row>
    <row r="75" spans="1:6" x14ac:dyDescent="0.25">
      <c r="A75" s="5" t="s">
        <v>195</v>
      </c>
      <c r="B75" s="5" t="s">
        <v>233</v>
      </c>
      <c r="C75" s="6">
        <v>13433000</v>
      </c>
      <c r="D75" s="6">
        <v>32644000</v>
      </c>
      <c r="E75" s="3">
        <f t="shared" si="3"/>
        <v>0.41149981619899523</v>
      </c>
      <c r="F75" s="9" t="s">
        <v>361</v>
      </c>
    </row>
    <row r="76" spans="1:6" x14ac:dyDescent="0.25">
      <c r="A76" s="5" t="s">
        <v>201</v>
      </c>
      <c r="B76" s="5" t="s">
        <v>362</v>
      </c>
      <c r="C76" s="6">
        <v>4089985</v>
      </c>
      <c r="D76" s="6">
        <v>4733340</v>
      </c>
      <c r="E76" s="3">
        <f t="shared" si="3"/>
        <v>0.86408012101391407</v>
      </c>
      <c r="F76" s="9" t="s">
        <v>363</v>
      </c>
    </row>
    <row r="77" spans="1:6" x14ac:dyDescent="0.25">
      <c r="A77" s="5" t="s">
        <v>207</v>
      </c>
      <c r="B77" s="5" t="s">
        <v>364</v>
      </c>
      <c r="C77" s="6">
        <v>3073622</v>
      </c>
      <c r="D77" s="6">
        <v>3918613</v>
      </c>
      <c r="E77" s="3">
        <f t="shared" si="3"/>
        <v>0.78436477396466553</v>
      </c>
      <c r="F77" s="9" t="s">
        <v>365</v>
      </c>
    </row>
    <row r="78" spans="1:6" x14ac:dyDescent="0.25">
      <c r="A78" s="14" t="s">
        <v>10</v>
      </c>
      <c r="B78" s="5" t="s">
        <v>366</v>
      </c>
      <c r="C78" s="15">
        <v>6613149</v>
      </c>
      <c r="D78" s="15">
        <v>8774516</v>
      </c>
      <c r="E78" s="16">
        <f t="shared" si="3"/>
        <v>0.75367678399583526</v>
      </c>
      <c r="F78" s="17" t="s">
        <v>367</v>
      </c>
    </row>
    <row r="79" spans="1:6" x14ac:dyDescent="0.25">
      <c r="A79" s="14" t="s">
        <v>15</v>
      </c>
      <c r="B79" s="5" t="s">
        <v>368</v>
      </c>
      <c r="C79" s="18">
        <v>0</v>
      </c>
      <c r="D79" s="19">
        <v>92031000</v>
      </c>
      <c r="E79" s="16">
        <f t="shared" si="3"/>
        <v>0</v>
      </c>
      <c r="F79" s="17" t="s">
        <v>369</v>
      </c>
    </row>
    <row r="80" spans="1:6" s="21" customFormat="1" x14ac:dyDescent="0.25">
      <c r="A80" s="14" t="s">
        <v>21</v>
      </c>
      <c r="B80" s="14" t="s">
        <v>370</v>
      </c>
      <c r="C80" s="19"/>
      <c r="D80" s="15"/>
      <c r="E80" s="16" t="e">
        <f t="shared" si="3"/>
        <v>#DIV/0!</v>
      </c>
      <c r="F80" s="20" t="s">
        <v>371</v>
      </c>
    </row>
    <row r="81" spans="1:6" x14ac:dyDescent="0.25">
      <c r="A81" s="14" t="s">
        <v>27</v>
      </c>
      <c r="B81" s="5" t="s">
        <v>372</v>
      </c>
      <c r="C81" s="15">
        <f>6040750+0</f>
        <v>6040750</v>
      </c>
      <c r="D81" s="15">
        <v>6744850</v>
      </c>
      <c r="E81" s="16">
        <f t="shared" si="3"/>
        <v>0.89560924260732266</v>
      </c>
      <c r="F81" s="17" t="s">
        <v>373</v>
      </c>
    </row>
    <row r="82" spans="1:6" x14ac:dyDescent="0.25">
      <c r="A82" s="14" t="s">
        <v>33</v>
      </c>
      <c r="B82" s="5" t="s">
        <v>258</v>
      </c>
      <c r="C82" s="15">
        <v>2035567</v>
      </c>
      <c r="D82" s="15">
        <v>2196776</v>
      </c>
      <c r="E82" s="16">
        <f t="shared" si="3"/>
        <v>0.92661564037480382</v>
      </c>
      <c r="F82" s="17" t="s">
        <v>374</v>
      </c>
    </row>
    <row r="83" spans="1:6" x14ac:dyDescent="0.25">
      <c r="A83" s="14" t="s">
        <v>39</v>
      </c>
      <c r="B83" s="5" t="s">
        <v>375</v>
      </c>
      <c r="C83" s="18">
        <f>12195699+24349</f>
        <v>12220048</v>
      </c>
      <c r="D83" s="18">
        <v>14056880</v>
      </c>
      <c r="E83" s="16">
        <f t="shared" si="3"/>
        <v>0.86932861346187773</v>
      </c>
      <c r="F83" s="17" t="s">
        <v>376</v>
      </c>
    </row>
    <row r="84" spans="1:6" x14ac:dyDescent="0.25">
      <c r="A84" s="14" t="s">
        <v>213</v>
      </c>
      <c r="B84" s="5" t="s">
        <v>244</v>
      </c>
      <c r="C84" s="18">
        <f>141900+1322300</f>
        <v>1464200</v>
      </c>
      <c r="D84" s="18">
        <f>2276.2*1000</f>
        <v>2276200</v>
      </c>
      <c r="E84" s="16">
        <f t="shared" si="3"/>
        <v>0.64326509094104212</v>
      </c>
      <c r="F84" s="17" t="s">
        <v>377</v>
      </c>
    </row>
    <row r="85" spans="1:6" s="21" customFormat="1" x14ac:dyDescent="0.25">
      <c r="A85" s="14" t="s">
        <v>215</v>
      </c>
      <c r="B85" s="14" t="s">
        <v>378</v>
      </c>
      <c r="C85" s="15"/>
      <c r="D85" s="15"/>
      <c r="E85" s="16" t="e">
        <f t="shared" si="3"/>
        <v>#DIV/0!</v>
      </c>
      <c r="F85" s="20" t="s">
        <v>379</v>
      </c>
    </row>
    <row r="86" spans="1:6" x14ac:dyDescent="0.25">
      <c r="A86" s="14" t="s">
        <v>53</v>
      </c>
      <c r="B86" s="5" t="s">
        <v>380</v>
      </c>
      <c r="C86" s="18">
        <v>980256</v>
      </c>
      <c r="D86" s="18">
        <v>1217858</v>
      </c>
      <c r="E86" s="16">
        <f t="shared" si="3"/>
        <v>0.80490172089028444</v>
      </c>
      <c r="F86" s="17" t="s">
        <v>381</v>
      </c>
    </row>
    <row r="87" spans="1:6" s="21" customFormat="1" x14ac:dyDescent="0.25">
      <c r="A87" s="14" t="s">
        <v>59</v>
      </c>
      <c r="B87" s="14" t="s">
        <v>382</v>
      </c>
      <c r="C87" s="22"/>
      <c r="D87" s="15"/>
      <c r="E87" s="16" t="e">
        <f t="shared" si="3"/>
        <v>#DIV/0!</v>
      </c>
      <c r="F87" s="20" t="s">
        <v>383</v>
      </c>
    </row>
    <row r="88" spans="1:6" x14ac:dyDescent="0.25">
      <c r="A88" s="14" t="s">
        <v>64</v>
      </c>
      <c r="B88" s="5" t="s">
        <v>384</v>
      </c>
      <c r="C88" s="15">
        <v>773844</v>
      </c>
      <c r="D88" s="15">
        <v>935498</v>
      </c>
      <c r="E88" s="16">
        <f t="shared" si="3"/>
        <v>0.82720005815084585</v>
      </c>
      <c r="F88" s="17" t="s">
        <v>385</v>
      </c>
    </row>
    <row r="89" spans="1:6" x14ac:dyDescent="0.25">
      <c r="A89" s="14" t="s">
        <v>70</v>
      </c>
      <c r="B89" s="23" t="s">
        <v>386</v>
      </c>
      <c r="C89" s="18">
        <v>868229</v>
      </c>
      <c r="D89" s="15">
        <v>1013875</v>
      </c>
      <c r="E89" s="16">
        <f t="shared" si="3"/>
        <v>0.85634718283812106</v>
      </c>
      <c r="F89" s="17" t="s">
        <v>387</v>
      </c>
    </row>
    <row r="90" spans="1:6" x14ac:dyDescent="0.25">
      <c r="A90" s="14" t="s">
        <v>75</v>
      </c>
      <c r="B90" s="5" t="s">
        <v>300</v>
      </c>
      <c r="C90" s="15">
        <v>7465255</v>
      </c>
      <c r="D90" s="15">
        <v>8941237</v>
      </c>
      <c r="E90" s="16">
        <f t="shared" si="3"/>
        <v>0.83492418330931173</v>
      </c>
      <c r="F90" s="17" t="s">
        <v>388</v>
      </c>
    </row>
    <row r="91" spans="1:6" x14ac:dyDescent="0.25">
      <c r="A91" s="14" t="s">
        <v>81</v>
      </c>
      <c r="B91" s="5" t="s">
        <v>389</v>
      </c>
      <c r="C91" s="15">
        <v>71529</v>
      </c>
      <c r="D91" s="15">
        <v>556228</v>
      </c>
      <c r="E91" s="16">
        <f t="shared" si="3"/>
        <v>0.12859654673982612</v>
      </c>
      <c r="F91" s="17" t="s">
        <v>390</v>
      </c>
    </row>
    <row r="92" spans="1:6" x14ac:dyDescent="0.25">
      <c r="A92" s="14" t="s">
        <v>87</v>
      </c>
      <c r="B92" s="5" t="s">
        <v>391</v>
      </c>
      <c r="C92" s="15">
        <v>4825058</v>
      </c>
      <c r="D92" s="15">
        <v>4968458</v>
      </c>
      <c r="E92" s="16">
        <f t="shared" si="3"/>
        <v>0.97113792649550423</v>
      </c>
      <c r="F92" s="17" t="s">
        <v>392</v>
      </c>
    </row>
    <row r="93" spans="1:6" x14ac:dyDescent="0.25">
      <c r="A93" s="14" t="s">
        <v>93</v>
      </c>
      <c r="B93" s="5" t="s">
        <v>393</v>
      </c>
      <c r="C93" s="15">
        <v>108711</v>
      </c>
      <c r="D93" s="15">
        <v>166212</v>
      </c>
      <c r="E93" s="16">
        <f t="shared" si="3"/>
        <v>0.65405024907948883</v>
      </c>
      <c r="F93" s="17" t="s">
        <v>394</v>
      </c>
    </row>
    <row r="94" spans="1:6" x14ac:dyDescent="0.25">
      <c r="A94" s="14" t="s">
        <v>99</v>
      </c>
      <c r="B94" s="5" t="s">
        <v>395</v>
      </c>
      <c r="C94" s="15">
        <v>310235</v>
      </c>
      <c r="D94" s="15">
        <v>353258</v>
      </c>
      <c r="E94" s="16">
        <f t="shared" si="3"/>
        <v>0.87821082608178724</v>
      </c>
      <c r="F94" s="17" t="s">
        <v>396</v>
      </c>
    </row>
    <row r="95" spans="1:6" x14ac:dyDescent="0.25">
      <c r="A95" s="14" t="s">
        <v>220</v>
      </c>
      <c r="B95" s="5" t="s">
        <v>397</v>
      </c>
      <c r="C95" s="18">
        <v>1346136</v>
      </c>
      <c r="D95" s="18">
        <v>1506629</v>
      </c>
      <c r="E95" s="16">
        <f t="shared" si="3"/>
        <v>0.89347543423098852</v>
      </c>
      <c r="F95" s="17" t="s">
        <v>398</v>
      </c>
    </row>
    <row r="96" spans="1:6" x14ac:dyDescent="0.25">
      <c r="A96" s="14" t="s">
        <v>226</v>
      </c>
      <c r="B96" s="5" t="s">
        <v>399</v>
      </c>
      <c r="C96" s="15">
        <f>1249163+1407</f>
        <v>1250570</v>
      </c>
      <c r="D96" s="15">
        <v>1354960</v>
      </c>
      <c r="E96" s="16">
        <f t="shared" si="3"/>
        <v>0.92295713526598566</v>
      </c>
      <c r="F96" s="17" t="s">
        <v>400</v>
      </c>
    </row>
    <row r="97" spans="1:6" x14ac:dyDescent="0.25">
      <c r="A97" s="14" t="s">
        <v>106</v>
      </c>
      <c r="B97" s="5" t="s">
        <v>401</v>
      </c>
      <c r="C97" s="15">
        <f>(449790735+110714627)/1000</f>
        <v>560505.36199999996</v>
      </c>
      <c r="D97" s="15">
        <f>622933768/1000</f>
        <v>622933.76800000004</v>
      </c>
      <c r="E97" s="16">
        <f t="shared" si="3"/>
        <v>0.89978323666666271</v>
      </c>
      <c r="F97" s="17" t="s">
        <v>402</v>
      </c>
    </row>
    <row r="98" spans="1:6" x14ac:dyDescent="0.25">
      <c r="A98" s="14" t="s">
        <v>112</v>
      </c>
      <c r="B98" s="5" t="s">
        <v>403</v>
      </c>
      <c r="C98" s="15">
        <v>20020634</v>
      </c>
      <c r="D98" s="15">
        <v>22597953</v>
      </c>
      <c r="E98" s="16">
        <f t="shared" si="3"/>
        <v>0.88594900608917981</v>
      </c>
      <c r="F98" s="17" t="s">
        <v>404</v>
      </c>
    </row>
    <row r="99" spans="1:6" x14ac:dyDescent="0.25">
      <c r="A99" s="14" t="s">
        <v>118</v>
      </c>
      <c r="B99" s="5" t="s">
        <v>405</v>
      </c>
      <c r="C99" s="15">
        <f>1408583635/1000</f>
        <v>1408583.635</v>
      </c>
      <c r="D99" s="15">
        <f>1624480567/1000</f>
        <v>1624480.567</v>
      </c>
      <c r="E99" s="16">
        <f t="shared" ref="E99:E162" si="4">C99/D99</f>
        <v>0.86709786722859572</v>
      </c>
      <c r="F99" s="17" t="s">
        <v>406</v>
      </c>
    </row>
    <row r="100" spans="1:6" x14ac:dyDescent="0.25">
      <c r="A100" s="14" t="s">
        <v>124</v>
      </c>
      <c r="B100" s="5" t="s">
        <v>300</v>
      </c>
      <c r="C100" s="15">
        <v>734984</v>
      </c>
      <c r="D100" s="15">
        <v>1500872</v>
      </c>
      <c r="E100" s="16">
        <f t="shared" si="4"/>
        <v>0.48970465169581417</v>
      </c>
      <c r="F100" s="17" t="s">
        <v>407</v>
      </c>
    </row>
    <row r="101" spans="1:6" x14ac:dyDescent="0.25">
      <c r="A101" s="14" t="s">
        <v>130</v>
      </c>
      <c r="B101" s="5" t="s">
        <v>408</v>
      </c>
      <c r="C101" s="15">
        <v>1054484</v>
      </c>
      <c r="D101" s="15">
        <v>1144605</v>
      </c>
      <c r="E101" s="16">
        <f t="shared" si="4"/>
        <v>0.92126454104254307</v>
      </c>
      <c r="F101" s="17" t="s">
        <v>409</v>
      </c>
    </row>
    <row r="102" spans="1:6" x14ac:dyDescent="0.25">
      <c r="A102" s="14" t="s">
        <v>136</v>
      </c>
      <c r="B102" s="14" t="s">
        <v>410</v>
      </c>
      <c r="C102" s="15">
        <f>2490131+134744</f>
        <v>2624875</v>
      </c>
      <c r="D102" s="15">
        <v>3171940</v>
      </c>
      <c r="E102" s="16">
        <f t="shared" si="4"/>
        <v>0.82752983978259365</v>
      </c>
      <c r="F102" s="17" t="s">
        <v>411</v>
      </c>
    </row>
    <row r="103" spans="1:6" x14ac:dyDescent="0.25">
      <c r="A103" s="14" t="s">
        <v>142</v>
      </c>
      <c r="B103" s="5" t="s">
        <v>412</v>
      </c>
      <c r="C103" s="15">
        <f>6624165+3309</f>
        <v>6627474</v>
      </c>
      <c r="D103" s="15">
        <v>7358723</v>
      </c>
      <c r="E103" s="16">
        <f t="shared" si="4"/>
        <v>0.90062827476995666</v>
      </c>
      <c r="F103" s="17" t="s">
        <v>413</v>
      </c>
    </row>
    <row r="104" spans="1:6" x14ac:dyDescent="0.25">
      <c r="A104" s="14" t="s">
        <v>147</v>
      </c>
      <c r="B104" s="5" t="s">
        <v>414</v>
      </c>
      <c r="C104" s="15">
        <f>6586469+53653</f>
        <v>6640122</v>
      </c>
      <c r="D104" s="15">
        <v>7824810</v>
      </c>
      <c r="E104" s="16">
        <f t="shared" si="4"/>
        <v>0.84859849632131645</v>
      </c>
      <c r="F104" s="17" t="s">
        <v>415</v>
      </c>
    </row>
    <row r="105" spans="1:6" x14ac:dyDescent="0.25">
      <c r="A105" s="14" t="s">
        <v>153</v>
      </c>
      <c r="B105" s="5" t="s">
        <v>258</v>
      </c>
      <c r="C105" s="15">
        <v>10235700</v>
      </c>
      <c r="D105" s="15">
        <v>13083958</v>
      </c>
      <c r="E105" s="16">
        <f t="shared" si="4"/>
        <v>0.78230914529074458</v>
      </c>
      <c r="F105" s="17" t="s">
        <v>416</v>
      </c>
    </row>
    <row r="106" spans="1:6" x14ac:dyDescent="0.25">
      <c r="A106" s="14" t="s">
        <v>159</v>
      </c>
      <c r="B106" s="5" t="s">
        <v>417</v>
      </c>
      <c r="C106" s="15">
        <v>28097245</v>
      </c>
      <c r="D106" s="15">
        <v>30249119</v>
      </c>
      <c r="E106" s="16">
        <f t="shared" si="4"/>
        <v>0.92886159758900744</v>
      </c>
      <c r="F106" s="17" t="s">
        <v>418</v>
      </c>
    </row>
    <row r="107" spans="1:6" x14ac:dyDescent="0.25">
      <c r="A107" s="14" t="s">
        <v>165</v>
      </c>
      <c r="B107" s="5" t="s">
        <v>419</v>
      </c>
      <c r="C107" s="15">
        <v>1107043</v>
      </c>
      <c r="D107" s="24">
        <v>1535851</v>
      </c>
      <c r="E107" s="16">
        <f t="shared" si="4"/>
        <v>0.72080104124683975</v>
      </c>
      <c r="F107" s="17" t="s">
        <v>420</v>
      </c>
    </row>
    <row r="108" spans="1:6" x14ac:dyDescent="0.25">
      <c r="A108" s="14" t="s">
        <v>171</v>
      </c>
      <c r="B108" s="5" t="s">
        <v>421</v>
      </c>
      <c r="C108" s="15">
        <v>3553182</v>
      </c>
      <c r="D108" s="15">
        <v>3855037</v>
      </c>
      <c r="E108" s="16">
        <f t="shared" si="4"/>
        <v>0.92169854660279527</v>
      </c>
      <c r="F108" s="17" t="s">
        <v>422</v>
      </c>
    </row>
    <row r="109" spans="1:6" x14ac:dyDescent="0.25">
      <c r="A109" s="14" t="s">
        <v>231</v>
      </c>
      <c r="B109" s="5" t="s">
        <v>423</v>
      </c>
      <c r="C109" s="15">
        <f>340146+76523+1684049</f>
        <v>2100718</v>
      </c>
      <c r="D109" s="15">
        <v>2413071</v>
      </c>
      <c r="E109" s="16">
        <f t="shared" si="4"/>
        <v>0.87055789075414691</v>
      </c>
      <c r="F109" s="17" t="s">
        <v>424</v>
      </c>
    </row>
    <row r="110" spans="1:6" x14ac:dyDescent="0.25">
      <c r="A110" s="14" t="s">
        <v>182</v>
      </c>
      <c r="B110" s="5" t="s">
        <v>425</v>
      </c>
      <c r="C110" s="15">
        <v>6701337</v>
      </c>
      <c r="D110" s="15">
        <v>7678784</v>
      </c>
      <c r="E110" s="16">
        <f t="shared" si="4"/>
        <v>0.87270810065760407</v>
      </c>
      <c r="F110" s="17" t="s">
        <v>426</v>
      </c>
    </row>
    <row r="111" spans="1:6" x14ac:dyDescent="0.25">
      <c r="A111" s="14" t="s">
        <v>188</v>
      </c>
      <c r="B111" s="5" t="s">
        <v>427</v>
      </c>
      <c r="C111" s="15">
        <v>13905</v>
      </c>
      <c r="D111" s="15">
        <v>5293564</v>
      </c>
      <c r="E111" s="16">
        <f t="shared" si="4"/>
        <v>2.6267747022610853E-3</v>
      </c>
      <c r="F111" s="17" t="s">
        <v>428</v>
      </c>
    </row>
    <row r="112" spans="1:6" x14ac:dyDescent="0.25">
      <c r="A112" s="14" t="s">
        <v>194</v>
      </c>
      <c r="B112" s="5" t="s">
        <v>429</v>
      </c>
      <c r="C112" s="15">
        <f>652505138/1000</f>
        <v>652505.13800000004</v>
      </c>
      <c r="D112" s="15">
        <f>868504952/1000</f>
        <v>868504.95200000005</v>
      </c>
      <c r="E112" s="16">
        <f t="shared" si="4"/>
        <v>0.75129696900104725</v>
      </c>
      <c r="F112" s="17" t="s">
        <v>430</v>
      </c>
    </row>
    <row r="113" spans="1:6" x14ac:dyDescent="0.25">
      <c r="A113" s="14" t="s">
        <v>200</v>
      </c>
      <c r="B113" s="5" t="s">
        <v>431</v>
      </c>
      <c r="C113" s="15">
        <v>14563</v>
      </c>
      <c r="D113" s="15">
        <v>4534260</v>
      </c>
      <c r="E113" s="16">
        <f t="shared" si="4"/>
        <v>3.2117699470255346E-3</v>
      </c>
      <c r="F113" s="17" t="s">
        <v>432</v>
      </c>
    </row>
    <row r="114" spans="1:6" x14ac:dyDescent="0.25">
      <c r="A114" s="14" t="s">
        <v>206</v>
      </c>
      <c r="B114" s="5" t="s">
        <v>433</v>
      </c>
      <c r="C114" s="15">
        <v>3485047</v>
      </c>
      <c r="D114" s="15">
        <v>3640050</v>
      </c>
      <c r="E114" s="16">
        <f t="shared" si="4"/>
        <v>0.95741734316836302</v>
      </c>
      <c r="F114" s="17" t="s">
        <v>434</v>
      </c>
    </row>
    <row r="115" spans="1:6" x14ac:dyDescent="0.25">
      <c r="A115" s="23" t="s">
        <v>212</v>
      </c>
      <c r="B115" s="5" t="s">
        <v>435</v>
      </c>
      <c r="C115" s="7"/>
      <c r="D115" s="25"/>
      <c r="E115" s="3" t="e">
        <f t="shared" si="4"/>
        <v>#DIV/0!</v>
      </c>
      <c r="F115" s="9" t="s">
        <v>436</v>
      </c>
    </row>
    <row r="116" spans="1:6" x14ac:dyDescent="0.25">
      <c r="A116" s="5" t="s">
        <v>17</v>
      </c>
      <c r="B116" s="5" t="s">
        <v>437</v>
      </c>
      <c r="C116" s="6">
        <f>2135589+453275+408626+215938</f>
        <v>3213428</v>
      </c>
      <c r="D116" s="6">
        <v>3484425</v>
      </c>
      <c r="E116" s="3">
        <f t="shared" si="4"/>
        <v>0.92222619226988667</v>
      </c>
      <c r="F116" s="9" t="s">
        <v>438</v>
      </c>
    </row>
    <row r="117" spans="1:6" x14ac:dyDescent="0.25">
      <c r="A117" s="5" t="s">
        <v>23</v>
      </c>
      <c r="B117" s="5" t="s">
        <v>439</v>
      </c>
      <c r="C117" s="6">
        <f>2437679+28593</f>
        <v>2466272</v>
      </c>
      <c r="D117" s="6">
        <v>3076463</v>
      </c>
      <c r="E117" s="3">
        <f t="shared" si="4"/>
        <v>0.8016582679525156</v>
      </c>
      <c r="F117" s="9" t="s">
        <v>440</v>
      </c>
    </row>
    <row r="118" spans="1:6" x14ac:dyDescent="0.25">
      <c r="A118" s="5" t="s">
        <v>29</v>
      </c>
      <c r="B118" s="5" t="s">
        <v>441</v>
      </c>
      <c r="C118" s="6">
        <v>1438594</v>
      </c>
      <c r="D118" s="6">
        <v>1818220</v>
      </c>
      <c r="E118" s="3">
        <f t="shared" si="4"/>
        <v>0.79121008458822362</v>
      </c>
      <c r="F118" s="9" t="s">
        <v>442</v>
      </c>
    </row>
    <row r="119" spans="1:6" x14ac:dyDescent="0.25">
      <c r="A119" s="5" t="s">
        <v>35</v>
      </c>
      <c r="B119" s="5" t="s">
        <v>443</v>
      </c>
      <c r="C119" s="27">
        <v>2886079</v>
      </c>
      <c r="D119" s="27">
        <v>2989275</v>
      </c>
      <c r="E119" s="3">
        <f t="shared" si="4"/>
        <v>0.96547791688620155</v>
      </c>
      <c r="F119" s="9" t="s">
        <v>444</v>
      </c>
    </row>
    <row r="120" spans="1:6" x14ac:dyDescent="0.25">
      <c r="A120" s="5" t="s">
        <v>41</v>
      </c>
      <c r="B120" s="5" t="s">
        <v>445</v>
      </c>
      <c r="C120" s="27">
        <v>3371643</v>
      </c>
      <c r="D120" s="27">
        <v>3657456</v>
      </c>
      <c r="E120" s="3">
        <f t="shared" si="4"/>
        <v>0.92185469900389783</v>
      </c>
      <c r="F120" s="9" t="s">
        <v>446</v>
      </c>
    </row>
    <row r="121" spans="1:6" x14ac:dyDescent="0.25">
      <c r="A121" s="5" t="s">
        <v>46</v>
      </c>
      <c r="B121" s="5" t="s">
        <v>447</v>
      </c>
      <c r="C121" s="27">
        <v>426972</v>
      </c>
      <c r="D121" s="27">
        <v>527088</v>
      </c>
      <c r="E121" s="3">
        <f t="shared" si="4"/>
        <v>0.81005828248793366</v>
      </c>
      <c r="F121" s="9" t="s">
        <v>448</v>
      </c>
    </row>
    <row r="122" spans="1:6" x14ac:dyDescent="0.25">
      <c r="A122" s="5" t="s">
        <v>49</v>
      </c>
      <c r="B122" s="5" t="s">
        <v>449</v>
      </c>
      <c r="C122" s="12">
        <v>8258557</v>
      </c>
      <c r="D122" s="12">
        <v>8971426</v>
      </c>
      <c r="E122" s="3">
        <f t="shared" si="4"/>
        <v>0.92054005684269147</v>
      </c>
      <c r="F122" s="9" t="s">
        <v>450</v>
      </c>
    </row>
    <row r="123" spans="1:6" x14ac:dyDescent="0.25">
      <c r="A123" s="5" t="s">
        <v>55</v>
      </c>
      <c r="B123" s="5" t="s">
        <v>380</v>
      </c>
      <c r="C123" s="27">
        <v>3993845</v>
      </c>
      <c r="D123" s="27">
        <v>4152561</v>
      </c>
      <c r="E123" s="3">
        <f t="shared" si="4"/>
        <v>0.96177876736789658</v>
      </c>
      <c r="F123" s="9" t="s">
        <v>451</v>
      </c>
    </row>
    <row r="124" spans="1:6" x14ac:dyDescent="0.25">
      <c r="A124" s="5" t="s">
        <v>61</v>
      </c>
      <c r="B124" s="5" t="s">
        <v>452</v>
      </c>
      <c r="C124" s="12">
        <v>2852057</v>
      </c>
      <c r="D124" s="12">
        <v>4251735</v>
      </c>
      <c r="E124" s="3">
        <f t="shared" si="4"/>
        <v>0.67079839171538203</v>
      </c>
      <c r="F124" s="9" t="s">
        <v>453</v>
      </c>
    </row>
    <row r="125" spans="1:6" x14ac:dyDescent="0.25">
      <c r="A125" s="5" t="s">
        <v>66</v>
      </c>
      <c r="B125" s="5" t="s">
        <v>454</v>
      </c>
      <c r="C125" s="27">
        <v>1386255</v>
      </c>
      <c r="D125" s="27">
        <v>1662342</v>
      </c>
      <c r="E125" s="3">
        <f t="shared" si="4"/>
        <v>0.83391684743572625</v>
      </c>
      <c r="F125" s="9" t="s">
        <v>455</v>
      </c>
    </row>
    <row r="126" spans="1:6" x14ac:dyDescent="0.25">
      <c r="A126" s="5" t="s">
        <v>72</v>
      </c>
      <c r="B126" s="5" t="s">
        <v>456</v>
      </c>
      <c r="C126" s="27">
        <f>1189449+18083</f>
        <v>1207532</v>
      </c>
      <c r="D126" s="27">
        <v>1240357</v>
      </c>
      <c r="E126" s="3">
        <f t="shared" si="4"/>
        <v>0.9735358449220668</v>
      </c>
      <c r="F126" s="9" t="s">
        <v>457</v>
      </c>
    </row>
    <row r="127" spans="1:6" x14ac:dyDescent="0.25">
      <c r="A127" s="5" t="s">
        <v>77</v>
      </c>
      <c r="B127" s="5" t="s">
        <v>458</v>
      </c>
      <c r="C127" s="27">
        <v>1800517</v>
      </c>
      <c r="D127" s="27">
        <v>2017616</v>
      </c>
      <c r="E127" s="3">
        <f t="shared" si="4"/>
        <v>0.892398256159745</v>
      </c>
      <c r="F127" s="9" t="s">
        <v>459</v>
      </c>
    </row>
    <row r="128" spans="1:6" x14ac:dyDescent="0.25">
      <c r="A128" s="5" t="s">
        <v>83</v>
      </c>
      <c r="B128" s="5" t="s">
        <v>460</v>
      </c>
      <c r="C128" s="12">
        <f>2357980+250769</f>
        <v>2608749</v>
      </c>
      <c r="D128" s="27">
        <v>2715418</v>
      </c>
      <c r="E128" s="3">
        <f t="shared" si="4"/>
        <v>0.96071728183285221</v>
      </c>
      <c r="F128" s="9" t="s">
        <v>461</v>
      </c>
    </row>
    <row r="129" spans="1:6" x14ac:dyDescent="0.25">
      <c r="A129" s="5" t="s">
        <v>89</v>
      </c>
      <c r="B129" s="5" t="s">
        <v>462</v>
      </c>
      <c r="C129" s="27">
        <v>1447372</v>
      </c>
      <c r="D129" s="27">
        <v>1698726</v>
      </c>
      <c r="E129" s="3">
        <f t="shared" si="4"/>
        <v>0.85203381828499714</v>
      </c>
      <c r="F129" s="9" t="s">
        <v>463</v>
      </c>
    </row>
    <row r="130" spans="1:6" x14ac:dyDescent="0.25">
      <c r="A130" s="5" t="s">
        <v>95</v>
      </c>
      <c r="B130" s="5" t="s">
        <v>464</v>
      </c>
      <c r="C130" s="27">
        <v>16802352</v>
      </c>
      <c r="D130" s="27">
        <v>18476648</v>
      </c>
      <c r="E130" s="3">
        <f t="shared" si="4"/>
        <v>0.90938313053320063</v>
      </c>
      <c r="F130" s="9" t="s">
        <v>465</v>
      </c>
    </row>
    <row r="131" spans="1:6" x14ac:dyDescent="0.25">
      <c r="A131" s="23" t="s">
        <v>100</v>
      </c>
      <c r="B131" s="5" t="s">
        <v>466</v>
      </c>
      <c r="C131" s="12"/>
      <c r="D131" s="27"/>
      <c r="E131" s="3" t="e">
        <f t="shared" si="4"/>
        <v>#DIV/0!</v>
      </c>
      <c r="F131" s="9" t="s">
        <v>467</v>
      </c>
    </row>
    <row r="132" spans="1:6" x14ac:dyDescent="0.25">
      <c r="A132" s="5" t="s">
        <v>222</v>
      </c>
      <c r="B132" s="5" t="s">
        <v>468</v>
      </c>
      <c r="C132" s="12">
        <v>10059324</v>
      </c>
      <c r="D132" s="6">
        <v>10568501</v>
      </c>
      <c r="E132" s="3">
        <f t="shared" si="4"/>
        <v>0.95182126585406956</v>
      </c>
      <c r="F132" s="9" t="s">
        <v>469</v>
      </c>
    </row>
    <row r="133" spans="1:6" x14ac:dyDescent="0.25">
      <c r="A133" s="5" t="s">
        <v>228</v>
      </c>
      <c r="B133" s="5" t="s">
        <v>421</v>
      </c>
      <c r="C133" s="6">
        <v>17290912</v>
      </c>
      <c r="D133" s="6">
        <v>19157669</v>
      </c>
      <c r="E133" s="3">
        <f t="shared" si="4"/>
        <v>0.90255823920958234</v>
      </c>
      <c r="F133" s="9" t="s">
        <v>470</v>
      </c>
    </row>
    <row r="134" spans="1:6" x14ac:dyDescent="0.25">
      <c r="A134" s="5" t="s">
        <v>108</v>
      </c>
      <c r="B134" s="5" t="s">
        <v>471</v>
      </c>
      <c r="C134" s="6">
        <f>6053977+41030</f>
        <v>6095007</v>
      </c>
      <c r="D134" s="6">
        <v>6653726</v>
      </c>
      <c r="E134" s="3">
        <f t="shared" si="4"/>
        <v>0.91602915419120057</v>
      </c>
      <c r="F134" s="9" t="s">
        <v>472</v>
      </c>
    </row>
    <row r="135" spans="1:6" x14ac:dyDescent="0.25">
      <c r="A135" s="5" t="s">
        <v>114</v>
      </c>
      <c r="B135" s="5" t="s">
        <v>473</v>
      </c>
      <c r="C135" s="6">
        <v>2190512</v>
      </c>
      <c r="D135" s="6">
        <v>2416517</v>
      </c>
      <c r="E135" s="3">
        <f t="shared" si="4"/>
        <v>0.90647489754882749</v>
      </c>
      <c r="F135" s="9" t="s">
        <v>474</v>
      </c>
    </row>
    <row r="136" spans="1:6" x14ac:dyDescent="0.25">
      <c r="A136" s="5" t="s">
        <v>120</v>
      </c>
      <c r="B136" s="5" t="s">
        <v>475</v>
      </c>
      <c r="C136" s="6">
        <f>(1149257000+11348000)/1000</f>
        <v>1160605</v>
      </c>
      <c r="D136" s="6">
        <f>1237553000/1000</f>
        <v>1237553</v>
      </c>
      <c r="E136" s="3">
        <f t="shared" si="4"/>
        <v>0.93782246093702648</v>
      </c>
      <c r="F136" s="9" t="s">
        <v>476</v>
      </c>
    </row>
    <row r="137" spans="1:6" x14ac:dyDescent="0.25">
      <c r="A137" s="5" t="s">
        <v>126</v>
      </c>
      <c r="B137" s="5" t="s">
        <v>233</v>
      </c>
      <c r="C137" s="6">
        <v>3023963</v>
      </c>
      <c r="D137" s="6">
        <v>3584032</v>
      </c>
      <c r="E137" s="3">
        <f t="shared" si="4"/>
        <v>0.84373214301658017</v>
      </c>
      <c r="F137" s="9" t="s">
        <v>477</v>
      </c>
    </row>
    <row r="138" spans="1:6" x14ac:dyDescent="0.25">
      <c r="A138" s="5" t="s">
        <v>132</v>
      </c>
      <c r="B138" s="5" t="s">
        <v>300</v>
      </c>
      <c r="C138" s="6">
        <v>753014</v>
      </c>
      <c r="D138" s="6">
        <v>105961803</v>
      </c>
      <c r="E138" s="3">
        <f t="shared" si="4"/>
        <v>7.1064664688652007E-3</v>
      </c>
      <c r="F138" s="9" t="s">
        <v>478</v>
      </c>
    </row>
    <row r="139" spans="1:6" x14ac:dyDescent="0.25">
      <c r="A139" s="5" t="s">
        <v>138</v>
      </c>
      <c r="B139" s="5" t="s">
        <v>479</v>
      </c>
      <c r="C139" s="6"/>
      <c r="D139" s="6"/>
      <c r="E139" s="3" t="e">
        <f t="shared" si="4"/>
        <v>#DIV/0!</v>
      </c>
      <c r="F139" s="9" t="s">
        <v>480</v>
      </c>
    </row>
    <row r="140" spans="1:6" x14ac:dyDescent="0.25">
      <c r="A140" s="5" t="s">
        <v>144</v>
      </c>
      <c r="B140" s="5" t="s">
        <v>481</v>
      </c>
      <c r="C140" s="6">
        <f>3253874+18681</f>
        <v>3272555</v>
      </c>
      <c r="D140" s="6">
        <v>3659451</v>
      </c>
      <c r="E140" s="3">
        <f t="shared" si="4"/>
        <v>0.89427485161025522</v>
      </c>
      <c r="F140" s="9" t="s">
        <v>482</v>
      </c>
    </row>
    <row r="141" spans="1:6" x14ac:dyDescent="0.25">
      <c r="A141" s="5" t="s">
        <v>149</v>
      </c>
      <c r="B141" s="5" t="s">
        <v>483</v>
      </c>
      <c r="C141" s="6">
        <v>19930730</v>
      </c>
      <c r="D141" s="6">
        <v>20542150</v>
      </c>
      <c r="E141" s="3">
        <f t="shared" si="4"/>
        <v>0.97023583217920228</v>
      </c>
      <c r="F141" s="9" t="s">
        <v>484</v>
      </c>
    </row>
    <row r="142" spans="1:6" x14ac:dyDescent="0.25">
      <c r="A142" s="5" t="s">
        <v>155</v>
      </c>
      <c r="B142" s="5" t="s">
        <v>485</v>
      </c>
      <c r="C142" s="6">
        <v>2959648</v>
      </c>
      <c r="D142" s="6">
        <v>3201083</v>
      </c>
      <c r="E142" s="3">
        <f t="shared" si="4"/>
        <v>0.92457708844163056</v>
      </c>
      <c r="F142" s="9" t="s">
        <v>486</v>
      </c>
    </row>
    <row r="143" spans="1:6" x14ac:dyDescent="0.25">
      <c r="A143" s="23" t="s">
        <v>161</v>
      </c>
      <c r="B143" s="5" t="s">
        <v>350</v>
      </c>
      <c r="C143" s="6">
        <v>1960370</v>
      </c>
      <c r="D143" s="6">
        <v>2089165</v>
      </c>
      <c r="E143" s="3">
        <f t="shared" si="4"/>
        <v>0.93835096797045714</v>
      </c>
      <c r="F143" s="9" t="s">
        <v>487</v>
      </c>
    </row>
    <row r="144" spans="1:6" x14ac:dyDescent="0.25">
      <c r="A144" s="5" t="s">
        <v>167</v>
      </c>
      <c r="B144" s="5" t="s">
        <v>488</v>
      </c>
      <c r="C144" s="6">
        <v>5474298</v>
      </c>
      <c r="D144" s="6">
        <v>6819075</v>
      </c>
      <c r="E144" s="3">
        <f t="shared" si="4"/>
        <v>0.80279187426447141</v>
      </c>
      <c r="F144" s="9" t="s">
        <v>489</v>
      </c>
    </row>
    <row r="145" spans="1:6" x14ac:dyDescent="0.25">
      <c r="A145" s="5" t="s">
        <v>173</v>
      </c>
      <c r="B145" s="5" t="s">
        <v>490</v>
      </c>
      <c r="C145" s="6"/>
      <c r="D145" s="6"/>
      <c r="E145" s="3" t="e">
        <f t="shared" si="4"/>
        <v>#DIV/0!</v>
      </c>
      <c r="F145" s="9" t="s">
        <v>491</v>
      </c>
    </row>
    <row r="146" spans="1:6" x14ac:dyDescent="0.25">
      <c r="A146" s="5" t="s">
        <v>178</v>
      </c>
      <c r="B146" s="5" t="s">
        <v>492</v>
      </c>
      <c r="C146" s="8"/>
      <c r="D146" s="6"/>
      <c r="E146" s="3" t="e">
        <f t="shared" si="4"/>
        <v>#DIV/0!</v>
      </c>
      <c r="F146" s="9" t="s">
        <v>493</v>
      </c>
    </row>
    <row r="147" spans="1:6" x14ac:dyDescent="0.25">
      <c r="A147" s="5" t="s">
        <v>184</v>
      </c>
      <c r="B147" s="5" t="s">
        <v>494</v>
      </c>
      <c r="C147" s="6">
        <v>3207427</v>
      </c>
      <c r="D147" s="6">
        <v>3650366</v>
      </c>
      <c r="E147" s="3">
        <f t="shared" si="4"/>
        <v>0.87865901665750779</v>
      </c>
      <c r="F147" s="9" t="s">
        <v>495</v>
      </c>
    </row>
    <row r="148" spans="1:6" x14ac:dyDescent="0.25">
      <c r="A148" s="5" t="s">
        <v>190</v>
      </c>
      <c r="B148" s="5" t="s">
        <v>496</v>
      </c>
      <c r="C148" s="6">
        <v>663691</v>
      </c>
      <c r="D148" s="6">
        <v>742437</v>
      </c>
      <c r="E148" s="3">
        <f t="shared" si="4"/>
        <v>0.89393578175656652</v>
      </c>
      <c r="F148" s="9" t="s">
        <v>497</v>
      </c>
    </row>
    <row r="149" spans="1:6" x14ac:dyDescent="0.25">
      <c r="A149" s="5" t="s">
        <v>196</v>
      </c>
      <c r="B149" s="5" t="s">
        <v>498</v>
      </c>
      <c r="C149" s="6">
        <v>903955</v>
      </c>
      <c r="D149" s="6">
        <v>1016475</v>
      </c>
      <c r="E149" s="3">
        <f t="shared" si="4"/>
        <v>0.88930372119333978</v>
      </c>
      <c r="F149" s="9" t="s">
        <v>499</v>
      </c>
    </row>
    <row r="150" spans="1:6" x14ac:dyDescent="0.25">
      <c r="A150" s="5" t="s">
        <v>202</v>
      </c>
      <c r="B150" s="5" t="s">
        <v>500</v>
      </c>
      <c r="C150" s="6">
        <v>25222</v>
      </c>
      <c r="D150" s="6">
        <v>12326911</v>
      </c>
      <c r="E150" s="3">
        <f t="shared" si="4"/>
        <v>2.0460924882154175E-3</v>
      </c>
      <c r="F150" s="9" t="s">
        <v>501</v>
      </c>
    </row>
    <row r="151" spans="1:6" x14ac:dyDescent="0.25">
      <c r="A151" s="5" t="s">
        <v>208</v>
      </c>
      <c r="B151" s="5" t="s">
        <v>304</v>
      </c>
      <c r="C151" s="6">
        <v>54447.09</v>
      </c>
      <c r="D151" s="6">
        <v>59562.771000000001</v>
      </c>
      <c r="E151" s="3">
        <f t="shared" si="4"/>
        <v>0.9141127769223496</v>
      </c>
      <c r="F151" s="9" t="s">
        <v>502</v>
      </c>
    </row>
    <row r="152" spans="1:6" x14ac:dyDescent="0.25">
      <c r="A152" s="5" t="s">
        <v>9</v>
      </c>
      <c r="B152" s="5" t="s">
        <v>244</v>
      </c>
      <c r="C152" s="6">
        <v>2802889</v>
      </c>
      <c r="D152" s="6">
        <v>3178326</v>
      </c>
      <c r="E152" s="3">
        <f t="shared" si="4"/>
        <v>0.8818758679883687</v>
      </c>
      <c r="F152" s="9" t="s">
        <v>503</v>
      </c>
    </row>
    <row r="153" spans="1:6" x14ac:dyDescent="0.25">
      <c r="A153" s="5" t="s">
        <v>14</v>
      </c>
      <c r="B153" s="5" t="s">
        <v>504</v>
      </c>
      <c r="C153" s="7"/>
      <c r="D153" s="7"/>
      <c r="E153" s="3" t="e">
        <f t="shared" si="4"/>
        <v>#DIV/0!</v>
      </c>
      <c r="F153" s="9" t="s">
        <v>505</v>
      </c>
    </row>
    <row r="154" spans="1:6" x14ac:dyDescent="0.25">
      <c r="A154" s="5" t="s">
        <v>20</v>
      </c>
      <c r="B154" s="5" t="s">
        <v>506</v>
      </c>
      <c r="C154" s="6">
        <v>2941039</v>
      </c>
      <c r="D154" s="6">
        <v>62921479</v>
      </c>
      <c r="E154" s="3">
        <f t="shared" si="4"/>
        <v>4.6741415598320568E-2</v>
      </c>
      <c r="F154" s="9" t="s">
        <v>507</v>
      </c>
    </row>
    <row r="155" spans="1:6" x14ac:dyDescent="0.25">
      <c r="A155" s="5" t="s">
        <v>26</v>
      </c>
      <c r="B155" s="5" t="s">
        <v>364</v>
      </c>
      <c r="C155" s="6">
        <v>1328560</v>
      </c>
      <c r="D155" s="6">
        <v>1405086</v>
      </c>
      <c r="E155" s="3">
        <f t="shared" si="4"/>
        <v>0.94553642979860308</v>
      </c>
      <c r="F155" s="9" t="s">
        <v>508</v>
      </c>
    </row>
    <row r="156" spans="1:6" x14ac:dyDescent="0.25">
      <c r="A156" s="5" t="s">
        <v>32</v>
      </c>
      <c r="B156" s="5" t="s">
        <v>509</v>
      </c>
      <c r="C156" s="6">
        <v>3151628</v>
      </c>
      <c r="D156" s="6">
        <v>4149982</v>
      </c>
      <c r="E156" s="3">
        <f t="shared" si="4"/>
        <v>0.75943172765568623</v>
      </c>
      <c r="F156" s="9" t="s">
        <v>510</v>
      </c>
    </row>
    <row r="157" spans="1:6" x14ac:dyDescent="0.25">
      <c r="A157" s="5" t="s">
        <v>38</v>
      </c>
      <c r="B157" s="5" t="s">
        <v>511</v>
      </c>
      <c r="C157" s="6"/>
      <c r="D157" s="6"/>
      <c r="E157" s="3" t="e">
        <f t="shared" si="4"/>
        <v>#DIV/0!</v>
      </c>
      <c r="F157" s="9" t="s">
        <v>512</v>
      </c>
    </row>
    <row r="158" spans="1:6" x14ac:dyDescent="0.25">
      <c r="A158" s="5" t="s">
        <v>44</v>
      </c>
      <c r="B158" s="5" t="s">
        <v>513</v>
      </c>
      <c r="C158" s="6">
        <v>5706978</v>
      </c>
      <c r="D158" s="6">
        <v>6328684</v>
      </c>
      <c r="E158" s="3">
        <f t="shared" si="4"/>
        <v>0.90176377900998061</v>
      </c>
      <c r="F158" s="9" t="s">
        <v>514</v>
      </c>
    </row>
    <row r="159" spans="1:6" x14ac:dyDescent="0.25">
      <c r="A159" s="5" t="s">
        <v>48</v>
      </c>
      <c r="B159" s="5" t="s">
        <v>242</v>
      </c>
      <c r="C159" s="6">
        <v>497068</v>
      </c>
      <c r="D159" s="6">
        <v>509896</v>
      </c>
      <c r="E159" s="3">
        <f t="shared" si="4"/>
        <v>0.97484192855013574</v>
      </c>
      <c r="F159" s="9" t="s">
        <v>515</v>
      </c>
    </row>
    <row r="160" spans="1:6" x14ac:dyDescent="0.25">
      <c r="A160" s="5" t="s">
        <v>52</v>
      </c>
      <c r="B160" s="5" t="s">
        <v>516</v>
      </c>
      <c r="C160" s="6">
        <v>115160</v>
      </c>
      <c r="D160" s="6">
        <v>30090769</v>
      </c>
      <c r="E160" s="3">
        <f t="shared" si="4"/>
        <v>3.8270873037508611E-3</v>
      </c>
      <c r="F160" s="9" t="s">
        <v>517</v>
      </c>
    </row>
    <row r="161" spans="1:6" x14ac:dyDescent="0.25">
      <c r="A161" s="5" t="s">
        <v>58</v>
      </c>
      <c r="B161" s="5" t="s">
        <v>518</v>
      </c>
      <c r="C161" s="6">
        <v>2106996</v>
      </c>
      <c r="D161" s="6">
        <v>4166832</v>
      </c>
      <c r="E161" s="3">
        <f t="shared" si="4"/>
        <v>0.50565897545185412</v>
      </c>
      <c r="F161" s="9" t="s">
        <v>519</v>
      </c>
    </row>
    <row r="162" spans="1:6" x14ac:dyDescent="0.25">
      <c r="A162" s="5" t="s">
        <v>217</v>
      </c>
      <c r="B162" s="5" t="s">
        <v>362</v>
      </c>
      <c r="C162" s="6">
        <v>1283392</v>
      </c>
      <c r="D162" s="6">
        <v>1609843</v>
      </c>
      <c r="E162" s="3">
        <f t="shared" si="4"/>
        <v>0.79721562910171984</v>
      </c>
      <c r="F162" s="9" t="s">
        <v>520</v>
      </c>
    </row>
    <row r="163" spans="1:6" x14ac:dyDescent="0.25">
      <c r="A163" s="5" t="s">
        <v>69</v>
      </c>
      <c r="B163" s="5" t="s">
        <v>333</v>
      </c>
      <c r="C163" s="6">
        <v>1100820</v>
      </c>
      <c r="D163" s="6">
        <v>1145175</v>
      </c>
      <c r="E163" s="3">
        <f t="shared" ref="E163:E226" si="5">C163/D163</f>
        <v>0.96126792848254639</v>
      </c>
      <c r="F163" s="9" t="s">
        <v>521</v>
      </c>
    </row>
    <row r="164" spans="1:6" x14ac:dyDescent="0.25">
      <c r="A164" s="5" t="s">
        <v>74</v>
      </c>
      <c r="B164" s="5" t="s">
        <v>522</v>
      </c>
      <c r="C164" s="6">
        <v>6663579</v>
      </c>
      <c r="D164" s="6">
        <v>6751746</v>
      </c>
      <c r="E164" s="3">
        <f t="shared" si="5"/>
        <v>0.98694159999502351</v>
      </c>
      <c r="F164" s="9" t="s">
        <v>523</v>
      </c>
    </row>
    <row r="165" spans="1:6" x14ac:dyDescent="0.25">
      <c r="A165" s="5" t="s">
        <v>80</v>
      </c>
      <c r="B165" s="5" t="s">
        <v>524</v>
      </c>
      <c r="C165" s="6">
        <v>28543</v>
      </c>
      <c r="D165" s="6">
        <v>1492476</v>
      </c>
      <c r="E165" s="3">
        <f t="shared" si="5"/>
        <v>1.9124595638388826E-2</v>
      </c>
      <c r="F165" s="9" t="s">
        <v>525</v>
      </c>
    </row>
    <row r="166" spans="1:6" x14ac:dyDescent="0.25">
      <c r="A166" s="5" t="s">
        <v>86</v>
      </c>
      <c r="B166" s="5" t="s">
        <v>248</v>
      </c>
      <c r="C166" s="6">
        <v>2937011</v>
      </c>
      <c r="D166" s="6">
        <v>3217058</v>
      </c>
      <c r="E166" s="3">
        <f t="shared" si="5"/>
        <v>0.91294934688774654</v>
      </c>
      <c r="F166" s="9" t="s">
        <v>526</v>
      </c>
    </row>
    <row r="167" spans="1:6" x14ac:dyDescent="0.25">
      <c r="A167" s="5" t="s">
        <v>92</v>
      </c>
      <c r="B167" s="5" t="s">
        <v>485</v>
      </c>
      <c r="C167" s="6">
        <v>540917</v>
      </c>
      <c r="D167" s="6">
        <v>628209</v>
      </c>
      <c r="E167" s="3">
        <f t="shared" si="5"/>
        <v>0.86104624416396458</v>
      </c>
      <c r="F167" s="9" t="s">
        <v>527</v>
      </c>
    </row>
    <row r="168" spans="1:6" x14ac:dyDescent="0.25">
      <c r="A168" s="5" t="s">
        <v>98</v>
      </c>
      <c r="B168" s="5" t="s">
        <v>528</v>
      </c>
      <c r="C168" s="6"/>
      <c r="D168" s="6"/>
      <c r="E168" s="3" t="e">
        <f t="shared" si="5"/>
        <v>#DIV/0!</v>
      </c>
      <c r="F168" s="9" t="s">
        <v>529</v>
      </c>
    </row>
    <row r="169" spans="1:6" x14ac:dyDescent="0.25">
      <c r="A169" s="5" t="s">
        <v>103</v>
      </c>
      <c r="B169" s="5" t="s">
        <v>530</v>
      </c>
      <c r="C169" s="6"/>
      <c r="D169" s="6"/>
      <c r="E169" s="3" t="e">
        <f t="shared" si="5"/>
        <v>#DIV/0!</v>
      </c>
      <c r="F169" s="9" t="s">
        <v>531</v>
      </c>
    </row>
    <row r="170" spans="1:6" x14ac:dyDescent="0.25">
      <c r="A170" s="5" t="s">
        <v>225</v>
      </c>
      <c r="B170" s="5" t="s">
        <v>532</v>
      </c>
      <c r="C170" s="8">
        <v>1867917</v>
      </c>
      <c r="D170" s="6">
        <v>2133296</v>
      </c>
      <c r="E170" s="3">
        <f t="shared" si="5"/>
        <v>0.87560141677479353</v>
      </c>
      <c r="F170" s="9" t="s">
        <v>533</v>
      </c>
    </row>
    <row r="171" spans="1:6" x14ac:dyDescent="0.25">
      <c r="A171" s="5" t="s">
        <v>105</v>
      </c>
      <c r="B171" s="5" t="s">
        <v>244</v>
      </c>
      <c r="C171" s="6">
        <v>9775000</v>
      </c>
      <c r="D171" s="6">
        <v>12155000</v>
      </c>
      <c r="E171" s="3">
        <f t="shared" si="5"/>
        <v>0.80419580419580416</v>
      </c>
      <c r="F171" s="9" t="s">
        <v>534</v>
      </c>
    </row>
    <row r="172" spans="1:6" x14ac:dyDescent="0.25">
      <c r="A172" s="5" t="s">
        <v>111</v>
      </c>
      <c r="B172" s="5" t="s">
        <v>535</v>
      </c>
      <c r="C172" s="6">
        <v>440968</v>
      </c>
      <c r="D172" s="6">
        <v>487556</v>
      </c>
      <c r="E172" s="3">
        <f t="shared" si="5"/>
        <v>0.90444584827178831</v>
      </c>
      <c r="F172" s="9" t="s">
        <v>536</v>
      </c>
    </row>
    <row r="173" spans="1:6" x14ac:dyDescent="0.25">
      <c r="A173" s="5" t="s">
        <v>117</v>
      </c>
      <c r="B173" s="5" t="s">
        <v>244</v>
      </c>
      <c r="C173" s="6">
        <v>2787714</v>
      </c>
      <c r="D173" s="6">
        <v>7213823</v>
      </c>
      <c r="E173" s="3">
        <f t="shared" si="5"/>
        <v>0.38644058774383566</v>
      </c>
      <c r="F173" s="9" t="s">
        <v>537</v>
      </c>
    </row>
    <row r="174" spans="1:6" x14ac:dyDescent="0.25">
      <c r="A174" s="5" t="s">
        <v>123</v>
      </c>
      <c r="B174" s="5" t="s">
        <v>538</v>
      </c>
      <c r="C174" s="6">
        <v>11587312</v>
      </c>
      <c r="D174" s="6">
        <v>14105566</v>
      </c>
      <c r="E174" s="3">
        <f t="shared" si="5"/>
        <v>0.82147090021059777</v>
      </c>
      <c r="F174" s="9" t="s">
        <v>539</v>
      </c>
    </row>
    <row r="175" spans="1:6" x14ac:dyDescent="0.25">
      <c r="A175" s="5" t="s">
        <v>129</v>
      </c>
      <c r="B175" s="5" t="s">
        <v>540</v>
      </c>
      <c r="C175" s="6">
        <v>1426195</v>
      </c>
      <c r="D175" s="6">
        <v>1748634</v>
      </c>
      <c r="E175" s="3">
        <f t="shared" si="5"/>
        <v>0.81560520955214189</v>
      </c>
      <c r="F175" s="9" t="s">
        <v>541</v>
      </c>
    </row>
    <row r="176" spans="1:6" x14ac:dyDescent="0.25">
      <c r="A176" s="5" t="s">
        <v>135</v>
      </c>
      <c r="B176" s="5" t="s">
        <v>333</v>
      </c>
      <c r="C176" s="6">
        <v>17930213</v>
      </c>
      <c r="D176" s="6">
        <v>18662119</v>
      </c>
      <c r="E176" s="3">
        <f t="shared" si="5"/>
        <v>0.96078119531870954</v>
      </c>
      <c r="F176" s="9" t="s">
        <v>542</v>
      </c>
    </row>
    <row r="177" spans="1:6" x14ac:dyDescent="0.25">
      <c r="A177" s="5" t="s">
        <v>141</v>
      </c>
      <c r="B177" s="5" t="s">
        <v>543</v>
      </c>
      <c r="C177" s="6">
        <v>4337164</v>
      </c>
      <c r="D177" s="6">
        <v>5046194</v>
      </c>
      <c r="E177" s="3">
        <f t="shared" si="5"/>
        <v>0.85949212416328025</v>
      </c>
      <c r="F177" s="9" t="s">
        <v>544</v>
      </c>
    </row>
    <row r="178" spans="1:6" x14ac:dyDescent="0.25">
      <c r="A178" s="5" t="s">
        <v>146</v>
      </c>
      <c r="B178" s="5" t="s">
        <v>545</v>
      </c>
      <c r="C178" s="6">
        <v>2605869</v>
      </c>
      <c r="D178" s="6">
        <v>5079989</v>
      </c>
      <c r="E178" s="3">
        <f t="shared" si="5"/>
        <v>0.5129674493389651</v>
      </c>
      <c r="F178" s="9" t="s">
        <v>546</v>
      </c>
    </row>
    <row r="179" spans="1:6" x14ac:dyDescent="0.25">
      <c r="A179" s="5" t="s">
        <v>152</v>
      </c>
      <c r="B179" s="5" t="s">
        <v>547</v>
      </c>
      <c r="C179" s="6">
        <v>2814725</v>
      </c>
      <c r="D179" s="6">
        <v>3125327</v>
      </c>
      <c r="E179" s="3">
        <f t="shared" si="5"/>
        <v>0.90061775935766086</v>
      </c>
      <c r="F179" s="9" t="s">
        <v>548</v>
      </c>
    </row>
    <row r="180" spans="1:6" x14ac:dyDescent="0.25">
      <c r="A180" s="5" t="s">
        <v>158</v>
      </c>
      <c r="B180" s="5" t="s">
        <v>485</v>
      </c>
      <c r="C180" s="6">
        <v>6638801</v>
      </c>
      <c r="D180" s="6">
        <v>7251553</v>
      </c>
      <c r="E180" s="3">
        <f t="shared" si="5"/>
        <v>0.91550058311647176</v>
      </c>
      <c r="F180" s="9" t="s">
        <v>549</v>
      </c>
    </row>
    <row r="181" spans="1:6" x14ac:dyDescent="0.25">
      <c r="A181" s="5" t="s">
        <v>164</v>
      </c>
      <c r="B181" s="5" t="s">
        <v>550</v>
      </c>
      <c r="C181" s="6">
        <v>6918051</v>
      </c>
      <c r="D181" s="6">
        <v>7562236</v>
      </c>
      <c r="E181" s="3">
        <f t="shared" si="5"/>
        <v>0.91481553868459009</v>
      </c>
      <c r="F181" s="9" t="s">
        <v>551</v>
      </c>
    </row>
    <row r="182" spans="1:6" x14ac:dyDescent="0.25">
      <c r="A182" s="5" t="s">
        <v>170</v>
      </c>
      <c r="B182" s="5" t="s">
        <v>552</v>
      </c>
      <c r="C182" s="6">
        <v>6821038</v>
      </c>
      <c r="D182" s="6">
        <v>9010730</v>
      </c>
      <c r="E182" s="3">
        <f t="shared" si="5"/>
        <v>0.75699061008375568</v>
      </c>
      <c r="F182" s="9" t="s">
        <v>553</v>
      </c>
    </row>
    <row r="183" spans="1:6" x14ac:dyDescent="0.25">
      <c r="A183" s="5" t="s">
        <v>176</v>
      </c>
      <c r="B183" s="5" t="s">
        <v>236</v>
      </c>
      <c r="C183" s="6">
        <v>2142032</v>
      </c>
      <c r="D183" s="6">
        <v>2480319</v>
      </c>
      <c r="E183" s="3">
        <f t="shared" si="5"/>
        <v>0.86361149513429525</v>
      </c>
      <c r="F183" s="9" t="s">
        <v>554</v>
      </c>
    </row>
    <row r="184" spans="1:6" x14ac:dyDescent="0.25">
      <c r="A184" s="5" t="s">
        <v>181</v>
      </c>
      <c r="B184" s="5" t="s">
        <v>555</v>
      </c>
      <c r="C184" s="6">
        <v>9926164</v>
      </c>
      <c r="D184" s="6">
        <v>11057030</v>
      </c>
      <c r="E184" s="3">
        <f t="shared" si="5"/>
        <v>0.89772425325788208</v>
      </c>
      <c r="F184" s="9" t="s">
        <v>556</v>
      </c>
    </row>
    <row r="185" spans="1:6" x14ac:dyDescent="0.25">
      <c r="A185" s="5" t="s">
        <v>187</v>
      </c>
      <c r="B185" s="5" t="s">
        <v>557</v>
      </c>
      <c r="C185" s="6">
        <v>869</v>
      </c>
      <c r="D185" s="6">
        <v>34371</v>
      </c>
      <c r="E185" s="3">
        <f t="shared" si="5"/>
        <v>2.5282942015070843E-2</v>
      </c>
      <c r="F185" s="9" t="s">
        <v>558</v>
      </c>
    </row>
    <row r="186" spans="1:6" x14ac:dyDescent="0.25">
      <c r="A186" s="5" t="s">
        <v>193</v>
      </c>
      <c r="B186" s="5" t="s">
        <v>559</v>
      </c>
      <c r="C186" s="6">
        <v>2003303</v>
      </c>
      <c r="D186" s="6">
        <v>2063377</v>
      </c>
      <c r="E186" s="3">
        <f t="shared" si="5"/>
        <v>0.97088559192042945</v>
      </c>
      <c r="F186" s="9" t="s">
        <v>560</v>
      </c>
    </row>
    <row r="187" spans="1:6" x14ac:dyDescent="0.25">
      <c r="A187" s="5" t="s">
        <v>199</v>
      </c>
      <c r="B187" s="5" t="s">
        <v>561</v>
      </c>
      <c r="C187" s="6">
        <f>742653+1430</f>
        <v>744083</v>
      </c>
      <c r="D187" s="6">
        <v>904175</v>
      </c>
      <c r="E187" s="3">
        <f t="shared" si="5"/>
        <v>0.82294135537921309</v>
      </c>
      <c r="F187" s="9" t="s">
        <v>562</v>
      </c>
    </row>
    <row r="188" spans="1:6" x14ac:dyDescent="0.25">
      <c r="A188" s="5" t="s">
        <v>205</v>
      </c>
      <c r="B188" s="5" t="s">
        <v>304</v>
      </c>
      <c r="C188" s="6">
        <v>7425806</v>
      </c>
      <c r="D188" s="6">
        <v>7798690</v>
      </c>
      <c r="E188" s="3">
        <f t="shared" si="5"/>
        <v>0.95218632872956865</v>
      </c>
      <c r="F188" s="9" t="s">
        <v>563</v>
      </c>
    </row>
    <row r="189" spans="1:6" x14ac:dyDescent="0.25">
      <c r="A189" s="5" t="s">
        <v>8</v>
      </c>
      <c r="B189" t="s">
        <v>564</v>
      </c>
      <c r="C189" s="6">
        <v>24304890</v>
      </c>
      <c r="D189" s="6">
        <v>31079693</v>
      </c>
      <c r="E189" s="3">
        <f t="shared" si="5"/>
        <v>0.78201834233047285</v>
      </c>
      <c r="F189" s="9" t="s">
        <v>565</v>
      </c>
    </row>
    <row r="190" spans="1:6" s="13" customFormat="1" x14ac:dyDescent="0.25">
      <c r="A190" s="14" t="s">
        <v>13</v>
      </c>
      <c r="B190" s="14" t="s">
        <v>566</v>
      </c>
      <c r="C190" s="28"/>
      <c r="D190" s="29"/>
      <c r="E190" s="30" t="e">
        <f t="shared" si="5"/>
        <v>#DIV/0!</v>
      </c>
      <c r="F190" s="9" t="s">
        <v>567</v>
      </c>
    </row>
    <row r="191" spans="1:6" x14ac:dyDescent="0.25">
      <c r="A191" s="5" t="s">
        <v>19</v>
      </c>
      <c r="B191" s="5" t="s">
        <v>568</v>
      </c>
      <c r="C191" s="6">
        <f>95605+45971</f>
        <v>141576</v>
      </c>
      <c r="D191" s="6">
        <v>7267578</v>
      </c>
      <c r="E191" s="3">
        <f t="shared" si="5"/>
        <v>1.9480492675826803E-2</v>
      </c>
      <c r="F191" s="9" t="s">
        <v>569</v>
      </c>
    </row>
    <row r="192" spans="1:6" x14ac:dyDescent="0.25">
      <c r="A192" s="5" t="s">
        <v>25</v>
      </c>
      <c r="B192" s="5" t="s">
        <v>309</v>
      </c>
      <c r="C192" s="8">
        <v>3035995</v>
      </c>
      <c r="D192" s="6">
        <v>3623890</v>
      </c>
      <c r="E192" s="3">
        <f t="shared" si="5"/>
        <v>0.83777239375367352</v>
      </c>
      <c r="F192" s="9" t="s">
        <v>570</v>
      </c>
    </row>
    <row r="193" spans="1:6" x14ac:dyDescent="0.25">
      <c r="A193" s="5" t="s">
        <v>31</v>
      </c>
      <c r="B193" s="5" t="s">
        <v>464</v>
      </c>
      <c r="C193" s="6">
        <f>57943907/1000</f>
        <v>57943.906999999999</v>
      </c>
      <c r="D193" s="31">
        <f>83624425/1000</f>
        <v>83624.425000000003</v>
      </c>
      <c r="E193" s="3">
        <f t="shared" si="5"/>
        <v>0.69290649233163637</v>
      </c>
      <c r="F193" s="9" t="s">
        <v>571</v>
      </c>
    </row>
    <row r="194" spans="1:6" x14ac:dyDescent="0.25">
      <c r="A194" s="5" t="s">
        <v>37</v>
      </c>
      <c r="B194" s="5" t="s">
        <v>364</v>
      </c>
      <c r="C194" s="6">
        <v>5373171</v>
      </c>
      <c r="D194" s="8">
        <v>6184705</v>
      </c>
      <c r="E194" s="3">
        <f t="shared" si="5"/>
        <v>0.86878371725086323</v>
      </c>
      <c r="F194" s="9" t="s">
        <v>572</v>
      </c>
    </row>
    <row r="195" spans="1:6" s="14" customFormat="1" x14ac:dyDescent="0.25">
      <c r="A195" s="14" t="s">
        <v>43</v>
      </c>
      <c r="B195" s="14" t="s">
        <v>573</v>
      </c>
      <c r="C195" s="32"/>
      <c r="D195" s="32"/>
      <c r="E195" s="33" t="e">
        <f t="shared" si="5"/>
        <v>#DIV/0!</v>
      </c>
      <c r="F195" s="17" t="s">
        <v>574</v>
      </c>
    </row>
    <row r="196" spans="1:6" x14ac:dyDescent="0.25">
      <c r="A196" s="5" t="s">
        <v>47</v>
      </c>
      <c r="B196" s="5" t="s">
        <v>575</v>
      </c>
      <c r="C196" s="8">
        <f>4119.8*1000</f>
        <v>4119800</v>
      </c>
      <c r="D196" s="6">
        <f>5493.1*1000</f>
        <v>5493100</v>
      </c>
      <c r="E196" s="3">
        <f t="shared" si="5"/>
        <v>0.74999544883581215</v>
      </c>
      <c r="F196" s="9" t="s">
        <v>576</v>
      </c>
    </row>
    <row r="197" spans="1:6" s="13" customFormat="1" x14ac:dyDescent="0.25">
      <c r="A197" s="14" t="s">
        <v>51</v>
      </c>
      <c r="B197" s="14" t="s">
        <v>577</v>
      </c>
      <c r="C197" s="29"/>
      <c r="D197" s="32"/>
      <c r="E197" s="30" t="e">
        <f t="shared" si="5"/>
        <v>#DIV/0!</v>
      </c>
      <c r="F197" s="9" t="s">
        <v>578</v>
      </c>
    </row>
    <row r="198" spans="1:6" x14ac:dyDescent="0.25">
      <c r="A198" s="5" t="s">
        <v>57</v>
      </c>
      <c r="B198" s="5" t="s">
        <v>579</v>
      </c>
      <c r="C198" s="6">
        <f>1470426+141853</f>
        <v>1612279</v>
      </c>
      <c r="D198" s="6">
        <v>1648108</v>
      </c>
      <c r="E198" s="3">
        <f t="shared" si="5"/>
        <v>0.97826052661597418</v>
      </c>
      <c r="F198" s="9" t="s">
        <v>580</v>
      </c>
    </row>
    <row r="199" spans="1:6" x14ac:dyDescent="0.25">
      <c r="A199" s="5" t="s">
        <v>63</v>
      </c>
      <c r="B199" t="s">
        <v>300</v>
      </c>
      <c r="C199" s="8">
        <v>7896189</v>
      </c>
      <c r="D199" s="6">
        <v>8497438</v>
      </c>
      <c r="E199" s="3">
        <f t="shared" si="5"/>
        <v>0.92924349668688377</v>
      </c>
      <c r="F199" s="9" t="s">
        <v>581</v>
      </c>
    </row>
    <row r="200" spans="1:6" x14ac:dyDescent="0.25">
      <c r="A200" s="5" t="s">
        <v>68</v>
      </c>
      <c r="B200" s="34" t="s">
        <v>328</v>
      </c>
      <c r="C200" s="7">
        <v>1556516</v>
      </c>
      <c r="D200" s="6">
        <v>1879588</v>
      </c>
      <c r="E200" s="3">
        <f t="shared" si="5"/>
        <v>0.8281155231891244</v>
      </c>
      <c r="F200" s="9" t="s">
        <v>582</v>
      </c>
    </row>
    <row r="201" spans="1:6" x14ac:dyDescent="0.25">
      <c r="A201" s="5" t="s">
        <v>73</v>
      </c>
      <c r="B201" s="34" t="s">
        <v>380</v>
      </c>
      <c r="C201" s="8">
        <v>2198973</v>
      </c>
      <c r="D201" s="6">
        <v>2401011</v>
      </c>
      <c r="E201" s="3">
        <f t="shared" si="5"/>
        <v>0.91585294694609898</v>
      </c>
      <c r="F201" s="9" t="s">
        <v>583</v>
      </c>
    </row>
    <row r="202" spans="1:6" x14ac:dyDescent="0.25">
      <c r="A202" s="5" t="s">
        <v>79</v>
      </c>
      <c r="B202" s="34" t="s">
        <v>445</v>
      </c>
      <c r="C202" s="6">
        <v>2790838</v>
      </c>
      <c r="D202" s="6">
        <v>3111708</v>
      </c>
      <c r="E202" s="3">
        <f t="shared" si="5"/>
        <v>0.89688299801909432</v>
      </c>
      <c r="F202" s="9" t="s">
        <v>584</v>
      </c>
    </row>
    <row r="203" spans="1:6" x14ac:dyDescent="0.25">
      <c r="A203" s="5" t="s">
        <v>85</v>
      </c>
      <c r="B203" s="34" t="s">
        <v>485</v>
      </c>
      <c r="C203" s="6">
        <v>373583</v>
      </c>
      <c r="D203" s="6">
        <v>415300</v>
      </c>
      <c r="E203" s="3">
        <f t="shared" si="5"/>
        <v>0.89954972309174086</v>
      </c>
      <c r="F203" s="9" t="s">
        <v>585</v>
      </c>
    </row>
    <row r="204" spans="1:6" x14ac:dyDescent="0.25">
      <c r="A204" s="5" t="s">
        <v>91</v>
      </c>
      <c r="B204" s="34" t="s">
        <v>249</v>
      </c>
      <c r="C204" s="6">
        <v>586198</v>
      </c>
      <c r="D204" s="6">
        <v>604091</v>
      </c>
      <c r="E204" s="3">
        <f t="shared" si="5"/>
        <v>0.97038029038671325</v>
      </c>
      <c r="F204" s="9" t="s">
        <v>586</v>
      </c>
    </row>
    <row r="205" spans="1:6" x14ac:dyDescent="0.25">
      <c r="A205" s="5" t="s">
        <v>97</v>
      </c>
      <c r="B205" s="34" t="s">
        <v>587</v>
      </c>
      <c r="C205" s="6">
        <f>(812903+3145532)/1000</f>
        <v>3958.4349999999999</v>
      </c>
      <c r="D205" s="6">
        <f>85032830/1000</f>
        <v>85032.83</v>
      </c>
      <c r="E205" s="3">
        <f t="shared" si="5"/>
        <v>4.6551843564420943E-2</v>
      </c>
      <c r="F205" s="9" t="s">
        <v>588</v>
      </c>
    </row>
    <row r="206" spans="1:6" s="13" customFormat="1" x14ac:dyDescent="0.25">
      <c r="A206" s="14" t="s">
        <v>102</v>
      </c>
      <c r="B206" s="35" t="s">
        <v>589</v>
      </c>
      <c r="C206" s="32"/>
      <c r="D206" s="32"/>
      <c r="E206" s="30" t="e">
        <f t="shared" si="5"/>
        <v>#DIV/0!</v>
      </c>
      <c r="F206" s="9" t="s">
        <v>590</v>
      </c>
    </row>
    <row r="207" spans="1:6" x14ac:dyDescent="0.25">
      <c r="A207" s="5" t="s">
        <v>224</v>
      </c>
      <c r="B207" s="34" t="s">
        <v>333</v>
      </c>
      <c r="C207" s="6">
        <f>2460*1000</f>
        <v>2460000</v>
      </c>
      <c r="D207" s="6">
        <f>2617*1000</f>
        <v>2617000</v>
      </c>
      <c r="E207" s="3">
        <f t="shared" si="5"/>
        <v>0.9400076423385556</v>
      </c>
      <c r="F207" s="9" t="s">
        <v>591</v>
      </c>
    </row>
    <row r="208" spans="1:6" s="5" customFormat="1" x14ac:dyDescent="0.25">
      <c r="A208" s="26" t="s">
        <v>229</v>
      </c>
      <c r="B208" s="34" t="s">
        <v>592</v>
      </c>
      <c r="C208" s="6">
        <f>340146+76523+1684049</f>
        <v>2100718</v>
      </c>
      <c r="D208" s="6">
        <v>2413071</v>
      </c>
      <c r="E208" s="36">
        <f t="shared" si="5"/>
        <v>0.87055789075414691</v>
      </c>
      <c r="F208" s="5" t="s">
        <v>593</v>
      </c>
    </row>
    <row r="209" spans="1:6" x14ac:dyDescent="0.25">
      <c r="A209" s="5" t="s">
        <v>110</v>
      </c>
      <c r="B209" s="34" t="s">
        <v>443</v>
      </c>
      <c r="C209" s="7">
        <v>2081934</v>
      </c>
      <c r="D209" s="6">
        <v>2421617</v>
      </c>
      <c r="E209" s="3">
        <f t="shared" si="5"/>
        <v>0.85972885059858761</v>
      </c>
      <c r="F209" s="9" t="s">
        <v>594</v>
      </c>
    </row>
    <row r="210" spans="1:6" x14ac:dyDescent="0.25">
      <c r="A210" s="5" t="s">
        <v>116</v>
      </c>
      <c r="B210" s="34" t="s">
        <v>595</v>
      </c>
      <c r="C210" s="8">
        <v>3189190</v>
      </c>
      <c r="D210" s="6">
        <v>3997127</v>
      </c>
      <c r="E210" s="3">
        <f t="shared" si="5"/>
        <v>0.79787057053728838</v>
      </c>
      <c r="F210" s="9" t="s">
        <v>596</v>
      </c>
    </row>
    <row r="211" spans="1:6" x14ac:dyDescent="0.25">
      <c r="A211" s="5" t="s">
        <v>122</v>
      </c>
      <c r="B211" s="34" t="s">
        <v>597</v>
      </c>
      <c r="C211" s="6">
        <f>1309461+7926</f>
        <v>1317387</v>
      </c>
      <c r="D211" s="6">
        <v>1376166</v>
      </c>
      <c r="E211" s="3">
        <f t="shared" si="5"/>
        <v>0.95728785626152657</v>
      </c>
      <c r="F211" s="9" t="s">
        <v>598</v>
      </c>
    </row>
    <row r="212" spans="1:6" x14ac:dyDescent="0.25">
      <c r="A212" s="5" t="s">
        <v>128</v>
      </c>
      <c r="B212" s="34" t="s">
        <v>258</v>
      </c>
      <c r="C212" s="6">
        <v>5730655</v>
      </c>
      <c r="D212" s="6">
        <v>6185021</v>
      </c>
      <c r="E212" s="3">
        <f t="shared" si="5"/>
        <v>0.92653767869179426</v>
      </c>
      <c r="F212" s="9" t="s">
        <v>599</v>
      </c>
    </row>
    <row r="213" spans="1:6" x14ac:dyDescent="0.25">
      <c r="A213" s="5" t="s">
        <v>134</v>
      </c>
      <c r="B213" s="34" t="s">
        <v>600</v>
      </c>
      <c r="C213" s="6">
        <f>29834349+761575</f>
        <v>30595924</v>
      </c>
      <c r="D213" s="6">
        <v>38268162</v>
      </c>
      <c r="E213" s="3">
        <f t="shared" si="5"/>
        <v>0.79951380993944787</v>
      </c>
      <c r="F213" s="9" t="s">
        <v>601</v>
      </c>
    </row>
    <row r="214" spans="1:6" x14ac:dyDescent="0.25">
      <c r="A214" s="5" t="s">
        <v>140</v>
      </c>
      <c r="B214" s="34" t="s">
        <v>366</v>
      </c>
      <c r="C214" s="8">
        <v>4935888</v>
      </c>
      <c r="D214" s="6">
        <v>5491019</v>
      </c>
      <c r="E214" s="3">
        <f t="shared" si="5"/>
        <v>0.89890200707737489</v>
      </c>
      <c r="F214" s="9" t="s">
        <v>602</v>
      </c>
    </row>
    <row r="215" spans="1:6" x14ac:dyDescent="0.25">
      <c r="A215" s="5" t="s">
        <v>230</v>
      </c>
      <c r="B215" s="34" t="s">
        <v>532</v>
      </c>
      <c r="C215" s="6">
        <v>3886781</v>
      </c>
      <c r="D215" s="6">
        <v>4620092</v>
      </c>
      <c r="E215" s="3">
        <f t="shared" si="5"/>
        <v>0.8412778360257761</v>
      </c>
      <c r="F215" s="9" t="s">
        <v>603</v>
      </c>
    </row>
    <row r="216" spans="1:6" x14ac:dyDescent="0.25">
      <c r="A216" s="5" t="s">
        <v>151</v>
      </c>
      <c r="B216" s="34" t="s">
        <v>604</v>
      </c>
      <c r="C216" s="6">
        <v>6368101</v>
      </c>
      <c r="D216" s="6">
        <v>8576346</v>
      </c>
      <c r="E216" s="3">
        <f t="shared" si="5"/>
        <v>0.74251913343981224</v>
      </c>
      <c r="F216" s="9" t="s">
        <v>605</v>
      </c>
    </row>
    <row r="217" spans="1:6" x14ac:dyDescent="0.25">
      <c r="A217" s="5" t="s">
        <v>157</v>
      </c>
      <c r="B217" s="34" t="s">
        <v>606</v>
      </c>
      <c r="C217" s="6">
        <v>4176542</v>
      </c>
      <c r="D217" s="6">
        <v>4688411</v>
      </c>
      <c r="E217" s="3">
        <f t="shared" si="5"/>
        <v>0.89082249828353355</v>
      </c>
      <c r="F217" s="9" t="s">
        <v>607</v>
      </c>
    </row>
    <row r="218" spans="1:6" x14ac:dyDescent="0.25">
      <c r="A218" s="5" t="s">
        <v>163</v>
      </c>
      <c r="B218" s="34" t="s">
        <v>608</v>
      </c>
      <c r="C218" s="6">
        <f>9043480+191029+540188</f>
        <v>9774697</v>
      </c>
      <c r="D218" s="6">
        <v>11109521</v>
      </c>
      <c r="E218" s="3">
        <f t="shared" si="5"/>
        <v>0.87984864513960592</v>
      </c>
      <c r="F218" s="9" t="s">
        <v>609</v>
      </c>
    </row>
    <row r="219" spans="1:6" x14ac:dyDescent="0.25">
      <c r="A219" s="5" t="s">
        <v>169</v>
      </c>
      <c r="B219" s="34" t="s">
        <v>610</v>
      </c>
      <c r="C219" s="6">
        <v>4424693</v>
      </c>
      <c r="D219" s="8">
        <v>11805969</v>
      </c>
      <c r="E219" s="3">
        <f t="shared" si="5"/>
        <v>0.3747843993152955</v>
      </c>
      <c r="F219" s="9" t="s">
        <v>611</v>
      </c>
    </row>
    <row r="220" spans="1:6" x14ac:dyDescent="0.25">
      <c r="A220" s="5" t="s">
        <v>175</v>
      </c>
      <c r="B220" s="34" t="s">
        <v>246</v>
      </c>
      <c r="C220" s="6">
        <v>2373905</v>
      </c>
      <c r="D220" s="6">
        <v>2671009</v>
      </c>
      <c r="E220" s="3">
        <f t="shared" si="5"/>
        <v>0.88876712882659703</v>
      </c>
      <c r="F220" s="9" t="s">
        <v>612</v>
      </c>
    </row>
    <row r="221" spans="1:6" x14ac:dyDescent="0.25">
      <c r="A221" s="5" t="s">
        <v>180</v>
      </c>
      <c r="B221" s="34" t="s">
        <v>258</v>
      </c>
      <c r="C221" s="6">
        <v>13686974</v>
      </c>
      <c r="D221" s="6">
        <v>15095325</v>
      </c>
      <c r="E221" s="3">
        <f t="shared" si="5"/>
        <v>0.90670283680543484</v>
      </c>
      <c r="F221" s="9" t="s">
        <v>613</v>
      </c>
    </row>
    <row r="222" spans="1:6" x14ac:dyDescent="0.25">
      <c r="A222" s="5" t="s">
        <v>186</v>
      </c>
      <c r="B222" s="34" t="s">
        <v>614</v>
      </c>
      <c r="C222" s="6">
        <v>3675617</v>
      </c>
      <c r="D222" s="6">
        <v>3869334</v>
      </c>
      <c r="E222" s="3">
        <f t="shared" si="5"/>
        <v>0.94993531186503932</v>
      </c>
      <c r="F222" s="9" t="s">
        <v>615</v>
      </c>
    </row>
    <row r="223" spans="1:6" x14ac:dyDescent="0.25">
      <c r="A223" s="5" t="s">
        <v>192</v>
      </c>
      <c r="B223" s="34" t="s">
        <v>309</v>
      </c>
      <c r="C223" s="6">
        <f>15938067/1000</f>
        <v>15938.066999999999</v>
      </c>
      <c r="D223" s="6">
        <f>21736324/1000</f>
        <v>21736.324000000001</v>
      </c>
      <c r="E223" s="3">
        <f t="shared" si="5"/>
        <v>0.73324574109219198</v>
      </c>
      <c r="F223" s="9" t="s">
        <v>616</v>
      </c>
    </row>
    <row r="224" spans="1:6" x14ac:dyDescent="0.25">
      <c r="A224" s="5" t="s">
        <v>198</v>
      </c>
      <c r="B224" s="34" t="s">
        <v>617</v>
      </c>
      <c r="C224" s="6">
        <f>9644419/1000</f>
        <v>9644.4189999999999</v>
      </c>
      <c r="D224" s="6">
        <f>20840352/1000</f>
        <v>20840.351999999999</v>
      </c>
      <c r="E224" s="3">
        <f t="shared" si="5"/>
        <v>0.46277620454779267</v>
      </c>
      <c r="F224" s="9" t="s">
        <v>618</v>
      </c>
    </row>
    <row r="225" spans="1:6" x14ac:dyDescent="0.25">
      <c r="A225" s="5" t="s">
        <v>204</v>
      </c>
      <c r="B225" s="34" t="s">
        <v>619</v>
      </c>
      <c r="C225" s="6">
        <v>3051744</v>
      </c>
      <c r="D225" s="6">
        <v>3285884</v>
      </c>
      <c r="E225" s="3">
        <f t="shared" si="5"/>
        <v>0.92874368054380496</v>
      </c>
      <c r="F225" s="9" t="s">
        <v>620</v>
      </c>
    </row>
    <row r="226" spans="1:6" x14ac:dyDescent="0.25">
      <c r="A226" s="5" t="s">
        <v>210</v>
      </c>
      <c r="B226" s="34" t="s">
        <v>364</v>
      </c>
      <c r="C226" s="6">
        <f>437525800/1000</f>
        <v>437525.8</v>
      </c>
      <c r="D226" s="6">
        <f>501942162/1000</f>
        <v>501942.16200000001</v>
      </c>
      <c r="E226" s="3">
        <f t="shared" si="5"/>
        <v>0.87166576773839533</v>
      </c>
      <c r="F226" s="9" t="s">
        <v>621</v>
      </c>
    </row>
  </sheetData>
  <autoFilter ref="A1:F40"/>
  <hyperlinks>
    <hyperlink ref="F2" r:id="rId1"/>
    <hyperlink ref="F3" r:id="rId2"/>
    <hyperlink ref="F4" r:id="rId3"/>
    <hyperlink ref="F5" r:id="rId4"/>
    <hyperlink ref="F6" r:id="rId5"/>
    <hyperlink ref="F7" r:id="rId6"/>
    <hyperlink ref="F10" r:id="rId7"/>
    <hyperlink ref="F9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8" r:id="rId39"/>
    <hyperlink ref="F74" r:id="rId40" location="s8B9A769A7281542CB5BCF3F1FFC23548"/>
    <hyperlink ref="F46" r:id="rId41" location="sF0DE8BA24B615F3E97B99B531AC82165"/>
    <hyperlink ref="F45" r:id="rId42" location="s7AF02156788D50348AD6E1C42A023585"/>
    <hyperlink ref="F43" r:id="rId43" location="s8E70CF6F2CEBE6412D231E9A320EAEE2"/>
    <hyperlink ref="F42" r:id="rId44" location="s20ACBCAA55FB50E0BAA635F7E8BCFC8A"/>
    <hyperlink ref="F41" r:id="rId45" location="CondensedConsolidatedBalanceSheets_93825"/>
    <hyperlink ref="F72" r:id="rId46" location="CONSOLIDATED_BALANCE_SHEETS"/>
    <hyperlink ref="F63" r:id="rId47" location="s997505A7313759A1894A562D52DFE682"/>
    <hyperlink ref="F62" r:id="rId48" location="CONDENSED_CONSOLIDATED_BALANCE_SHEETS"/>
    <hyperlink ref="F61" r:id="rId49"/>
    <hyperlink ref="F58" r:id="rId50"/>
    <hyperlink ref="F53" r:id="rId51"/>
    <hyperlink ref="F50" r:id="rId52" location="ITEM1FinancialStatements_318778"/>
    <hyperlink ref="F49" r:id="rId53" location="Item1.FinancialStatements"/>
    <hyperlink ref="F44" r:id="rId54" location="sEBA385FCC1E2F520A28B20684E5C6221"/>
    <hyperlink ref="F78" r:id="rId55" location="CONDENSED_CONSOLIDATED_BALANCE_SHEETS"/>
    <hyperlink ref="F79" r:id="rId56" location="sD378E338AD365E3F824757E83DC4FA7C"/>
    <hyperlink ref="F80" r:id="rId57" location="sBA098F7505FA5B53B1540790143467D4"/>
    <hyperlink ref="F81" r:id="rId58"/>
    <hyperlink ref="F82" r:id="rId59"/>
    <hyperlink ref="F83" r:id="rId60" location="s0686F97FAA315A93BE8915C3D7FBE65E"/>
    <hyperlink ref="F85" r:id="rId61" location="Item1FinancialStatements_903113"/>
    <hyperlink ref="F86" r:id="rId62" location="s05DA5E059DF4E5188597B091E469C6DE"/>
    <hyperlink ref="F87" r:id="rId63" location="BalanceSheets"/>
    <hyperlink ref="F88" r:id="rId64" location="s48166C61C4C2588C02491ABABA7E53DD"/>
    <hyperlink ref="F89" r:id="rId65" location="tx633747_3"/>
    <hyperlink ref="F90" r:id="rId66" location="bal"/>
    <hyperlink ref="F91" r:id="rId67" location="ITEM_1_FINANCIAL_STATEMENTS"/>
    <hyperlink ref="F92" r:id="rId68" location="bs"/>
    <hyperlink ref="F93" r:id="rId69" location="a_002"/>
    <hyperlink ref="F95" r:id="rId70" location="s5EB3B61706E95017B20DEAA443DC28C6"/>
    <hyperlink ref="F97" r:id="rId71" location="sEBE00EBAA9CC5F928DA1B5F6E822A34C"/>
    <hyperlink ref="F98" r:id="rId72"/>
    <hyperlink ref="F99" r:id="rId73" location="a_002"/>
    <hyperlink ref="F100" r:id="rId74"/>
    <hyperlink ref="F101" r:id="rId75"/>
    <hyperlink ref="F102" r:id="rId76" location="sA97A1E50161F89A9DA6FF780D117E9F1"/>
    <hyperlink ref="F103" r:id="rId77" location="s0C56125C04E75E32B8FFD616952E39AA"/>
    <hyperlink ref="F96" r:id="rId78" location="CONSOLIDATED_BALANCE_SHEETS"/>
    <hyperlink ref="F104" r:id="rId79"/>
    <hyperlink ref="F105" r:id="rId80" location="s28F5DA1C48D45D38BED20C822ECBCED5"/>
    <hyperlink ref="F106" r:id="rId81"/>
    <hyperlink ref="F107" r:id="rId82" location="CONSOLIDATEDBALANCESHEETS_747066"/>
    <hyperlink ref="F108" r:id="rId83"/>
    <hyperlink ref="F109" r:id="rId84" location="CONDENSED_CONSOLIDATED_BALANCE_SHEETS"/>
    <hyperlink ref="F110" r:id="rId85" location="BALANCESHEETS_761805"/>
    <hyperlink ref="F111" r:id="rId86" location="BALANCESHEETS_476506"/>
    <hyperlink ref="F112" r:id="rId87" location="a_003"/>
    <hyperlink ref="F113" r:id="rId88" location="CONSOLIDATEDBALANCESHEETS_080031"/>
    <hyperlink ref="F114" r:id="rId89" location="ITEM1FINANCIALSTATEMENTS"/>
    <hyperlink ref="F84" r:id="rId90" location="s3E4C9DE264F450E2982F4CDAF9DF217D"/>
    <hyperlink ref="F94" r:id="rId91"/>
    <hyperlink ref="F115" r:id="rId92"/>
    <hyperlink ref="F116" r:id="rId93"/>
    <hyperlink ref="F117" r:id="rId94"/>
    <hyperlink ref="F118" r:id="rId95"/>
    <hyperlink ref="F119" r:id="rId96"/>
    <hyperlink ref="F120" r:id="rId97"/>
    <hyperlink ref="F121" r:id="rId98"/>
    <hyperlink ref="F122" r:id="rId99"/>
    <hyperlink ref="F123" r:id="rId100"/>
    <hyperlink ref="F124" r:id="rId101"/>
    <hyperlink ref="F125" r:id="rId102"/>
    <hyperlink ref="F126" r:id="rId103"/>
    <hyperlink ref="F127" r:id="rId104"/>
    <hyperlink ref="F128" r:id="rId105"/>
    <hyperlink ref="F129" r:id="rId106"/>
    <hyperlink ref="F130" r:id="rId107"/>
    <hyperlink ref="F132" r:id="rId108"/>
    <hyperlink ref="F134" r:id="rId109"/>
    <hyperlink ref="F135" r:id="rId110"/>
    <hyperlink ref="F136" r:id="rId111"/>
    <hyperlink ref="F137" r:id="rId112"/>
    <hyperlink ref="F138" r:id="rId113"/>
    <hyperlink ref="F139" r:id="rId114"/>
    <hyperlink ref="F140" r:id="rId115"/>
    <hyperlink ref="F141" r:id="rId116"/>
    <hyperlink ref="F142" r:id="rId117"/>
    <hyperlink ref="F143" r:id="rId118"/>
    <hyperlink ref="F144" r:id="rId119"/>
    <hyperlink ref="F145" r:id="rId120"/>
    <hyperlink ref="F146" r:id="rId121"/>
    <hyperlink ref="F147" r:id="rId122"/>
    <hyperlink ref="F148" r:id="rId123"/>
    <hyperlink ref="F149" r:id="rId124"/>
    <hyperlink ref="F150" r:id="rId125"/>
    <hyperlink ref="F151" r:id="rId126"/>
    <hyperlink ref="F133" r:id="rId127"/>
    <hyperlink ref="F131" r:id="rId128"/>
    <hyperlink ref="F152" r:id="rId129"/>
    <hyperlink ref="F153" r:id="rId130"/>
    <hyperlink ref="F154" r:id="rId131"/>
    <hyperlink ref="F155" r:id="rId132"/>
    <hyperlink ref="F156" r:id="rId133" location="s828041CE0E755DA7BB41EAA20DA2A251"/>
    <hyperlink ref="F157" r:id="rId134"/>
    <hyperlink ref="F158" r:id="rId135"/>
    <hyperlink ref="F159" r:id="rId136"/>
    <hyperlink ref="F160" r:id="rId137"/>
    <hyperlink ref="F161" r:id="rId138"/>
    <hyperlink ref="F162" r:id="rId139"/>
    <hyperlink ref="F163" r:id="rId140"/>
    <hyperlink ref="F164" r:id="rId141"/>
    <hyperlink ref="F165" r:id="rId142"/>
    <hyperlink ref="F166" r:id="rId143"/>
    <hyperlink ref="F167" r:id="rId144"/>
    <hyperlink ref="F168" r:id="rId145"/>
    <hyperlink ref="F169" r:id="rId146"/>
    <hyperlink ref="F170" r:id="rId147"/>
    <hyperlink ref="F171" r:id="rId148"/>
    <hyperlink ref="F172" r:id="rId149"/>
    <hyperlink ref="F173" r:id="rId150"/>
    <hyperlink ref="F174" r:id="rId151"/>
    <hyperlink ref="F175" r:id="rId152"/>
    <hyperlink ref="F176" r:id="rId153"/>
    <hyperlink ref="F177" r:id="rId154" location="CONSOLIDATEDBALANCESHEETS_102357"/>
    <hyperlink ref="F178" r:id="rId155"/>
    <hyperlink ref="F179" r:id="rId156" location="sC2394273649B57CFA6E7EED93894AEED"/>
    <hyperlink ref="F180" r:id="rId157"/>
    <hyperlink ref="F181" r:id="rId158"/>
    <hyperlink ref="F182" r:id="rId159"/>
    <hyperlink ref="F183" r:id="rId160"/>
    <hyperlink ref="F184" r:id="rId161"/>
    <hyperlink ref="F185" r:id="rId162"/>
    <hyperlink ref="F186" r:id="rId163"/>
    <hyperlink ref="F187" r:id="rId164"/>
    <hyperlink ref="F188" r:id="rId165"/>
    <hyperlink ref="F196" r:id="rId166" location="s6BA1A52770785A7EB38A9D3EB689847C"/>
    <hyperlink ref="F193" r:id="rId167"/>
    <hyperlink ref="F189" r:id="rId168"/>
    <hyperlink ref="F190" r:id="rId169"/>
    <hyperlink ref="F191" r:id="rId170"/>
    <hyperlink ref="F192" r:id="rId171"/>
    <hyperlink ref="F194" r:id="rId172"/>
    <hyperlink ref="F195" r:id="rId173"/>
    <hyperlink ref="F197" r:id="rId174"/>
    <hyperlink ref="F198" r:id="rId175" location="Consolidated_Balance_Sheets"/>
    <hyperlink ref="F199" r:id="rId176"/>
    <hyperlink ref="F200" r:id="rId177" location="a_003"/>
    <hyperlink ref="F201" r:id="rId178" location="s6723F6D8E9AF7AD06262AFDEBF6A8D75"/>
    <hyperlink ref="F202" r:id="rId179"/>
    <hyperlink ref="F203" r:id="rId180"/>
    <hyperlink ref="F204" r:id="rId181" location="a_001"/>
    <hyperlink ref="F205" r:id="rId182" location="a_03"/>
    <hyperlink ref="F206" r:id="rId183" location="CONSOLIDATED_BALANCE_SHEETS_UNAUDITED"/>
    <hyperlink ref="F207" r:id="rId184" location="CONSOLIDATED_BALANCE_SHEETS"/>
    <hyperlink ref="F209" r:id="rId185"/>
    <hyperlink ref="F210" r:id="rId186"/>
    <hyperlink ref="F211" r:id="rId187"/>
    <hyperlink ref="F212" r:id="rId188"/>
    <hyperlink ref="F213" r:id="rId189"/>
    <hyperlink ref="F214" r:id="rId190"/>
    <hyperlink ref="F215" r:id="rId191"/>
    <hyperlink ref="F216" r:id="rId192"/>
    <hyperlink ref="F217" r:id="rId193"/>
    <hyperlink ref="F218" r:id="rId194"/>
    <hyperlink ref="F219" r:id="rId195"/>
    <hyperlink ref="F220" r:id="rId196"/>
    <hyperlink ref="F221" r:id="rId197"/>
    <hyperlink ref="F222" r:id="rId198"/>
    <hyperlink ref="F223" r:id="rId199"/>
    <hyperlink ref="F224" r:id="rId200"/>
    <hyperlink ref="F225" r:id="rId201"/>
    <hyperlink ref="F226" r:id="rId202"/>
  </hyperlinks>
  <pageMargins left="0.7" right="0.7" top="0.75" bottom="0.75" header="0.3" footer="0.3"/>
  <pageSetup paperSize="9" orientation="portrait" horizontalDpi="90" verticalDpi="90" r:id="rId20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Mai</dc:creator>
  <cp:lastModifiedBy>Ramesh tunga</cp:lastModifiedBy>
  <dcterms:created xsi:type="dcterms:W3CDTF">2017-11-16T23:29:28Z</dcterms:created>
  <dcterms:modified xsi:type="dcterms:W3CDTF">2018-11-20T09:55:24Z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