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gon_Viscosity\"/>
    </mc:Choice>
  </mc:AlternateContent>
  <xr:revisionPtr revIDLastSave="0" documentId="10_ncr:100000_{FE3D4F29-3445-4FA8-AF84-610EE2AC7354}" xr6:coauthVersionLast="31" xr6:coauthVersionMax="31" xr10:uidLastSave="{00000000-0000-0000-0000-000000000000}"/>
  <bookViews>
    <workbookView xWindow="0" yWindow="0" windowWidth="25200" windowHeight="12360" xr2:uid="{1B2606A8-5DE2-40FF-9596-F3394129ED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N12" i="1"/>
  <c r="N5" i="1" l="1"/>
  <c r="N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E3" i="1"/>
  <c r="F3" i="1" s="1"/>
  <c r="G3" i="1" s="1"/>
  <c r="E4" i="1"/>
  <c r="F4" i="1" s="1"/>
  <c r="G4" i="1" s="1"/>
  <c r="E7" i="1"/>
  <c r="F7" i="1" s="1"/>
  <c r="G7" i="1" s="1"/>
  <c r="E8" i="1"/>
  <c r="F8" i="1" s="1"/>
  <c r="G8" i="1" s="1"/>
  <c r="E11" i="1"/>
  <c r="F11" i="1" s="1"/>
  <c r="G11" i="1" s="1"/>
  <c r="E12" i="1"/>
  <c r="F12" i="1" s="1"/>
  <c r="G12" i="1" s="1"/>
  <c r="E15" i="1"/>
  <c r="F15" i="1" s="1"/>
  <c r="G15" i="1" s="1"/>
  <c r="E16" i="1"/>
  <c r="F16" i="1" s="1"/>
  <c r="G16" i="1" s="1"/>
  <c r="E19" i="1"/>
  <c r="F19" i="1" s="1"/>
  <c r="G19" i="1" s="1"/>
  <c r="E2" i="1"/>
  <c r="F2" i="1" s="1"/>
  <c r="G2" i="1" s="1"/>
  <c r="D3" i="1"/>
  <c r="H3" i="1" s="1"/>
  <c r="I3" i="1" s="1"/>
  <c r="J3" i="1" s="1"/>
  <c r="K3" i="1" s="1"/>
  <c r="D4" i="1"/>
  <c r="H4" i="1" s="1"/>
  <c r="I4" i="1" s="1"/>
  <c r="J4" i="1" s="1"/>
  <c r="K4" i="1" s="1"/>
  <c r="D5" i="1"/>
  <c r="H5" i="1" s="1"/>
  <c r="I5" i="1" s="1"/>
  <c r="J5" i="1" s="1"/>
  <c r="K5" i="1" s="1"/>
  <c r="D6" i="1"/>
  <c r="H6" i="1" s="1"/>
  <c r="I6" i="1" s="1"/>
  <c r="J6" i="1" s="1"/>
  <c r="K6" i="1" s="1"/>
  <c r="D7" i="1"/>
  <c r="H7" i="1" s="1"/>
  <c r="I7" i="1" s="1"/>
  <c r="J7" i="1" s="1"/>
  <c r="K7" i="1" s="1"/>
  <c r="D8" i="1"/>
  <c r="H8" i="1" s="1"/>
  <c r="I8" i="1" s="1"/>
  <c r="J8" i="1" s="1"/>
  <c r="K8" i="1" s="1"/>
  <c r="D9" i="1"/>
  <c r="H9" i="1" s="1"/>
  <c r="I9" i="1" s="1"/>
  <c r="J9" i="1" s="1"/>
  <c r="K9" i="1" s="1"/>
  <c r="D10" i="1"/>
  <c r="H10" i="1" s="1"/>
  <c r="I10" i="1" s="1"/>
  <c r="J10" i="1" s="1"/>
  <c r="K10" i="1" s="1"/>
  <c r="D11" i="1"/>
  <c r="H11" i="1" s="1"/>
  <c r="I11" i="1" s="1"/>
  <c r="J11" i="1" s="1"/>
  <c r="K11" i="1" s="1"/>
  <c r="D12" i="1"/>
  <c r="H12" i="1" s="1"/>
  <c r="I12" i="1" s="1"/>
  <c r="J12" i="1" s="1"/>
  <c r="K12" i="1" s="1"/>
  <c r="D13" i="1"/>
  <c r="H13" i="1" s="1"/>
  <c r="I13" i="1" s="1"/>
  <c r="J13" i="1" s="1"/>
  <c r="K13" i="1" s="1"/>
  <c r="D14" i="1"/>
  <c r="H14" i="1" s="1"/>
  <c r="I14" i="1" s="1"/>
  <c r="J14" i="1" s="1"/>
  <c r="K14" i="1" s="1"/>
  <c r="D15" i="1"/>
  <c r="H15" i="1" s="1"/>
  <c r="I15" i="1" s="1"/>
  <c r="J15" i="1" s="1"/>
  <c r="K15" i="1" s="1"/>
  <c r="D16" i="1"/>
  <c r="H16" i="1" s="1"/>
  <c r="I16" i="1" s="1"/>
  <c r="J16" i="1" s="1"/>
  <c r="K16" i="1" s="1"/>
  <c r="D17" i="1"/>
  <c r="H17" i="1" s="1"/>
  <c r="I17" i="1" s="1"/>
  <c r="J17" i="1" s="1"/>
  <c r="K17" i="1" s="1"/>
  <c r="D18" i="1"/>
  <c r="H18" i="1" s="1"/>
  <c r="I18" i="1" s="1"/>
  <c r="J18" i="1" s="1"/>
  <c r="K18" i="1" s="1"/>
  <c r="D19" i="1"/>
  <c r="H19" i="1" s="1"/>
  <c r="I19" i="1" s="1"/>
  <c r="J19" i="1" s="1"/>
  <c r="K19" i="1" s="1"/>
  <c r="D2" i="1"/>
  <c r="H2" i="1" s="1"/>
  <c r="I2" i="1" s="1"/>
  <c r="J2" i="1" s="1"/>
  <c r="K2" i="1" s="1"/>
  <c r="E18" i="1" l="1"/>
  <c r="F18" i="1" s="1"/>
  <c r="G18" i="1" s="1"/>
  <c r="E10" i="1"/>
  <c r="F10" i="1" s="1"/>
  <c r="G10" i="1" s="1"/>
  <c r="E17" i="1"/>
  <c r="F17" i="1" s="1"/>
  <c r="G17" i="1" s="1"/>
  <c r="E9" i="1"/>
  <c r="F9" i="1" s="1"/>
  <c r="G9" i="1" s="1"/>
  <c r="E14" i="1"/>
  <c r="F14" i="1" s="1"/>
  <c r="G14" i="1" s="1"/>
  <c r="E6" i="1"/>
  <c r="F6" i="1" s="1"/>
  <c r="G6" i="1" s="1"/>
  <c r="E13" i="1"/>
  <c r="F13" i="1" s="1"/>
  <c r="G13" i="1" s="1"/>
  <c r="E5" i="1"/>
  <c r="F5" i="1" s="1"/>
  <c r="G5" i="1" s="1"/>
</calcChain>
</file>

<file path=xl/sharedStrings.xml><?xml version="1.0" encoding="utf-8"?>
<sst xmlns="http://schemas.openxmlformats.org/spreadsheetml/2006/main" count="28" uniqueCount="26">
  <si>
    <t>rho*</t>
  </si>
  <si>
    <t>T*</t>
  </si>
  <si>
    <t>sigma</t>
  </si>
  <si>
    <t>epsilon</t>
  </si>
  <si>
    <t>nm</t>
  </si>
  <si>
    <t>K</t>
  </si>
  <si>
    <t>rho (1/nm3)</t>
  </si>
  <si>
    <t>N</t>
  </si>
  <si>
    <t>V (nm3/molecule)</t>
  </si>
  <si>
    <t>V (nm3/N)</t>
  </si>
  <si>
    <t>L (nm)</t>
  </si>
  <si>
    <t>T (K)</t>
  </si>
  <si>
    <t>rcut</t>
  </si>
  <si>
    <t>rcut/sigma</t>
  </si>
  <si>
    <t>NA</t>
  </si>
  <si>
    <t>1/mol</t>
  </si>
  <si>
    <t>Mw</t>
  </si>
  <si>
    <t>gm/mol</t>
  </si>
  <si>
    <t>rho (kg/m3)</t>
  </si>
  <si>
    <t>rho (1/m3)</t>
  </si>
  <si>
    <t>rho (mol/m3)</t>
  </si>
  <si>
    <t>rho (gm/m3)</t>
  </si>
  <si>
    <t>P (bar)</t>
  </si>
  <si>
    <t>REFPROP</t>
  </si>
  <si>
    <t>Ideal gas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</si>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</sst>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BDB2A-34C6-4FDA-9C8A-2A2AC24EC35E}">
  <dimension ref="A1:T19"/>
  <sheetViews>
    <sheetView tabSelected="1" workbookViewId="0">
      <selection activeCell="T2" sqref="T2:T19"/>
    </sheetView>
  </sheetViews>
  <sheetFormatPr defaultRowHeight="15" x14ac:dyDescent="0.25"/>
  <cols>
    <col min="5" max="5" width="17.140625" customWidth="1"/>
    <col min="6" max="6" width="9.140625" customWidth="1"/>
    <col min="8" max="8" width="12" bestFit="1" customWidth="1"/>
    <col min="14" max="14" width="12" bestFit="1" customWidth="1"/>
  </cols>
  <sheetData>
    <row r="1" spans="1:20" x14ac:dyDescent="0.25">
      <c r="A1" t="s">
        <v>0</v>
      </c>
      <c r="B1" t="s">
        <v>1</v>
      </c>
      <c r="C1" t="s">
        <v>11</v>
      </c>
      <c r="D1" t="s">
        <v>6</v>
      </c>
      <c r="E1" t="s">
        <v>8</v>
      </c>
      <c r="F1" t="s">
        <v>9</v>
      </c>
      <c r="G1" t="s">
        <v>10</v>
      </c>
      <c r="H1" t="s">
        <v>19</v>
      </c>
      <c r="I1" t="s">
        <v>20</v>
      </c>
      <c r="J1" t="s">
        <v>21</v>
      </c>
      <c r="K1" t="s">
        <v>18</v>
      </c>
      <c r="M1" t="s">
        <v>2</v>
      </c>
      <c r="N1">
        <v>0.33550000000000002</v>
      </c>
      <c r="O1" t="s">
        <v>4</v>
      </c>
      <c r="Q1" t="s">
        <v>23</v>
      </c>
      <c r="R1" t="s">
        <v>22</v>
      </c>
      <c r="S1" t="s">
        <v>24</v>
      </c>
      <c r="T1" t="s">
        <v>22</v>
      </c>
    </row>
    <row r="2" spans="1:20" x14ac:dyDescent="0.25">
      <c r="A2">
        <v>0.05</v>
      </c>
      <c r="B2">
        <v>1</v>
      </c>
      <c r="C2">
        <f>B2*$N$2</f>
        <v>143.5</v>
      </c>
      <c r="D2">
        <f>A2/($N$1^3)</f>
        <v>1.3240135533839001</v>
      </c>
      <c r="E2">
        <f>1/D2</f>
        <v>0.75527927750000012</v>
      </c>
      <c r="F2">
        <f>E2*$N$3</f>
        <v>1208.4468440000003</v>
      </c>
      <c r="G2">
        <f>F2^(1/3)</f>
        <v>10.651461058706619</v>
      </c>
      <c r="H2">
        <f>D2*10^(27)</f>
        <v>1.3240135533839001E+27</v>
      </c>
      <c r="I2" s="2">
        <f>H2/$N$9</f>
        <v>2198.6276210293922</v>
      </c>
      <c r="J2" s="1">
        <f>I2*$N$10</f>
        <v>87830.776204882161</v>
      </c>
      <c r="K2" s="2">
        <f>J2/1000</f>
        <v>87.830776204882156</v>
      </c>
      <c r="M2" t="s">
        <v>3</v>
      </c>
      <c r="N2">
        <v>143.5</v>
      </c>
      <c r="O2" t="s">
        <v>5</v>
      </c>
      <c r="R2">
        <v>21.114999999999998</v>
      </c>
      <c r="T2">
        <f>I2*C2*$N$12</f>
        <v>26.23237539226357</v>
      </c>
    </row>
    <row r="3" spans="1:20" x14ac:dyDescent="0.25">
      <c r="A3">
        <v>0.1</v>
      </c>
      <c r="B3">
        <v>1</v>
      </c>
      <c r="C3">
        <f t="shared" ref="C3:C19" si="0">B3*$N$2</f>
        <v>143.5</v>
      </c>
      <c r="D3">
        <f t="shared" ref="D3:D19" si="1">A3/($N$1^3)</f>
        <v>2.6480271067678003</v>
      </c>
      <c r="E3">
        <f t="shared" ref="E3:E19" si="2">1/D3</f>
        <v>0.37763963875000006</v>
      </c>
      <c r="F3">
        <f t="shared" ref="F3:F19" si="3">E3*$N$3</f>
        <v>604.22342200000014</v>
      </c>
      <c r="G3">
        <f t="shared" ref="G3:G19" si="4">F3^(1/3)</f>
        <v>8.4540702447945986</v>
      </c>
      <c r="H3">
        <f t="shared" ref="H3:H19" si="5">D3*10^(27)</f>
        <v>2.6480271067678003E+27</v>
      </c>
      <c r="I3" s="2">
        <f t="shared" ref="I3:I19" si="6">H3/$N$9</f>
        <v>4397.2552420587845</v>
      </c>
      <c r="J3" s="1">
        <f t="shared" ref="J3:J19" si="7">I3*$N$10</f>
        <v>175661.55240976432</v>
      </c>
      <c r="K3" s="2">
        <f t="shared" ref="K3:K19" si="8">J3/1000</f>
        <v>175.66155240976431</v>
      </c>
      <c r="M3" t="s">
        <v>7</v>
      </c>
      <c r="N3">
        <v>1600</v>
      </c>
      <c r="R3">
        <v>33.229999999999997</v>
      </c>
      <c r="T3">
        <f t="shared" ref="T3:T19" si="9">I3*C3*$N$12</f>
        <v>52.464750784527141</v>
      </c>
    </row>
    <row r="4" spans="1:20" x14ac:dyDescent="0.25">
      <c r="A4">
        <v>0.15</v>
      </c>
      <c r="B4">
        <v>1</v>
      </c>
      <c r="C4">
        <f t="shared" si="0"/>
        <v>143.5</v>
      </c>
      <c r="D4">
        <f t="shared" si="1"/>
        <v>3.9720406601517002</v>
      </c>
      <c r="E4">
        <f t="shared" si="2"/>
        <v>0.25175975916666676</v>
      </c>
      <c r="F4">
        <f t="shared" si="3"/>
        <v>402.81561466666682</v>
      </c>
      <c r="G4">
        <f t="shared" si="4"/>
        <v>7.385310613360982</v>
      </c>
      <c r="H4">
        <f t="shared" si="5"/>
        <v>3.9720406601517001E+27</v>
      </c>
      <c r="I4" s="2">
        <f t="shared" si="6"/>
        <v>6595.8828630881762</v>
      </c>
      <c r="J4" s="1">
        <f t="shared" si="7"/>
        <v>263492.32861464645</v>
      </c>
      <c r="K4" s="2">
        <f t="shared" si="8"/>
        <v>263.49232861464645</v>
      </c>
      <c r="R4">
        <v>36.613999999999997</v>
      </c>
      <c r="T4">
        <f t="shared" si="9"/>
        <v>78.697126176790704</v>
      </c>
    </row>
    <row r="5" spans="1:20" x14ac:dyDescent="0.25">
      <c r="A5">
        <v>0.2</v>
      </c>
      <c r="B5">
        <v>1</v>
      </c>
      <c r="C5">
        <f t="shared" si="0"/>
        <v>143.5</v>
      </c>
      <c r="D5">
        <f t="shared" si="1"/>
        <v>5.2960542135356006</v>
      </c>
      <c r="E5">
        <f t="shared" si="2"/>
        <v>0.18881981937500003</v>
      </c>
      <c r="F5">
        <f t="shared" si="3"/>
        <v>302.11171100000007</v>
      </c>
      <c r="G5">
        <f t="shared" si="4"/>
        <v>6.71</v>
      </c>
      <c r="H5">
        <f t="shared" si="5"/>
        <v>5.2960542135356005E+27</v>
      </c>
      <c r="I5" s="2">
        <f t="shared" si="6"/>
        <v>8794.5104841175689</v>
      </c>
      <c r="J5" s="1">
        <f t="shared" si="7"/>
        <v>351323.10481952864</v>
      </c>
      <c r="K5" s="2">
        <f t="shared" si="8"/>
        <v>351.32310481952862</v>
      </c>
      <c r="M5" t="s">
        <v>12</v>
      </c>
      <c r="N5">
        <f>N1*3.5</f>
        <v>1.17425</v>
      </c>
      <c r="R5">
        <v>36.613999999999997</v>
      </c>
      <c r="T5">
        <f t="shared" si="9"/>
        <v>104.92950156905428</v>
      </c>
    </row>
    <row r="6" spans="1:20" x14ac:dyDescent="0.25">
      <c r="A6">
        <v>0.25</v>
      </c>
      <c r="B6">
        <v>1</v>
      </c>
      <c r="C6">
        <f t="shared" si="0"/>
        <v>143.5</v>
      </c>
      <c r="D6">
        <f t="shared" si="1"/>
        <v>6.6200677669195009</v>
      </c>
      <c r="E6">
        <f t="shared" si="2"/>
        <v>0.15105585550000003</v>
      </c>
      <c r="F6">
        <f t="shared" si="3"/>
        <v>241.68936880000004</v>
      </c>
      <c r="G6">
        <f t="shared" si="4"/>
        <v>6.2290122147083498</v>
      </c>
      <c r="H6">
        <f t="shared" si="5"/>
        <v>6.6200677669195015E+27</v>
      </c>
      <c r="I6" s="2">
        <f t="shared" si="6"/>
        <v>10993.138105146963</v>
      </c>
      <c r="J6" s="1">
        <f t="shared" si="7"/>
        <v>439153.88102441089</v>
      </c>
      <c r="K6" s="2">
        <f t="shared" si="8"/>
        <v>439.15388102441091</v>
      </c>
      <c r="M6" t="s">
        <v>12</v>
      </c>
      <c r="N6">
        <v>1</v>
      </c>
      <c r="R6">
        <v>36.613999999999997</v>
      </c>
      <c r="T6">
        <f t="shared" si="9"/>
        <v>131.16187696131789</v>
      </c>
    </row>
    <row r="7" spans="1:20" x14ac:dyDescent="0.25">
      <c r="A7">
        <v>0.3</v>
      </c>
      <c r="B7">
        <v>1</v>
      </c>
      <c r="C7">
        <f t="shared" si="0"/>
        <v>143.5</v>
      </c>
      <c r="D7">
        <f t="shared" si="1"/>
        <v>7.9440813203034004</v>
      </c>
      <c r="E7">
        <f t="shared" si="2"/>
        <v>0.12587987958333338</v>
      </c>
      <c r="F7">
        <f t="shared" si="3"/>
        <v>201.40780733333341</v>
      </c>
      <c r="G7">
        <f t="shared" si="4"/>
        <v>5.8617249183805651</v>
      </c>
      <c r="H7">
        <f t="shared" si="5"/>
        <v>7.9440813203034002E+27</v>
      </c>
      <c r="I7" s="2">
        <f t="shared" si="6"/>
        <v>13191.765726176352</v>
      </c>
      <c r="J7" s="1">
        <f t="shared" si="7"/>
        <v>526984.6572292929</v>
      </c>
      <c r="K7" s="2">
        <f t="shared" si="8"/>
        <v>526.98465722929291</v>
      </c>
      <c r="M7" t="s">
        <v>13</v>
      </c>
      <c r="N7">
        <f>N6/N1</f>
        <v>2.9806259314456036</v>
      </c>
      <c r="R7">
        <v>36.613999999999997</v>
      </c>
      <c r="T7">
        <f t="shared" si="9"/>
        <v>157.39425235358141</v>
      </c>
    </row>
    <row r="8" spans="1:20" x14ac:dyDescent="0.25">
      <c r="A8">
        <v>0.35</v>
      </c>
      <c r="B8">
        <v>1</v>
      </c>
      <c r="C8">
        <f t="shared" si="0"/>
        <v>143.5</v>
      </c>
      <c r="D8">
        <f t="shared" si="1"/>
        <v>9.2680948736872999</v>
      </c>
      <c r="E8">
        <f t="shared" si="2"/>
        <v>0.10789703964285718</v>
      </c>
      <c r="F8">
        <f t="shared" si="3"/>
        <v>172.63526342857151</v>
      </c>
      <c r="G8">
        <f t="shared" si="4"/>
        <v>5.5681360388874932</v>
      </c>
      <c r="H8">
        <f t="shared" si="5"/>
        <v>9.2680948736873001E+27</v>
      </c>
      <c r="I8" s="2">
        <f t="shared" si="6"/>
        <v>15390.393347205745</v>
      </c>
      <c r="J8" s="1">
        <f t="shared" si="7"/>
        <v>614815.43343417509</v>
      </c>
      <c r="K8" s="2">
        <f t="shared" si="8"/>
        <v>614.81543343417513</v>
      </c>
      <c r="R8">
        <v>36.613999999999997</v>
      </c>
      <c r="T8">
        <f t="shared" si="9"/>
        <v>183.62662774584501</v>
      </c>
    </row>
    <row r="9" spans="1:20" x14ac:dyDescent="0.25">
      <c r="A9">
        <v>0.4</v>
      </c>
      <c r="B9">
        <v>1</v>
      </c>
      <c r="C9">
        <f t="shared" si="0"/>
        <v>143.5</v>
      </c>
      <c r="D9">
        <f t="shared" si="1"/>
        <v>10.592108427071201</v>
      </c>
      <c r="E9">
        <f t="shared" si="2"/>
        <v>9.4409909687500015E-2</v>
      </c>
      <c r="F9">
        <f t="shared" si="3"/>
        <v>151.05585550000004</v>
      </c>
      <c r="G9">
        <f t="shared" si="4"/>
        <v>5.3257305293533097</v>
      </c>
      <c r="H9">
        <f t="shared" si="5"/>
        <v>1.0592108427071201E+28</v>
      </c>
      <c r="I9" s="2">
        <f t="shared" si="6"/>
        <v>17589.020968235138</v>
      </c>
      <c r="J9" s="1">
        <f t="shared" si="7"/>
        <v>702646.20963905728</v>
      </c>
      <c r="K9" s="2">
        <f t="shared" si="8"/>
        <v>702.64620963905725</v>
      </c>
      <c r="M9" t="s">
        <v>14</v>
      </c>
      <c r="N9" s="1">
        <v>6.0220000000000003E+23</v>
      </c>
      <c r="O9" t="s">
        <v>15</v>
      </c>
      <c r="R9">
        <v>36.613999999999997</v>
      </c>
      <c r="T9">
        <f t="shared" si="9"/>
        <v>209.85900313810856</v>
      </c>
    </row>
    <row r="10" spans="1:20" x14ac:dyDescent="0.25">
      <c r="A10">
        <v>0.45</v>
      </c>
      <c r="B10">
        <v>1</v>
      </c>
      <c r="C10">
        <f t="shared" si="0"/>
        <v>143.5</v>
      </c>
      <c r="D10">
        <f t="shared" si="1"/>
        <v>11.916121980455102</v>
      </c>
      <c r="E10">
        <f t="shared" si="2"/>
        <v>8.3919919722222236E-2</v>
      </c>
      <c r="F10">
        <f t="shared" si="3"/>
        <v>134.27187155555558</v>
      </c>
      <c r="G10">
        <f t="shared" si="4"/>
        <v>5.1206883783552373</v>
      </c>
      <c r="H10">
        <f t="shared" si="5"/>
        <v>1.1916121980455102E+28</v>
      </c>
      <c r="I10" s="2">
        <f t="shared" si="6"/>
        <v>19787.648589264532</v>
      </c>
      <c r="J10" s="1">
        <f t="shared" si="7"/>
        <v>790476.98584393959</v>
      </c>
      <c r="K10" s="2">
        <f t="shared" si="8"/>
        <v>790.47698584393959</v>
      </c>
      <c r="M10" t="s">
        <v>16</v>
      </c>
      <c r="N10">
        <v>39.948</v>
      </c>
      <c r="O10" t="s">
        <v>17</v>
      </c>
      <c r="R10">
        <v>36.613999999999997</v>
      </c>
      <c r="T10">
        <f t="shared" si="9"/>
        <v>236.09137853037217</v>
      </c>
    </row>
    <row r="11" spans="1:20" x14ac:dyDescent="0.25">
      <c r="A11">
        <v>0.5</v>
      </c>
      <c r="B11">
        <v>1</v>
      </c>
      <c r="C11">
        <f t="shared" si="0"/>
        <v>143.5</v>
      </c>
      <c r="D11">
        <f t="shared" si="1"/>
        <v>13.240135533839002</v>
      </c>
      <c r="E11">
        <f t="shared" si="2"/>
        <v>7.5527927750000015E-2</v>
      </c>
      <c r="F11">
        <f t="shared" si="3"/>
        <v>120.84468440000002</v>
      </c>
      <c r="G11">
        <f t="shared" si="4"/>
        <v>4.9439702711753988</v>
      </c>
      <c r="H11">
        <f t="shared" si="5"/>
        <v>1.3240135533839003E+28</v>
      </c>
      <c r="I11" s="2">
        <f t="shared" si="6"/>
        <v>21986.276210293927</v>
      </c>
      <c r="J11" s="1">
        <f t="shared" si="7"/>
        <v>878307.76204882178</v>
      </c>
      <c r="K11" s="2">
        <f t="shared" si="8"/>
        <v>878.30776204882181</v>
      </c>
      <c r="R11">
        <v>36.613999999999997</v>
      </c>
      <c r="T11">
        <f t="shared" si="9"/>
        <v>262.32375392263577</v>
      </c>
    </row>
    <row r="12" spans="1:20" x14ac:dyDescent="0.25">
      <c r="A12">
        <v>0.55000000000000004</v>
      </c>
      <c r="B12">
        <v>1</v>
      </c>
      <c r="C12">
        <f t="shared" si="0"/>
        <v>143.5</v>
      </c>
      <c r="D12">
        <f t="shared" si="1"/>
        <v>14.564149087222903</v>
      </c>
      <c r="E12">
        <f t="shared" si="2"/>
        <v>6.8661752500000006E-2</v>
      </c>
      <c r="F12">
        <f t="shared" si="3"/>
        <v>109.85880400000001</v>
      </c>
      <c r="G12">
        <f t="shared" si="4"/>
        <v>4.7893688904292109</v>
      </c>
      <c r="H12">
        <f t="shared" si="5"/>
        <v>1.4564149087222904E+28</v>
      </c>
      <c r="I12" s="2">
        <f t="shared" si="6"/>
        <v>24184.903831323321</v>
      </c>
      <c r="J12" s="1">
        <f t="shared" si="7"/>
        <v>966138.53825370409</v>
      </c>
      <c r="K12" s="2">
        <f t="shared" si="8"/>
        <v>966.13853825370404</v>
      </c>
      <c r="M12" t="s">
        <v>25</v>
      </c>
      <c r="N12">
        <f>0.000083144598</f>
        <v>8.3144597999999998E-5</v>
      </c>
      <c r="R12">
        <v>60.451999999999998</v>
      </c>
      <c r="T12">
        <f t="shared" si="9"/>
        <v>288.55612931489935</v>
      </c>
    </row>
    <row r="13" spans="1:20" x14ac:dyDescent="0.25">
      <c r="A13">
        <v>0.6</v>
      </c>
      <c r="B13">
        <v>1</v>
      </c>
      <c r="C13">
        <f t="shared" si="0"/>
        <v>143.5</v>
      </c>
      <c r="D13">
        <f t="shared" si="1"/>
        <v>15.888162640606801</v>
      </c>
      <c r="E13">
        <f t="shared" si="2"/>
        <v>6.2939939791666691E-2</v>
      </c>
      <c r="F13">
        <f t="shared" si="3"/>
        <v>100.7039036666667</v>
      </c>
      <c r="G13">
        <f t="shared" si="4"/>
        <v>4.6524541508927584</v>
      </c>
      <c r="H13">
        <f t="shared" si="5"/>
        <v>1.58881626406068E+28</v>
      </c>
      <c r="I13" s="2">
        <f t="shared" si="6"/>
        <v>26383.531452352705</v>
      </c>
      <c r="J13" s="1">
        <f t="shared" si="7"/>
        <v>1053969.3144585858</v>
      </c>
      <c r="K13" s="2">
        <f t="shared" si="8"/>
        <v>1053.9693144585858</v>
      </c>
      <c r="R13">
        <v>117.72</v>
      </c>
      <c r="T13">
        <f t="shared" si="9"/>
        <v>314.78850470716282</v>
      </c>
    </row>
    <row r="14" spans="1:20" x14ac:dyDescent="0.25">
      <c r="A14">
        <v>0.65</v>
      </c>
      <c r="B14">
        <v>1</v>
      </c>
      <c r="C14">
        <f t="shared" si="0"/>
        <v>143.5</v>
      </c>
      <c r="D14">
        <f t="shared" si="1"/>
        <v>17.212176193990704</v>
      </c>
      <c r="E14">
        <f t="shared" si="2"/>
        <v>5.8098405961538466E-2</v>
      </c>
      <c r="F14">
        <f t="shared" si="3"/>
        <v>92.957449538461546</v>
      </c>
      <c r="G14">
        <f t="shared" si="4"/>
        <v>4.5299638177121881</v>
      </c>
      <c r="H14">
        <f t="shared" si="5"/>
        <v>1.7212176193990704E+28</v>
      </c>
      <c r="I14" s="2">
        <f t="shared" si="6"/>
        <v>28582.159073382103</v>
      </c>
      <c r="J14" s="1">
        <f t="shared" si="7"/>
        <v>1141800.0906634682</v>
      </c>
      <c r="K14" s="2">
        <f t="shared" si="8"/>
        <v>1141.8000906634682</v>
      </c>
      <c r="R14">
        <v>225.75</v>
      </c>
      <c r="T14">
        <f t="shared" si="9"/>
        <v>341.02088009942645</v>
      </c>
    </row>
    <row r="15" spans="1:20" x14ac:dyDescent="0.25">
      <c r="A15">
        <v>0.7</v>
      </c>
      <c r="B15">
        <v>1</v>
      </c>
      <c r="C15">
        <f t="shared" si="0"/>
        <v>143.5</v>
      </c>
      <c r="D15">
        <f t="shared" si="1"/>
        <v>18.5361897473746</v>
      </c>
      <c r="E15">
        <f t="shared" si="2"/>
        <v>5.3948519821428592E-2</v>
      </c>
      <c r="F15">
        <f t="shared" si="3"/>
        <v>86.317631714285753</v>
      </c>
      <c r="G15">
        <f t="shared" si="4"/>
        <v>4.4194325028160257</v>
      </c>
      <c r="H15">
        <f t="shared" si="5"/>
        <v>1.85361897473746E+28</v>
      </c>
      <c r="I15" s="2">
        <f t="shared" si="6"/>
        <v>30780.78669441149</v>
      </c>
      <c r="J15" s="1">
        <f t="shared" si="7"/>
        <v>1229630.8668683502</v>
      </c>
      <c r="K15" s="2">
        <f t="shared" si="8"/>
        <v>1229.6308668683503</v>
      </c>
      <c r="R15">
        <v>407.88</v>
      </c>
      <c r="T15">
        <f t="shared" si="9"/>
        <v>367.25325549169003</v>
      </c>
    </row>
    <row r="16" spans="1:20" x14ac:dyDescent="0.25">
      <c r="A16">
        <v>0.75</v>
      </c>
      <c r="B16">
        <v>1</v>
      </c>
      <c r="C16">
        <f t="shared" si="0"/>
        <v>143.5</v>
      </c>
      <c r="D16">
        <f t="shared" si="1"/>
        <v>19.860203300758503</v>
      </c>
      <c r="E16">
        <f t="shared" si="2"/>
        <v>5.0351951833333346E-2</v>
      </c>
      <c r="F16">
        <f t="shared" si="3"/>
        <v>80.563122933333347</v>
      </c>
      <c r="G16">
        <f t="shared" si="4"/>
        <v>4.3189558471358502</v>
      </c>
      <c r="H16">
        <f t="shared" si="5"/>
        <v>1.9860203300758503E+28</v>
      </c>
      <c r="I16" s="2">
        <f t="shared" si="6"/>
        <v>32979.414315440888</v>
      </c>
      <c r="J16" s="1">
        <f t="shared" si="7"/>
        <v>1317461.6430732326</v>
      </c>
      <c r="K16" s="2">
        <f t="shared" si="8"/>
        <v>1317.4616430732326</v>
      </c>
      <c r="R16">
        <v>693.27</v>
      </c>
      <c r="T16">
        <f t="shared" si="9"/>
        <v>393.4856308839536</v>
      </c>
    </row>
    <row r="17" spans="1:20" x14ac:dyDescent="0.25">
      <c r="A17">
        <v>0.8</v>
      </c>
      <c r="B17">
        <v>1</v>
      </c>
      <c r="C17">
        <f t="shared" si="0"/>
        <v>143.5</v>
      </c>
      <c r="D17">
        <f t="shared" si="1"/>
        <v>21.184216854142402</v>
      </c>
      <c r="E17">
        <f t="shared" si="2"/>
        <v>4.7204954843750008E-2</v>
      </c>
      <c r="F17">
        <f t="shared" si="3"/>
        <v>75.527927750000018</v>
      </c>
      <c r="G17">
        <f t="shared" si="4"/>
        <v>4.2270351223972993</v>
      </c>
      <c r="H17">
        <f t="shared" si="5"/>
        <v>2.1184216854142402E+28</v>
      </c>
      <c r="I17" s="2">
        <f t="shared" si="6"/>
        <v>35178.041936470276</v>
      </c>
      <c r="J17" s="1">
        <f t="shared" si="7"/>
        <v>1405292.4192781146</v>
      </c>
      <c r="K17" s="2">
        <f t="shared" si="8"/>
        <v>1405.2924192781145</v>
      </c>
      <c r="R17">
        <v>1117.3</v>
      </c>
      <c r="T17">
        <f t="shared" si="9"/>
        <v>419.71800627621712</v>
      </c>
    </row>
    <row r="18" spans="1:20" x14ac:dyDescent="0.25">
      <c r="A18">
        <v>0.85</v>
      </c>
      <c r="B18">
        <v>1</v>
      </c>
      <c r="C18">
        <f t="shared" si="0"/>
        <v>143.5</v>
      </c>
      <c r="D18">
        <f t="shared" si="1"/>
        <v>22.508230407526302</v>
      </c>
      <c r="E18">
        <f t="shared" si="2"/>
        <v>4.4428192794117659E-2</v>
      </c>
      <c r="F18">
        <f t="shared" si="3"/>
        <v>71.085108470588253</v>
      </c>
      <c r="G18">
        <f t="shared" si="4"/>
        <v>4.1424716364806615</v>
      </c>
      <c r="H18">
        <f t="shared" si="5"/>
        <v>2.2508230407526301E+28</v>
      </c>
      <c r="I18" s="2">
        <f t="shared" si="6"/>
        <v>37376.66955749967</v>
      </c>
      <c r="J18" s="1">
        <f t="shared" si="7"/>
        <v>1493123.1954829968</v>
      </c>
      <c r="K18" s="2">
        <f t="shared" si="8"/>
        <v>1493.1231954829968</v>
      </c>
      <c r="R18">
        <v>1721.8</v>
      </c>
      <c r="T18">
        <f t="shared" si="9"/>
        <v>445.9503816684807</v>
      </c>
    </row>
    <row r="19" spans="1:20" x14ac:dyDescent="0.25">
      <c r="A19">
        <v>0.9</v>
      </c>
      <c r="B19">
        <v>1</v>
      </c>
      <c r="C19">
        <f t="shared" si="0"/>
        <v>143.5</v>
      </c>
      <c r="D19">
        <f t="shared" si="1"/>
        <v>23.832243960910205</v>
      </c>
      <c r="E19">
        <f t="shared" si="2"/>
        <v>4.1959959861111118E-2</v>
      </c>
      <c r="F19">
        <f t="shared" si="3"/>
        <v>67.135935777777789</v>
      </c>
      <c r="G19">
        <f t="shared" si="4"/>
        <v>4.0642930593012183</v>
      </c>
      <c r="H19">
        <f t="shared" si="5"/>
        <v>2.3832243960910204E+28</v>
      </c>
      <c r="I19" s="2">
        <f t="shared" si="6"/>
        <v>39575.297178529065</v>
      </c>
      <c r="J19" s="1">
        <f t="shared" si="7"/>
        <v>1580953.9716878792</v>
      </c>
      <c r="K19" s="2">
        <f t="shared" si="8"/>
        <v>1580.9539716878792</v>
      </c>
      <c r="R19">
        <v>2554.8000000000002</v>
      </c>
      <c r="T19">
        <f t="shared" si="9"/>
        <v>472.18275706074434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Messerly, Richard A. (Fed)</dc:creator>
  <cp:lastModifiedBy>Messerly, Richard A. (Fed)</cp:lastModifiedBy>
  <dcterms:created xsi:type="dcterms:W3CDTF">2018-10-19T19:22:04Z</dcterms:created>
  <dcterms:modified xsi:type="dcterms:W3CDTF">2018-10-19T22:46:04Z</dcterms:modified>
</cp:coreProperties>
</file>