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messerl\Documents\NIST_projects\Helium_ab_initio\Finite_size_effects\"/>
    </mc:Choice>
  </mc:AlternateContent>
  <xr:revisionPtr revIDLastSave="0" documentId="13_ncr:1_{F9A9E1AA-AAEB-474D-A90C-5096AA49428E}" xr6:coauthVersionLast="40" xr6:coauthVersionMax="40" xr10:uidLastSave="{00000000-0000-0000-0000-000000000000}"/>
  <bookViews>
    <workbookView xWindow="15" yWindow="0" windowWidth="19185" windowHeight="10200" xr2:uid="{33A68DD3-8315-4579-B5EF-E104338F3E3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64" i="1" l="1"/>
  <c r="B63" i="1"/>
  <c r="W52" i="1"/>
  <c r="V52" i="1"/>
  <c r="W51" i="1"/>
  <c r="V51" i="1"/>
  <c r="W50" i="1"/>
  <c r="V50" i="1"/>
  <c r="W49" i="1"/>
  <c r="V49" i="1"/>
  <c r="W48" i="1"/>
  <c r="V48" i="1"/>
  <c r="W47" i="1"/>
  <c r="V47" i="1"/>
  <c r="W46" i="1"/>
  <c r="V46" i="1"/>
  <c r="W45" i="1"/>
  <c r="V45" i="1"/>
  <c r="W43" i="1"/>
  <c r="V43" i="1"/>
  <c r="U43" i="1"/>
  <c r="W42" i="1"/>
  <c r="V42" i="1"/>
  <c r="U42" i="1"/>
  <c r="W41" i="1"/>
  <c r="V41" i="1"/>
  <c r="U41" i="1"/>
  <c r="W40" i="1"/>
  <c r="V40" i="1"/>
  <c r="U40" i="1"/>
  <c r="W39" i="1"/>
  <c r="V39" i="1"/>
  <c r="U39" i="1"/>
  <c r="W38" i="1"/>
  <c r="V38" i="1"/>
  <c r="U38" i="1"/>
  <c r="W37" i="1"/>
  <c r="V37" i="1"/>
  <c r="U37" i="1"/>
  <c r="W36" i="1"/>
  <c r="V36" i="1"/>
  <c r="U36" i="1"/>
  <c r="H70" i="1"/>
  <c r="G70" i="1"/>
  <c r="H69" i="1"/>
  <c r="G69" i="1"/>
  <c r="H68" i="1"/>
  <c r="G68" i="1"/>
  <c r="H67" i="1"/>
  <c r="G67" i="1"/>
  <c r="H66" i="1"/>
  <c r="G66" i="1"/>
  <c r="H65" i="1"/>
  <c r="G65" i="1"/>
  <c r="H64" i="1"/>
  <c r="G64" i="1"/>
  <c r="H63" i="1"/>
  <c r="G63" i="1"/>
  <c r="H54" i="1"/>
  <c r="H55" i="1"/>
  <c r="H56" i="1"/>
  <c r="H57" i="1"/>
  <c r="H58" i="1"/>
  <c r="H59" i="1"/>
  <c r="H60" i="1"/>
  <c r="H61" i="1"/>
  <c r="G55" i="1"/>
  <c r="G56" i="1"/>
  <c r="G57" i="1"/>
  <c r="G58" i="1"/>
  <c r="G59" i="1"/>
  <c r="G60" i="1"/>
  <c r="G61" i="1"/>
  <c r="G54" i="1"/>
  <c r="Q52" i="1"/>
  <c r="P52" i="1"/>
  <c r="Q51" i="1"/>
  <c r="P51" i="1"/>
  <c r="Q50" i="1"/>
  <c r="P50" i="1"/>
  <c r="Q49" i="1"/>
  <c r="P49" i="1"/>
  <c r="Q48" i="1"/>
  <c r="P48" i="1"/>
  <c r="Q47" i="1"/>
  <c r="P47" i="1"/>
  <c r="Q46" i="1"/>
  <c r="P46" i="1"/>
  <c r="Q45" i="1"/>
  <c r="P45" i="1"/>
  <c r="Q43" i="1"/>
  <c r="P43" i="1"/>
  <c r="O43" i="1"/>
  <c r="Q42" i="1"/>
  <c r="P42" i="1"/>
  <c r="O42" i="1"/>
  <c r="Q41" i="1"/>
  <c r="P41" i="1"/>
  <c r="O41" i="1"/>
  <c r="Q40" i="1"/>
  <c r="P40" i="1"/>
  <c r="O40" i="1"/>
  <c r="Q39" i="1"/>
  <c r="P39" i="1"/>
  <c r="O39" i="1"/>
  <c r="Q38" i="1"/>
  <c r="P38" i="1"/>
  <c r="O38" i="1"/>
  <c r="Q37" i="1"/>
  <c r="P37" i="1"/>
  <c r="O37" i="1"/>
  <c r="Q36" i="1"/>
  <c r="P36" i="1"/>
  <c r="O36" i="1"/>
  <c r="H52" i="1"/>
  <c r="H51" i="1"/>
  <c r="H50" i="1"/>
  <c r="H49" i="1"/>
  <c r="H48" i="1"/>
  <c r="H47" i="1"/>
  <c r="H46" i="1"/>
  <c r="H45" i="1"/>
  <c r="H43" i="1"/>
  <c r="H42" i="1"/>
  <c r="H41" i="1"/>
  <c r="H40" i="1"/>
  <c r="H39" i="1"/>
  <c r="H38" i="1"/>
  <c r="H37" i="1"/>
  <c r="H36" i="1"/>
  <c r="G52" i="1"/>
  <c r="G43" i="1"/>
  <c r="F43" i="1"/>
  <c r="G51" i="1"/>
  <c r="G42" i="1"/>
  <c r="F42" i="1"/>
  <c r="G50" i="1"/>
  <c r="G41" i="1"/>
  <c r="F41" i="1"/>
  <c r="G49" i="1"/>
  <c r="G40" i="1"/>
  <c r="F40" i="1"/>
  <c r="G48" i="1"/>
  <c r="G39" i="1"/>
  <c r="F39" i="1"/>
  <c r="G47" i="1"/>
  <c r="G38" i="1"/>
  <c r="F38" i="1"/>
  <c r="G46" i="1"/>
  <c r="G37" i="1"/>
  <c r="F37" i="1"/>
  <c r="G45" i="1"/>
  <c r="G36" i="1"/>
  <c r="F36" i="1"/>
  <c r="B46" i="1"/>
  <c r="B47" i="1"/>
  <c r="B48" i="1"/>
  <c r="B49" i="1"/>
  <c r="B50" i="1"/>
  <c r="B51" i="1"/>
  <c r="B52" i="1"/>
  <c r="B45" i="1"/>
  <c r="C46" i="1"/>
  <c r="C47" i="1"/>
  <c r="C48" i="1"/>
  <c r="C49" i="1"/>
  <c r="C50" i="1"/>
  <c r="C51" i="1"/>
  <c r="C52" i="1"/>
  <c r="C45" i="1"/>
  <c r="C43" i="1"/>
  <c r="B43" i="1"/>
  <c r="A43" i="1"/>
  <c r="C42" i="1"/>
  <c r="B42" i="1"/>
  <c r="A42" i="1"/>
  <c r="C41" i="1"/>
  <c r="B41" i="1"/>
  <c r="A41" i="1"/>
  <c r="C40" i="1"/>
  <c r="B40" i="1"/>
  <c r="A40" i="1"/>
  <c r="C39" i="1"/>
  <c r="B39" i="1"/>
  <c r="A39" i="1"/>
  <c r="C38" i="1"/>
  <c r="B38" i="1"/>
  <c r="A38" i="1"/>
  <c r="C37" i="1"/>
  <c r="B37" i="1"/>
  <c r="A37" i="1"/>
  <c r="C36" i="1"/>
  <c r="B36" i="1"/>
  <c r="A36" i="1"/>
  <c r="L36" i="1"/>
  <c r="L37" i="1"/>
  <c r="L38" i="1"/>
  <c r="L39" i="1"/>
  <c r="L40" i="1"/>
  <c r="L41" i="1"/>
  <c r="L42" i="1"/>
  <c r="L43" i="1"/>
  <c r="K36" i="1"/>
  <c r="K37" i="1"/>
  <c r="K38" i="1"/>
  <c r="K39" i="1"/>
  <c r="K40" i="1"/>
  <c r="K41" i="1"/>
  <c r="K42" i="1"/>
  <c r="K43" i="1"/>
  <c r="J43" i="1"/>
  <c r="J42" i="1"/>
  <c r="J41" i="1"/>
  <c r="J40" i="1"/>
  <c r="J39" i="1"/>
  <c r="J38" i="1"/>
  <c r="J37" i="1"/>
  <c r="J36" i="1"/>
  <c r="M34" i="1"/>
  <c r="L34" i="1"/>
  <c r="M33" i="1"/>
  <c r="L33" i="1"/>
  <c r="M32" i="1"/>
  <c r="L32" i="1"/>
  <c r="M31" i="1"/>
  <c r="L31" i="1"/>
  <c r="M30" i="1"/>
  <c r="L30" i="1"/>
  <c r="M29" i="1"/>
  <c r="L29" i="1"/>
  <c r="M28" i="1"/>
  <c r="L28" i="1"/>
  <c r="M27" i="1"/>
  <c r="L27" i="1"/>
  <c r="M26" i="1"/>
  <c r="L26" i="1"/>
  <c r="M25" i="1"/>
  <c r="L25" i="1"/>
  <c r="M24" i="1"/>
  <c r="L24" i="1"/>
  <c r="M23" i="1"/>
  <c r="L23" i="1"/>
  <c r="M22" i="1"/>
  <c r="L22" i="1"/>
  <c r="M21" i="1"/>
  <c r="L21" i="1"/>
  <c r="M20" i="1"/>
  <c r="L20" i="1"/>
  <c r="M19" i="1"/>
  <c r="L19" i="1"/>
  <c r="M18" i="1"/>
  <c r="L18" i="1"/>
  <c r="M17" i="1"/>
  <c r="L17" i="1"/>
  <c r="M16" i="1"/>
  <c r="L16" i="1"/>
  <c r="M15" i="1"/>
  <c r="L15" i="1"/>
  <c r="M14" i="1"/>
  <c r="L14" i="1"/>
  <c r="M13" i="1"/>
  <c r="L13" i="1"/>
  <c r="M12" i="1"/>
  <c r="L12" i="1"/>
  <c r="M11" i="1"/>
  <c r="L11" i="1"/>
  <c r="M10" i="1"/>
  <c r="L10" i="1"/>
  <c r="M9" i="1"/>
  <c r="L9" i="1"/>
  <c r="M8" i="1"/>
  <c r="L8" i="1"/>
  <c r="M7" i="1"/>
  <c r="L7" i="1"/>
  <c r="M6" i="1"/>
  <c r="L6" i="1"/>
  <c r="M5" i="1"/>
  <c r="L5" i="1"/>
  <c r="M4" i="1"/>
  <c r="L4" i="1"/>
  <c r="M3" i="1"/>
  <c r="L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" i="1"/>
</calcChain>
</file>

<file path=xl/sharedStrings.xml><?xml version="1.0" encoding="utf-8"?>
<sst xmlns="http://schemas.openxmlformats.org/spreadsheetml/2006/main" count="7" uniqueCount="6">
  <si>
    <t>800 production</t>
  </si>
  <si>
    <t>1400 production</t>
  </si>
  <si>
    <t>800 equilibration</t>
  </si>
  <si>
    <t>Ratio of densities</t>
  </si>
  <si>
    <t>Ratio of standard deviations</t>
  </si>
  <si>
    <t>Ratio of pressures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</si>
</sst>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800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Sheet1!$C$3:$C$34</c:f>
              <c:numCache>
                <c:formatCode>General</c:formatCode>
                <c:ptCount val="32"/>
                <c:pt idx="0">
                  <c:v>1.1111111111111112</c:v>
                </c:pt>
                <c:pt idx="1">
                  <c:v>1.1111111111111112</c:v>
                </c:pt>
                <c:pt idx="2">
                  <c:v>1.1111111111111112</c:v>
                </c:pt>
                <c:pt idx="3">
                  <c:v>1.1111111111111112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0.90909090909090906</c:v>
                </c:pt>
                <c:pt idx="9">
                  <c:v>0.90909090909090906</c:v>
                </c:pt>
                <c:pt idx="10">
                  <c:v>0.90909090909090906</c:v>
                </c:pt>
                <c:pt idx="11">
                  <c:v>0.90909090909090906</c:v>
                </c:pt>
                <c:pt idx="12">
                  <c:v>1.0526315789473684</c:v>
                </c:pt>
                <c:pt idx="13">
                  <c:v>1.0526315789473684</c:v>
                </c:pt>
                <c:pt idx="14">
                  <c:v>1.0526315789473684</c:v>
                </c:pt>
                <c:pt idx="15">
                  <c:v>1.0526315789473684</c:v>
                </c:pt>
                <c:pt idx="16">
                  <c:v>0.95238095238095233</c:v>
                </c:pt>
                <c:pt idx="17">
                  <c:v>0.95238095238095233</c:v>
                </c:pt>
                <c:pt idx="18">
                  <c:v>0.95238095238095233</c:v>
                </c:pt>
                <c:pt idx="19">
                  <c:v>0.95238095238095233</c:v>
                </c:pt>
                <c:pt idx="20">
                  <c:v>0.86956521739130432</c:v>
                </c:pt>
                <c:pt idx="21">
                  <c:v>0.86956521739130432</c:v>
                </c:pt>
                <c:pt idx="22">
                  <c:v>0.86956521739130432</c:v>
                </c:pt>
                <c:pt idx="23">
                  <c:v>0.86956521739130432</c:v>
                </c:pt>
                <c:pt idx="24">
                  <c:v>0.83333333333333337</c:v>
                </c:pt>
                <c:pt idx="25">
                  <c:v>0.83333333333333337</c:v>
                </c:pt>
                <c:pt idx="26">
                  <c:v>0.83333333333333337</c:v>
                </c:pt>
                <c:pt idx="27">
                  <c:v>0.83333333333333337</c:v>
                </c:pt>
                <c:pt idx="28">
                  <c:v>0.8</c:v>
                </c:pt>
                <c:pt idx="29">
                  <c:v>0.8</c:v>
                </c:pt>
                <c:pt idx="30">
                  <c:v>0.8</c:v>
                </c:pt>
                <c:pt idx="31">
                  <c:v>0.8</c:v>
                </c:pt>
              </c:numCache>
            </c:numRef>
          </c:xVal>
          <c:yVal>
            <c:numRef>
              <c:f>Sheet1!$D$3:$D$34</c:f>
              <c:numCache>
                <c:formatCode>General</c:formatCode>
                <c:ptCount val="32"/>
                <c:pt idx="0">
                  <c:v>-0.11392815986315982</c:v>
                </c:pt>
                <c:pt idx="1">
                  <c:v>-5.4643929365441275E-2</c:v>
                </c:pt>
                <c:pt idx="2">
                  <c:v>-8.253930061370067E-2</c:v>
                </c:pt>
                <c:pt idx="3">
                  <c:v>-5.7490490034598912E-2</c:v>
                </c:pt>
                <c:pt idx="4">
                  <c:v>0.2534510173541098</c:v>
                </c:pt>
                <c:pt idx="5">
                  <c:v>0.30239535192336153</c:v>
                </c:pt>
                <c:pt idx="6">
                  <c:v>0.26618281885950212</c:v>
                </c:pt>
                <c:pt idx="7">
                  <c:v>0.28377199222697308</c:v>
                </c:pt>
                <c:pt idx="8">
                  <c:v>0.53162419418006213</c:v>
                </c:pt>
                <c:pt idx="9">
                  <c:v>0.53305908435812366</c:v>
                </c:pt>
                <c:pt idx="10">
                  <c:v>0.5427822512563244</c:v>
                </c:pt>
                <c:pt idx="11">
                  <c:v>0.54440788134127371</c:v>
                </c:pt>
                <c:pt idx="12">
                  <c:v>0.12379026872170031</c:v>
                </c:pt>
                <c:pt idx="13">
                  <c:v>0.11263229585763267</c:v>
                </c:pt>
                <c:pt idx="14">
                  <c:v>0.10166144834863332</c:v>
                </c:pt>
                <c:pt idx="15">
                  <c:v>0.10047874633024877</c:v>
                </c:pt>
                <c:pt idx="16">
                  <c:v>0.40796928838564683</c:v>
                </c:pt>
                <c:pt idx="17">
                  <c:v>0.40536568171951382</c:v>
                </c:pt>
                <c:pt idx="18">
                  <c:v>0.42643416378416199</c:v>
                </c:pt>
                <c:pt idx="19">
                  <c:v>0.39881291543633041</c:v>
                </c:pt>
                <c:pt idx="20">
                  <c:v>0.65935763238672362</c:v>
                </c:pt>
                <c:pt idx="21">
                  <c:v>0.66547437600830728</c:v>
                </c:pt>
                <c:pt idx="22">
                  <c:v>0.65918296953153888</c:v>
                </c:pt>
                <c:pt idx="23">
                  <c:v>0.66449430570113965</c:v>
                </c:pt>
                <c:pt idx="24">
                  <c:v>0.76512540434754539</c:v>
                </c:pt>
                <c:pt idx="25">
                  <c:v>0.75871503246496186</c:v>
                </c:pt>
                <c:pt idx="26">
                  <c:v>0.7823416280116684</c:v>
                </c:pt>
                <c:pt idx="27">
                  <c:v>0.77864488449897729</c:v>
                </c:pt>
                <c:pt idx="28">
                  <c:v>0.87288245248808161</c:v>
                </c:pt>
                <c:pt idx="29">
                  <c:v>0.87180370597980217</c:v>
                </c:pt>
                <c:pt idx="30">
                  <c:v>0.86835316012056096</c:v>
                </c:pt>
                <c:pt idx="31">
                  <c:v>0.87457106970948073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10-427A-B2CB-BAE9275E36CF}"/>
            </c:ext>
          </c:extLst>
        </c:ser>
        <c:ser>
          <c:idx val="1"/>
          <c:order val="1"/>
          <c:tx>
            <c:v>1400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Sheet1!$L$3:$L$34</c:f>
              <c:numCache>
                <c:formatCode>General</c:formatCode>
                <c:ptCount val="32"/>
                <c:pt idx="0">
                  <c:v>1.1111111111111112</c:v>
                </c:pt>
                <c:pt idx="1">
                  <c:v>1.1111111111111112</c:v>
                </c:pt>
                <c:pt idx="2">
                  <c:v>1.1111111111111112</c:v>
                </c:pt>
                <c:pt idx="3">
                  <c:v>1.1111111111111112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0.90909090909090906</c:v>
                </c:pt>
                <c:pt idx="9">
                  <c:v>0.90909090909090906</c:v>
                </c:pt>
                <c:pt idx="10">
                  <c:v>0.90909090909090906</c:v>
                </c:pt>
                <c:pt idx="11">
                  <c:v>0.90909090909090906</c:v>
                </c:pt>
                <c:pt idx="12">
                  <c:v>1.0526315789473684</c:v>
                </c:pt>
                <c:pt idx="13">
                  <c:v>1.0526315789473684</c:v>
                </c:pt>
                <c:pt idx="14">
                  <c:v>1.0526315789473684</c:v>
                </c:pt>
                <c:pt idx="15">
                  <c:v>1.0526315789473684</c:v>
                </c:pt>
                <c:pt idx="16">
                  <c:v>0.95238095238095233</c:v>
                </c:pt>
                <c:pt idx="17">
                  <c:v>0.95238095238095233</c:v>
                </c:pt>
                <c:pt idx="18">
                  <c:v>0.95238095238095233</c:v>
                </c:pt>
                <c:pt idx="19">
                  <c:v>0.95238095238095233</c:v>
                </c:pt>
                <c:pt idx="20">
                  <c:v>0.86956521739130432</c:v>
                </c:pt>
                <c:pt idx="21">
                  <c:v>0.86956521739130432</c:v>
                </c:pt>
                <c:pt idx="22">
                  <c:v>0.86956521739130432</c:v>
                </c:pt>
                <c:pt idx="23">
                  <c:v>0.86956521739130432</c:v>
                </c:pt>
                <c:pt idx="24">
                  <c:v>0.83333333333333337</c:v>
                </c:pt>
                <c:pt idx="25">
                  <c:v>0.83333333333333337</c:v>
                </c:pt>
                <c:pt idx="26">
                  <c:v>0.83333333333333337</c:v>
                </c:pt>
                <c:pt idx="27">
                  <c:v>0.83333333333333337</c:v>
                </c:pt>
                <c:pt idx="28">
                  <c:v>0.8</c:v>
                </c:pt>
                <c:pt idx="29">
                  <c:v>0.8</c:v>
                </c:pt>
                <c:pt idx="30">
                  <c:v>0.8</c:v>
                </c:pt>
                <c:pt idx="31">
                  <c:v>0.8</c:v>
                </c:pt>
              </c:numCache>
            </c:numRef>
          </c:xVal>
          <c:yVal>
            <c:numRef>
              <c:f>Sheet1!$M$3:$M$34</c:f>
              <c:numCache>
                <c:formatCode>General</c:formatCode>
                <c:ptCount val="32"/>
                <c:pt idx="0">
                  <c:v>-3.0803368657090855E-2</c:v>
                </c:pt>
                <c:pt idx="1">
                  <c:v>-5.3406491726857658E-2</c:v>
                </c:pt>
                <c:pt idx="2">
                  <c:v>-6.1996954891992105E-2</c:v>
                </c:pt>
                <c:pt idx="3">
                  <c:v>-7.7171244558065316E-2</c:v>
                </c:pt>
                <c:pt idx="4">
                  <c:v>0.27797582547808919</c:v>
                </c:pt>
                <c:pt idx="5">
                  <c:v>0.24784518892098364</c:v>
                </c:pt>
                <c:pt idx="6">
                  <c:v>0.28091871008707581</c:v>
                </c:pt>
                <c:pt idx="7">
                  <c:v>0.26361287911636666</c:v>
                </c:pt>
                <c:pt idx="8">
                  <c:v>0.51947818457177153</c:v>
                </c:pt>
                <c:pt idx="9">
                  <c:v>0.54387564756609097</c:v>
                </c:pt>
                <c:pt idx="10">
                  <c:v>0.55884303359831167</c:v>
                </c:pt>
                <c:pt idx="11">
                  <c:v>0.54581687097335829</c:v>
                </c:pt>
                <c:pt idx="12">
                  <c:v>0.14006142743332189</c:v>
                </c:pt>
                <c:pt idx="13">
                  <c:v>0.11374100317168538</c:v>
                </c:pt>
                <c:pt idx="14">
                  <c:v>7.8638786171177907E-2</c:v>
                </c:pt>
                <c:pt idx="15">
                  <c:v>0.12519637466950836</c:v>
                </c:pt>
                <c:pt idx="16">
                  <c:v>0.39960033385408389</c:v>
                </c:pt>
                <c:pt idx="17">
                  <c:v>0.42380484660135015</c:v>
                </c:pt>
                <c:pt idx="18">
                  <c:v>0.41885345703179622</c:v>
                </c:pt>
                <c:pt idx="19">
                  <c:v>0.41433967155255996</c:v>
                </c:pt>
                <c:pt idx="20">
                  <c:v>0.66435827595599495</c:v>
                </c:pt>
                <c:pt idx="21">
                  <c:v>0.66251969189963711</c:v>
                </c:pt>
                <c:pt idx="22">
                  <c:v>0.65844065230628501</c:v>
                </c:pt>
                <c:pt idx="23">
                  <c:v>0.65399727723467282</c:v>
                </c:pt>
                <c:pt idx="24">
                  <c:v>0.76251232457417728</c:v>
                </c:pt>
                <c:pt idx="25">
                  <c:v>0.77139684247134943</c:v>
                </c:pt>
                <c:pt idx="26">
                  <c:v>0.76767177874601455</c:v>
                </c:pt>
                <c:pt idx="27">
                  <c:v>0.78241517629420476</c:v>
                </c:pt>
                <c:pt idx="28">
                  <c:v>0.86014845163853604</c:v>
                </c:pt>
                <c:pt idx="29">
                  <c:v>0.87485467588407984</c:v>
                </c:pt>
                <c:pt idx="30">
                  <c:v>0.87462770828597192</c:v>
                </c:pt>
                <c:pt idx="31">
                  <c:v>0.88607990378449719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10-427A-B2CB-BAE9275E36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200520"/>
        <c:axId val="428204128"/>
      </c:scatterChart>
      <c:valAx>
        <c:axId val="428200520"/>
        <c:scaling>
          <c:orientation val="minMax"/>
          <c:min val="0.8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204128"/>
        <c:crosses val="autoZero"/>
        <c:crossBetween val="midCat"/>
      </c:valAx>
      <c:valAx>
        <c:axId val="42820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200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Sheet1!$G$3:$G$34</c:f>
              <c:numCache>
                <c:formatCode>General</c:formatCode>
                <c:ptCount val="32"/>
                <c:pt idx="0">
                  <c:v>273.64432141304297</c:v>
                </c:pt>
                <c:pt idx="1">
                  <c:v>274.31289886645902</c:v>
                </c:pt>
                <c:pt idx="2">
                  <c:v>274.27741956521697</c:v>
                </c:pt>
                <c:pt idx="3">
                  <c:v>275.51814130434701</c:v>
                </c:pt>
                <c:pt idx="4">
                  <c:v>255.69900915730301</c:v>
                </c:pt>
                <c:pt idx="5">
                  <c:v>256.544383739946</c:v>
                </c:pt>
                <c:pt idx="6">
                  <c:v>256.05868641853903</c:v>
                </c:pt>
                <c:pt idx="7">
                  <c:v>256.86240576407499</c:v>
                </c:pt>
                <c:pt idx="8">
                  <c:v>232.89435259637099</c:v>
                </c:pt>
                <c:pt idx="9">
                  <c:v>233.68537049886601</c:v>
                </c:pt>
                <c:pt idx="10">
                  <c:v>234.67712089569099</c:v>
                </c:pt>
                <c:pt idx="11">
                  <c:v>233.35354577510901</c:v>
                </c:pt>
                <c:pt idx="12">
                  <c:v>267.27953709439498</c:v>
                </c:pt>
                <c:pt idx="13">
                  <c:v>264.71440186797702</c:v>
                </c:pt>
                <c:pt idx="14">
                  <c:v>265.21683669616499</c:v>
                </c:pt>
                <c:pt idx="15">
                  <c:v>265.28998430678399</c:v>
                </c:pt>
                <c:pt idx="16">
                  <c:v>244.82953063881999</c:v>
                </c:pt>
                <c:pt idx="17">
                  <c:v>245.890013501228</c:v>
                </c:pt>
                <c:pt idx="18">
                  <c:v>246.49785229729699</c:v>
                </c:pt>
                <c:pt idx="19">
                  <c:v>245.71984405405399</c:v>
                </c:pt>
                <c:pt idx="20">
                  <c:v>220.85342174278799</c:v>
                </c:pt>
                <c:pt idx="21">
                  <c:v>221.05513578725899</c:v>
                </c:pt>
                <c:pt idx="22">
                  <c:v>220.32884827524001</c:v>
                </c:pt>
                <c:pt idx="23">
                  <c:v>221.43581299278799</c:v>
                </c:pt>
                <c:pt idx="24">
                  <c:v>202.44145411057599</c:v>
                </c:pt>
                <c:pt idx="25">
                  <c:v>203.15404219350901</c:v>
                </c:pt>
                <c:pt idx="26">
                  <c:v>206.37963897836499</c:v>
                </c:pt>
                <c:pt idx="27">
                  <c:v>205.32460290264399</c:v>
                </c:pt>
                <c:pt idx="28">
                  <c:v>181.577509912126</c:v>
                </c:pt>
                <c:pt idx="29">
                  <c:v>182.573853717047</c:v>
                </c:pt>
                <c:pt idx="30">
                  <c:v>180.42597619068499</c:v>
                </c:pt>
                <c:pt idx="31">
                  <c:v>185.48267129852101</c:v>
                </c:pt>
              </c:numCache>
            </c:numRef>
          </c:xVal>
          <c:yVal>
            <c:numRef>
              <c:f>Sheet1!$F$3:$F$34</c:f>
              <c:numCache>
                <c:formatCode>General</c:formatCode>
                <c:ptCount val="32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11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9.5</c:v>
                </c:pt>
                <c:pt idx="13">
                  <c:v>9.5</c:v>
                </c:pt>
                <c:pt idx="14">
                  <c:v>9.5</c:v>
                </c:pt>
                <c:pt idx="15">
                  <c:v>9.5</c:v>
                </c:pt>
                <c:pt idx="16">
                  <c:v>10.5</c:v>
                </c:pt>
                <c:pt idx="17">
                  <c:v>10.5</c:v>
                </c:pt>
                <c:pt idx="18">
                  <c:v>10.5</c:v>
                </c:pt>
                <c:pt idx="19">
                  <c:v>10.5</c:v>
                </c:pt>
                <c:pt idx="20">
                  <c:v>11.5</c:v>
                </c:pt>
                <c:pt idx="21">
                  <c:v>11.5</c:v>
                </c:pt>
                <c:pt idx="22">
                  <c:v>11.5</c:v>
                </c:pt>
                <c:pt idx="23">
                  <c:v>11.5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12.5</c:v>
                </c:pt>
                <c:pt idx="29">
                  <c:v>12.5</c:v>
                </c:pt>
                <c:pt idx="30">
                  <c:v>12.5</c:v>
                </c:pt>
                <c:pt idx="31">
                  <c:v>12.5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CA-43D7-8C3B-3513DCBA4DB6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Sheet1!$P$3:$P$34</c:f>
              <c:numCache>
                <c:formatCode>General</c:formatCode>
                <c:ptCount val="32"/>
                <c:pt idx="0">
                  <c:v>275.83723175516201</c:v>
                </c:pt>
                <c:pt idx="1">
                  <c:v>275.36032558996999</c:v>
                </c:pt>
                <c:pt idx="2">
                  <c:v>274.89700296460097</c:v>
                </c:pt>
                <c:pt idx="3">
                  <c:v>274.72212259587002</c:v>
                </c:pt>
                <c:pt idx="4">
                  <c:v>256.215080482573</c:v>
                </c:pt>
                <c:pt idx="5">
                  <c:v>256.38465552278802</c:v>
                </c:pt>
                <c:pt idx="6">
                  <c:v>256.696802707774</c:v>
                </c:pt>
                <c:pt idx="7">
                  <c:v>255.69627616621901</c:v>
                </c:pt>
                <c:pt idx="8">
                  <c:v>233.47761072562301</c:v>
                </c:pt>
                <c:pt idx="9">
                  <c:v>233.61014710698601</c:v>
                </c:pt>
                <c:pt idx="10">
                  <c:v>234.58885428571401</c:v>
                </c:pt>
                <c:pt idx="11">
                  <c:v>234.06117244897899</c:v>
                </c:pt>
                <c:pt idx="12">
                  <c:v>266.62980902953501</c:v>
                </c:pt>
                <c:pt idx="13">
                  <c:v>266.00618943037898</c:v>
                </c:pt>
                <c:pt idx="14">
                  <c:v>264.88838109704602</c:v>
                </c:pt>
                <c:pt idx="15">
                  <c:v>266.166275464134</c:v>
                </c:pt>
                <c:pt idx="16">
                  <c:v>244.74479059027701</c:v>
                </c:pt>
                <c:pt idx="17">
                  <c:v>245.292447621527</c:v>
                </c:pt>
                <c:pt idx="18">
                  <c:v>244.96971208333301</c:v>
                </c:pt>
                <c:pt idx="19">
                  <c:v>244.831724392361</c:v>
                </c:pt>
                <c:pt idx="20">
                  <c:v>220.575367477876</c:v>
                </c:pt>
                <c:pt idx="21">
                  <c:v>220.29597547197599</c:v>
                </c:pt>
                <c:pt idx="22">
                  <c:v>220.23763681179699</c:v>
                </c:pt>
                <c:pt idx="23">
                  <c:v>220.206653348082</c:v>
                </c:pt>
                <c:pt idx="24">
                  <c:v>203.44248666666601</c:v>
                </c:pt>
                <c:pt idx="25">
                  <c:v>205.70373141025601</c:v>
                </c:pt>
                <c:pt idx="26">
                  <c:v>204.772604743589</c:v>
                </c:pt>
                <c:pt idx="27">
                  <c:v>205.35439455128201</c:v>
                </c:pt>
                <c:pt idx="28">
                  <c:v>177.821439227642</c:v>
                </c:pt>
                <c:pt idx="29">
                  <c:v>181.94751807926801</c:v>
                </c:pt>
                <c:pt idx="30">
                  <c:v>183.86891608421001</c:v>
                </c:pt>
                <c:pt idx="31">
                  <c:v>185.42491313008099</c:v>
                </c:pt>
              </c:numCache>
            </c:numRef>
          </c:xVal>
          <c:yVal>
            <c:numRef>
              <c:f>Sheet1!$O$3:$O$34</c:f>
              <c:numCache>
                <c:formatCode>General</c:formatCode>
                <c:ptCount val="32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11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9.5</c:v>
                </c:pt>
                <c:pt idx="13">
                  <c:v>9.5</c:v>
                </c:pt>
                <c:pt idx="14">
                  <c:v>9.5</c:v>
                </c:pt>
                <c:pt idx="15">
                  <c:v>9.5</c:v>
                </c:pt>
                <c:pt idx="16">
                  <c:v>10.5</c:v>
                </c:pt>
                <c:pt idx="17">
                  <c:v>10.5</c:v>
                </c:pt>
                <c:pt idx="18">
                  <c:v>10.5</c:v>
                </c:pt>
                <c:pt idx="19">
                  <c:v>10.5</c:v>
                </c:pt>
                <c:pt idx="20">
                  <c:v>11.5</c:v>
                </c:pt>
                <c:pt idx="21">
                  <c:v>11.5</c:v>
                </c:pt>
                <c:pt idx="22">
                  <c:v>11.5</c:v>
                </c:pt>
                <c:pt idx="23">
                  <c:v>11.5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12.5</c:v>
                </c:pt>
                <c:pt idx="29">
                  <c:v>12.5</c:v>
                </c:pt>
                <c:pt idx="30">
                  <c:v>12.5</c:v>
                </c:pt>
                <c:pt idx="31">
                  <c:v>12.5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CA-43D7-8C3B-3513DCBA4DB6}"/>
            </c:ext>
          </c:extLst>
        </c:ser>
        <c:ser>
          <c:idx val="2"/>
          <c:order val="2"/>
          <c:tx>
            <c:v>800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Sheet1!$G$36:$G$43</c:f>
              <c:numCache>
                <c:formatCode>General</c:formatCode>
                <c:ptCount val="8"/>
                <c:pt idx="0">
                  <c:v>274.43819528726652</c:v>
                </c:pt>
                <c:pt idx="1">
                  <c:v>256.29112126996574</c:v>
                </c:pt>
                <c:pt idx="2">
                  <c:v>233.65259744150927</c:v>
                </c:pt>
                <c:pt idx="3">
                  <c:v>265.62518999133022</c:v>
                </c:pt>
                <c:pt idx="4">
                  <c:v>245.73431012284973</c:v>
                </c:pt>
                <c:pt idx="5">
                  <c:v>220.91830469951876</c:v>
                </c:pt>
                <c:pt idx="6">
                  <c:v>204.32493454627351</c:v>
                </c:pt>
                <c:pt idx="7">
                  <c:v>182.51500277959477</c:v>
                </c:pt>
              </c:numCache>
            </c:numRef>
          </c:xVal>
          <c:yVal>
            <c:numRef>
              <c:f>Sheet1!$F$36:$F$43</c:f>
              <c:numCache>
                <c:formatCode>General</c:formatCode>
                <c:ptCount val="8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9.5</c:v>
                </c:pt>
                <c:pt idx="4">
                  <c:v>10.5</c:v>
                </c:pt>
                <c:pt idx="5">
                  <c:v>11.5</c:v>
                </c:pt>
                <c:pt idx="6">
                  <c:v>12</c:v>
                </c:pt>
                <c:pt idx="7">
                  <c:v>12.5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5CA-43D7-8C3B-3513DCBA4DB6}"/>
            </c:ext>
          </c:extLst>
        </c:ser>
        <c:ser>
          <c:idx val="3"/>
          <c:order val="3"/>
          <c:tx>
            <c:v>1400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Sheet1!$P$36:$P$43</c:f>
              <c:numCache>
                <c:formatCode>General</c:formatCode>
                <c:ptCount val="8"/>
                <c:pt idx="0">
                  <c:v>275.20417072640078</c:v>
                </c:pt>
                <c:pt idx="1">
                  <c:v>256.2482037198385</c:v>
                </c:pt>
                <c:pt idx="2">
                  <c:v>233.9344461418255</c:v>
                </c:pt>
                <c:pt idx="3">
                  <c:v>265.9226637552735</c:v>
                </c:pt>
                <c:pt idx="4">
                  <c:v>244.95966867187451</c:v>
                </c:pt>
                <c:pt idx="5">
                  <c:v>220.32890827743273</c:v>
                </c:pt>
                <c:pt idx="6">
                  <c:v>204.81830434294824</c:v>
                </c:pt>
                <c:pt idx="7">
                  <c:v>182.26569663030025</c:v>
                </c:pt>
              </c:numCache>
            </c:numRef>
          </c:xVal>
          <c:yVal>
            <c:numRef>
              <c:f>Sheet1!$O$36:$O$43</c:f>
              <c:numCache>
                <c:formatCode>General</c:formatCode>
                <c:ptCount val="8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9.5</c:v>
                </c:pt>
                <c:pt idx="4">
                  <c:v>10.5</c:v>
                </c:pt>
                <c:pt idx="5">
                  <c:v>11.5</c:v>
                </c:pt>
                <c:pt idx="6">
                  <c:v>12</c:v>
                </c:pt>
                <c:pt idx="7">
                  <c:v>12.5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5CA-43D7-8C3B-3513DCBA4D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200520"/>
        <c:axId val="428204128"/>
      </c:scatterChart>
      <c:valAx>
        <c:axId val="428200520"/>
        <c:scaling>
          <c:orientation val="minMax"/>
          <c:max val="278"/>
          <c:min val="175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204128"/>
        <c:crosses val="autoZero"/>
        <c:crossBetween val="midCat"/>
      </c:valAx>
      <c:valAx>
        <c:axId val="428204128"/>
        <c:scaling>
          <c:orientation val="minMax"/>
          <c:min val="8.8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200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800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Sheet1!$A$36:$A$43</c:f>
              <c:numCache>
                <c:formatCode>General</c:formatCode>
                <c:ptCount val="8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9.5</c:v>
                </c:pt>
                <c:pt idx="4">
                  <c:v>10.5</c:v>
                </c:pt>
                <c:pt idx="5">
                  <c:v>11.5</c:v>
                </c:pt>
                <c:pt idx="6">
                  <c:v>12</c:v>
                </c:pt>
                <c:pt idx="7">
                  <c:v>12.5</c:v>
                </c:pt>
              </c:numCache>
            </c:numRef>
          </c:xVal>
          <c:yVal>
            <c:numRef>
              <c:f>Sheet1!$C$36:$C$43</c:f>
              <c:numCache>
                <c:formatCode>General</c:formatCode>
                <c:ptCount val="8"/>
                <c:pt idx="0">
                  <c:v>5.2307459196237638E-2</c:v>
                </c:pt>
                <c:pt idx="1">
                  <c:v>9.3113770644670649E-2</c:v>
                </c:pt>
                <c:pt idx="2">
                  <c:v>5.2111689319332327E-2</c:v>
                </c:pt>
                <c:pt idx="3">
                  <c:v>3.2491313635302381E-2</c:v>
                </c:pt>
                <c:pt idx="4">
                  <c:v>7.0663623680848289E-2</c:v>
                </c:pt>
                <c:pt idx="5">
                  <c:v>3.5160908827290088E-2</c:v>
                </c:pt>
                <c:pt idx="6">
                  <c:v>0.15131051693906722</c:v>
                </c:pt>
                <c:pt idx="7">
                  <c:v>4.4960866386156248E-2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61-4651-987A-9CDF8BBE5887}"/>
            </c:ext>
          </c:extLst>
        </c:ser>
        <c:ser>
          <c:idx val="1"/>
          <c:order val="1"/>
          <c:tx>
            <c:v>1400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Sheet1!$J$36:$J$43</c:f>
              <c:numCache>
                <c:formatCode>General</c:formatCode>
                <c:ptCount val="8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9.5</c:v>
                </c:pt>
                <c:pt idx="4">
                  <c:v>10.5</c:v>
                </c:pt>
                <c:pt idx="5">
                  <c:v>11.5</c:v>
                </c:pt>
                <c:pt idx="6">
                  <c:v>12</c:v>
                </c:pt>
                <c:pt idx="7">
                  <c:v>12.5</c:v>
                </c:pt>
              </c:numCache>
            </c:numRef>
          </c:xVal>
          <c:yVal>
            <c:numRef>
              <c:f>Sheet1!$L$36:$L$43</c:f>
              <c:numCache>
                <c:formatCode>General</c:formatCode>
                <c:ptCount val="8"/>
                <c:pt idx="0">
                  <c:v>3.9477534769206048E-2</c:v>
                </c:pt>
                <c:pt idx="1">
                  <c:v>6.427968348801881E-2</c:v>
                </c:pt>
                <c:pt idx="2">
                  <c:v>0.13054056612603243</c:v>
                </c:pt>
                <c:pt idx="3">
                  <c:v>7.7287446804748194E-2</c:v>
                </c:pt>
                <c:pt idx="4">
                  <c:v>6.1946168457295323E-2</c:v>
                </c:pt>
                <c:pt idx="5">
                  <c:v>4.839916232199188E-2</c:v>
                </c:pt>
                <c:pt idx="6">
                  <c:v>0.11519872001929579</c:v>
                </c:pt>
                <c:pt idx="7">
                  <c:v>0.18259570092779376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61-4651-987A-9CDF8BBE58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5200432"/>
        <c:axId val="555201088"/>
      </c:scatterChart>
      <c:valAx>
        <c:axId val="555200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201088"/>
        <c:crosses val="autoZero"/>
        <c:crossBetween val="midCat"/>
      </c:valAx>
      <c:valAx>
        <c:axId val="55520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200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Sheet1!$H$3:$H$34</c:f>
              <c:numCache>
                <c:formatCode>General</c:formatCode>
                <c:ptCount val="32"/>
                <c:pt idx="0">
                  <c:v>4.4668989630434703</c:v>
                </c:pt>
                <c:pt idx="1">
                  <c:v>5.2133807503105496</c:v>
                </c:pt>
                <c:pt idx="2">
                  <c:v>4.8356378071428496</c:v>
                </c:pt>
                <c:pt idx="3">
                  <c:v>5.1851803267080703</c:v>
                </c:pt>
                <c:pt idx="4">
                  <c:v>10.214184077247101</c:v>
                </c:pt>
                <c:pt idx="5">
                  <c:v>11.623405564209101</c:v>
                </c:pt>
                <c:pt idx="6">
                  <c:v>10.585460583146</c:v>
                </c:pt>
                <c:pt idx="7">
                  <c:v>11.025750662734501</c:v>
                </c:pt>
                <c:pt idx="8">
                  <c:v>19.491596519274299</c:v>
                </c:pt>
                <c:pt idx="9">
                  <c:v>19.958473513605401</c:v>
                </c:pt>
                <c:pt idx="10">
                  <c:v>20.330243204081601</c:v>
                </c:pt>
                <c:pt idx="11">
                  <c:v>20.345408015283802</c:v>
                </c:pt>
                <c:pt idx="12">
                  <c:v>7.7181429935103196</c:v>
                </c:pt>
                <c:pt idx="13">
                  <c:v>7.4796574606741499</c:v>
                </c:pt>
                <c:pt idx="14">
                  <c:v>7.25622586342182</c:v>
                </c:pt>
                <c:pt idx="15">
                  <c:v>7.2487730412979303</c:v>
                </c:pt>
                <c:pt idx="16">
                  <c:v>14.562446701474199</c:v>
                </c:pt>
                <c:pt idx="17">
                  <c:v>14.4536362800982</c:v>
                </c:pt>
                <c:pt idx="18">
                  <c:v>15.465805823095801</c:v>
                </c:pt>
                <c:pt idx="19">
                  <c:v>14.1350760749385</c:v>
                </c:pt>
                <c:pt idx="20">
                  <c:v>27.429248993251498</c:v>
                </c:pt>
                <c:pt idx="21">
                  <c:v>28.144000819110499</c:v>
                </c:pt>
                <c:pt idx="22">
                  <c:v>27.458405473557601</c:v>
                </c:pt>
                <c:pt idx="23">
                  <c:v>27.8026569182692</c:v>
                </c:pt>
                <c:pt idx="24">
                  <c:v>36.015339708533602</c:v>
                </c:pt>
                <c:pt idx="25">
                  <c:v>36.168846579326903</c:v>
                </c:pt>
                <c:pt idx="26">
                  <c:v>39.144988114182603</c:v>
                </c:pt>
                <c:pt idx="27">
                  <c:v>38.848771080528799</c:v>
                </c:pt>
                <c:pt idx="28">
                  <c:v>51.511746632249498</c:v>
                </c:pt>
                <c:pt idx="29">
                  <c:v>51.514031509665998</c:v>
                </c:pt>
                <c:pt idx="30">
                  <c:v>50.881161984182697</c:v>
                </c:pt>
                <c:pt idx="31">
                  <c:v>54.2169788983364</c:v>
                </c:pt>
              </c:numCache>
            </c:numRef>
          </c:xVal>
          <c:yVal>
            <c:numRef>
              <c:f>Sheet1!$F$3:$F$34</c:f>
              <c:numCache>
                <c:formatCode>General</c:formatCode>
                <c:ptCount val="32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11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9.5</c:v>
                </c:pt>
                <c:pt idx="13">
                  <c:v>9.5</c:v>
                </c:pt>
                <c:pt idx="14">
                  <c:v>9.5</c:v>
                </c:pt>
                <c:pt idx="15">
                  <c:v>9.5</c:v>
                </c:pt>
                <c:pt idx="16">
                  <c:v>10.5</c:v>
                </c:pt>
                <c:pt idx="17">
                  <c:v>10.5</c:v>
                </c:pt>
                <c:pt idx="18">
                  <c:v>10.5</c:v>
                </c:pt>
                <c:pt idx="19">
                  <c:v>10.5</c:v>
                </c:pt>
                <c:pt idx="20">
                  <c:v>11.5</c:v>
                </c:pt>
                <c:pt idx="21">
                  <c:v>11.5</c:v>
                </c:pt>
                <c:pt idx="22">
                  <c:v>11.5</c:v>
                </c:pt>
                <c:pt idx="23">
                  <c:v>11.5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12.5</c:v>
                </c:pt>
                <c:pt idx="29">
                  <c:v>12.5</c:v>
                </c:pt>
                <c:pt idx="30">
                  <c:v>12.5</c:v>
                </c:pt>
                <c:pt idx="31">
                  <c:v>12.5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CA-4AE6-A17A-992F0F2EAE78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Sheet1!$Q$3:$Q$34</c:f>
              <c:numCache>
                <c:formatCode>General</c:formatCode>
                <c:ptCount val="32"/>
                <c:pt idx="0">
                  <c:v>5.5515289966076597</c:v>
                </c:pt>
                <c:pt idx="1">
                  <c:v>5.1884322787610602</c:v>
                </c:pt>
                <c:pt idx="2">
                  <c:v>5.1069113190265396</c:v>
                </c:pt>
                <c:pt idx="3">
                  <c:v>4.9121305836283096</c:v>
                </c:pt>
                <c:pt idx="4">
                  <c:v>10.8816948726541</c:v>
                </c:pt>
                <c:pt idx="5">
                  <c:v>10.0919646634048</c:v>
                </c:pt>
                <c:pt idx="6">
                  <c:v>10.907480387131301</c:v>
                </c:pt>
                <c:pt idx="7">
                  <c:v>10.4131362053619</c:v>
                </c:pt>
                <c:pt idx="8">
                  <c:v>18.889064733560001</c:v>
                </c:pt>
                <c:pt idx="9">
                  <c:v>20.473663910480301</c:v>
                </c:pt>
                <c:pt idx="10">
                  <c:v>21.1245439013605</c:v>
                </c:pt>
                <c:pt idx="11">
                  <c:v>20.5018196213151</c:v>
                </c:pt>
                <c:pt idx="12">
                  <c:v>8.0605859810126592</c:v>
                </c:pt>
                <c:pt idx="13">
                  <c:v>7.5168507521096997</c:v>
                </c:pt>
                <c:pt idx="14">
                  <c:v>6.8395887630801599</c:v>
                </c:pt>
                <c:pt idx="15">
                  <c:v>7.7439339238396601</c:v>
                </c:pt>
                <c:pt idx="16">
                  <c:v>14.271465390625</c:v>
                </c:pt>
                <c:pt idx="17">
                  <c:v>15.3872785729166</c:v>
                </c:pt>
                <c:pt idx="18">
                  <c:v>15.0133413038194</c:v>
                </c:pt>
                <c:pt idx="19">
                  <c:v>14.695277602430499</c:v>
                </c:pt>
                <c:pt idx="20">
                  <c:v>27.755797721238899</c:v>
                </c:pt>
                <c:pt idx="21">
                  <c:v>27.3517373525073</c:v>
                </c:pt>
                <c:pt idx="22">
                  <c:v>26.938505619469002</c:v>
                </c:pt>
                <c:pt idx="23">
                  <c:v>27.012546237463098</c:v>
                </c:pt>
                <c:pt idx="24">
                  <c:v>37.351677570512798</c:v>
                </c:pt>
                <c:pt idx="25">
                  <c:v>38.682307837179401</c:v>
                </c:pt>
                <c:pt idx="26">
                  <c:v>37.961433785897398</c:v>
                </c:pt>
                <c:pt idx="27">
                  <c:v>37.682507393589702</c:v>
                </c:pt>
                <c:pt idx="28">
                  <c:v>48.118839848577203</c:v>
                </c:pt>
                <c:pt idx="29">
                  <c:v>51.799881630081302</c:v>
                </c:pt>
                <c:pt idx="30">
                  <c:v>51.691394823170697</c:v>
                </c:pt>
                <c:pt idx="31">
                  <c:v>55.1654186636178</c:v>
                </c:pt>
              </c:numCache>
            </c:numRef>
          </c:xVal>
          <c:yVal>
            <c:numRef>
              <c:f>Sheet1!$O$3:$O$34</c:f>
              <c:numCache>
                <c:formatCode>General</c:formatCode>
                <c:ptCount val="32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11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9.5</c:v>
                </c:pt>
                <c:pt idx="13">
                  <c:v>9.5</c:v>
                </c:pt>
                <c:pt idx="14">
                  <c:v>9.5</c:v>
                </c:pt>
                <c:pt idx="15">
                  <c:v>9.5</c:v>
                </c:pt>
                <c:pt idx="16">
                  <c:v>10.5</c:v>
                </c:pt>
                <c:pt idx="17">
                  <c:v>10.5</c:v>
                </c:pt>
                <c:pt idx="18">
                  <c:v>10.5</c:v>
                </c:pt>
                <c:pt idx="19">
                  <c:v>10.5</c:v>
                </c:pt>
                <c:pt idx="20">
                  <c:v>11.5</c:v>
                </c:pt>
                <c:pt idx="21">
                  <c:v>11.5</c:v>
                </c:pt>
                <c:pt idx="22">
                  <c:v>11.5</c:v>
                </c:pt>
                <c:pt idx="23">
                  <c:v>11.5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12.5</c:v>
                </c:pt>
                <c:pt idx="29">
                  <c:v>12.5</c:v>
                </c:pt>
                <c:pt idx="30">
                  <c:v>12.5</c:v>
                </c:pt>
                <c:pt idx="31">
                  <c:v>12.5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3CA-4AE6-A17A-992F0F2EAE78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Sheet1!$H$36:$H$43</c:f>
              <c:numCache>
                <c:formatCode>General</c:formatCode>
                <c:ptCount val="8"/>
                <c:pt idx="0">
                  <c:v>4.9252744618012354</c:v>
                </c:pt>
                <c:pt idx="1">
                  <c:v>10.862200221834176</c:v>
                </c:pt>
                <c:pt idx="2">
                  <c:v>20.031430313061279</c:v>
                </c:pt>
                <c:pt idx="3">
                  <c:v>7.4256998397260556</c:v>
                </c:pt>
                <c:pt idx="4">
                  <c:v>14.654241219901674</c:v>
                </c:pt>
                <c:pt idx="5">
                  <c:v>27.708578051047198</c:v>
                </c:pt>
                <c:pt idx="6">
                  <c:v>37.544486370642979</c:v>
                </c:pt>
                <c:pt idx="7">
                  <c:v>52.03097975610865</c:v>
                </c:pt>
              </c:numCache>
            </c:numRef>
          </c:xVal>
          <c:yVal>
            <c:numRef>
              <c:f>Sheet1!$F$36:$F$43</c:f>
              <c:numCache>
                <c:formatCode>General</c:formatCode>
                <c:ptCount val="8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9.5</c:v>
                </c:pt>
                <c:pt idx="4">
                  <c:v>10.5</c:v>
                </c:pt>
                <c:pt idx="5">
                  <c:v>11.5</c:v>
                </c:pt>
                <c:pt idx="6">
                  <c:v>12</c:v>
                </c:pt>
                <c:pt idx="7">
                  <c:v>12.5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3CA-4AE6-A17A-992F0F2EAE78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Sheet1!$Q$36:$Q$43</c:f>
              <c:numCache>
                <c:formatCode>General</c:formatCode>
                <c:ptCount val="8"/>
                <c:pt idx="0">
                  <c:v>5.1897507945058923</c:v>
                </c:pt>
                <c:pt idx="1">
                  <c:v>10.573569032138025</c:v>
                </c:pt>
                <c:pt idx="2">
                  <c:v>20.247273041678973</c:v>
                </c:pt>
                <c:pt idx="3">
                  <c:v>7.5402398550105447</c:v>
                </c:pt>
                <c:pt idx="4">
                  <c:v>14.841840717447875</c:v>
                </c:pt>
                <c:pt idx="5">
                  <c:v>27.264646732669576</c:v>
                </c:pt>
                <c:pt idx="6">
                  <c:v>37.919481646794821</c:v>
                </c:pt>
                <c:pt idx="7">
                  <c:v>51.693883741361752</c:v>
                </c:pt>
              </c:numCache>
            </c:numRef>
          </c:xVal>
          <c:yVal>
            <c:numRef>
              <c:f>Sheet1!$O$36:$O$43</c:f>
              <c:numCache>
                <c:formatCode>General</c:formatCode>
                <c:ptCount val="8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9.5</c:v>
                </c:pt>
                <c:pt idx="4">
                  <c:v>10.5</c:v>
                </c:pt>
                <c:pt idx="5">
                  <c:v>11.5</c:v>
                </c:pt>
                <c:pt idx="6">
                  <c:v>12</c:v>
                </c:pt>
                <c:pt idx="7">
                  <c:v>12.5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3CA-4AE6-A17A-992F0F2EAE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200520"/>
        <c:axId val="428204128"/>
      </c:scatterChart>
      <c:valAx>
        <c:axId val="428200520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204128"/>
        <c:crosses val="autoZero"/>
        <c:crossBetween val="midCat"/>
      </c:valAx>
      <c:valAx>
        <c:axId val="428204128"/>
        <c:scaling>
          <c:orientation val="minMax"/>
          <c:min val="8.8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200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Pressure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Sheet1!$A$36:$A$43</c:f>
              <c:numCache>
                <c:formatCode>General</c:formatCode>
                <c:ptCount val="8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9.5</c:v>
                </c:pt>
                <c:pt idx="4">
                  <c:v>10.5</c:v>
                </c:pt>
                <c:pt idx="5">
                  <c:v>11.5</c:v>
                </c:pt>
                <c:pt idx="6">
                  <c:v>12</c:v>
                </c:pt>
                <c:pt idx="7">
                  <c:v>12.5</c:v>
                </c:pt>
              </c:numCache>
            </c:numRef>
          </c:xVal>
          <c:yVal>
            <c:numRef>
              <c:f>Sheet1!$C$45:$C$52</c:f>
              <c:numCache>
                <c:formatCode>General</c:formatCode>
                <c:ptCount val="8"/>
                <c:pt idx="0">
                  <c:v>1.3249930498963023</c:v>
                </c:pt>
                <c:pt idx="1">
                  <c:v>1.4485723263093893</c:v>
                </c:pt>
                <c:pt idx="2">
                  <c:v>0.39919919811762022</c:v>
                </c:pt>
                <c:pt idx="3">
                  <c:v>0.42039574314552541</c:v>
                </c:pt>
                <c:pt idx="4">
                  <c:v>1.1407263022177496</c:v>
                </c:pt>
                <c:pt idx="5">
                  <c:v>0.72647763185177028</c:v>
                </c:pt>
                <c:pt idx="6">
                  <c:v>1.3134739423643136</c:v>
                </c:pt>
                <c:pt idx="7">
                  <c:v>0.24623179054985375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191-456C-92BC-F3044F945B9E}"/>
            </c:ext>
          </c:extLst>
        </c:ser>
        <c:ser>
          <c:idx val="0"/>
          <c:order val="1"/>
          <c:tx>
            <c:v>Liquid density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Sheet1!$A$36:$A$43</c:f>
              <c:numCache>
                <c:formatCode>General</c:formatCode>
                <c:ptCount val="8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9.5</c:v>
                </c:pt>
                <c:pt idx="4">
                  <c:v>10.5</c:v>
                </c:pt>
                <c:pt idx="5">
                  <c:v>11.5</c:v>
                </c:pt>
                <c:pt idx="6">
                  <c:v>12</c:v>
                </c:pt>
                <c:pt idx="7">
                  <c:v>12.5</c:v>
                </c:pt>
              </c:numCache>
            </c:numRef>
          </c:xVal>
          <c:yVal>
            <c:numRef>
              <c:f>Sheet1!$G$63:$G$70</c:f>
              <c:numCache>
                <c:formatCode>General</c:formatCode>
                <c:ptCount val="8"/>
                <c:pt idx="0">
                  <c:v>1.5635379628382904</c:v>
                </c:pt>
                <c:pt idx="1">
                  <c:v>1.2299834385207875</c:v>
                </c:pt>
                <c:pt idx="2">
                  <c:v>1.5040344970249917</c:v>
                </c:pt>
                <c:pt idx="3">
                  <c:v>1.5330978938221305</c:v>
                </c:pt>
                <c:pt idx="4">
                  <c:v>2.8679095092323355</c:v>
                </c:pt>
                <c:pt idx="5">
                  <c:v>2.7384633388367337</c:v>
                </c:pt>
                <c:pt idx="6">
                  <c:v>1.8488468663508022</c:v>
                </c:pt>
                <c:pt idx="7">
                  <c:v>0.65855888211286029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191-456C-92BC-F3044F945B9E}"/>
            </c:ext>
          </c:extLst>
        </c:ser>
        <c:ser>
          <c:idx val="2"/>
          <c:order val="2"/>
          <c:tx>
            <c:v>Vapor density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Sheet1!$A$36:$A$43</c:f>
              <c:numCache>
                <c:formatCode>General</c:formatCode>
                <c:ptCount val="8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9.5</c:v>
                </c:pt>
                <c:pt idx="4">
                  <c:v>10.5</c:v>
                </c:pt>
                <c:pt idx="5">
                  <c:v>11.5</c:v>
                </c:pt>
                <c:pt idx="6">
                  <c:v>12</c:v>
                </c:pt>
                <c:pt idx="7">
                  <c:v>12.5</c:v>
                </c:pt>
              </c:numCache>
            </c:numRef>
          </c:xVal>
          <c:yVal>
            <c:numRef>
              <c:f>Sheet1!$H$63:$H$70</c:f>
              <c:numCache>
                <c:formatCode>General</c:formatCode>
                <c:ptCount val="8"/>
                <c:pt idx="0">
                  <c:v>1.3100809210307591</c:v>
                </c:pt>
                <c:pt idx="1">
                  <c:v>1.5413883919801523</c:v>
                </c:pt>
                <c:pt idx="2">
                  <c:v>0.42129522096148853</c:v>
                </c:pt>
                <c:pt idx="3">
                  <c:v>0.42978712157751081</c:v>
                </c:pt>
                <c:pt idx="4">
                  <c:v>1.2041217470082759</c:v>
                </c:pt>
                <c:pt idx="5">
                  <c:v>0.89983824194706208</c:v>
                </c:pt>
                <c:pt idx="6">
                  <c:v>2.9710101079032309</c:v>
                </c:pt>
                <c:pt idx="7">
                  <c:v>0.51688532553279976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191-456C-92BC-F3044F945B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622016"/>
        <c:axId val="564623000"/>
      </c:scatterChart>
      <c:valAx>
        <c:axId val="564622016"/>
        <c:scaling>
          <c:orientation val="minMax"/>
          <c:min val="8.800000000000000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623000"/>
        <c:crosses val="autoZero"/>
        <c:crossBetween val="midCat"/>
      </c:valAx>
      <c:valAx>
        <c:axId val="564623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622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171449</xdr:colOff>
      <xdr:row>75</xdr:row>
      <xdr:rowOff>163512</xdr:rowOff>
    </xdr:from>
    <xdr:to>
      <xdr:col>11</xdr:col>
      <xdr:colOff>355599</xdr:colOff>
      <xdr:row>97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6CDB8B-7AF6-4573-ACA2-1887FF6E2E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558800</xdr:colOff>
      <xdr:row>8</xdr:row>
      <xdr:rowOff>142875</xdr:rowOff>
    </xdr:from>
    <xdr:to>
      <xdr:col>14</xdr:col>
      <xdr:colOff>130175</xdr:colOff>
      <xdr:row>30</xdr:row>
      <xdr:rowOff>7938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25A0FE7-993C-49F3-A077-9384A4A4CD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312737</xdr:colOff>
      <xdr:row>69</xdr:row>
      <xdr:rowOff>93662</xdr:rowOff>
    </xdr:from>
    <xdr:to>
      <xdr:col>8</xdr:col>
      <xdr:colOff>7937</xdr:colOff>
      <xdr:row>84</xdr:row>
      <xdr:rowOff>122237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C5F10BA-7E1F-48D8-AA00-4644767A06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549275</xdr:colOff>
      <xdr:row>54</xdr:row>
      <xdr:rowOff>158750</xdr:rowOff>
    </xdr:from>
    <xdr:to>
      <xdr:col>20</xdr:col>
      <xdr:colOff>120650</xdr:colOff>
      <xdr:row>76</xdr:row>
      <xdr:rowOff>30163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0E8F2E6-6AF5-4BD1-A293-F0BC0E9B90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227012</xdr:colOff>
      <xdr:row>41</xdr:row>
      <xdr:rowOff>163512</xdr:rowOff>
    </xdr:from>
    <xdr:to>
      <xdr:col>8</xdr:col>
      <xdr:colOff>531812</xdr:colOff>
      <xdr:row>57</xdr:row>
      <xdr:rowOff>11112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581E2A2-A36D-4D8B-BEB1-5669C10BC6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BFBEB-5480-467E-8054-FBB831C16A9A}">
  <dimension ref="A1:W70"/>
  <sheetViews>
    <sheetView tabSelected="1" workbookViewId="0">
      <selection activeCell="B65" sqref="B65"/>
    </sheetView>
  </sheetViews>
  <sheetFormatPr defaultRowHeight="14.5" x14ac:dyDescent="0.35"/>
  <sheetData>
    <row r="1" spans="1:23" x14ac:dyDescent="0.35">
      <c r="A1" t="s">
        <v>0</v>
      </c>
      <c r="J1" t="s">
        <v>1</v>
      </c>
      <c r="T1" t="s">
        <v>2</v>
      </c>
    </row>
    <row r="3" spans="1:23" x14ac:dyDescent="0.35">
      <c r="A3">
        <v>9</v>
      </c>
      <c r="B3">
        <v>0.76925767885093099</v>
      </c>
      <c r="C3">
        <f>10/A3</f>
        <v>1.1111111111111112</v>
      </c>
      <c r="D3">
        <f>LOG10(B3)</f>
        <v>-0.11392815986315982</v>
      </c>
      <c r="F3">
        <v>9</v>
      </c>
      <c r="G3">
        <v>273.64432141304297</v>
      </c>
      <c r="H3">
        <v>4.4668989630434703</v>
      </c>
      <c r="J3">
        <v>9</v>
      </c>
      <c r="K3">
        <v>0.93152953969026497</v>
      </c>
      <c r="L3">
        <f>10/J3</f>
        <v>1.1111111111111112</v>
      </c>
      <c r="M3">
        <f>LOG10(K3)</f>
        <v>-3.0803368657090855E-2</v>
      </c>
      <c r="O3">
        <v>9</v>
      </c>
      <c r="P3">
        <v>275.83723175516201</v>
      </c>
      <c r="Q3">
        <v>5.5515289966076597</v>
      </c>
      <c r="U3">
        <v>9</v>
      </c>
      <c r="V3">
        <v>274.97449858099998</v>
      </c>
      <c r="W3">
        <v>4.8452339364899997</v>
      </c>
    </row>
    <row r="4" spans="1:23" x14ac:dyDescent="0.35">
      <c r="A4">
        <v>9</v>
      </c>
      <c r="B4">
        <v>0.88177152614906795</v>
      </c>
      <c r="C4">
        <f t="shared" ref="C4:C34" si="0">10/A4</f>
        <v>1.1111111111111112</v>
      </c>
      <c r="D4">
        <f t="shared" ref="D4:D34" si="1">LOG10(B4)</f>
        <v>-5.4643929365441275E-2</v>
      </c>
      <c r="F4">
        <v>9</v>
      </c>
      <c r="G4">
        <v>274.31289886645902</v>
      </c>
      <c r="H4">
        <v>5.2133807503105496</v>
      </c>
      <c r="J4">
        <v>9</v>
      </c>
      <c r="K4">
        <v>0.88428754532448295</v>
      </c>
      <c r="L4">
        <f t="shared" ref="L4:L34" si="2">10/J4</f>
        <v>1.1111111111111112</v>
      </c>
      <c r="M4">
        <f t="shared" ref="M4:M34" si="3">LOG10(K4)</f>
        <v>-5.3406491726857658E-2</v>
      </c>
      <c r="O4">
        <v>9</v>
      </c>
      <c r="P4">
        <v>275.36032558996999</v>
      </c>
      <c r="Q4">
        <v>5.1884322787610602</v>
      </c>
      <c r="U4">
        <v>9</v>
      </c>
      <c r="V4">
        <v>277.55169702699999</v>
      </c>
      <c r="W4">
        <v>5.4145908304099999</v>
      </c>
    </row>
    <row r="5" spans="1:23" x14ac:dyDescent="0.35">
      <c r="A5">
        <v>9</v>
      </c>
      <c r="B5">
        <v>0.82691467518633499</v>
      </c>
      <c r="C5">
        <f t="shared" si="0"/>
        <v>1.1111111111111112</v>
      </c>
      <c r="D5">
        <f t="shared" si="1"/>
        <v>-8.253930061370067E-2</v>
      </c>
      <c r="F5">
        <v>9</v>
      </c>
      <c r="G5">
        <v>274.27741956521697</v>
      </c>
      <c r="H5">
        <v>4.8356378071428496</v>
      </c>
      <c r="J5">
        <v>9</v>
      </c>
      <c r="K5">
        <v>0.86696795458702003</v>
      </c>
      <c r="L5">
        <f t="shared" si="2"/>
        <v>1.1111111111111112</v>
      </c>
      <c r="M5">
        <f t="shared" si="3"/>
        <v>-6.1996954891992105E-2</v>
      </c>
      <c r="O5">
        <v>9</v>
      </c>
      <c r="P5">
        <v>274.89700296460097</v>
      </c>
      <c r="Q5">
        <v>5.1069113190265396</v>
      </c>
      <c r="U5">
        <v>9</v>
      </c>
      <c r="V5">
        <v>274.81127709499998</v>
      </c>
      <c r="W5">
        <v>4.7842228973000003</v>
      </c>
    </row>
    <row r="6" spans="1:23" x14ac:dyDescent="0.35">
      <c r="A6">
        <v>9</v>
      </c>
      <c r="B6">
        <v>0.87601089987577596</v>
      </c>
      <c r="C6">
        <f t="shared" si="0"/>
        <v>1.1111111111111112</v>
      </c>
      <c r="D6">
        <f t="shared" si="1"/>
        <v>-5.7490490034598912E-2</v>
      </c>
      <c r="F6">
        <v>9</v>
      </c>
      <c r="G6">
        <v>275.51814130434701</v>
      </c>
      <c r="H6">
        <v>5.1851803267080703</v>
      </c>
      <c r="J6">
        <v>9</v>
      </c>
      <c r="K6">
        <v>0.83719910510324402</v>
      </c>
      <c r="L6">
        <f t="shared" si="2"/>
        <v>1.1111111111111112</v>
      </c>
      <c r="M6">
        <f t="shared" si="3"/>
        <v>-7.7171244558065316E-2</v>
      </c>
      <c r="O6">
        <v>9</v>
      </c>
      <c r="P6">
        <v>274.72212259587002</v>
      </c>
      <c r="Q6">
        <v>4.9121305836283096</v>
      </c>
      <c r="U6">
        <v>9</v>
      </c>
      <c r="V6">
        <v>275.68411452700002</v>
      </c>
      <c r="W6">
        <v>4.5349993777000002</v>
      </c>
    </row>
    <row r="7" spans="1:23" x14ac:dyDescent="0.35">
      <c r="A7">
        <v>10</v>
      </c>
      <c r="B7">
        <v>1.79246637457865</v>
      </c>
      <c r="C7">
        <f t="shared" si="0"/>
        <v>1</v>
      </c>
      <c r="D7">
        <f t="shared" si="1"/>
        <v>0.2534510173541098</v>
      </c>
      <c r="F7">
        <v>10</v>
      </c>
      <c r="G7">
        <v>255.69900915730301</v>
      </c>
      <c r="H7">
        <v>10.214184077247101</v>
      </c>
      <c r="J7">
        <v>10</v>
      </c>
      <c r="K7">
        <v>1.8966003461126</v>
      </c>
      <c r="L7">
        <f t="shared" si="2"/>
        <v>1</v>
      </c>
      <c r="M7">
        <f t="shared" si="3"/>
        <v>0.27797582547808919</v>
      </c>
      <c r="O7">
        <v>10</v>
      </c>
      <c r="P7">
        <v>256.215080482573</v>
      </c>
      <c r="Q7">
        <v>10.8816948726541</v>
      </c>
      <c r="U7">
        <v>9.5</v>
      </c>
      <c r="V7">
        <v>266.70026335199998</v>
      </c>
      <c r="W7">
        <v>7.3194860736300003</v>
      </c>
    </row>
    <row r="8" spans="1:23" x14ac:dyDescent="0.35">
      <c r="A8">
        <v>10</v>
      </c>
      <c r="B8">
        <v>2.0062975920911499</v>
      </c>
      <c r="C8">
        <f t="shared" si="0"/>
        <v>1</v>
      </c>
      <c r="D8">
        <f t="shared" si="1"/>
        <v>0.30239535192336153</v>
      </c>
      <c r="F8">
        <v>10</v>
      </c>
      <c r="G8">
        <v>256.544383739946</v>
      </c>
      <c r="H8">
        <v>11.623405564209101</v>
      </c>
      <c r="J8">
        <v>10</v>
      </c>
      <c r="K8">
        <v>1.76947808766756</v>
      </c>
      <c r="L8">
        <f t="shared" si="2"/>
        <v>1</v>
      </c>
      <c r="M8">
        <f t="shared" si="3"/>
        <v>0.24784518892098364</v>
      </c>
      <c r="O8">
        <v>10</v>
      </c>
      <c r="P8">
        <v>256.38465552278802</v>
      </c>
      <c r="Q8">
        <v>10.0919646634048</v>
      </c>
      <c r="U8">
        <v>9.5</v>
      </c>
      <c r="V8">
        <v>265.72201846199999</v>
      </c>
      <c r="W8">
        <v>7.7566885148400004</v>
      </c>
    </row>
    <row r="9" spans="1:23" x14ac:dyDescent="0.35">
      <c r="A9">
        <v>10</v>
      </c>
      <c r="B9">
        <v>1.8457922529494299</v>
      </c>
      <c r="C9">
        <f t="shared" si="0"/>
        <v>1</v>
      </c>
      <c r="D9">
        <f t="shared" si="1"/>
        <v>0.26618281885950212</v>
      </c>
      <c r="F9">
        <v>10</v>
      </c>
      <c r="G9">
        <v>256.05868641853903</v>
      </c>
      <c r="H9">
        <v>10.585460583146</v>
      </c>
      <c r="J9">
        <v>10</v>
      </c>
      <c r="K9">
        <v>1.90949581152815</v>
      </c>
      <c r="L9">
        <f t="shared" si="2"/>
        <v>1</v>
      </c>
      <c r="M9">
        <f t="shared" si="3"/>
        <v>0.28091871008707581</v>
      </c>
      <c r="O9">
        <v>10</v>
      </c>
      <c r="P9">
        <v>256.696802707774</v>
      </c>
      <c r="Q9">
        <v>10.907480387131301</v>
      </c>
      <c r="U9">
        <v>9.5</v>
      </c>
      <c r="V9">
        <v>266.83725318699999</v>
      </c>
      <c r="W9">
        <v>7.6046308516499996</v>
      </c>
    </row>
    <row r="10" spans="1:23" x14ac:dyDescent="0.35">
      <c r="A10">
        <v>10</v>
      </c>
      <c r="B10">
        <v>1.9220823567024099</v>
      </c>
      <c r="C10">
        <f t="shared" si="0"/>
        <v>1</v>
      </c>
      <c r="D10">
        <f t="shared" si="1"/>
        <v>0.28377199222697308</v>
      </c>
      <c r="F10">
        <v>10</v>
      </c>
      <c r="G10">
        <v>256.86240576407499</v>
      </c>
      <c r="H10">
        <v>11.025750662734501</v>
      </c>
      <c r="J10">
        <v>10</v>
      </c>
      <c r="K10">
        <v>1.8349020214477201</v>
      </c>
      <c r="L10">
        <f t="shared" si="2"/>
        <v>1</v>
      </c>
      <c r="M10">
        <f t="shared" si="3"/>
        <v>0.26361287911636666</v>
      </c>
      <c r="O10">
        <v>10</v>
      </c>
      <c r="P10">
        <v>255.69627616621901</v>
      </c>
      <c r="Q10">
        <v>10.4131362053619</v>
      </c>
      <c r="U10">
        <v>9.5</v>
      </c>
      <c r="V10">
        <v>266.002695604</v>
      </c>
      <c r="W10">
        <v>7.4435763571400004</v>
      </c>
    </row>
    <row r="11" spans="1:23" x14ac:dyDescent="0.35">
      <c r="A11">
        <v>11</v>
      </c>
      <c r="B11">
        <v>3.4011375343537402</v>
      </c>
      <c r="C11">
        <f t="shared" si="0"/>
        <v>0.90909090909090906</v>
      </c>
      <c r="D11">
        <f t="shared" si="1"/>
        <v>0.53162419418006213</v>
      </c>
      <c r="F11">
        <v>11</v>
      </c>
      <c r="G11">
        <v>232.89435259637099</v>
      </c>
      <c r="H11">
        <v>19.491596519274299</v>
      </c>
      <c r="J11">
        <v>11</v>
      </c>
      <c r="K11">
        <v>3.3073349827664398</v>
      </c>
      <c r="L11">
        <f t="shared" si="2"/>
        <v>0.90909090909090906</v>
      </c>
      <c r="M11">
        <f t="shared" si="3"/>
        <v>0.51947818457177153</v>
      </c>
      <c r="O11">
        <v>11</v>
      </c>
      <c r="P11">
        <v>233.47761072562301</v>
      </c>
      <c r="Q11">
        <v>18.889064733560001</v>
      </c>
      <c r="U11">
        <v>10</v>
      </c>
      <c r="V11">
        <v>256.21801069399999</v>
      </c>
      <c r="W11">
        <v>10.244975291699999</v>
      </c>
    </row>
    <row r="12" spans="1:23" x14ac:dyDescent="0.35">
      <c r="A12">
        <v>11</v>
      </c>
      <c r="B12">
        <v>3.41239332970521</v>
      </c>
      <c r="C12">
        <f t="shared" si="0"/>
        <v>0.90909090909090906</v>
      </c>
      <c r="D12">
        <f t="shared" si="1"/>
        <v>0.53305908435812366</v>
      </c>
      <c r="F12">
        <v>11</v>
      </c>
      <c r="G12">
        <v>233.68537049886601</v>
      </c>
      <c r="H12">
        <v>19.958473513605401</v>
      </c>
      <c r="J12">
        <v>11</v>
      </c>
      <c r="K12">
        <v>3.49844980851528</v>
      </c>
      <c r="L12">
        <f t="shared" si="2"/>
        <v>0.90909090909090906</v>
      </c>
      <c r="M12">
        <f t="shared" si="3"/>
        <v>0.54387564756609097</v>
      </c>
      <c r="O12">
        <v>11</v>
      </c>
      <c r="P12">
        <v>233.61014710698601</v>
      </c>
      <c r="Q12">
        <v>20.473663910480301</v>
      </c>
      <c r="U12">
        <v>10</v>
      </c>
      <c r="V12">
        <v>255.50871092599999</v>
      </c>
      <c r="W12">
        <v>10.900819090700001</v>
      </c>
    </row>
    <row r="13" spans="1:23" x14ac:dyDescent="0.35">
      <c r="A13">
        <v>11</v>
      </c>
      <c r="B13">
        <v>3.4896530563492001</v>
      </c>
      <c r="C13">
        <f t="shared" si="0"/>
        <v>0.90909090909090906</v>
      </c>
      <c r="D13">
        <f t="shared" si="1"/>
        <v>0.5427822512563244</v>
      </c>
      <c r="F13">
        <v>11</v>
      </c>
      <c r="G13">
        <v>234.67712089569099</v>
      </c>
      <c r="H13">
        <v>20.330243204081601</v>
      </c>
      <c r="J13">
        <v>11</v>
      </c>
      <c r="K13">
        <v>3.62112097131519</v>
      </c>
      <c r="L13">
        <f t="shared" si="2"/>
        <v>0.90909090909090906</v>
      </c>
      <c r="M13">
        <f t="shared" si="3"/>
        <v>0.55884303359831167</v>
      </c>
      <c r="O13">
        <v>11</v>
      </c>
      <c r="P13">
        <v>234.58885428571401</v>
      </c>
      <c r="Q13">
        <v>21.1245439013605</v>
      </c>
      <c r="U13">
        <v>10</v>
      </c>
      <c r="V13">
        <v>255.99863254600001</v>
      </c>
      <c r="W13">
        <v>11.0660606162</v>
      </c>
    </row>
    <row r="14" spans="1:23" x14ac:dyDescent="0.35">
      <c r="A14">
        <v>11</v>
      </c>
      <c r="B14">
        <v>3.50273983438864</v>
      </c>
      <c r="C14">
        <f t="shared" si="0"/>
        <v>0.90909090909090906</v>
      </c>
      <c r="D14">
        <f t="shared" si="1"/>
        <v>0.54440788134127371</v>
      </c>
      <c r="F14">
        <v>11</v>
      </c>
      <c r="G14">
        <v>233.35354577510901</v>
      </c>
      <c r="H14">
        <v>20.345408015283802</v>
      </c>
      <c r="J14">
        <v>11</v>
      </c>
      <c r="K14">
        <v>3.51412229229024</v>
      </c>
      <c r="L14">
        <f t="shared" si="2"/>
        <v>0.90909090909090906</v>
      </c>
      <c r="M14">
        <f t="shared" si="3"/>
        <v>0.54581687097335829</v>
      </c>
      <c r="O14">
        <v>11</v>
      </c>
      <c r="P14">
        <v>234.06117244897899</v>
      </c>
      <c r="Q14">
        <v>20.5018196213151</v>
      </c>
      <c r="U14">
        <v>10</v>
      </c>
      <c r="V14">
        <v>257.15265412000002</v>
      </c>
      <c r="W14">
        <v>11.0025326134</v>
      </c>
    </row>
    <row r="15" spans="1:23" x14ac:dyDescent="0.35">
      <c r="A15">
        <v>9.5</v>
      </c>
      <c r="B15">
        <v>1.32981206457227</v>
      </c>
      <c r="C15">
        <f t="shared" si="0"/>
        <v>1.0526315789473684</v>
      </c>
      <c r="D15">
        <f t="shared" si="1"/>
        <v>0.12379026872170031</v>
      </c>
      <c r="F15">
        <v>9.5</v>
      </c>
      <c r="G15">
        <v>267.27953709439498</v>
      </c>
      <c r="H15">
        <v>7.7181429935103196</v>
      </c>
      <c r="J15">
        <v>9.5</v>
      </c>
      <c r="K15">
        <v>1.38057952257383</v>
      </c>
      <c r="L15">
        <f t="shared" si="2"/>
        <v>1.0526315789473684</v>
      </c>
      <c r="M15">
        <f t="shared" si="3"/>
        <v>0.14006142743332189</v>
      </c>
      <c r="O15">
        <v>9.5</v>
      </c>
      <c r="P15">
        <v>266.62980902953501</v>
      </c>
      <c r="Q15">
        <v>8.0605859810126592</v>
      </c>
      <c r="U15">
        <v>10.5</v>
      </c>
      <c r="V15">
        <v>247.7031556</v>
      </c>
      <c r="W15">
        <v>16.433590996</v>
      </c>
    </row>
    <row r="16" spans="1:23" x14ac:dyDescent="0.35">
      <c r="A16">
        <v>9.5</v>
      </c>
      <c r="B16">
        <v>1.29608145292134</v>
      </c>
      <c r="C16">
        <f t="shared" si="0"/>
        <v>1.0526315789473684</v>
      </c>
      <c r="D16">
        <f t="shared" si="1"/>
        <v>0.11263229585763267</v>
      </c>
      <c r="F16">
        <v>9.5</v>
      </c>
      <c r="G16">
        <v>264.71440186797702</v>
      </c>
      <c r="H16">
        <v>7.4796574606741499</v>
      </c>
      <c r="J16">
        <v>9.5</v>
      </c>
      <c r="K16">
        <v>1.29939443715189</v>
      </c>
      <c r="L16">
        <f t="shared" si="2"/>
        <v>1.0526315789473684</v>
      </c>
      <c r="M16">
        <f t="shared" si="3"/>
        <v>0.11374100317168538</v>
      </c>
      <c r="O16">
        <v>9.5</v>
      </c>
      <c r="P16">
        <v>266.00618943037898</v>
      </c>
      <c r="Q16">
        <v>7.5168507521096997</v>
      </c>
      <c r="U16">
        <v>10.5</v>
      </c>
      <c r="V16">
        <v>246.41736195999999</v>
      </c>
      <c r="W16">
        <v>14.740655496</v>
      </c>
    </row>
    <row r="17" spans="1:23" x14ac:dyDescent="0.35">
      <c r="A17">
        <v>9.5</v>
      </c>
      <c r="B17">
        <v>1.2637508140412901</v>
      </c>
      <c r="C17">
        <f t="shared" si="0"/>
        <v>1.0526315789473684</v>
      </c>
      <c r="D17">
        <f t="shared" si="1"/>
        <v>0.10166144834863332</v>
      </c>
      <c r="F17">
        <v>9.5</v>
      </c>
      <c r="G17">
        <v>265.21683669616499</v>
      </c>
      <c r="H17">
        <v>7.25622586342182</v>
      </c>
      <c r="J17">
        <v>9.5</v>
      </c>
      <c r="K17">
        <v>1.1985020636708801</v>
      </c>
      <c r="L17">
        <f t="shared" si="2"/>
        <v>1.0526315789473684</v>
      </c>
      <c r="M17">
        <f t="shared" si="3"/>
        <v>7.8638786171177907E-2</v>
      </c>
      <c r="O17">
        <v>9.5</v>
      </c>
      <c r="P17">
        <v>264.88838109704602</v>
      </c>
      <c r="Q17">
        <v>6.8395887630801599</v>
      </c>
      <c r="U17">
        <v>10.5</v>
      </c>
      <c r="V17">
        <v>247.68002748000001</v>
      </c>
      <c r="W17">
        <v>15.804562607999999</v>
      </c>
    </row>
    <row r="18" spans="1:23" x14ac:dyDescent="0.35">
      <c r="A18">
        <v>9.5</v>
      </c>
      <c r="B18">
        <v>1.26031395865781</v>
      </c>
      <c r="C18">
        <f t="shared" si="0"/>
        <v>1.0526315789473684</v>
      </c>
      <c r="D18">
        <f t="shared" si="1"/>
        <v>0.10047874633024877</v>
      </c>
      <c r="F18">
        <v>9.5</v>
      </c>
      <c r="G18">
        <v>265.28998430678399</v>
      </c>
      <c r="H18">
        <v>7.2487730412979303</v>
      </c>
      <c r="J18">
        <v>9.5</v>
      </c>
      <c r="K18">
        <v>1.3341245460759401</v>
      </c>
      <c r="L18">
        <f t="shared" si="2"/>
        <v>1.0526315789473684</v>
      </c>
      <c r="M18">
        <f t="shared" si="3"/>
        <v>0.12519637466950836</v>
      </c>
      <c r="O18">
        <v>9.5</v>
      </c>
      <c r="P18">
        <v>266.166275464134</v>
      </c>
      <c r="Q18">
        <v>7.7439339238396601</v>
      </c>
      <c r="U18">
        <v>10.5</v>
      </c>
      <c r="V18">
        <v>244.12759260000001</v>
      </c>
      <c r="W18">
        <v>13.618934680000001</v>
      </c>
    </row>
    <row r="19" spans="1:23" x14ac:dyDescent="0.35">
      <c r="A19">
        <v>10.5</v>
      </c>
      <c r="B19">
        <v>2.5584049600737102</v>
      </c>
      <c r="C19">
        <f t="shared" si="0"/>
        <v>0.95238095238095233</v>
      </c>
      <c r="D19">
        <f t="shared" si="1"/>
        <v>0.40796928838564683</v>
      </c>
      <c r="F19">
        <v>10.5</v>
      </c>
      <c r="G19">
        <v>244.82953063881999</v>
      </c>
      <c r="H19">
        <v>14.562446701474199</v>
      </c>
      <c r="J19">
        <v>10.5</v>
      </c>
      <c r="K19">
        <v>2.5095758928819398</v>
      </c>
      <c r="L19">
        <f t="shared" si="2"/>
        <v>0.95238095238095233</v>
      </c>
      <c r="M19">
        <f t="shared" si="3"/>
        <v>0.39960033385408389</v>
      </c>
      <c r="O19">
        <v>10.5</v>
      </c>
      <c r="P19">
        <v>244.74479059027701</v>
      </c>
      <c r="Q19">
        <v>14.271465390625</v>
      </c>
      <c r="U19">
        <v>11</v>
      </c>
      <c r="V19">
        <v>232.61419471799999</v>
      </c>
      <c r="W19">
        <v>18.832866788699999</v>
      </c>
    </row>
    <row r="20" spans="1:23" x14ac:dyDescent="0.35">
      <c r="A20">
        <v>10.5</v>
      </c>
      <c r="B20">
        <v>2.5431131393120299</v>
      </c>
      <c r="C20">
        <f t="shared" si="0"/>
        <v>0.95238095238095233</v>
      </c>
      <c r="D20">
        <f t="shared" si="1"/>
        <v>0.40536568171951382</v>
      </c>
      <c r="F20">
        <v>10.5</v>
      </c>
      <c r="G20">
        <v>245.890013501228</v>
      </c>
      <c r="H20">
        <v>14.4536362800982</v>
      </c>
      <c r="J20">
        <v>10.5</v>
      </c>
      <c r="K20">
        <v>2.6534129635416601</v>
      </c>
      <c r="L20">
        <f t="shared" si="2"/>
        <v>0.95238095238095233</v>
      </c>
      <c r="M20">
        <f t="shared" si="3"/>
        <v>0.42380484660135015</v>
      </c>
      <c r="O20">
        <v>10.5</v>
      </c>
      <c r="P20">
        <v>245.292447621527</v>
      </c>
      <c r="Q20">
        <v>15.3872785729166</v>
      </c>
      <c r="U20">
        <v>11</v>
      </c>
      <c r="V20">
        <v>234.826977782</v>
      </c>
      <c r="W20">
        <v>20.733484130299999</v>
      </c>
    </row>
    <row r="21" spans="1:23" x14ac:dyDescent="0.35">
      <c r="A21">
        <v>10.5</v>
      </c>
      <c r="B21">
        <v>2.6695260536854999</v>
      </c>
      <c r="C21">
        <f t="shared" si="0"/>
        <v>0.95238095238095233</v>
      </c>
      <c r="D21">
        <f t="shared" si="1"/>
        <v>0.42643416378416199</v>
      </c>
      <c r="F21">
        <v>10.5</v>
      </c>
      <c r="G21">
        <v>246.49785229729699</v>
      </c>
      <c r="H21">
        <v>15.465805823095801</v>
      </c>
      <c r="J21">
        <v>10.5</v>
      </c>
      <c r="K21">
        <v>2.6233332088541599</v>
      </c>
      <c r="L21">
        <f t="shared" si="2"/>
        <v>0.95238095238095233</v>
      </c>
      <c r="M21">
        <f t="shared" si="3"/>
        <v>0.41885345703179622</v>
      </c>
      <c r="O21">
        <v>10.5</v>
      </c>
      <c r="P21">
        <v>244.96971208333301</v>
      </c>
      <c r="Q21">
        <v>15.0133413038194</v>
      </c>
      <c r="U21">
        <v>11</v>
      </c>
      <c r="V21">
        <v>233.30842106899999</v>
      </c>
      <c r="W21">
        <v>20.085316198099999</v>
      </c>
    </row>
    <row r="22" spans="1:23" x14ac:dyDescent="0.35">
      <c r="A22">
        <v>10.5</v>
      </c>
      <c r="B22">
        <v>2.5050299084766499</v>
      </c>
      <c r="C22">
        <f t="shared" si="0"/>
        <v>0.95238095238095233</v>
      </c>
      <c r="D22">
        <f t="shared" si="1"/>
        <v>0.39881291543633041</v>
      </c>
      <c r="F22">
        <v>10.5</v>
      </c>
      <c r="G22">
        <v>245.71984405405399</v>
      </c>
      <c r="H22">
        <v>14.1350760749385</v>
      </c>
      <c r="J22">
        <v>10.5</v>
      </c>
      <c r="K22">
        <v>2.5962091222222199</v>
      </c>
      <c r="L22">
        <f t="shared" si="2"/>
        <v>0.95238095238095233</v>
      </c>
      <c r="M22">
        <f t="shared" si="3"/>
        <v>0.41433967155255996</v>
      </c>
      <c r="O22">
        <v>10.5</v>
      </c>
      <c r="P22">
        <v>244.831724392361</v>
      </c>
      <c r="Q22">
        <v>14.695277602430499</v>
      </c>
      <c r="U22">
        <v>11</v>
      </c>
      <c r="V22">
        <v>234.362370951</v>
      </c>
      <c r="W22">
        <v>19.7029526514</v>
      </c>
    </row>
    <row r="23" spans="1:23" x14ac:dyDescent="0.35">
      <c r="A23">
        <v>11.5</v>
      </c>
      <c r="B23">
        <v>4.5641260744171701</v>
      </c>
      <c r="C23">
        <f t="shared" si="0"/>
        <v>0.86956521739130432</v>
      </c>
      <c r="D23">
        <f t="shared" si="1"/>
        <v>0.65935763238672362</v>
      </c>
      <c r="F23">
        <v>11.5</v>
      </c>
      <c r="G23">
        <v>220.85342174278799</v>
      </c>
      <c r="H23">
        <v>27.429248993251498</v>
      </c>
      <c r="J23">
        <v>11.5</v>
      </c>
      <c r="K23">
        <v>4.6169830053097298</v>
      </c>
      <c r="L23">
        <f t="shared" si="2"/>
        <v>0.86956521739130432</v>
      </c>
      <c r="M23">
        <f t="shared" si="3"/>
        <v>0.66435827595599495</v>
      </c>
      <c r="O23">
        <v>11.5</v>
      </c>
      <c r="P23">
        <v>220.575367477876</v>
      </c>
      <c r="Q23">
        <v>27.755797721238899</v>
      </c>
      <c r="U23">
        <v>11.5</v>
      </c>
      <c r="V23">
        <v>220.352760907</v>
      </c>
      <c r="W23">
        <v>27.3877516218</v>
      </c>
    </row>
    <row r="24" spans="1:23" x14ac:dyDescent="0.35">
      <c r="A24">
        <v>11.5</v>
      </c>
      <c r="B24">
        <v>4.6288635201922999</v>
      </c>
      <c r="C24">
        <f t="shared" si="0"/>
        <v>0.86956521739130432</v>
      </c>
      <c r="D24">
        <f t="shared" si="1"/>
        <v>0.66547437600830728</v>
      </c>
      <c r="F24">
        <v>11.5</v>
      </c>
      <c r="G24">
        <v>221.05513578725899</v>
      </c>
      <c r="H24">
        <v>28.144000819110499</v>
      </c>
      <c r="J24">
        <v>11.5</v>
      </c>
      <c r="K24">
        <v>4.5974783407079602</v>
      </c>
      <c r="L24">
        <f t="shared" si="2"/>
        <v>0.86956521739130432</v>
      </c>
      <c r="M24">
        <f t="shared" si="3"/>
        <v>0.66251969189963711</v>
      </c>
      <c r="O24">
        <v>11.5</v>
      </c>
      <c r="P24">
        <v>220.29597547197599</v>
      </c>
      <c r="Q24">
        <v>27.3517373525073</v>
      </c>
      <c r="U24">
        <v>11.5</v>
      </c>
      <c r="V24">
        <v>218.712680984</v>
      </c>
      <c r="W24">
        <v>26.0383418497</v>
      </c>
    </row>
    <row r="25" spans="1:23" x14ac:dyDescent="0.35">
      <c r="A25">
        <v>11.5</v>
      </c>
      <c r="B25">
        <v>4.5622908611177797</v>
      </c>
      <c r="C25">
        <f t="shared" si="0"/>
        <v>0.86956521739130432</v>
      </c>
      <c r="D25">
        <f t="shared" si="1"/>
        <v>0.65918296953153888</v>
      </c>
      <c r="F25">
        <v>11.5</v>
      </c>
      <c r="G25">
        <v>220.32884827524001</v>
      </c>
      <c r="H25">
        <v>27.458405473557601</v>
      </c>
      <c r="J25">
        <v>11.5</v>
      </c>
      <c r="K25">
        <v>4.5544994325958701</v>
      </c>
      <c r="L25">
        <f t="shared" si="2"/>
        <v>0.86956521739130432</v>
      </c>
      <c r="M25">
        <f t="shared" si="3"/>
        <v>0.65844065230628501</v>
      </c>
      <c r="O25">
        <v>11.5</v>
      </c>
      <c r="P25">
        <v>220.23763681179699</v>
      </c>
      <c r="Q25">
        <v>26.938505619469002</v>
      </c>
      <c r="U25">
        <v>11.5</v>
      </c>
      <c r="V25">
        <v>219.75865891199999</v>
      </c>
      <c r="W25">
        <v>26.446542266800002</v>
      </c>
    </row>
    <row r="26" spans="1:23" x14ac:dyDescent="0.35">
      <c r="A26">
        <v>11.5</v>
      </c>
      <c r="B26">
        <v>4.6184293635216296</v>
      </c>
      <c r="C26">
        <f t="shared" si="0"/>
        <v>0.86956521739130432</v>
      </c>
      <c r="D26">
        <f t="shared" si="1"/>
        <v>0.66449430570113965</v>
      </c>
      <c r="F26">
        <v>11.5</v>
      </c>
      <c r="G26">
        <v>221.43581299278799</v>
      </c>
      <c r="H26">
        <v>27.8026569182692</v>
      </c>
      <c r="J26">
        <v>11.5</v>
      </c>
      <c r="K26">
        <v>4.50813878200589</v>
      </c>
      <c r="L26">
        <f t="shared" si="2"/>
        <v>0.86956521739130432</v>
      </c>
      <c r="M26">
        <f t="shared" si="3"/>
        <v>0.65399727723467282</v>
      </c>
      <c r="O26">
        <v>11.5</v>
      </c>
      <c r="P26">
        <v>220.206653348082</v>
      </c>
      <c r="Q26">
        <v>27.012546237463098</v>
      </c>
      <c r="U26">
        <v>11.5</v>
      </c>
      <c r="V26">
        <v>222.36099406700001</v>
      </c>
      <c r="W26">
        <v>27.594473683899999</v>
      </c>
    </row>
    <row r="27" spans="1:23" x14ac:dyDescent="0.35">
      <c r="A27">
        <v>12</v>
      </c>
      <c r="B27">
        <v>5.8227132677884601</v>
      </c>
      <c r="C27">
        <f t="shared" si="0"/>
        <v>0.83333333333333337</v>
      </c>
      <c r="D27">
        <f t="shared" si="1"/>
        <v>0.76512540434754539</v>
      </c>
      <c r="F27">
        <v>12</v>
      </c>
      <c r="G27">
        <v>202.44145411057599</v>
      </c>
      <c r="H27">
        <v>36.015339708533602</v>
      </c>
      <c r="J27">
        <v>12</v>
      </c>
      <c r="K27">
        <v>5.78778412910256</v>
      </c>
      <c r="L27">
        <f t="shared" si="2"/>
        <v>0.83333333333333337</v>
      </c>
      <c r="M27">
        <f t="shared" si="3"/>
        <v>0.76251232457417728</v>
      </c>
      <c r="O27">
        <v>12</v>
      </c>
      <c r="P27">
        <v>203.44248666666601</v>
      </c>
      <c r="Q27">
        <v>37.351677570512798</v>
      </c>
      <c r="U27">
        <v>12</v>
      </c>
      <c r="V27">
        <v>203.244533811</v>
      </c>
      <c r="W27">
        <v>36.6521157687</v>
      </c>
    </row>
    <row r="28" spans="1:23" x14ac:dyDescent="0.35">
      <c r="A28">
        <v>12</v>
      </c>
      <c r="B28">
        <v>5.7373987236778801</v>
      </c>
      <c r="C28">
        <f t="shared" si="0"/>
        <v>0.83333333333333337</v>
      </c>
      <c r="D28">
        <f t="shared" si="1"/>
        <v>0.75871503246496186</v>
      </c>
      <c r="F28">
        <v>12</v>
      </c>
      <c r="G28">
        <v>203.15404219350901</v>
      </c>
      <c r="H28">
        <v>36.168846579326903</v>
      </c>
      <c r="J28">
        <v>12</v>
      </c>
      <c r="K28">
        <v>5.9074063088461504</v>
      </c>
      <c r="L28">
        <f t="shared" si="2"/>
        <v>0.83333333333333337</v>
      </c>
      <c r="M28">
        <f t="shared" si="3"/>
        <v>0.77139684247134943</v>
      </c>
      <c r="O28">
        <v>12</v>
      </c>
      <c r="P28">
        <v>205.70373141025601</v>
      </c>
      <c r="Q28">
        <v>38.682307837179401</v>
      </c>
      <c r="U28">
        <v>12</v>
      </c>
      <c r="V28">
        <v>202.00037812799999</v>
      </c>
      <c r="W28">
        <v>37.610859781899997</v>
      </c>
    </row>
    <row r="29" spans="1:23" x14ac:dyDescent="0.35">
      <c r="A29">
        <v>12</v>
      </c>
      <c r="B29">
        <v>6.0581723990985497</v>
      </c>
      <c r="C29">
        <f t="shared" si="0"/>
        <v>0.83333333333333337</v>
      </c>
      <c r="D29">
        <f t="shared" si="1"/>
        <v>0.7823416280116684</v>
      </c>
      <c r="F29">
        <v>12</v>
      </c>
      <c r="G29">
        <v>206.37963897836499</v>
      </c>
      <c r="H29">
        <v>39.144988114182603</v>
      </c>
      <c r="J29">
        <v>12</v>
      </c>
      <c r="K29">
        <v>5.8569535362820497</v>
      </c>
      <c r="L29">
        <f t="shared" si="2"/>
        <v>0.83333333333333337</v>
      </c>
      <c r="M29">
        <f t="shared" si="3"/>
        <v>0.76767177874601455</v>
      </c>
      <c r="O29">
        <v>12</v>
      </c>
      <c r="P29">
        <v>204.772604743589</v>
      </c>
      <c r="Q29">
        <v>37.961433785897398</v>
      </c>
      <c r="U29">
        <v>12</v>
      </c>
      <c r="V29">
        <v>207.185902621</v>
      </c>
      <c r="W29">
        <v>38.741904123300003</v>
      </c>
    </row>
    <row r="30" spans="1:23" x14ac:dyDescent="0.35">
      <c r="A30">
        <v>12</v>
      </c>
      <c r="B30">
        <v>6.0068236846153802</v>
      </c>
      <c r="C30">
        <f t="shared" si="0"/>
        <v>0.83333333333333337</v>
      </c>
      <c r="D30">
        <f t="shared" si="1"/>
        <v>0.77864488449897729</v>
      </c>
      <c r="F30">
        <v>12</v>
      </c>
      <c r="G30">
        <v>205.32460290264399</v>
      </c>
      <c r="H30">
        <v>38.848771080528799</v>
      </c>
      <c r="J30">
        <v>12</v>
      </c>
      <c r="K30">
        <v>6.0591984446153804</v>
      </c>
      <c r="L30">
        <f t="shared" si="2"/>
        <v>0.83333333333333337</v>
      </c>
      <c r="M30">
        <f t="shared" si="3"/>
        <v>0.78241517629420476</v>
      </c>
      <c r="O30">
        <v>12</v>
      </c>
      <c r="P30">
        <v>205.35439455128201</v>
      </c>
      <c r="Q30">
        <v>37.682507393589702</v>
      </c>
      <c r="U30">
        <v>12</v>
      </c>
      <c r="V30">
        <v>206.488512335</v>
      </c>
      <c r="W30">
        <v>38.891105632200002</v>
      </c>
    </row>
    <row r="31" spans="1:23" x14ac:dyDescent="0.35">
      <c r="A31">
        <v>12.5</v>
      </c>
      <c r="B31">
        <v>7.4624674957820698</v>
      </c>
      <c r="C31">
        <f t="shared" si="0"/>
        <v>0.8</v>
      </c>
      <c r="D31">
        <f t="shared" si="1"/>
        <v>0.87288245248808161</v>
      </c>
      <c r="F31">
        <v>12.5</v>
      </c>
      <c r="G31">
        <v>181.577509912126</v>
      </c>
      <c r="H31">
        <v>51.511746632249498</v>
      </c>
      <c r="J31">
        <v>12.5</v>
      </c>
      <c r="K31">
        <v>7.2468363093495904</v>
      </c>
      <c r="L31">
        <f t="shared" si="2"/>
        <v>0.8</v>
      </c>
      <c r="M31">
        <f t="shared" si="3"/>
        <v>0.86014845163853604</v>
      </c>
      <c r="O31">
        <v>12.5</v>
      </c>
      <c r="P31">
        <v>177.821439227642</v>
      </c>
      <c r="Q31">
        <v>48.118839848577203</v>
      </c>
      <c r="U31">
        <v>12.5</v>
      </c>
      <c r="V31">
        <v>183.46938752200001</v>
      </c>
      <c r="W31">
        <v>50.611611850999999</v>
      </c>
    </row>
    <row r="32" spans="1:23" x14ac:dyDescent="0.35">
      <c r="A32">
        <v>12.5</v>
      </c>
      <c r="B32">
        <v>7.4439544326318003</v>
      </c>
      <c r="C32">
        <f t="shared" si="0"/>
        <v>0.8</v>
      </c>
      <c r="D32">
        <f t="shared" si="1"/>
        <v>0.87180370597980217</v>
      </c>
      <c r="F32">
        <v>12.5</v>
      </c>
      <c r="G32">
        <v>182.573853717047</v>
      </c>
      <c r="H32">
        <v>51.514031509665998</v>
      </c>
      <c r="J32">
        <v>12.5</v>
      </c>
      <c r="K32">
        <v>7.4964332085365797</v>
      </c>
      <c r="L32">
        <f t="shared" si="2"/>
        <v>0.8</v>
      </c>
      <c r="M32">
        <f t="shared" si="3"/>
        <v>0.87485467588407984</v>
      </c>
      <c r="O32">
        <v>12.5</v>
      </c>
      <c r="P32">
        <v>181.94751807926801</v>
      </c>
      <c r="Q32">
        <v>51.799881630081302</v>
      </c>
      <c r="U32">
        <v>12.5</v>
      </c>
      <c r="V32">
        <v>184.07406255999999</v>
      </c>
      <c r="W32">
        <v>52.536542079599997</v>
      </c>
    </row>
    <row r="33" spans="1:23" x14ac:dyDescent="0.35">
      <c r="A33">
        <v>12.5</v>
      </c>
      <c r="B33">
        <v>7.3850452403866402</v>
      </c>
      <c r="C33">
        <f t="shared" si="0"/>
        <v>0.8</v>
      </c>
      <c r="D33">
        <f t="shared" si="1"/>
        <v>0.86835316012056096</v>
      </c>
      <c r="F33">
        <v>12.5</v>
      </c>
      <c r="G33">
        <v>180.42597619068499</v>
      </c>
      <c r="H33">
        <v>50.881161984182697</v>
      </c>
      <c r="J33">
        <v>12.5</v>
      </c>
      <c r="K33">
        <v>7.4925165045731701</v>
      </c>
      <c r="L33">
        <f t="shared" si="2"/>
        <v>0.8</v>
      </c>
      <c r="M33">
        <f t="shared" si="3"/>
        <v>0.87462770828597192</v>
      </c>
      <c r="O33">
        <v>12.5</v>
      </c>
      <c r="P33">
        <v>183.86891608421001</v>
      </c>
      <c r="Q33">
        <v>51.691394823170697</v>
      </c>
      <c r="U33">
        <v>12.5</v>
      </c>
      <c r="V33">
        <v>181.80167905799999</v>
      </c>
      <c r="W33">
        <v>52.827197098500001</v>
      </c>
    </row>
    <row r="34" spans="1:23" x14ac:dyDescent="0.35">
      <c r="A34">
        <v>12.5</v>
      </c>
      <c r="B34">
        <v>7.4915394306839103</v>
      </c>
      <c r="C34">
        <f t="shared" si="0"/>
        <v>0.8</v>
      </c>
      <c r="D34">
        <f t="shared" si="1"/>
        <v>0.87457106970948073</v>
      </c>
      <c r="F34">
        <v>12.5</v>
      </c>
      <c r="G34">
        <v>185.48267129852101</v>
      </c>
      <c r="H34">
        <v>54.2169788983364</v>
      </c>
      <c r="J34">
        <v>12.5</v>
      </c>
      <c r="K34">
        <v>7.6927196197154402</v>
      </c>
      <c r="L34">
        <f t="shared" si="2"/>
        <v>0.8</v>
      </c>
      <c r="M34">
        <f t="shared" si="3"/>
        <v>0.88607990378449719</v>
      </c>
      <c r="O34">
        <v>12.5</v>
      </c>
      <c r="P34">
        <v>185.42491313008099</v>
      </c>
      <c r="Q34">
        <v>55.1654186636178</v>
      </c>
      <c r="U34">
        <v>12.5</v>
      </c>
      <c r="V34">
        <v>179.47679242500001</v>
      </c>
      <c r="W34">
        <v>49.866082817500001</v>
      </c>
    </row>
    <row r="36" spans="1:23" x14ac:dyDescent="0.35">
      <c r="A36">
        <f>AVERAGE(A3:A6)</f>
        <v>9</v>
      </c>
      <c r="B36">
        <f>AVERAGE(B3:B6)</f>
        <v>0.83848869501552759</v>
      </c>
      <c r="C36">
        <f>_xlfn.STDEV.S(B3:B6)</f>
        <v>5.2307459196237638E-2</v>
      </c>
      <c r="F36">
        <f>AVERAGE(F3:F6)</f>
        <v>9</v>
      </c>
      <c r="G36">
        <f>AVERAGE(G3:G6)</f>
        <v>274.43819528726652</v>
      </c>
      <c r="H36">
        <f>AVERAGE(H3:H6)</f>
        <v>4.9252744618012354</v>
      </c>
      <c r="J36">
        <f>AVERAGE(J3:J6)</f>
        <v>9</v>
      </c>
      <c r="K36">
        <f>AVERAGE(K3:K6)</f>
        <v>0.87999603617625299</v>
      </c>
      <c r="L36">
        <f>_xlfn.STDEV.S(K3:K6)</f>
        <v>3.9477534769206048E-2</v>
      </c>
      <c r="O36">
        <f>AVERAGE(O3:O6)</f>
        <v>9</v>
      </c>
      <c r="P36">
        <f>AVERAGE(P3:P6)</f>
        <v>275.20417072640078</v>
      </c>
      <c r="Q36">
        <f>AVERAGE(Q3:Q6)</f>
        <v>5.1897507945058923</v>
      </c>
      <c r="U36">
        <f>AVERAGE(U3:U6)</f>
        <v>9</v>
      </c>
      <c r="V36">
        <f>AVERAGE(V3:V6)</f>
        <v>275.75539680750001</v>
      </c>
      <c r="W36">
        <f>AVERAGE(W3:W6)</f>
        <v>4.8947617604750002</v>
      </c>
    </row>
    <row r="37" spans="1:23" x14ac:dyDescent="0.35">
      <c r="A37">
        <f>AVERAGE(A7:A10)</f>
        <v>10</v>
      </c>
      <c r="B37">
        <f>AVERAGE(B7:B10)</f>
        <v>1.8916596440804101</v>
      </c>
      <c r="C37">
        <f>_xlfn.STDEV.S(B7:B10)</f>
        <v>9.3113770644670649E-2</v>
      </c>
      <c r="F37">
        <f>AVERAGE(F7:F10)</f>
        <v>10</v>
      </c>
      <c r="G37">
        <f>AVERAGE(G7:G10)</f>
        <v>256.29112126996574</v>
      </c>
      <c r="H37">
        <f>AVERAGE(H7:H10)</f>
        <v>10.862200221834176</v>
      </c>
      <c r="J37">
        <f>AVERAGE(J7:J10)</f>
        <v>10</v>
      </c>
      <c r="K37">
        <f>AVERAGE(K7:K10)</f>
        <v>1.8526190666890074</v>
      </c>
      <c r="L37">
        <f>_xlfn.STDEV.S(K7:K10)</f>
        <v>6.427968348801881E-2</v>
      </c>
      <c r="O37">
        <f>AVERAGE(O7:O10)</f>
        <v>10</v>
      </c>
      <c r="P37">
        <f>AVERAGE(P7:P10)</f>
        <v>256.2482037198385</v>
      </c>
      <c r="Q37">
        <f>AVERAGE(Q7:Q10)</f>
        <v>10.573569032138025</v>
      </c>
      <c r="U37">
        <f>AVERAGE(U7:U10)</f>
        <v>9.5</v>
      </c>
      <c r="V37">
        <f>AVERAGE(V7:V10)</f>
        <v>266.31555765124995</v>
      </c>
      <c r="W37">
        <f>AVERAGE(W7:W10)</f>
        <v>7.531095449315</v>
      </c>
    </row>
    <row r="38" spans="1:23" x14ac:dyDescent="0.35">
      <c r="A38">
        <f>AVERAGE(A11:A14)</f>
        <v>11</v>
      </c>
      <c r="B38">
        <f>AVERAGE(B11:B14)</f>
        <v>3.4514809386991976</v>
      </c>
      <c r="C38">
        <f>_xlfn.STDEV.S(B11:B14)</f>
        <v>5.2111689319332327E-2</v>
      </c>
      <c r="F38">
        <f>AVERAGE(F11:F14)</f>
        <v>11</v>
      </c>
      <c r="G38">
        <f>AVERAGE(G11:G14)</f>
        <v>233.65259744150927</v>
      </c>
      <c r="H38">
        <f>AVERAGE(H11:H14)</f>
        <v>20.031430313061279</v>
      </c>
      <c r="J38">
        <f>AVERAGE(J11:J14)</f>
        <v>11</v>
      </c>
      <c r="K38">
        <f>AVERAGE(K11:K14)</f>
        <v>3.4852570137217875</v>
      </c>
      <c r="L38">
        <f>_xlfn.STDEV.S(K11:K14)</f>
        <v>0.13054056612603243</v>
      </c>
      <c r="O38">
        <f>AVERAGE(O11:O14)</f>
        <v>11</v>
      </c>
      <c r="P38">
        <f>AVERAGE(P11:P14)</f>
        <v>233.9344461418255</v>
      </c>
      <c r="Q38">
        <f>AVERAGE(Q11:Q14)</f>
        <v>20.247273041678973</v>
      </c>
      <c r="U38">
        <f>AVERAGE(U11:U14)</f>
        <v>10</v>
      </c>
      <c r="V38">
        <f>AVERAGE(V11:V14)</f>
        <v>256.21950207150002</v>
      </c>
      <c r="W38">
        <f>AVERAGE(W11:W14)</f>
        <v>10.803596902999999</v>
      </c>
    </row>
    <row r="39" spans="1:23" x14ac:dyDescent="0.35">
      <c r="A39">
        <f>AVERAGE(A15:A18)</f>
        <v>9.5</v>
      </c>
      <c r="B39">
        <f>AVERAGE(B15:B18)</f>
        <v>1.2874895725481776</v>
      </c>
      <c r="C39">
        <f>_xlfn.STDEV.S(B15:B18)</f>
        <v>3.2491313635302381E-2</v>
      </c>
      <c r="F39">
        <f>AVERAGE(F15:F18)</f>
        <v>9.5</v>
      </c>
      <c r="G39">
        <f>AVERAGE(G15:G18)</f>
        <v>265.62518999133022</v>
      </c>
      <c r="H39">
        <f>AVERAGE(H15:H18)</f>
        <v>7.4256998397260556</v>
      </c>
      <c r="J39">
        <f>AVERAGE(J15:J18)</f>
        <v>9.5</v>
      </c>
      <c r="K39">
        <f>AVERAGE(K15:K18)</f>
        <v>1.3031501423681351</v>
      </c>
      <c r="L39">
        <f>_xlfn.STDEV.S(K15:K18)</f>
        <v>7.7287446804748194E-2</v>
      </c>
      <c r="O39">
        <f>AVERAGE(O15:O18)</f>
        <v>9.5</v>
      </c>
      <c r="P39">
        <f>AVERAGE(P15:P18)</f>
        <v>265.9226637552735</v>
      </c>
      <c r="Q39">
        <f>AVERAGE(Q15:Q18)</f>
        <v>7.5402398550105447</v>
      </c>
      <c r="U39">
        <f>AVERAGE(U15:U18)</f>
        <v>10.5</v>
      </c>
      <c r="V39">
        <f>AVERAGE(V15:V18)</f>
        <v>246.48203440999998</v>
      </c>
      <c r="W39">
        <f>AVERAGE(W15:W18)</f>
        <v>15.149435945</v>
      </c>
    </row>
    <row r="40" spans="1:23" x14ac:dyDescent="0.35">
      <c r="A40">
        <f>AVERAGE(A19:A22)</f>
        <v>10.5</v>
      </c>
      <c r="B40">
        <f>AVERAGE(B19:B22)</f>
        <v>2.5690185153869725</v>
      </c>
      <c r="C40">
        <f>_xlfn.STDEV.S(B19:B22)</f>
        <v>7.0663623680848289E-2</v>
      </c>
      <c r="F40">
        <f>AVERAGE(F19:F22)</f>
        <v>10.5</v>
      </c>
      <c r="G40">
        <f>AVERAGE(G19:G22)</f>
        <v>245.73431012284973</v>
      </c>
      <c r="H40">
        <f>AVERAGE(H19:H22)</f>
        <v>14.654241219901674</v>
      </c>
      <c r="J40">
        <f>AVERAGE(J19:J22)</f>
        <v>10.5</v>
      </c>
      <c r="K40">
        <f>AVERAGE(K19:K22)</f>
        <v>2.595632796874995</v>
      </c>
      <c r="L40">
        <f>_xlfn.STDEV.S(K19:K22)</f>
        <v>6.1946168457295323E-2</v>
      </c>
      <c r="O40">
        <f>AVERAGE(O19:O22)</f>
        <v>10.5</v>
      </c>
      <c r="P40">
        <f>AVERAGE(P19:P22)</f>
        <v>244.95966867187451</v>
      </c>
      <c r="Q40">
        <f>AVERAGE(Q19:Q22)</f>
        <v>14.841840717447875</v>
      </c>
      <c r="U40">
        <f>AVERAGE(U19:U22)</f>
        <v>11</v>
      </c>
      <c r="V40">
        <f>AVERAGE(V19:V22)</f>
        <v>233.77799113</v>
      </c>
      <c r="W40">
        <f>AVERAGE(W19:W22)</f>
        <v>19.838654942125</v>
      </c>
    </row>
    <row r="41" spans="1:23" x14ac:dyDescent="0.35">
      <c r="A41">
        <f>AVERAGE(A23:A26)</f>
        <v>11.5</v>
      </c>
      <c r="B41">
        <f>AVERAGE(B23:B26)</f>
        <v>4.59342745481222</v>
      </c>
      <c r="C41">
        <f>_xlfn.STDEV.S(B23:B26)</f>
        <v>3.5160908827290088E-2</v>
      </c>
      <c r="F41">
        <f>AVERAGE(F23:F26)</f>
        <v>11.5</v>
      </c>
      <c r="G41">
        <f>AVERAGE(G23:G26)</f>
        <v>220.91830469951876</v>
      </c>
      <c r="H41">
        <f>AVERAGE(H23:H26)</f>
        <v>27.708578051047198</v>
      </c>
      <c r="J41">
        <f>AVERAGE(J23:J26)</f>
        <v>11.5</v>
      </c>
      <c r="K41">
        <f>AVERAGE(K23:K26)</f>
        <v>4.5692748901548619</v>
      </c>
      <c r="L41">
        <f>_xlfn.STDEV.S(K23:K26)</f>
        <v>4.839916232199188E-2</v>
      </c>
      <c r="O41">
        <f>AVERAGE(O23:O26)</f>
        <v>11.5</v>
      </c>
      <c r="P41">
        <f>AVERAGE(P23:P26)</f>
        <v>220.32890827743273</v>
      </c>
      <c r="Q41">
        <f>AVERAGE(Q23:Q26)</f>
        <v>27.264646732669576</v>
      </c>
      <c r="U41">
        <f>AVERAGE(U23:U26)</f>
        <v>11.5</v>
      </c>
      <c r="V41">
        <f>AVERAGE(V23:V26)</f>
        <v>220.29627371749999</v>
      </c>
      <c r="W41">
        <f>AVERAGE(W23:W26)</f>
        <v>26.866777355549999</v>
      </c>
    </row>
    <row r="42" spans="1:23" x14ac:dyDescent="0.35">
      <c r="A42">
        <f>AVERAGE(A27:A30)</f>
        <v>12</v>
      </c>
      <c r="B42">
        <f>AVERAGE(B27:B30)</f>
        <v>5.9062770187950671</v>
      </c>
      <c r="C42">
        <f>_xlfn.STDEV.S(B27:B30)</f>
        <v>0.15131051693906722</v>
      </c>
      <c r="F42">
        <f>AVERAGE(F27:F30)</f>
        <v>12</v>
      </c>
      <c r="G42">
        <f>AVERAGE(G27:G30)</f>
        <v>204.32493454627351</v>
      </c>
      <c r="H42">
        <f>AVERAGE(H27:H30)</f>
        <v>37.544486370642979</v>
      </c>
      <c r="J42">
        <f>AVERAGE(J27:J30)</f>
        <v>12</v>
      </c>
      <c r="K42">
        <f>AVERAGE(K27:K30)</f>
        <v>5.9028356047115347</v>
      </c>
      <c r="L42">
        <f>_xlfn.STDEV.S(K27:K30)</f>
        <v>0.11519872001929579</v>
      </c>
      <c r="O42">
        <f>AVERAGE(O27:O30)</f>
        <v>12</v>
      </c>
      <c r="P42">
        <f>AVERAGE(P27:P30)</f>
        <v>204.81830434294824</v>
      </c>
      <c r="Q42">
        <f>AVERAGE(Q27:Q30)</f>
        <v>37.919481646794821</v>
      </c>
      <c r="U42">
        <f>AVERAGE(U27:U30)</f>
        <v>12</v>
      </c>
      <c r="V42">
        <f>AVERAGE(V27:V30)</f>
        <v>204.72983172374998</v>
      </c>
      <c r="W42">
        <f>AVERAGE(W27:W30)</f>
        <v>37.973996326525004</v>
      </c>
    </row>
    <row r="43" spans="1:23" x14ac:dyDescent="0.35">
      <c r="A43">
        <f>AVERAGE(A31:A34)</f>
        <v>12.5</v>
      </c>
      <c r="B43">
        <f>AVERAGE(B31:B34)</f>
        <v>7.4457516498711049</v>
      </c>
      <c r="C43">
        <f>_xlfn.STDEV.S(B31:B34)</f>
        <v>4.4960866386156248E-2</v>
      </c>
      <c r="F43">
        <f>AVERAGE(F31:F34)</f>
        <v>12.5</v>
      </c>
      <c r="G43">
        <f>AVERAGE(G31:G34)</f>
        <v>182.51500277959477</v>
      </c>
      <c r="H43">
        <f>AVERAGE(H31:H34)</f>
        <v>52.03097975610865</v>
      </c>
      <c r="J43">
        <f>AVERAGE(J31:J34)</f>
        <v>12.5</v>
      </c>
      <c r="K43">
        <f>AVERAGE(K31:K34)</f>
        <v>7.4821264105436951</v>
      </c>
      <c r="L43">
        <f>_xlfn.STDEV.S(K31:K34)</f>
        <v>0.18259570092779376</v>
      </c>
      <c r="O43">
        <f>AVERAGE(O31:O34)</f>
        <v>12.5</v>
      </c>
      <c r="P43">
        <f>AVERAGE(P31:P34)</f>
        <v>182.26569663030025</v>
      </c>
      <c r="Q43">
        <f>AVERAGE(Q31:Q34)</f>
        <v>51.693883741361752</v>
      </c>
      <c r="U43">
        <f>AVERAGE(U31:U34)</f>
        <v>12.5</v>
      </c>
      <c r="V43">
        <f>AVERAGE(V31:V34)</f>
        <v>182.20548039124998</v>
      </c>
      <c r="W43">
        <f>AVERAGE(W31:W34)</f>
        <v>51.460358461649996</v>
      </c>
    </row>
    <row r="44" spans="1:23" x14ac:dyDescent="0.35">
      <c r="A44" t="s">
        <v>5</v>
      </c>
      <c r="C44" t="s">
        <v>4</v>
      </c>
    </row>
    <row r="45" spans="1:23" x14ac:dyDescent="0.35">
      <c r="B45">
        <f>B36/K36</f>
        <v>0.95283235440345559</v>
      </c>
      <c r="C45">
        <f>C36/L36</f>
        <v>1.3249930498963023</v>
      </c>
      <c r="G45">
        <f>_xlfn.STDEV.S(G3:G6)</f>
        <v>0.78274456324108754</v>
      </c>
      <c r="H45">
        <f>_xlfn.STDEV.S(H3:H6)</f>
        <v>0.35057054440409885</v>
      </c>
      <c r="P45">
        <f>_xlfn.STDEV.S(P3:P6)</f>
        <v>0.5006239578731887</v>
      </c>
      <c r="Q45">
        <f>_xlfn.STDEV.S(Q3:Q6)</f>
        <v>0.26759457280568083</v>
      </c>
      <c r="V45">
        <f>_xlfn.STDEV.S(V3:V6)</f>
        <v>1.2560440164488647</v>
      </c>
      <c r="W45">
        <f>_xlfn.STDEV.S(W3:W6)</f>
        <v>0.37162843434006454</v>
      </c>
    </row>
    <row r="46" spans="1:23" x14ac:dyDescent="0.35">
      <c r="B46">
        <f>B37/K37</f>
        <v>1.0210731812564013</v>
      </c>
      <c r="C46">
        <f>C37/L37</f>
        <v>1.4485723263093893</v>
      </c>
      <c r="G46">
        <f>_xlfn.STDEV.S(G7:G10)</f>
        <v>0.51482377762681952</v>
      </c>
      <c r="H46">
        <f>_xlfn.STDEV.S(H7:H10)</f>
        <v>0.60627058624720154</v>
      </c>
      <c r="P46">
        <f>_xlfn.STDEV.S(P7:P10)</f>
        <v>0.4185615525408708</v>
      </c>
      <c r="Q46">
        <f>_xlfn.STDEV.S(Q7:Q10)</f>
        <v>0.39332759309829302</v>
      </c>
      <c r="V46">
        <f>_xlfn.STDEV.S(V7:V10)</f>
        <v>0.53862050276486162</v>
      </c>
      <c r="W46">
        <f>_xlfn.STDEV.S(W7:W10)</f>
        <v>0.19038365299439344</v>
      </c>
    </row>
    <row r="47" spans="1:23" x14ac:dyDescent="0.35">
      <c r="B47">
        <f>B38/K38</f>
        <v>0.99030887108479793</v>
      </c>
      <c r="C47">
        <f>C38/L38</f>
        <v>0.39919919811762022</v>
      </c>
      <c r="G47">
        <f>_xlfn.STDEV.S(G11:G14)</f>
        <v>0.75610614903210782</v>
      </c>
      <c r="H47">
        <f>_xlfn.STDEV.S(H11:H14)</f>
        <v>0.40191805169468153</v>
      </c>
      <c r="P47">
        <f>_xlfn.STDEV.S(P11:P14)</f>
        <v>0.50271862149950675</v>
      </c>
      <c r="Q47">
        <f>_xlfn.STDEV.S(Q11:Q14)</f>
        <v>0.95400572258431027</v>
      </c>
      <c r="V47">
        <f>_xlfn.STDEV.S(V11:V14)</f>
        <v>0.68914980704305495</v>
      </c>
      <c r="W47">
        <f>_xlfn.STDEV.S(W11:W14)</f>
        <v>0.37858194886165547</v>
      </c>
    </row>
    <row r="48" spans="1:23" x14ac:dyDescent="0.35">
      <c r="B48">
        <f>B39/K39</f>
        <v>0.98798252840497836</v>
      </c>
      <c r="C48">
        <f>C39/L39</f>
        <v>0.42039574314552541</v>
      </c>
      <c r="G48">
        <f>_xlfn.STDEV.S(G15:G18)</f>
        <v>1.1321829368796703</v>
      </c>
      <c r="H48">
        <f>_xlfn.STDEV.S(H15:H18)</f>
        <v>0.22245519676259909</v>
      </c>
      <c r="P48">
        <f>_xlfn.STDEV.S(P15:P18)</f>
        <v>0.73849357007271832</v>
      </c>
      <c r="Q48">
        <f>_xlfn.STDEV.S(Q15:Q18)</f>
        <v>0.51759391008760125</v>
      </c>
      <c r="V48">
        <f>_xlfn.STDEV.S(V15:V18)</f>
        <v>1.6806648603950438</v>
      </c>
      <c r="W48">
        <f>_xlfn.STDEV.S(W15:W18)</f>
        <v>1.2366326209015575</v>
      </c>
    </row>
    <row r="49" spans="2:23" x14ac:dyDescent="0.35">
      <c r="B49">
        <f>B40/K40</f>
        <v>0.98974651517731449</v>
      </c>
      <c r="C49">
        <f>C40/L40</f>
        <v>1.1407263022177496</v>
      </c>
      <c r="G49">
        <f>_xlfn.STDEV.S(G19:G22)</f>
        <v>0.68946244182589544</v>
      </c>
      <c r="H49">
        <f>_xlfn.STDEV.S(H19:H22)</f>
        <v>0.57062484126004709</v>
      </c>
      <c r="P49">
        <f>_xlfn.STDEV.S(P19:P22)</f>
        <v>0.24040592620038648</v>
      </c>
      <c r="Q49">
        <f>_xlfn.STDEV.S(Q19:Q22)</f>
        <v>0.47389297857779256</v>
      </c>
      <c r="V49">
        <f>_xlfn.STDEV.S(V19:V22)</f>
        <v>1.0027945788375281</v>
      </c>
      <c r="W49">
        <f>_xlfn.STDEV.S(W19:W22)</f>
        <v>0.79405834640517825</v>
      </c>
    </row>
    <row r="50" spans="2:23" x14ac:dyDescent="0.35">
      <c r="B50">
        <f>B41/K41</f>
        <v>1.0052858637832007</v>
      </c>
      <c r="C50">
        <f>C41/L41</f>
        <v>0.72647763185177028</v>
      </c>
      <c r="G50">
        <f>_xlfn.STDEV.S(G23:G26)</f>
        <v>0.46123249898947399</v>
      </c>
      <c r="H50">
        <f>_xlfn.STDEV.S(H23:H26)</f>
        <v>0.33618192558122645</v>
      </c>
      <c r="P50">
        <f>_xlfn.STDEV.S(P23:P26)</f>
        <v>0.16842748721456319</v>
      </c>
      <c r="Q50">
        <f>_xlfn.STDEV.S(Q23:Q26)</f>
        <v>0.37360262090417379</v>
      </c>
      <c r="V50">
        <f>_xlfn.STDEV.S(V23:V26)</f>
        <v>1.5343898406102507</v>
      </c>
      <c r="W50">
        <f>_xlfn.STDEV.S(W23:W26)</f>
        <v>0.74472792561186585</v>
      </c>
    </row>
    <row r="51" spans="2:23" x14ac:dyDescent="0.35">
      <c r="B51">
        <f>B42/K42</f>
        <v>1.0005830103214777</v>
      </c>
      <c r="C51">
        <f>C42/L42</f>
        <v>1.3134739423643136</v>
      </c>
      <c r="G51">
        <f>_xlfn.STDEV.S(G27:G30)</f>
        <v>1.8384445036862496</v>
      </c>
      <c r="H51">
        <f>_xlfn.STDEV.S(H27:H30)</f>
        <v>1.6826010405725711</v>
      </c>
      <c r="P51">
        <f>_xlfn.STDEV.S(P27:P30)</f>
        <v>0.9943735942365608</v>
      </c>
      <c r="Q51">
        <f>_xlfn.STDEV.S(Q27:Q30)</f>
        <v>0.56633972267433808</v>
      </c>
      <c r="V51">
        <f>_xlfn.STDEV.S(V27:V30)</f>
        <v>2.5020837026817744</v>
      </c>
      <c r="W51">
        <f>_xlfn.STDEV.S(W27:W30)</f>
        <v>1.050398055040952</v>
      </c>
    </row>
    <row r="52" spans="2:23" x14ac:dyDescent="0.35">
      <c r="B52">
        <f>B43/K43</f>
        <v>0.99513844612123481</v>
      </c>
      <c r="C52">
        <f>C43/L43</f>
        <v>0.24623179054985375</v>
      </c>
      <c r="G52">
        <f>_xlfn.STDEV.S(G31:G34)</f>
        <v>2.164366330421887</v>
      </c>
      <c r="H52">
        <f>_xlfn.STDEV.S(H31:H34)</f>
        <v>1.4874487873391238</v>
      </c>
      <c r="P52">
        <f>_xlfn.STDEV.S(P31:P34)</f>
        <v>3.2865190785642908</v>
      </c>
      <c r="Q52">
        <f>_xlfn.STDEV.S(Q31:Q34)</f>
        <v>2.8777152568722624</v>
      </c>
      <c r="V52">
        <f>_xlfn.STDEV.S(V31:V34)</f>
        <v>2.0573327465777211</v>
      </c>
      <c r="W52">
        <f>_xlfn.STDEV.S(W31:W34)</f>
        <v>1.4478149832707299</v>
      </c>
    </row>
    <row r="53" spans="2:23" x14ac:dyDescent="0.35">
      <c r="F53" t="s">
        <v>3</v>
      </c>
    </row>
    <row r="54" spans="2:23" x14ac:dyDescent="0.35">
      <c r="G54">
        <f>G36/P36</f>
        <v>0.99721670119637917</v>
      </c>
      <c r="H54">
        <f>H36/Q36</f>
        <v>0.94903872205489259</v>
      </c>
    </row>
    <row r="55" spans="2:23" x14ac:dyDescent="0.35">
      <c r="G55">
        <f t="shared" ref="G55:H61" si="4">G37/P37</f>
        <v>1.0001674842964916</v>
      </c>
      <c r="H55">
        <f t="shared" si="4"/>
        <v>1.0272974233032257</v>
      </c>
    </row>
    <row r="56" spans="2:23" x14ac:dyDescent="0.35">
      <c r="G56">
        <f t="shared" si="4"/>
        <v>0.99879518085102625</v>
      </c>
      <c r="H56">
        <f t="shared" si="4"/>
        <v>0.98933966425140896</v>
      </c>
    </row>
    <row r="57" spans="2:23" x14ac:dyDescent="0.35">
      <c r="G57">
        <f t="shared" si="4"/>
        <v>0.99888135234604503</v>
      </c>
      <c r="H57">
        <f t="shared" si="4"/>
        <v>0.98480949976566379</v>
      </c>
    </row>
    <row r="58" spans="2:23" x14ac:dyDescent="0.35">
      <c r="G58">
        <f t="shared" si="4"/>
        <v>1.0031623224148496</v>
      </c>
      <c r="H58">
        <f t="shared" si="4"/>
        <v>0.98736009224747567</v>
      </c>
    </row>
    <row r="59" spans="2:23" x14ac:dyDescent="0.35">
      <c r="G59">
        <f t="shared" si="4"/>
        <v>1.0026750753076119</v>
      </c>
      <c r="H59">
        <f t="shared" si="4"/>
        <v>1.0162823059007651</v>
      </c>
    </row>
    <row r="60" spans="2:23" x14ac:dyDescent="0.35">
      <c r="G60">
        <f t="shared" si="4"/>
        <v>0.9975911830817199</v>
      </c>
      <c r="H60">
        <f t="shared" si="4"/>
        <v>0.99011074888510409</v>
      </c>
    </row>
    <row r="61" spans="2:23" x14ac:dyDescent="0.35">
      <c r="G61">
        <f t="shared" si="4"/>
        <v>1.0013678171696794</v>
      </c>
      <c r="H61">
        <f t="shared" si="4"/>
        <v>1.00652100384706</v>
      </c>
    </row>
    <row r="62" spans="2:23" x14ac:dyDescent="0.35">
      <c r="F62" t="s">
        <v>4</v>
      </c>
    </row>
    <row r="63" spans="2:23" x14ac:dyDescent="0.35">
      <c r="B63">
        <f>1400/800</f>
        <v>1.75</v>
      </c>
      <c r="G63">
        <f>G45/P45</f>
        <v>1.5635379628382904</v>
      </c>
      <c r="H63">
        <f>H45/Q45</f>
        <v>1.3100809210307591</v>
      </c>
    </row>
    <row r="64" spans="2:23" x14ac:dyDescent="0.35">
      <c r="B64">
        <f>SQRT(2)</f>
        <v>1.4142135623730951</v>
      </c>
      <c r="G64">
        <f t="shared" ref="G64:G70" si="5">G46/P46</f>
        <v>1.2299834385207875</v>
      </c>
      <c r="H64">
        <f t="shared" ref="H64:H70" si="6">H46/Q46</f>
        <v>1.5413883919801523</v>
      </c>
    </row>
    <row r="65" spans="7:8" x14ac:dyDescent="0.35">
      <c r="G65">
        <f t="shared" si="5"/>
        <v>1.5040344970249917</v>
      </c>
      <c r="H65">
        <f t="shared" si="6"/>
        <v>0.42129522096148853</v>
      </c>
    </row>
    <row r="66" spans="7:8" x14ac:dyDescent="0.35">
      <c r="G66">
        <f t="shared" si="5"/>
        <v>1.5330978938221305</v>
      </c>
      <c r="H66">
        <f t="shared" si="6"/>
        <v>0.42978712157751081</v>
      </c>
    </row>
    <row r="67" spans="7:8" x14ac:dyDescent="0.35">
      <c r="G67">
        <f t="shared" si="5"/>
        <v>2.8679095092323355</v>
      </c>
      <c r="H67">
        <f t="shared" si="6"/>
        <v>1.2041217470082759</v>
      </c>
    </row>
    <row r="68" spans="7:8" x14ac:dyDescent="0.35">
      <c r="G68">
        <f t="shared" si="5"/>
        <v>2.7384633388367337</v>
      </c>
      <c r="H68">
        <f t="shared" si="6"/>
        <v>0.89983824194706208</v>
      </c>
    </row>
    <row r="69" spans="7:8" x14ac:dyDescent="0.35">
      <c r="G69">
        <f t="shared" si="5"/>
        <v>1.8488468663508022</v>
      </c>
      <c r="H69">
        <f t="shared" si="6"/>
        <v>2.9710101079032309</v>
      </c>
    </row>
    <row r="70" spans="7:8" x14ac:dyDescent="0.35">
      <c r="G70">
        <f t="shared" si="5"/>
        <v>0.65855888211286029</v>
      </c>
      <c r="H70">
        <f t="shared" si="6"/>
        <v>0.51688532553279976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Messerly, Richard</dc:creator>
  <cp:lastModifiedBy>Messerly, Richard</cp:lastModifiedBy>
  <dcterms:created xsi:type="dcterms:W3CDTF">2019-03-06T21:34:12Z</dcterms:created>
  <dcterms:modified xsi:type="dcterms:W3CDTF">2019-03-11T16:05:26Z</dcterms:modified>
</cp:coreProperties>
</file>